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參數" sheetId="1" state="visible" r:id="rId1"/>
    <sheet name="設定" sheetId="2" state="visible" r:id="rId2"/>
    <sheet name="A21" sheetId="3" state="visible" r:id="rId3"/>
    <sheet name="A22" sheetId="4" state="visible" r:id="rId4"/>
    <sheet name="A31" sheetId="5" state="visible" r:id="rId5"/>
    <sheet name="A32" sheetId="6" state="visible" r:id="rId6"/>
    <sheet name="A41" sheetId="7" state="visible" r:id="rId7"/>
    <sheet name="A42" sheetId="8" state="visible" r:id="rId8"/>
    <sheet name="A51" sheetId="9" state="visible" r:id="rId9"/>
    <sheet name="A52" sheetId="10" state="visible" r:id="rId10"/>
    <sheet name="A61" sheetId="11" state="visible" r:id="rId11"/>
    <sheet name="A62" sheetId="12" state="visible" r:id="rId12"/>
    <sheet name="人數" sheetId="13" state="hidden" r:id="rId13"/>
    <sheet name="秩1原" sheetId="14" state="hidden" r:id="rId14"/>
    <sheet name="秩2表" sheetId="15" state="hidden" r:id="rId15"/>
    <sheet name="分組(終點)" sheetId="16" state="hidden" r:id="rId16"/>
    <sheet name="選手P(選)_依組別" sheetId="17" state="hidden" r:id="rId17"/>
    <sheet name="低女P" sheetId="18" state="hidden" r:id="rId18"/>
    <sheet name="低男P" sheetId="19" state="hidden" r:id="rId19"/>
    <sheet name="中女P" sheetId="20" state="hidden" r:id="rId20"/>
    <sheet name="中男P" sheetId="21" state="hidden" r:id="rId21"/>
    <sheet name="高女P" sheetId="22" state="hidden" r:id="rId22"/>
    <sheet name="高男P" sheetId="23" state="hidden" r:id="rId23"/>
    <sheet name="教師P" sheetId="24" state="hidden" r:id="rId24"/>
    <sheet name="教師P(選)" sheetId="25" state="hidden" r:id="rId25"/>
    <sheet name="團體成績(登)" sheetId="26" state="hidden" r:id="rId26"/>
    <sheet name="教師P(選) " sheetId="27" state="hidden" r:id="rId27"/>
    <sheet name="A71" sheetId="28" state="visible" r:id="rId28"/>
    <sheet name="A72" sheetId="29" state="visible" r:id="rId29"/>
    <sheet name="A81" sheetId="30" state="visible" r:id="rId30"/>
    <sheet name="A82" sheetId="31" state="visible" r:id="rId31"/>
    <sheet name="公告(個人)" sheetId="32" state="visible" r:id="rId32"/>
    <sheet name="A1積分" sheetId="33" state="visible" r:id="rId33"/>
    <sheet name="A2積分" sheetId="34" state="visible" r:id="rId34"/>
    <sheet name="公告(積分)" sheetId="35" state="visible" r:id="rId35"/>
    <sheet name="序2" sheetId="36" state="hidden" r:id="rId36"/>
    <sheet name="成績單(橫)" sheetId="37" state="hidden" r:id="rId37"/>
    <sheet name="獎狀清單(勿動)" sheetId="38" state="hidden" r:id="rId38"/>
    <sheet name="獎狀清單(可排)" sheetId="39" state="hidden" r:id="rId39"/>
    <sheet name="獎狀(選)" sheetId="40" state="hidden" r:id="rId40"/>
    <sheet name="臨時用" sheetId="41" state="visible" r:id="rId41"/>
  </sheets>
  <definedNames>
    <definedName localSheetId="4" name="OLE_LINK1">'A31'!$H$39</definedName>
    <definedName localSheetId="6" name="OLE_LINK10">#REF!</definedName>
    <definedName localSheetId="3" name="OLE_LINK1">'A22'!$H$38</definedName>
    <definedName localSheetId="8" name="OLE_LINK8">#REF!</definedName>
    <definedName localSheetId="7" name="OLE_LINK5">#REF!</definedName>
    <definedName localSheetId="9" name="OLE_LINK8">#REF!</definedName>
    <definedName localSheetId="7" name="OLE_LINK14">#REF!</definedName>
    <definedName localSheetId="5" name="OLE_LINK10">#REF!</definedName>
    <definedName localSheetId="2" name="OLE_LINK1">'A21'!$H$39</definedName>
  </definedNames>
  <calcPr calcId="124519" fullCalcOnLoad="1"/>
</workbook>
</file>

<file path=xl/styles.xml><?xml version="1.0" encoding="utf-8"?>
<styleSheet xmlns="http://schemas.openxmlformats.org/spreadsheetml/2006/main">
  <numFmts count="2">
    <numFmt formatCode="0.00_ " numFmtId="164"/>
    <numFmt formatCode="0_ " numFmtId="165"/>
  </numFmts>
  <fonts count="55">
    <font>
      <name val="PMingLiu"/>
      <color rgb="FF000000"/>
      <sz val="12"/>
    </font>
    <font>
      <name val="PMingLiu"/>
      <sz val="16"/>
    </font>
    <font>
      <name val="DFKai-SB"/>
      <sz val="16"/>
    </font>
    <font>
      <name val="PMingLiu"/>
      <sz val="12"/>
    </font>
    <font/>
    <font>
      <name val="PMingLiu"/>
      <color rgb="FF000000"/>
      <sz val="10"/>
    </font>
    <font>
      <name val="PMingLiu"/>
      <sz val="10"/>
    </font>
    <font>
      <name val="PMingLiu"/>
      <sz val="11"/>
    </font>
    <font>
      <name val="PMingLiu"/>
      <b val="1"/>
      <sz val="10"/>
    </font>
    <font>
      <name val="DFKai-SB"/>
      <sz val="12"/>
    </font>
    <font>
      <name val="PMingLiu"/>
      <color rgb="FFFF0000"/>
      <sz val="12"/>
    </font>
    <font>
      <name val="MingLiu"/>
      <color rgb="FF000000"/>
      <sz val="12"/>
    </font>
    <font>
      <name val="Microsoft JhengHei"/>
      <color rgb="FF000000"/>
      <sz val="12"/>
    </font>
    <font>
      <color rgb="FF000000"/>
      <sz val="10"/>
    </font>
    <font>
      <sz val="10"/>
    </font>
    <font>
      <color rgb="FF000000"/>
      <sz val="12"/>
    </font>
    <font>
      <name val="MingLiu"/>
      <sz val="12"/>
    </font>
    <font>
      <name val="DFKai-SB"/>
      <sz val="30"/>
    </font>
    <font>
      <name val="PMingLiu"/>
      <sz val="30"/>
    </font>
    <font>
      <name val="DFKai-SB"/>
      <sz val="24"/>
    </font>
    <font>
      <name val="PMingLiu"/>
      <color rgb="FFFFFFFF"/>
      <sz val="12"/>
    </font>
    <font>
      <name val="DFKai-SB"/>
      <sz val="20"/>
    </font>
    <font>
      <name val="DFKai-SB"/>
      <color rgb="FFFF0000"/>
      <sz val="20"/>
    </font>
    <font>
      <name val="超研澤粗行楷"/>
      <sz val="16"/>
    </font>
    <font>
      <name val="DFKai-SB"/>
      <sz val="48"/>
    </font>
    <font>
      <name val="DFKai-SB"/>
      <sz val="15"/>
    </font>
    <font>
      <name val="DFKai-SB"/>
      <sz val="14"/>
    </font>
    <font>
      <name val="DFKai-SB"/>
      <sz val="28"/>
    </font>
    <font>
      <name val="DFKai-SB"/>
      <sz val="22"/>
    </font>
    <font>
      <name val="文鼎新藝體"/>
      <color rgb="FFFFFFFF"/>
      <sz val="48"/>
    </font>
    <font>
      <name val="文鼎新藝體"/>
      <color rgb="FF000000"/>
      <sz val="48"/>
    </font>
    <font>
      <name val="文鼎粗隸"/>
      <sz val="15"/>
    </font>
    <font>
      <name val="文鼎粗隸"/>
      <sz val="14"/>
    </font>
    <font>
      <name val="華康隸書體w3"/>
      <sz val="22"/>
    </font>
    <font>
      <name val="文鼎粗隸"/>
      <sz val="24"/>
    </font>
    <font>
      <name val="PMingLiu"/>
      <sz val="20"/>
    </font>
    <font>
      <name val="PMingLiu"/>
      <color rgb="FF000000"/>
      <sz val="16"/>
    </font>
    <font>
      <name val="Microsoft JhengHei"/>
      <sz val="12"/>
    </font>
    <font>
      <name val="DFKai-SB"/>
      <sz val="18"/>
    </font>
    <font>
      <name val="DFKai-SB"/>
      <color rgb="FFFF0000"/>
      <sz val="18"/>
    </font>
    <font>
      <name val="DFKai-SB"/>
      <sz val="26"/>
    </font>
    <font>
      <name val="DFKai-SB"/>
      <color rgb="FFFF0000"/>
      <sz val="26"/>
    </font>
    <font>
      <name val="PMingLiu"/>
      <color rgb="FF000000"/>
      <sz val="20"/>
    </font>
    <font>
      <name val="PMingLiu"/>
      <color rgb="FF000000"/>
      <sz val="22"/>
    </font>
    <font>
      <name val="DFKai-SB"/>
      <color rgb="FF000000"/>
      <sz val="20"/>
    </font>
    <font>
      <name val="DFKai-SB"/>
      <b val="1"/>
      <sz val="28"/>
    </font>
    <font>
      <name val="PMingLiu"/>
      <sz val="32"/>
    </font>
    <font>
      <name val="DFKai-SB"/>
      <b val="1"/>
      <sz val="24"/>
    </font>
    <font>
      <name val="PMingLiu"/>
      <sz val="24"/>
    </font>
    <font>
      <name val="DFKai-SB"/>
      <b val="1"/>
      <sz val="16"/>
    </font>
    <font>
      <name val="DFKai-SB"/>
      <color rgb="FFFF0000"/>
      <sz val="30"/>
    </font>
    <font>
      <name val="華康超明體"/>
      <sz val="48"/>
    </font>
    <font>
      <name val="DFKai-SB"/>
      <color rgb="FF000000"/>
      <sz val="18"/>
    </font>
    <font>
      <name val="DFKai-SB"/>
      <color rgb="FF000000"/>
      <sz val="12"/>
    </font>
    <font>
      <name val="DFKai-SB"/>
      <color rgb="FF000000"/>
      <sz val="14"/>
    </font>
  </fonts>
  <fills count="8">
    <fill>
      <patternFill/>
    </fill>
    <fill>
      <patternFill patternType="lightGray"/>
    </fill>
    <fill>
      <patternFill patternType="solid">
        <fgColor rgb="FFFF8080"/>
        <bgColor rgb="FFFF8080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</fills>
  <borders count="47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11111"/>
      </left>
      <right style="thin">
        <color rgb="FF111111"/>
      </right>
      <bottom style="thin">
        <color rgb="FF111111"/>
      </bottom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11111"/>
      </left>
      <right style="thin">
        <color rgb="FF111111"/>
      </right>
      <top style="thin">
        <color rgb="FF111111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/>
  </cellStyleXfs>
  <cellXfs count="242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right"/>
    </xf>
    <xf borderId="1" fillId="2" fontId="3" numFmtId="0" pivotButton="0" quotePrefix="0" xfId="0"/>
    <xf applyAlignment="1" borderId="2" fillId="2" fontId="3" numFmtId="0" pivotButton="0" quotePrefix="0" xfId="0">
      <alignment horizontal="right"/>
    </xf>
    <xf borderId="3" fillId="0" fontId="4" numFmtId="0" pivotButton="0" quotePrefix="0" xfId="0"/>
    <xf applyAlignment="1" borderId="0" fillId="0" fontId="3" numFmtId="0" pivotButton="0" quotePrefix="0" xfId="0">
      <alignment horizontal="center"/>
    </xf>
    <xf applyAlignment="1" borderId="4" fillId="0" fontId="5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 wrapText="1"/>
    </xf>
    <xf applyAlignment="1" borderId="4" fillId="0" fontId="6" numFmtId="164" pivotButton="0" quotePrefix="0" xfId="0">
      <alignment horizontal="center" vertical="center"/>
    </xf>
    <xf applyAlignment="1" borderId="4" fillId="0" fontId="7" numFmtId="164" pivotButton="0" quotePrefix="0" xfId="0">
      <alignment horizontal="center" vertical="center"/>
    </xf>
    <xf applyAlignment="1" borderId="4" fillId="0" fontId="6" numFmtId="164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3" numFmtId="0" pivotButton="0" quotePrefix="0" xfId="0">
      <alignment horizontal="center"/>
    </xf>
    <xf applyAlignment="1" borderId="1" fillId="3" fontId="3" numFmtId="0" pivotButton="0" quotePrefix="0" xfId="0">
      <alignment horizontal="center" vertical="center" wrapText="1"/>
    </xf>
    <xf applyAlignment="1" borderId="1" fillId="4" fontId="3" numFmtId="0" pivotButton="0" quotePrefix="0" xfId="0">
      <alignment vertical="top" wrapText="1"/>
    </xf>
    <xf borderId="0" fillId="0" fontId="9" numFmtId="0" pivotButton="0" quotePrefix="0" xfId="0"/>
    <xf applyAlignment="1" borderId="4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 vertical="center" wrapText="1"/>
    </xf>
    <xf applyAlignment="1" borderId="6" fillId="0" fontId="3" numFmtId="0" pivotButton="0" quotePrefix="0" xfId="0">
      <alignment horizontal="center" vertical="center"/>
    </xf>
    <xf applyAlignment="1" borderId="4" fillId="5" fontId="3" numFmtId="0" pivotButton="0" quotePrefix="0" xfId="0">
      <alignment horizontal="center" vertical="center"/>
    </xf>
    <xf borderId="0" fillId="0" fontId="0" numFmtId="0" pivotButton="0" quotePrefix="0" xfId="0"/>
    <xf applyAlignment="1" borderId="6" fillId="0" fontId="0" numFmtId="0" pivotButton="0" quotePrefix="0" xfId="0">
      <alignment horizontal="center"/>
    </xf>
    <xf borderId="4" fillId="0" fontId="9" numFmtId="165" pivotButton="0" quotePrefix="0" xfId="0"/>
    <xf applyAlignment="1" borderId="6" fillId="0" fontId="3" numFmtId="0" pivotButton="0" quotePrefix="0" xfId="0">
      <alignment horizontal="center"/>
    </xf>
    <xf borderId="4" fillId="0" fontId="9" numFmtId="0" pivotButton="0" quotePrefix="0" xfId="0"/>
    <xf applyAlignment="1" borderId="4" fillId="0" fontId="9" numFmtId="0" pivotButton="0" quotePrefix="0" xfId="0">
      <alignment horizontal="center"/>
    </xf>
    <xf applyAlignment="1" borderId="4" fillId="0" fontId="0" numFmtId="0" pivotButton="0" quotePrefix="0" xfId="0">
      <alignment horizontal="center" vertical="center" wrapText="1"/>
    </xf>
    <xf borderId="4" fillId="0" fontId="0" numFmtId="0" pivotButton="0" quotePrefix="0" xfId="0"/>
    <xf applyAlignment="1" borderId="4" fillId="0" fontId="10" numFmtId="0" pivotButton="0" quotePrefix="0" xfId="0">
      <alignment horizontal="center" vertical="center"/>
    </xf>
    <xf applyAlignment="1" borderId="5" fillId="0" fontId="3" numFmtId="0" pivotButton="0" quotePrefix="0" xfId="0">
      <alignment horizontal="center" vertical="center"/>
    </xf>
    <xf applyAlignment="1" borderId="4" fillId="0" fontId="9" numFmtId="165" pivotButton="0" quotePrefix="0" xfId="0">
      <alignment horizontal="center"/>
    </xf>
    <xf applyAlignment="1" borderId="4" fillId="0" fontId="6" numFmtId="0" pivotButton="0" quotePrefix="0" xfId="0">
      <alignment horizontal="center" vertical="center"/>
    </xf>
    <xf applyAlignment="1" borderId="4" fillId="0" fontId="6" numFmtId="0" pivotButton="0" quotePrefix="0" xfId="0">
      <alignment horizontal="center" vertical="center" wrapText="1"/>
    </xf>
    <xf applyAlignment="1" borderId="7" fillId="0" fontId="3" numFmtId="0" pivotButton="0" quotePrefix="0" xfId="0">
      <alignment horizontal="center" vertical="center"/>
    </xf>
    <xf applyAlignment="1" borderId="4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4" fillId="0" fontId="1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borderId="6" fillId="0" fontId="0" numFmtId="0" pivotButton="0" quotePrefix="0" xfId="0"/>
    <xf borderId="6" fillId="0" fontId="3" numFmtId="0" pivotButton="0" quotePrefix="0" xfId="0"/>
    <xf applyAlignment="1" borderId="4" fillId="0" fontId="3" numFmtId="165" pivotButton="0" quotePrefix="0" xfId="0">
      <alignment horizontal="center" vertical="center"/>
    </xf>
    <xf applyAlignment="1" borderId="4" fillId="0" fontId="12" numFmtId="0" pivotButton="0" quotePrefix="0" xfId="0">
      <alignment horizontal="center" vertical="center" wrapText="1"/>
    </xf>
    <xf applyAlignment="1" borderId="6" fillId="0" fontId="12" numFmtId="0" pivotButton="0" quotePrefix="0" xfId="0">
      <alignment horizontal="center" vertical="center" wrapText="1"/>
    </xf>
    <xf applyAlignment="1" borderId="4" fillId="0" fontId="10" numFmtId="165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 wrapText="1"/>
    </xf>
    <xf applyAlignment="1" borderId="0" fillId="0" fontId="3" numFmtId="165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4" fillId="0" fontId="3" numFmtId="164" pivotButton="0" quotePrefix="0" xfId="0">
      <alignment horizontal="center" vertical="center"/>
    </xf>
    <xf borderId="4" fillId="0" fontId="3" numFmtId="165" pivotButton="0" quotePrefix="0" xfId="0"/>
    <xf applyAlignment="1" borderId="4" fillId="0" fontId="3" numFmtId="165" pivotButton="0" quotePrefix="0" xfId="0">
      <alignment horizontal="center"/>
    </xf>
    <xf borderId="4" fillId="0" fontId="3" numFmtId="0" pivotButton="0" quotePrefix="0" xfId="0"/>
    <xf applyAlignment="1" borderId="4" fillId="0" fontId="9" numFmtId="0" pivotButton="0" quotePrefix="0" xfId="0">
      <alignment horizontal="center" vertical="center"/>
    </xf>
    <xf applyAlignment="1" borderId="4" fillId="0" fontId="13" numFmtId="0" pivotButton="0" quotePrefix="0" xfId="0">
      <alignment horizontal="center" vertical="center"/>
    </xf>
    <xf applyAlignment="1" borderId="4" fillId="0" fontId="14" numFmtId="0" pivotButton="0" quotePrefix="0" xfId="0">
      <alignment horizontal="center" vertical="center"/>
    </xf>
    <xf applyAlignment="1" borderId="4" fillId="0" fontId="14" numFmtId="0" pivotButton="0" quotePrefix="0" xfId="0">
      <alignment horizontal="center" vertical="center" wrapText="1"/>
    </xf>
    <xf borderId="4" fillId="0" fontId="15" numFmtId="0" pivotButton="0" quotePrefix="0" xfId="0"/>
    <xf applyAlignment="1" borderId="6" fillId="0" fontId="15" numFmtId="0" pivotButton="0" quotePrefix="0" xfId="0">
      <alignment horizontal="center" vertical="center" wrapText="1"/>
    </xf>
    <xf applyAlignment="1" borderId="8" fillId="0" fontId="12" numFmtId="0" pivotButton="0" quotePrefix="0" xfId="0">
      <alignment horizontal="center" vertical="center" wrapText="1"/>
    </xf>
    <xf applyAlignment="1" borderId="4" fillId="0" fontId="16" numFmtId="0" pivotButton="0" quotePrefix="0" xfId="0">
      <alignment horizontal="center" vertical="center" wrapText="1"/>
    </xf>
    <xf applyAlignment="1" borderId="0" fillId="0" fontId="17" numFmtId="0" pivotButton="0" quotePrefix="0" xfId="0">
      <alignment horizontal="center" vertical="center"/>
    </xf>
    <xf applyAlignment="1" borderId="0" fillId="0" fontId="18" numFmtId="0" pivotButton="0" quotePrefix="0" xfId="0">
      <alignment vertical="center"/>
    </xf>
    <xf applyAlignment="1" borderId="4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19" numFmtId="0" pivotButton="0" quotePrefix="0" xfId="0">
      <alignment horizontal="center" vertical="center"/>
    </xf>
    <xf applyAlignment="1" borderId="9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center"/>
    </xf>
    <xf applyAlignment="1" borderId="0" fillId="0" fontId="1" numFmtId="0" pivotButton="0" quotePrefix="0" xfId="0">
      <alignment horizontal="center" vertical="center"/>
    </xf>
    <xf applyAlignment="1" borderId="10" fillId="0" fontId="3" numFmtId="0" pivotButton="0" quotePrefix="0" xfId="0">
      <alignment vertical="center"/>
    </xf>
    <xf applyAlignment="1" borderId="10" fillId="0" fontId="20" numFmtId="0" pivotButton="0" quotePrefix="0" xfId="0">
      <alignment horizontal="center" vertical="center"/>
    </xf>
    <xf applyAlignment="1" borderId="9" fillId="0" fontId="3" numFmtId="0" pivotButton="0" quotePrefix="0" xfId="0">
      <alignment horizontal="center" vertical="center"/>
    </xf>
    <xf borderId="11" fillId="0" fontId="4" numFmtId="0" pivotButton="0" quotePrefix="0" xfId="0"/>
    <xf borderId="12" fillId="0" fontId="4" numFmtId="0" pivotButton="0" quotePrefix="0" xfId="0"/>
    <xf applyAlignment="1" borderId="4" fillId="0" fontId="21" numFmtId="0" pivotButton="0" quotePrefix="0" xfId="0">
      <alignment horizontal="center"/>
    </xf>
    <xf applyAlignment="1" borderId="13" fillId="0" fontId="22" numFmtId="0" pivotButton="0" quotePrefix="0" xfId="0">
      <alignment horizontal="center"/>
    </xf>
    <xf borderId="7" fillId="0" fontId="4" numFmtId="0" pivotButton="0" quotePrefix="0" xfId="0"/>
    <xf borderId="0" fillId="0" fontId="17" numFmtId="0" pivotButton="0" quotePrefix="0" xfId="0"/>
    <xf applyAlignment="1" borderId="13" fillId="0" fontId="21" numFmtId="0" pivotButton="0" quotePrefix="0" xfId="0">
      <alignment horizontal="center"/>
    </xf>
    <xf applyAlignment="1" borderId="4" fillId="7" fontId="21" numFmtId="0" pivotButton="0" quotePrefix="0" xfId="0">
      <alignment horizontal="center" vertical="center"/>
    </xf>
    <xf applyAlignment="1" borderId="13" fillId="0" fontId="21" numFmtId="0" pivotButton="0" quotePrefix="0" xfId="0">
      <alignment horizontal="center" vertical="center"/>
    </xf>
    <xf applyAlignment="1" borderId="0" fillId="0" fontId="17" numFmtId="0" pivotButton="0" quotePrefix="0" xfId="0">
      <alignment horizontal="center"/>
    </xf>
    <xf borderId="0" fillId="0" fontId="23" numFmtId="0" pivotButton="0" quotePrefix="0" xfId="0"/>
    <xf applyAlignment="1" borderId="0" fillId="0" fontId="24" numFmtId="0" pivotButton="0" quotePrefix="0" xfId="0">
      <alignment horizontal="center"/>
    </xf>
    <xf applyAlignment="1" borderId="0" fillId="0" fontId="25" numFmtId="0" pivotButton="0" quotePrefix="0" xfId="0">
      <alignment horizontal="right"/>
    </xf>
    <xf applyAlignment="1" borderId="0" fillId="0" fontId="26" numFmtId="0" pivotButton="0" quotePrefix="0" xfId="0">
      <alignment horizontal="right"/>
    </xf>
    <xf applyAlignment="1" borderId="0" fillId="0" fontId="27" numFmtId="0" pivotButton="0" quotePrefix="0" xfId="0">
      <alignment horizontal="center"/>
    </xf>
    <xf applyAlignment="1" borderId="0" fillId="0" fontId="28" numFmtId="0" pivotButton="0" quotePrefix="0" xfId="0">
      <alignment horizontal="center"/>
    </xf>
    <xf applyAlignment="1" borderId="0" fillId="0" fontId="19" numFmtId="0" pivotButton="0" quotePrefix="0" xfId="0">
      <alignment horizontal="right" wrapText="1"/>
    </xf>
    <xf borderId="0" fillId="0" fontId="19" numFmtId="0" pivotButton="0" quotePrefix="0" xfId="0"/>
    <xf applyAlignment="1" borderId="0" fillId="0" fontId="19" numFmtId="0" pivotButton="0" quotePrefix="0" xfId="0">
      <alignment horizontal="left"/>
    </xf>
    <xf applyAlignment="1" borderId="0" fillId="0" fontId="28" numFmtId="0" pivotButton="0" quotePrefix="0" xfId="0">
      <alignment horizontal="center" wrapText="1"/>
    </xf>
    <xf applyAlignment="1" borderId="0" fillId="0" fontId="19" numFmtId="0" pivotButton="0" quotePrefix="0" xfId="0">
      <alignment horizontal="center"/>
    </xf>
    <xf applyAlignment="1" borderId="0" fillId="0" fontId="19" numFmtId="164" pivotButton="0" quotePrefix="0" xfId="0">
      <alignment horizontal="left"/>
    </xf>
    <xf applyAlignment="1" borderId="0" fillId="0" fontId="19" numFmtId="165" pivotButton="0" quotePrefix="0" xfId="0">
      <alignment horizontal="left"/>
    </xf>
    <xf borderId="0" fillId="0" fontId="19" numFmtId="165" pivotButton="0" quotePrefix="0" xfId="0"/>
    <xf borderId="0" fillId="0" fontId="20" numFmtId="0" pivotButton="0" quotePrefix="0" xfId="0"/>
    <xf borderId="0" fillId="0" fontId="29" numFmtId="0" pivotButton="0" quotePrefix="0" xfId="0"/>
    <xf applyAlignment="1" borderId="0" fillId="0" fontId="30" numFmtId="0" pivotButton="0" quotePrefix="0" xfId="0">
      <alignment horizontal="center"/>
    </xf>
    <xf applyAlignment="1" borderId="0" fillId="0" fontId="31" numFmtId="0" pivotButton="0" quotePrefix="0" xfId="0">
      <alignment horizontal="right"/>
    </xf>
    <xf applyAlignment="1" borderId="0" fillId="0" fontId="32" numFmtId="0" pivotButton="0" quotePrefix="0" xfId="0">
      <alignment horizontal="right"/>
    </xf>
    <xf borderId="0" fillId="0" fontId="27" numFmtId="0" pivotButton="0" quotePrefix="0" xfId="0"/>
    <xf applyAlignment="1" borderId="0" fillId="0" fontId="33" numFmtId="0" pivotButton="0" quotePrefix="0" xfId="0">
      <alignment horizontal="center" wrapText="1"/>
    </xf>
    <xf applyAlignment="1" borderId="0" fillId="0" fontId="34" numFmtId="0" pivotButton="0" quotePrefix="0" xfId="0">
      <alignment horizontal="center"/>
    </xf>
    <xf borderId="0" fillId="0" fontId="34" numFmtId="0" pivotButton="0" quotePrefix="0" xfId="0"/>
    <xf applyAlignment="1" borderId="4" fillId="7" fontId="22" numFmtId="0" pivotButton="0" quotePrefix="0" xfId="0">
      <alignment horizontal="center" vertical="center"/>
    </xf>
    <xf applyAlignment="1" borderId="4" fillId="0" fontId="21" numFmtId="0" pivotButton="0" quotePrefix="0" xfId="0">
      <alignment horizontal="center" vertical="center"/>
    </xf>
    <xf applyAlignment="1" borderId="0" fillId="0" fontId="17" numFmtId="0" pivotButton="0" quotePrefix="0" xfId="0">
      <alignment vertical="center"/>
    </xf>
    <xf applyAlignment="1" borderId="0" fillId="0" fontId="19" numFmtId="2" pivotButton="0" quotePrefix="0" xfId="0">
      <alignment horizontal="left"/>
    </xf>
    <xf applyAlignment="1" borderId="0" fillId="0" fontId="35" numFmtId="0" pivotButton="0" quotePrefix="0" xfId="0">
      <alignment horizontal="center" vertical="center"/>
    </xf>
    <xf applyAlignment="1" borderId="14" fillId="0" fontId="35" numFmtId="0" pivotButton="0" quotePrefix="0" xfId="0">
      <alignment horizontal="center" vertical="center"/>
    </xf>
    <xf borderId="15" fillId="0" fontId="4" numFmtId="0" pivotButton="0" quotePrefix="0" xfId="0"/>
    <xf applyAlignment="1" borderId="16" fillId="0" fontId="35" numFmtId="0" pivotButton="0" quotePrefix="0" xfId="0">
      <alignment horizontal="center" vertical="center"/>
    </xf>
    <xf applyAlignment="1" borderId="17" fillId="0" fontId="35" numFmtId="0" pivotButton="0" quotePrefix="0" xfId="0">
      <alignment horizontal="center" vertical="center"/>
    </xf>
    <xf applyAlignment="1" borderId="18" fillId="0" fontId="35" numFmtId="0" pivotButton="0" quotePrefix="0" xfId="0">
      <alignment horizontal="center" vertical="center"/>
    </xf>
    <xf borderId="19" fillId="0" fontId="4" numFmtId="0" pivotButton="0" quotePrefix="0" xfId="0"/>
    <xf applyAlignment="1" borderId="9" fillId="0" fontId="35" numFmtId="0" pivotButton="0" quotePrefix="0" xfId="0">
      <alignment horizontal="center" vertical="center"/>
    </xf>
    <xf applyAlignment="1" borderId="20" fillId="0" fontId="35" numFmtId="0" pivotButton="0" quotePrefix="0" xfId="0">
      <alignment horizontal="center" vertical="center"/>
    </xf>
    <xf applyAlignment="1" borderId="21" fillId="0" fontId="6" numFmtId="0" pivotButton="0" quotePrefix="0" xfId="0">
      <alignment horizontal="center" vertical="center"/>
    </xf>
    <xf applyAlignment="1" borderId="22" fillId="0" fontId="6" numFmtId="0" pivotButton="0" quotePrefix="0" xfId="0">
      <alignment horizontal="center" vertical="center"/>
    </xf>
    <xf applyAlignment="1" borderId="23" fillId="0" fontId="6" numFmtId="0" pivotButton="0" quotePrefix="0" xfId="0">
      <alignment horizontal="center" vertical="center"/>
    </xf>
    <xf applyAlignment="1" borderId="23" fillId="7" fontId="6" numFmtId="0" pivotButton="0" quotePrefix="0" xfId="0">
      <alignment horizontal="center" vertical="center"/>
    </xf>
    <xf applyAlignment="1" borderId="16" fillId="0" fontId="6" numFmtId="0" pivotButton="0" quotePrefix="0" xfId="0">
      <alignment horizontal="center" vertical="center"/>
    </xf>
    <xf applyAlignment="1" borderId="24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borderId="21" fillId="0" fontId="4" numFmtId="0" pivotButton="0" quotePrefix="0" xfId="0"/>
    <xf borderId="25" fillId="0" fontId="4" numFmtId="0" pivotButton="0" quotePrefix="0" xfId="0"/>
    <xf applyAlignment="1" borderId="4" fillId="7" fontId="6" numFmtId="0" pivotButton="0" quotePrefix="0" xfId="0">
      <alignment horizontal="center" vertical="center"/>
    </xf>
    <xf borderId="26" fillId="0" fontId="4" numFmtId="0" pivotButton="0" quotePrefix="0" xfId="0"/>
    <xf borderId="27" fillId="0" fontId="4" numFmtId="0" pivotButton="0" quotePrefix="0" xfId="0"/>
    <xf applyAlignment="1" borderId="28" fillId="0" fontId="6" numFmtId="0" pivotButton="0" quotePrefix="0" xfId="0">
      <alignment horizontal="center" vertical="center"/>
    </xf>
    <xf applyAlignment="1" borderId="28" fillId="7" fontId="6" numFmtId="0" pivotButton="0" quotePrefix="0" xfId="0">
      <alignment horizontal="center" vertical="center"/>
    </xf>
    <xf borderId="29" fillId="0" fontId="4" numFmtId="0" pivotButton="0" quotePrefix="0" xfId="0"/>
    <xf borderId="30" fillId="0" fontId="4" numFmtId="0" pivotButton="0" quotePrefix="0" xfId="0"/>
    <xf applyAlignment="1" borderId="12" fillId="0" fontId="6" numFmtId="0" pivotButton="0" quotePrefix="0" xfId="0">
      <alignment horizontal="center" vertical="center"/>
    </xf>
    <xf applyAlignment="1" borderId="31" fillId="7" fontId="6" numFmtId="0" pivotButton="0" quotePrefix="0" xfId="0">
      <alignment horizontal="center" vertical="center"/>
    </xf>
    <xf applyAlignment="1" borderId="26" fillId="0" fontId="6" numFmtId="0" pivotButton="0" quotePrefix="0" xfId="0">
      <alignment horizontal="center" vertical="center"/>
    </xf>
    <xf applyAlignment="1" borderId="9" fillId="0" fontId="6" numFmtId="0" pivotButton="0" quotePrefix="0" xfId="0">
      <alignment horizontal="center" vertical="center"/>
    </xf>
    <xf applyAlignment="1" borderId="32" fillId="7" fontId="6" numFmtId="0" pivotButton="0" quotePrefix="0" xfId="0">
      <alignment horizontal="center" vertical="center"/>
    </xf>
    <xf borderId="33" fillId="0" fontId="4" numFmtId="0" pivotButton="0" quotePrefix="0" xfId="0"/>
    <xf applyAlignment="1" borderId="9" fillId="0" fontId="13" numFmtId="0" pivotButton="0" quotePrefix="0" xfId="0">
      <alignment horizontal="center" vertical="center"/>
    </xf>
    <xf applyAlignment="1" borderId="9" fillId="0" fontId="14" numFmtId="0" pivotButton="0" quotePrefix="0" xfId="0">
      <alignment horizontal="center" vertical="center"/>
    </xf>
    <xf applyAlignment="1" borderId="9" fillId="0" fontId="14" numFmtId="0" pivotButton="0" quotePrefix="0" xfId="0">
      <alignment horizontal="center" vertical="center" wrapText="1"/>
    </xf>
    <xf applyAlignment="1" borderId="0" fillId="0" fontId="36" numFmtId="0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 wrapText="1"/>
    </xf>
    <xf applyAlignment="1" borderId="4" fillId="0" fontId="36" numFmtId="0" pivotButton="0" quotePrefix="0" xfId="0">
      <alignment horizontal="center" vertical="center"/>
    </xf>
    <xf applyAlignment="1" borderId="1" fillId="3" fontId="3" numFmtId="0" pivotButton="0" quotePrefix="0" xfId="0">
      <alignment horizontal="left" vertical="top" wrapText="1"/>
    </xf>
    <xf borderId="12" fillId="0" fontId="0" numFmtId="0" pivotButton="0" quotePrefix="0" xfId="0"/>
    <xf applyAlignment="1" borderId="12" fillId="0" fontId="0" numFmtId="0" pivotButton="0" quotePrefix="0" xfId="0">
      <alignment horizontal="center" vertical="center" wrapText="1"/>
    </xf>
    <xf applyAlignment="1" borderId="6" fillId="0" fontId="37" numFmtId="0" pivotButton="0" quotePrefix="0" xfId="0">
      <alignment horizontal="center"/>
    </xf>
    <xf applyAlignment="1" borderId="6" fillId="0" fontId="37" numFmtId="0" pivotButton="0" quotePrefix="0" xfId="0">
      <alignment horizontal="center" vertical="center"/>
    </xf>
    <xf applyAlignment="1" borderId="4" fillId="0" fontId="37" numFmtId="0" pivotButton="0" quotePrefix="0" xfId="0">
      <alignment horizontal="center"/>
    </xf>
    <xf applyAlignment="1" borderId="12" fillId="0" fontId="16" numFmtId="0" pivotButton="0" quotePrefix="0" xfId="0">
      <alignment horizontal="center" vertical="center" wrapText="1"/>
    </xf>
    <xf applyAlignment="1" borderId="12" fillId="0" fontId="3" numFmtId="0" pivotButton="0" quotePrefix="0" xfId="0">
      <alignment horizontal="center" vertical="center"/>
    </xf>
    <xf applyAlignment="1" borderId="0" fillId="0" fontId="38" numFmtId="0" pivotButton="0" quotePrefix="0" xfId="0">
      <alignment horizontal="center" vertical="center"/>
    </xf>
    <xf applyAlignment="1" borderId="4" fillId="0" fontId="9" numFmtId="164" pivotButton="0" quotePrefix="0" xfId="0">
      <alignment horizontal="center" vertical="center"/>
    </xf>
    <xf applyAlignment="1" borderId="4" fillId="0" fontId="9" numFmtId="0" pivotButton="0" quotePrefix="0" xfId="0">
      <alignment horizontal="center" vertical="center" wrapText="1"/>
    </xf>
    <xf applyAlignment="1" borderId="4" fillId="0" fontId="28" numFmtId="0" pivotButton="0" quotePrefix="0" xfId="0">
      <alignment horizontal="center" vertical="center"/>
    </xf>
    <xf applyAlignment="1" borderId="4" fillId="0" fontId="38" numFmtId="0" pivotButton="0" quotePrefix="0" xfId="0">
      <alignment horizontal="center" vertical="center"/>
    </xf>
    <xf applyAlignment="1" borderId="4" fillId="0" fontId="39" numFmtId="0" pivotButton="0" quotePrefix="0" xfId="0">
      <alignment horizontal="center" vertical="center"/>
    </xf>
    <xf applyAlignment="1" borderId="4" fillId="0" fontId="28" numFmtId="0" pivotButton="0" quotePrefix="0" xfId="0">
      <alignment horizontal="center" vertical="center" wrapText="1"/>
    </xf>
    <xf applyAlignment="1" borderId="4" fillId="0" fontId="40" numFmtId="0" pivotButton="0" quotePrefix="0" xfId="0">
      <alignment horizontal="center" vertical="center"/>
    </xf>
    <xf applyAlignment="1" borderId="4" fillId="0" fontId="41" numFmtId="0" pivotButton="0" quotePrefix="0" xfId="0">
      <alignment horizontal="center" vertical="center"/>
    </xf>
    <xf applyAlignment="1" borderId="0" fillId="0" fontId="28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borderId="0" fillId="0" fontId="42" numFmtId="0" pivotButton="0" quotePrefix="0" xfId="0"/>
    <xf applyAlignment="1" borderId="0" fillId="0" fontId="42" numFmtId="0" pivotButton="0" quotePrefix="0" xfId="0">
      <alignment vertical="center"/>
    </xf>
    <xf applyAlignment="1" borderId="0" fillId="0" fontId="42" numFmtId="0" pivotButton="0" quotePrefix="0" xfId="0">
      <alignment horizontal="left"/>
    </xf>
    <xf applyAlignment="1" borderId="0" fillId="0" fontId="0" numFmtId="0" pivotButton="0" quotePrefix="0" xfId="0">
      <alignment vertical="center"/>
    </xf>
    <xf borderId="0" fillId="0" fontId="43" numFmtId="0" pivotButton="0" quotePrefix="0" xfId="0"/>
    <xf applyAlignment="1" borderId="0" fillId="0" fontId="4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top"/>
    </xf>
    <xf applyAlignment="1" borderId="0" fillId="0" fontId="21" numFmtId="0" pivotButton="0" quotePrefix="0" xfId="0">
      <alignment horizontal="center" vertical="top"/>
    </xf>
    <xf applyAlignment="1" borderId="0" fillId="0" fontId="3" numFmtId="0" pivotButton="0" quotePrefix="0" xfId="0">
      <alignment horizontal="center" vertical="top"/>
    </xf>
    <xf applyAlignment="1" borderId="4" fillId="0" fontId="2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34" fillId="0" fontId="9" numFmtId="0" pivotButton="0" quotePrefix="0" xfId="0">
      <alignment horizontal="left" vertical="center"/>
    </xf>
    <xf borderId="34" fillId="0" fontId="4" numFmtId="0" pivotButton="0" quotePrefix="0" xfId="0"/>
    <xf applyAlignment="1" borderId="35" fillId="0" fontId="9" numFmtId="0" pivotButton="0" quotePrefix="0" xfId="0">
      <alignment horizontal="center" vertical="center"/>
    </xf>
    <xf applyAlignment="1" borderId="36" fillId="0" fontId="9" numFmtId="0" pivotButton="0" quotePrefix="0" xfId="0">
      <alignment horizontal="center" vertical="center"/>
    </xf>
    <xf applyAlignment="1" borderId="37" fillId="0" fontId="9" numFmtId="0" pivotButton="0" quotePrefix="0" xfId="0">
      <alignment horizontal="center" vertical="center"/>
    </xf>
    <xf applyAlignment="1" borderId="22" fillId="0" fontId="9" numFmtId="0" pivotButton="0" quotePrefix="0" xfId="0">
      <alignment horizontal="center" vertical="center"/>
    </xf>
    <xf applyAlignment="1" borderId="23" fillId="0" fontId="9" numFmtId="0" pivotButton="0" quotePrefix="0" xfId="0">
      <alignment horizontal="center" vertical="center"/>
    </xf>
    <xf applyAlignment="1" borderId="38" fillId="0" fontId="9" numFmtId="0" pivotButton="0" quotePrefix="0" xfId="0">
      <alignment horizontal="center" vertical="center"/>
    </xf>
    <xf applyAlignment="1" borderId="28" fillId="0" fontId="9" numFmtId="0" pivotButton="0" quotePrefix="0" xfId="0">
      <alignment horizontal="center" vertical="center"/>
    </xf>
    <xf applyAlignment="1" borderId="39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left" vertical="center"/>
    </xf>
    <xf applyAlignment="1" borderId="0" fillId="0" fontId="45" numFmtId="0" pivotButton="0" quotePrefix="0" xfId="0">
      <alignment horizontal="center"/>
    </xf>
    <xf borderId="0" fillId="0" fontId="46" numFmtId="0" pivotButton="0" quotePrefix="0" xfId="0"/>
    <xf applyAlignment="1" borderId="10" fillId="0" fontId="47" numFmtId="0" pivotButton="0" quotePrefix="0" xfId="0">
      <alignment horizontal="center" vertical="center"/>
    </xf>
    <xf borderId="10" fillId="0" fontId="4" numFmtId="0" pivotButton="0" quotePrefix="0" xfId="0"/>
    <xf borderId="0" fillId="0" fontId="48" numFmtId="0" pivotButton="0" quotePrefix="0" xfId="0"/>
    <xf applyAlignment="1" borderId="4" fillId="0" fontId="49" numFmtId="0" pivotButton="0" quotePrefix="0" xfId="0">
      <alignment horizontal="center" vertical="center"/>
    </xf>
    <xf applyAlignment="1" borderId="4" fillId="0" fontId="49" numFmtId="164" pivotButton="0" quotePrefix="0" xfId="0">
      <alignment horizontal="center" vertical="center"/>
    </xf>
    <xf applyAlignment="1" borderId="10" fillId="0" fontId="0" numFmtId="0" pivotButton="0" quotePrefix="0" xfId="0">
      <alignment horizontal="center"/>
    </xf>
    <xf applyAlignment="1" borderId="0" fillId="0" fontId="3" numFmtId="164" pivotButton="0" quotePrefix="0" xfId="0">
      <alignment horizontal="center" vertical="center"/>
    </xf>
    <xf applyAlignment="1" borderId="40" fillId="0" fontId="16" numFmtId="0" pivotButton="0" quotePrefix="0" xfId="0">
      <alignment horizontal="center" vertical="center" wrapText="1"/>
    </xf>
    <xf applyAlignment="1" borderId="0" fillId="0" fontId="16" numFmtId="0" pivotButton="0" quotePrefix="0" xfId="0">
      <alignment horizontal="center" vertical="center" wrapText="1"/>
    </xf>
    <xf applyAlignment="1" borderId="4" fillId="0" fontId="16" numFmtId="165" pivotButton="0" quotePrefix="0" xfId="0">
      <alignment horizontal="center" vertical="center" wrapText="1"/>
    </xf>
    <xf applyAlignment="1" borderId="13" fillId="0" fontId="22" numFmtId="0" pivotButton="0" quotePrefix="0" xfId="0">
      <alignment horizontal="center" vertical="center"/>
    </xf>
    <xf applyAlignment="1" borderId="0" fillId="0" fontId="17" numFmtId="0" pivotButton="0" quotePrefix="0" xfId="0">
      <alignment horizontal="right" vertical="center"/>
    </xf>
    <xf applyAlignment="1" borderId="0" fillId="0" fontId="17" numFmtId="0" pivotButton="0" quotePrefix="0" xfId="0">
      <alignment horizontal="left" vertical="center"/>
    </xf>
    <xf applyAlignment="1" borderId="0" fillId="0" fontId="21" numFmtId="0" pivotButton="0" quotePrefix="0" xfId="0">
      <alignment horizontal="center" vertical="center"/>
    </xf>
    <xf applyAlignment="1" borderId="0" fillId="0" fontId="21" numFmtId="0" pivotButton="0" quotePrefix="0" xfId="0">
      <alignment horizontal="left" vertical="center"/>
    </xf>
    <xf borderId="0" fillId="0" fontId="50" numFmtId="0" pivotButton="0" quotePrefix="0" xfId="0"/>
    <xf applyAlignment="1" borderId="0" fillId="0" fontId="51" numFmtId="0" pivotButton="0" quotePrefix="0" xfId="0">
      <alignment horizontal="center"/>
    </xf>
    <xf applyAlignment="1" borderId="0" fillId="0" fontId="40" numFmtId="0" pivotButton="0" quotePrefix="0" xfId="0">
      <alignment horizontal="center"/>
    </xf>
    <xf applyAlignment="1" borderId="0" fillId="0" fontId="52" numFmtId="0" pivotButton="0" quotePrefix="0" xfId="0">
      <alignment horizontal="center"/>
    </xf>
    <xf borderId="0" fillId="0" fontId="53" numFmtId="0" pivotButton="0" quotePrefix="0" xfId="0"/>
    <xf borderId="4" fillId="0" fontId="54" numFmtId="0" pivotButton="0" quotePrefix="0" xfId="0"/>
    <xf applyAlignment="1" borderId="4" fillId="0" fontId="26" numFmtId="0" pivotButton="0" quotePrefix="0" xfId="0">
      <alignment horizontal="center" vertical="center"/>
    </xf>
    <xf applyAlignment="1" borderId="4" fillId="0" fontId="26" numFmtId="165" pivotButton="0" quotePrefix="0" xfId="0">
      <alignment horizontal="center" vertical="center"/>
    </xf>
    <xf applyAlignment="1" borderId="4" fillId="0" fontId="54" numFmtId="0" pivotButton="0" quotePrefix="0" xfId="0">
      <alignment horizontal="center" vertical="center" wrapText="1"/>
    </xf>
    <xf borderId="0" fillId="0" fontId="54" numFmtId="0" pivotButton="0" quotePrefix="0" xfId="0"/>
    <xf borderId="11" fillId="0" fontId="0" numFmtId="0" pivotButton="0" quotePrefix="0" xfId="0"/>
    <xf applyAlignment="1" borderId="4" fillId="0" fontId="22" numFmtId="0" pivotButton="0" quotePrefix="0" xfId="0">
      <alignment horizontal="center"/>
    </xf>
    <xf borderId="7" fillId="0" fontId="0" numFmtId="0" pivotButton="0" quotePrefix="0" xfId="0"/>
    <xf applyAlignment="1" borderId="43" fillId="0" fontId="35" numFmtId="0" pivotButton="0" quotePrefix="0" xfId="0">
      <alignment horizontal="center" vertical="center"/>
    </xf>
    <xf borderId="15" fillId="0" fontId="0" numFmtId="0" pivotButton="0" quotePrefix="0" xfId="0"/>
    <xf applyAlignment="1" borderId="46" fillId="0" fontId="35" numFmtId="0" pivotButton="0" quotePrefix="0" xfId="0">
      <alignment horizontal="center" vertical="center"/>
    </xf>
    <xf borderId="19" fillId="0" fontId="0" numFmtId="0" pivotButton="0" quotePrefix="0" xfId="0"/>
    <xf applyAlignment="1" borderId="35" fillId="0" fontId="6" numFmtId="0" pivotButton="0" quotePrefix="0" xfId="0">
      <alignment horizontal="center" vertical="center"/>
    </xf>
    <xf applyAlignment="1" borderId="36" fillId="0" fontId="6" numFmtId="0" pivotButton="0" quotePrefix="0" xfId="0">
      <alignment horizontal="center" vertical="center"/>
    </xf>
    <xf applyAlignment="1" borderId="37" fillId="0" fontId="6" numFmtId="0" pivotButton="0" quotePrefix="0" xfId="0">
      <alignment horizontal="center" vertical="center"/>
    </xf>
    <xf borderId="21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9" fillId="0" fontId="0" numFmtId="0" pivotButton="0" quotePrefix="0" xfId="0"/>
    <xf borderId="30" fillId="0" fontId="0" numFmtId="0" pivotButton="0" quotePrefix="0" xfId="0"/>
    <xf applyAlignment="1" borderId="33" fillId="0" fontId="6" numFmtId="0" pivotButton="0" quotePrefix="0" xfId="0">
      <alignment horizontal="center" vertical="center"/>
    </xf>
    <xf borderId="33" fillId="0" fontId="0" numFmtId="0" pivotButton="0" quotePrefix="0" xfId="0"/>
    <xf borderId="34" fillId="0" fontId="0" numFmtId="0" pivotButton="0" quotePrefix="0" xfId="0"/>
    <xf borderId="10" fillId="0" fontId="0" numFmtId="0" pivotButton="0" quotePrefix="0" xfId="0"/>
    <xf applyAlignment="1" borderId="4" fillId="0" fontId="22" numFmtId="0" pivotButton="0" quotePrefix="0" xfId="0">
      <alignment horizontal="center" vertical="center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9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10"/>
    <col customWidth="1" max="9" min="2" style="29" width="6.38"/>
    <col customWidth="1" max="23" min="10" style="29" width="7"/>
  </cols>
  <sheetData>
    <row customHeight="1" ht="19.5" r="1" s="29">
      <c r="A1" s="1" t="n"/>
      <c r="B1" s="1" t="n"/>
      <c r="C1" s="2" t="n"/>
      <c r="D1" s="2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customHeight="1" ht="19.5" r="2" s="29">
      <c r="A2" s="2" t="inlineStr">
        <is>
          <t>項目</t>
        </is>
      </c>
      <c r="B2" s="2" t="inlineStr">
        <is>
          <t>A</t>
        </is>
      </c>
      <c r="C2" s="2" t="inlineStr">
        <is>
          <t>一跳一迴旋</t>
        </is>
      </c>
      <c r="D2" s="2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customHeight="1" ht="19.5" r="3" s="29">
      <c r="A3" s="2" t="inlineStr">
        <is>
          <t>項目</t>
        </is>
      </c>
      <c r="B3" s="2" t="inlineStr">
        <is>
          <t>B</t>
        </is>
      </c>
      <c r="C3" s="2" t="inlineStr">
        <is>
          <t>一跳二迴旋</t>
        </is>
      </c>
      <c r="D3" s="2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customHeight="1" ht="19.5" r="4" s="29">
      <c r="A4" s="2" t="inlineStr">
        <is>
          <t>項目</t>
        </is>
      </c>
      <c r="B4" s="2" t="inlineStr">
        <is>
          <t>C</t>
        </is>
      </c>
      <c r="C4" s="2" t="inlineStr">
        <is>
          <t>團體賽</t>
        </is>
      </c>
      <c r="D4" s="2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customHeight="1" ht="19.5" r="5" s="29">
      <c r="A5" s="1" t="n"/>
      <c r="B5" s="1" t="n"/>
      <c r="C5" s="2" t="n"/>
      <c r="D5" s="2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customHeight="1" ht="19.5" r="6" s="29">
      <c r="A6" s="2" t="inlineStr">
        <is>
          <t>年級值</t>
        </is>
      </c>
      <c r="B6" s="2" t="n">
        <v>2</v>
      </c>
      <c r="C6" s="2" t="inlineStr">
        <is>
          <t>三年級</t>
        </is>
      </c>
      <c r="D6" s="2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customHeight="1" ht="19.5" r="7" s="29">
      <c r="A7" s="2" t="inlineStr">
        <is>
          <t>年級值</t>
        </is>
      </c>
      <c r="B7" s="2" t="n">
        <v>3</v>
      </c>
      <c r="C7" s="2" t="inlineStr">
        <is>
          <t>三年級</t>
        </is>
      </c>
      <c r="D7" s="2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customHeight="1" ht="19.5" r="8" s="29">
      <c r="A8" s="2" t="inlineStr">
        <is>
          <t>年級值</t>
        </is>
      </c>
      <c r="B8" s="2" t="n">
        <v>4</v>
      </c>
      <c r="C8" s="2" t="inlineStr">
        <is>
          <t>四年級</t>
        </is>
      </c>
      <c r="D8" s="2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customHeight="1" ht="19.5" r="9" s="29">
      <c r="A9" s="2" t="inlineStr">
        <is>
          <t>年級值</t>
        </is>
      </c>
      <c r="B9" s="2" t="n">
        <v>5</v>
      </c>
      <c r="C9" s="2" t="inlineStr">
        <is>
          <t>五年級</t>
        </is>
      </c>
      <c r="D9" s="2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customHeight="1" ht="19.5" r="10" s="29">
      <c r="A10" s="2" t="inlineStr">
        <is>
          <t>年級值</t>
        </is>
      </c>
      <c r="B10" s="2" t="n">
        <v>6</v>
      </c>
      <c r="C10" s="2" t="inlineStr">
        <is>
          <t>六年級</t>
        </is>
      </c>
      <c r="D10" s="2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customHeight="1" ht="19.5" r="11" s="29">
      <c r="A11" s="2" t="inlineStr">
        <is>
          <t>年級值</t>
        </is>
      </c>
      <c r="B11" s="2" t="n">
        <v>7</v>
      </c>
      <c r="C11" s="2" t="inlineStr">
        <is>
          <t>健促組</t>
        </is>
      </c>
      <c r="D11" s="2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customHeight="1" ht="19.5" r="12" s="29">
      <c r="A12" s="2" t="inlineStr">
        <is>
          <t>年級值</t>
        </is>
      </c>
      <c r="B12" s="2" t="n">
        <v>8</v>
      </c>
      <c r="C12" s="2" t="inlineStr">
        <is>
          <t>特教組</t>
        </is>
      </c>
      <c r="D12" s="2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</row>
    <row customHeight="1" ht="19.5" r="13" s="29">
      <c r="A13" s="1" t="n"/>
      <c r="B13" s="1" t="n"/>
      <c r="C13" s="2" t="n"/>
      <c r="D13" s="2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</row>
    <row customHeight="1" ht="19.5" r="14" s="29">
      <c r="A14" s="2" t="inlineStr">
        <is>
          <t>性別值</t>
        </is>
      </c>
      <c r="B14" s="2" t="n">
        <v>1</v>
      </c>
      <c r="C14" s="2" t="inlineStr">
        <is>
          <t>男生組</t>
        </is>
      </c>
      <c r="D14" s="2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</row>
    <row customHeight="1" ht="19.5" r="15" s="29">
      <c r="A15" s="2" t="inlineStr">
        <is>
          <t>性別值</t>
        </is>
      </c>
      <c r="B15" s="2" t="n">
        <v>2</v>
      </c>
      <c r="C15" s="2" t="inlineStr">
        <is>
          <t>女生組</t>
        </is>
      </c>
      <c r="D15" s="2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</row>
    <row customHeight="1" ht="19.5" r="16" s="29">
      <c r="A16" s="2" t="inlineStr">
        <is>
          <t>性別值</t>
        </is>
      </c>
      <c r="B16" s="2" t="n">
        <v>3</v>
      </c>
      <c r="C16" s="2" t="inlineStr">
        <is>
          <t>混合組</t>
        </is>
      </c>
      <c r="D16" s="2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</row>
    <row customHeight="1" ht="16.5" r="17" s="29">
      <c r="B17" s="3" t="n"/>
      <c r="C17" s="3" t="n"/>
      <c r="D17" s="3" t="n"/>
    </row>
    <row customHeight="1" ht="21" r="18" s="29">
      <c r="A18" s="2" t="inlineStr">
        <is>
          <t>賽程</t>
        </is>
      </c>
      <c r="B18" s="2" t="n">
        <v>1</v>
      </c>
      <c r="C18" s="2" t="inlineStr">
        <is>
          <t>預賽</t>
        </is>
      </c>
      <c r="D18" s="3" t="n"/>
    </row>
    <row customHeight="1" ht="21" r="19" s="29">
      <c r="A19" s="2" t="inlineStr">
        <is>
          <t>賽程</t>
        </is>
      </c>
      <c r="B19" s="2" t="n">
        <v>2</v>
      </c>
      <c r="C19" s="2" t="inlineStr">
        <is>
          <t>複賽</t>
        </is>
      </c>
      <c r="D19" s="3" t="n"/>
    </row>
    <row customHeight="1" ht="21" r="20" s="29">
      <c r="A20" s="2" t="inlineStr">
        <is>
          <t>賽程</t>
        </is>
      </c>
      <c r="B20" s="2" t="n">
        <v>3</v>
      </c>
      <c r="C20" s="2" t="inlineStr">
        <is>
          <t>決賽</t>
        </is>
      </c>
      <c r="D20" s="3" t="n"/>
    </row>
    <row customHeight="1" ht="16.5" r="21" s="29">
      <c r="B21" s="3" t="n"/>
      <c r="C21" s="3" t="n"/>
      <c r="D21" s="3" t="n"/>
    </row>
    <row customHeight="1" ht="21" r="22" s="29">
      <c r="A22" s="2" t="inlineStr">
        <is>
          <t>名次</t>
        </is>
      </c>
      <c r="B22" s="2" t="n">
        <v>1</v>
      </c>
      <c r="C22" s="2" t="inlineStr">
        <is>
          <t>一</t>
        </is>
      </c>
      <c r="D22" s="3" t="n"/>
    </row>
    <row customHeight="1" ht="21" r="23" s="29">
      <c r="A23" s="2" t="inlineStr">
        <is>
          <t>名次</t>
        </is>
      </c>
      <c r="B23" s="2" t="n">
        <v>2</v>
      </c>
      <c r="C23" s="2" t="inlineStr">
        <is>
          <t>二</t>
        </is>
      </c>
      <c r="D23" s="3" t="n"/>
    </row>
    <row customHeight="1" ht="21" r="24" s="29">
      <c r="A24" s="2" t="inlineStr">
        <is>
          <t>名次</t>
        </is>
      </c>
      <c r="B24" s="2" t="n">
        <v>3</v>
      </c>
      <c r="C24" s="2" t="inlineStr">
        <is>
          <t>三</t>
        </is>
      </c>
      <c r="D24" s="3" t="n"/>
    </row>
    <row customHeight="1" ht="21" r="25" s="29">
      <c r="A25" s="2" t="inlineStr">
        <is>
          <t>名次</t>
        </is>
      </c>
      <c r="B25" s="2" t="n">
        <v>4</v>
      </c>
      <c r="C25" s="2" t="inlineStr">
        <is>
          <t>四</t>
        </is>
      </c>
      <c r="D25" s="3" t="n"/>
    </row>
    <row customHeight="1" ht="21" r="26" s="29">
      <c r="A26" s="2" t="inlineStr">
        <is>
          <t>名次</t>
        </is>
      </c>
      <c r="B26" s="2" t="n">
        <v>5</v>
      </c>
      <c r="C26" s="2" t="inlineStr">
        <is>
          <t>五</t>
        </is>
      </c>
      <c r="D26" s="3" t="n"/>
    </row>
    <row customHeight="1" ht="21" r="27" s="29">
      <c r="A27" s="2" t="inlineStr">
        <is>
          <t>名次</t>
        </is>
      </c>
      <c r="B27" s="2" t="n">
        <v>6</v>
      </c>
      <c r="C27" s="2" t="inlineStr">
        <is>
          <t>六</t>
        </is>
      </c>
      <c r="D27" s="3" t="n"/>
    </row>
    <row customHeight="1" ht="21" r="28" s="29">
      <c r="A28" s="2" t="inlineStr">
        <is>
          <t>名次</t>
        </is>
      </c>
      <c r="B28" s="2" t="n">
        <v>7</v>
      </c>
      <c r="C28" s="2" t="inlineStr">
        <is>
          <t>七</t>
        </is>
      </c>
      <c r="D28" s="3" t="n"/>
    </row>
    <row customHeight="1" ht="21" r="29" s="29">
      <c r="A29" s="2" t="inlineStr">
        <is>
          <t>名次</t>
        </is>
      </c>
      <c r="B29" s="2" t="n">
        <v>8</v>
      </c>
      <c r="C29" s="2" t="inlineStr">
        <is>
          <t>八</t>
        </is>
      </c>
      <c r="D29" s="3" t="n"/>
    </row>
    <row customHeight="1" ht="16.5" r="30" s="29">
      <c r="B30" s="3" t="n"/>
      <c r="C30" s="3" t="n"/>
      <c r="D30" s="3" t="n"/>
    </row>
    <row customHeight="1" ht="16.5" r="31" s="29">
      <c r="B31" s="3" t="n"/>
      <c r="C31" s="3" t="n"/>
      <c r="D31" s="3" t="n"/>
    </row>
    <row customHeight="1" ht="16.5" r="32" s="29">
      <c r="B32" s="3" t="n"/>
      <c r="C32" s="3" t="n"/>
      <c r="D32" s="3" t="n"/>
    </row>
    <row customHeight="1" ht="16.5" r="33" s="29">
      <c r="B33" s="3" t="n"/>
      <c r="C33" s="3" t="n"/>
      <c r="D33" s="3" t="n"/>
    </row>
    <row customHeight="1" ht="16.5" r="34" s="29">
      <c r="B34" s="3" t="n"/>
      <c r="C34" s="3" t="n"/>
      <c r="D34" s="3" t="n"/>
    </row>
    <row customHeight="1" ht="16.5" r="35" s="29">
      <c r="B35" s="3" t="n"/>
      <c r="C35" s="3" t="n"/>
      <c r="D35" s="3" t="n"/>
    </row>
    <row customHeight="1" ht="16.5" r="36" s="29">
      <c r="B36" s="3" t="n"/>
      <c r="C36" s="3" t="n"/>
      <c r="D36" s="3" t="n"/>
    </row>
    <row customHeight="1" ht="16.5" r="37" s="29">
      <c r="B37" s="3" t="n"/>
      <c r="C37" s="3" t="n"/>
      <c r="D37" s="3" t="n"/>
    </row>
    <row customHeight="1" ht="16.5" r="38" s="29">
      <c r="B38" s="3" t="n"/>
      <c r="C38" s="3" t="n"/>
      <c r="D38" s="3" t="n"/>
    </row>
    <row customHeight="1" ht="16.5" r="39" s="29">
      <c r="B39" s="3" t="n"/>
      <c r="C39" s="3" t="n"/>
      <c r="D39" s="3" t="n"/>
    </row>
    <row customHeight="1" ht="16.5" r="40" s="29">
      <c r="B40" s="3" t="n"/>
      <c r="C40" s="3" t="n"/>
      <c r="D40" s="3" t="n"/>
    </row>
    <row customHeight="1" ht="16.5" r="41" s="29">
      <c r="B41" s="3" t="n"/>
      <c r="C41" s="3" t="n"/>
      <c r="D41" s="3" t="n"/>
    </row>
    <row customHeight="1" ht="16.5" r="42" s="29">
      <c r="B42" s="3" t="n"/>
      <c r="C42" s="3" t="n"/>
      <c r="D42" s="3" t="n"/>
    </row>
    <row customHeight="1" ht="16.5" r="43" s="29">
      <c r="B43" s="3" t="n"/>
      <c r="C43" s="3" t="n"/>
      <c r="D43" s="3" t="n"/>
    </row>
    <row customHeight="1" ht="16.5" r="44" s="29">
      <c r="B44" s="3" t="n"/>
      <c r="C44" s="3" t="n"/>
      <c r="D44" s="3" t="n"/>
    </row>
    <row customHeight="1" ht="16.5" r="45" s="29">
      <c r="B45" s="3" t="n"/>
      <c r="C45" s="3" t="n"/>
      <c r="D45" s="3" t="n"/>
    </row>
    <row customHeight="1" ht="16.5" r="46" s="29">
      <c r="B46" s="3" t="n"/>
      <c r="C46" s="3" t="n"/>
      <c r="D46" s="3" t="n"/>
    </row>
    <row customHeight="1" ht="16.5" r="47" s="29">
      <c r="B47" s="3" t="n"/>
      <c r="C47" s="3" t="n"/>
      <c r="D47" s="3" t="n"/>
    </row>
    <row customHeight="1" ht="16.5" r="48" s="29">
      <c r="B48" s="3" t="n"/>
      <c r="C48" s="3" t="n"/>
      <c r="D48" s="3" t="n"/>
    </row>
    <row customHeight="1" ht="16.5" r="49" s="29">
      <c r="B49" s="3" t="n"/>
      <c r="C49" s="3" t="n"/>
      <c r="D49" s="3" t="n"/>
    </row>
    <row customHeight="1" ht="16.5" r="50" s="29">
      <c r="B50" s="3" t="n"/>
      <c r="C50" s="3" t="n"/>
      <c r="D50" s="3" t="n"/>
    </row>
    <row customHeight="1" ht="16.5" r="51" s="29">
      <c r="B51" s="3" t="n"/>
      <c r="C51" s="3" t="n"/>
      <c r="D51" s="3" t="n"/>
    </row>
    <row customHeight="1" ht="16.5" r="52" s="29">
      <c r="B52" s="3" t="n"/>
      <c r="C52" s="3" t="n"/>
      <c r="D52" s="3" t="n"/>
    </row>
    <row customHeight="1" ht="16.5" r="53" s="29">
      <c r="B53" s="3" t="n"/>
      <c r="C53" s="3" t="n"/>
      <c r="D53" s="3" t="n"/>
    </row>
    <row customHeight="1" ht="16.5" r="54" s="29">
      <c r="B54" s="3" t="n"/>
      <c r="C54" s="3" t="n"/>
      <c r="D54" s="3" t="n"/>
    </row>
    <row customHeight="1" ht="16.5" r="55" s="29">
      <c r="B55" s="3" t="n"/>
      <c r="C55" s="3" t="n"/>
      <c r="D55" s="3" t="n"/>
    </row>
    <row customHeight="1" ht="16.5" r="56" s="29">
      <c r="B56" s="3" t="n"/>
      <c r="C56" s="3" t="n"/>
      <c r="D56" s="3" t="n"/>
    </row>
    <row customHeight="1" ht="16.5" r="57" s="29">
      <c r="B57" s="3" t="n"/>
      <c r="C57" s="3" t="n"/>
      <c r="D57" s="3" t="n"/>
    </row>
    <row customHeight="1" ht="16.5" r="58" s="29">
      <c r="B58" s="3" t="n"/>
      <c r="C58" s="3" t="n"/>
      <c r="D58" s="3" t="n"/>
    </row>
    <row customHeight="1" ht="16.5" r="59" s="29">
      <c r="B59" s="3" t="n"/>
      <c r="C59" s="3" t="n"/>
      <c r="D59" s="3" t="n"/>
    </row>
    <row customHeight="1" ht="16.5" r="60" s="29">
      <c r="B60" s="3" t="n"/>
      <c r="C60" s="3" t="n"/>
      <c r="D60" s="3" t="n"/>
    </row>
    <row customHeight="1" ht="16.5" r="61" s="29">
      <c r="B61" s="3" t="n"/>
      <c r="C61" s="3" t="n"/>
      <c r="D61" s="3" t="n"/>
    </row>
    <row customHeight="1" ht="16.5" r="62" s="29">
      <c r="B62" s="3" t="n"/>
      <c r="C62" s="3" t="n"/>
      <c r="D62" s="3" t="n"/>
    </row>
    <row customHeight="1" ht="16.5" r="63" s="29">
      <c r="B63" s="3" t="n"/>
      <c r="C63" s="3" t="n"/>
      <c r="D63" s="3" t="n"/>
    </row>
    <row customHeight="1" ht="16.5" r="64" s="29">
      <c r="B64" s="3" t="n"/>
      <c r="C64" s="3" t="n"/>
      <c r="D64" s="3" t="n"/>
    </row>
    <row customHeight="1" ht="16.5" r="65" s="29">
      <c r="B65" s="3" t="n"/>
      <c r="C65" s="3" t="n"/>
      <c r="D65" s="3" t="n"/>
    </row>
    <row customHeight="1" ht="16.5" r="66" s="29">
      <c r="B66" s="3" t="n"/>
      <c r="C66" s="3" t="n"/>
      <c r="D66" s="3" t="n"/>
    </row>
    <row customHeight="1" ht="16.5" r="67" s="29">
      <c r="B67" s="3" t="n"/>
      <c r="C67" s="3" t="n"/>
      <c r="D67" s="3" t="n"/>
    </row>
    <row customHeight="1" ht="16.5" r="68" s="29">
      <c r="B68" s="3" t="n"/>
      <c r="C68" s="3" t="n"/>
      <c r="D68" s="3" t="n"/>
    </row>
    <row customHeight="1" ht="16.5" r="69" s="29">
      <c r="B69" s="3" t="n"/>
      <c r="C69" s="3" t="n"/>
      <c r="D69" s="3" t="n"/>
    </row>
    <row customHeight="1" ht="16.5" r="70" s="29">
      <c r="B70" s="3" t="n"/>
      <c r="C70" s="3" t="n"/>
      <c r="D70" s="3" t="n"/>
    </row>
    <row customHeight="1" ht="16.5" r="71" s="29">
      <c r="B71" s="3" t="n"/>
      <c r="C71" s="3" t="n"/>
      <c r="D71" s="3" t="n"/>
    </row>
    <row customHeight="1" ht="16.5" r="72" s="29">
      <c r="B72" s="3" t="n"/>
      <c r="C72" s="3" t="n"/>
      <c r="D72" s="3" t="n"/>
    </row>
    <row customHeight="1" ht="16.5" r="73" s="29">
      <c r="B73" s="3" t="n"/>
      <c r="C73" s="3" t="n"/>
      <c r="D73" s="3" t="n"/>
    </row>
    <row customHeight="1" ht="16.5" r="74" s="29">
      <c r="B74" s="3" t="n"/>
      <c r="C74" s="3" t="n"/>
      <c r="D74" s="3" t="n"/>
    </row>
    <row customHeight="1" ht="16.5" r="75" s="29">
      <c r="B75" s="3" t="n"/>
      <c r="C75" s="3" t="n"/>
      <c r="D75" s="3" t="n"/>
    </row>
    <row customHeight="1" ht="16.5" r="76" s="29">
      <c r="B76" s="3" t="n"/>
      <c r="C76" s="3" t="n"/>
      <c r="D76" s="3" t="n"/>
    </row>
    <row customHeight="1" ht="16.5" r="77" s="29">
      <c r="B77" s="3" t="n"/>
      <c r="C77" s="3" t="n"/>
      <c r="D77" s="3" t="n"/>
    </row>
    <row customHeight="1" ht="16.5" r="78" s="29">
      <c r="B78" s="3" t="n"/>
      <c r="C78" s="3" t="n"/>
      <c r="D78" s="3" t="n"/>
    </row>
    <row customHeight="1" ht="16.5" r="79" s="29">
      <c r="B79" s="3" t="n"/>
      <c r="C79" s="3" t="n"/>
      <c r="D79" s="3" t="n"/>
    </row>
    <row customHeight="1" ht="16.5" r="80" s="29">
      <c r="B80" s="3" t="n"/>
      <c r="C80" s="3" t="n"/>
      <c r="D80" s="3" t="n"/>
    </row>
    <row customHeight="1" ht="16.5" r="81" s="29">
      <c r="B81" s="3" t="n"/>
      <c r="C81" s="3" t="n"/>
      <c r="D81" s="3" t="n"/>
    </row>
    <row customHeight="1" ht="16.5" r="82" s="29">
      <c r="B82" s="3" t="n"/>
      <c r="C82" s="3" t="n"/>
      <c r="D82" s="3" t="n"/>
    </row>
    <row customHeight="1" ht="16.5" r="83" s="29">
      <c r="B83" s="3" t="n"/>
      <c r="C83" s="3" t="n"/>
      <c r="D83" s="3" t="n"/>
    </row>
    <row customHeight="1" ht="16.5" r="84" s="29">
      <c r="B84" s="3" t="n"/>
      <c r="C84" s="3" t="n"/>
      <c r="D84" s="3" t="n"/>
    </row>
    <row customHeight="1" ht="16.5" r="85" s="29">
      <c r="B85" s="3" t="n"/>
      <c r="C85" s="3" t="n"/>
      <c r="D85" s="3" t="n"/>
    </row>
    <row customHeight="1" ht="16.5" r="86" s="29">
      <c r="B86" s="3" t="n"/>
      <c r="C86" s="3" t="n"/>
      <c r="D86" s="3" t="n"/>
    </row>
    <row customHeight="1" ht="16.5" r="87" s="29">
      <c r="B87" s="3" t="n"/>
      <c r="C87" s="3" t="n"/>
      <c r="D87" s="3" t="n"/>
    </row>
    <row customHeight="1" ht="16.5" r="88" s="29">
      <c r="B88" s="3" t="n"/>
      <c r="C88" s="3" t="n"/>
      <c r="D88" s="3" t="n"/>
    </row>
    <row customHeight="1" ht="16.5" r="89" s="29">
      <c r="B89" s="3" t="n"/>
      <c r="C89" s="3" t="n"/>
      <c r="D89" s="3" t="n"/>
    </row>
    <row customHeight="1" ht="16.5" r="90" s="29">
      <c r="B90" s="3" t="n"/>
      <c r="C90" s="3" t="n"/>
      <c r="D90" s="3" t="n"/>
    </row>
    <row customHeight="1" ht="16.5" r="91" s="29">
      <c r="B91" s="3" t="n"/>
      <c r="C91" s="3" t="n"/>
      <c r="D91" s="3" t="n"/>
    </row>
    <row customHeight="1" ht="16.5" r="92" s="29">
      <c r="B92" s="3" t="n"/>
      <c r="C92" s="3" t="n"/>
      <c r="D92" s="3" t="n"/>
    </row>
    <row customHeight="1" ht="16.5" r="93" s="29">
      <c r="B93" s="3" t="n"/>
      <c r="C93" s="3" t="n"/>
      <c r="D93" s="3" t="n"/>
    </row>
    <row customHeight="1" ht="16.5" r="94" s="29">
      <c r="B94" s="3" t="n"/>
      <c r="C94" s="3" t="n"/>
      <c r="D94" s="3" t="n"/>
    </row>
    <row customHeight="1" ht="16.5" r="95" s="29">
      <c r="B95" s="3" t="n"/>
      <c r="C95" s="3" t="n"/>
      <c r="D95" s="3" t="n"/>
    </row>
    <row customHeight="1" ht="16.5" r="96" s="29">
      <c r="B96" s="3" t="n"/>
      <c r="C96" s="3" t="n"/>
      <c r="D96" s="3" t="n"/>
    </row>
    <row customHeight="1" ht="16.5" r="97" s="29">
      <c r="B97" s="3" t="n"/>
      <c r="C97" s="3" t="n"/>
      <c r="D97" s="3" t="n"/>
    </row>
    <row customHeight="1" ht="16.5" r="98" s="29">
      <c r="B98" s="3" t="n"/>
      <c r="C98" s="3" t="n"/>
      <c r="D98" s="3" t="n"/>
    </row>
    <row customHeight="1" ht="16.5" r="99" s="29">
      <c r="B99" s="3" t="n"/>
      <c r="C99" s="3" t="n"/>
      <c r="D99" s="3" t="n"/>
    </row>
    <row customHeight="1" ht="16.5" r="100" s="29">
      <c r="B100" s="3" t="n"/>
      <c r="C100" s="3" t="n"/>
      <c r="D100" s="3" t="n"/>
    </row>
    <row customHeight="1" ht="16.5" r="101" s="29">
      <c r="B101" s="3" t="n"/>
      <c r="C101" s="3" t="n"/>
      <c r="D101" s="3" t="n"/>
    </row>
    <row customHeight="1" ht="16.5" r="102" s="29">
      <c r="B102" s="3" t="n"/>
      <c r="C102" s="3" t="n"/>
      <c r="D102" s="3" t="n"/>
    </row>
    <row customHeight="1" ht="16.5" r="103" s="29">
      <c r="B103" s="3" t="n"/>
      <c r="C103" s="3" t="n"/>
      <c r="D103" s="3" t="n"/>
    </row>
    <row customHeight="1" ht="16.5" r="104" s="29">
      <c r="B104" s="3" t="n"/>
      <c r="C104" s="3" t="n"/>
      <c r="D104" s="3" t="n"/>
    </row>
    <row customHeight="1" ht="16.5" r="105" s="29">
      <c r="B105" s="3" t="n"/>
      <c r="C105" s="3" t="n"/>
      <c r="D105" s="3" t="n"/>
    </row>
    <row customHeight="1" ht="16.5" r="106" s="29">
      <c r="B106" s="3" t="n"/>
      <c r="C106" s="3" t="n"/>
      <c r="D106" s="3" t="n"/>
    </row>
    <row customHeight="1" ht="16.5" r="107" s="29">
      <c r="B107" s="3" t="n"/>
      <c r="C107" s="3" t="n"/>
      <c r="D107" s="3" t="n"/>
    </row>
    <row customHeight="1" ht="16.5" r="108" s="29">
      <c r="B108" s="3" t="n"/>
      <c r="C108" s="3" t="n"/>
      <c r="D108" s="3" t="n"/>
    </row>
    <row customHeight="1" ht="16.5" r="109" s="29">
      <c r="B109" s="3" t="n"/>
      <c r="C109" s="3" t="n"/>
      <c r="D109" s="3" t="n"/>
    </row>
    <row customHeight="1" ht="16.5" r="110" s="29">
      <c r="B110" s="3" t="n"/>
      <c r="C110" s="3" t="n"/>
      <c r="D110" s="3" t="n"/>
    </row>
    <row customHeight="1" ht="16.5" r="111" s="29">
      <c r="B111" s="3" t="n"/>
      <c r="C111" s="3" t="n"/>
      <c r="D111" s="3" t="n"/>
    </row>
    <row customHeight="1" ht="16.5" r="112" s="29">
      <c r="B112" s="3" t="n"/>
      <c r="C112" s="3" t="n"/>
      <c r="D112" s="3" t="n"/>
    </row>
    <row customHeight="1" ht="16.5" r="113" s="29">
      <c r="B113" s="3" t="n"/>
      <c r="C113" s="3" t="n"/>
      <c r="D113" s="3" t="n"/>
    </row>
    <row customHeight="1" ht="16.5" r="114" s="29">
      <c r="B114" s="3" t="n"/>
      <c r="C114" s="3" t="n"/>
      <c r="D114" s="3" t="n"/>
    </row>
    <row customHeight="1" ht="16.5" r="115" s="29">
      <c r="B115" s="3" t="n"/>
      <c r="C115" s="3" t="n"/>
      <c r="D115" s="3" t="n"/>
    </row>
    <row customHeight="1" ht="16.5" r="116" s="29">
      <c r="B116" s="3" t="n"/>
      <c r="C116" s="3" t="n"/>
      <c r="D116" s="3" t="n"/>
    </row>
    <row customHeight="1" ht="16.5" r="117" s="29">
      <c r="B117" s="3" t="n"/>
      <c r="C117" s="3" t="n"/>
      <c r="D117" s="3" t="n"/>
    </row>
    <row customHeight="1" ht="16.5" r="118" s="29">
      <c r="B118" s="3" t="n"/>
      <c r="C118" s="3" t="n"/>
      <c r="D118" s="3" t="n"/>
    </row>
    <row customHeight="1" ht="16.5" r="119" s="29">
      <c r="B119" s="3" t="n"/>
      <c r="C119" s="3" t="n"/>
      <c r="D119" s="3" t="n"/>
    </row>
    <row customHeight="1" ht="16.5" r="120" s="29">
      <c r="B120" s="3" t="n"/>
      <c r="C120" s="3" t="n"/>
      <c r="D120" s="3" t="n"/>
    </row>
    <row customHeight="1" ht="16.5" r="121" s="29">
      <c r="B121" s="3" t="n"/>
      <c r="C121" s="3" t="n"/>
      <c r="D121" s="3" t="n"/>
    </row>
    <row customHeight="1" ht="16.5" r="122" s="29">
      <c r="B122" s="3" t="n"/>
      <c r="C122" s="3" t="n"/>
      <c r="D122" s="3" t="n"/>
    </row>
    <row customHeight="1" ht="16.5" r="123" s="29">
      <c r="B123" s="3" t="n"/>
      <c r="C123" s="3" t="n"/>
      <c r="D123" s="3" t="n"/>
    </row>
    <row customHeight="1" ht="16.5" r="124" s="29">
      <c r="B124" s="3" t="n"/>
      <c r="C124" s="3" t="n"/>
      <c r="D124" s="3" t="n"/>
    </row>
    <row customHeight="1" ht="16.5" r="125" s="29">
      <c r="B125" s="3" t="n"/>
      <c r="C125" s="3" t="n"/>
      <c r="D125" s="3" t="n"/>
    </row>
    <row customHeight="1" ht="16.5" r="126" s="29">
      <c r="B126" s="3" t="n"/>
      <c r="C126" s="3" t="n"/>
      <c r="D126" s="3" t="n"/>
    </row>
    <row customHeight="1" ht="16.5" r="127" s="29">
      <c r="B127" s="3" t="n"/>
      <c r="C127" s="3" t="n"/>
      <c r="D127" s="3" t="n"/>
    </row>
    <row customHeight="1" ht="16.5" r="128" s="29">
      <c r="B128" s="3" t="n"/>
      <c r="C128" s="3" t="n"/>
      <c r="D128" s="3" t="n"/>
    </row>
    <row customHeight="1" ht="16.5" r="129" s="29">
      <c r="B129" s="3" t="n"/>
      <c r="C129" s="3" t="n"/>
      <c r="D129" s="3" t="n"/>
    </row>
    <row customHeight="1" ht="16.5" r="130" s="29">
      <c r="B130" s="3" t="n"/>
      <c r="C130" s="3" t="n"/>
      <c r="D130" s="3" t="n"/>
    </row>
    <row customHeight="1" ht="16.5" r="131" s="29">
      <c r="B131" s="3" t="n"/>
      <c r="C131" s="3" t="n"/>
      <c r="D131" s="3" t="n"/>
    </row>
    <row customHeight="1" ht="16.5" r="132" s="29">
      <c r="B132" s="3" t="n"/>
      <c r="C132" s="3" t="n"/>
      <c r="D132" s="3" t="n"/>
    </row>
    <row customHeight="1" ht="16.5" r="133" s="29">
      <c r="B133" s="3" t="n"/>
      <c r="C133" s="3" t="n"/>
      <c r="D133" s="3" t="n"/>
    </row>
    <row customHeight="1" ht="16.5" r="134" s="29">
      <c r="B134" s="3" t="n"/>
      <c r="C134" s="3" t="n"/>
      <c r="D134" s="3" t="n"/>
    </row>
    <row customHeight="1" ht="16.5" r="135" s="29">
      <c r="B135" s="3" t="n"/>
      <c r="C135" s="3" t="n"/>
      <c r="D135" s="3" t="n"/>
    </row>
    <row customHeight="1" ht="16.5" r="136" s="29">
      <c r="B136" s="3" t="n"/>
      <c r="C136" s="3" t="n"/>
      <c r="D136" s="3" t="n"/>
    </row>
    <row customHeight="1" ht="16.5" r="137" s="29">
      <c r="B137" s="3" t="n"/>
      <c r="C137" s="3" t="n"/>
      <c r="D137" s="3" t="n"/>
    </row>
    <row customHeight="1" ht="16.5" r="138" s="29">
      <c r="B138" s="3" t="n"/>
      <c r="C138" s="3" t="n"/>
      <c r="D138" s="3" t="n"/>
    </row>
    <row customHeight="1" ht="16.5" r="139" s="29">
      <c r="B139" s="3" t="n"/>
      <c r="C139" s="3" t="n"/>
      <c r="D139" s="3" t="n"/>
    </row>
    <row customHeight="1" ht="16.5" r="140" s="29">
      <c r="B140" s="3" t="n"/>
      <c r="C140" s="3" t="n"/>
      <c r="D140" s="3" t="n"/>
    </row>
    <row customHeight="1" ht="16.5" r="141" s="29">
      <c r="B141" s="3" t="n"/>
      <c r="C141" s="3" t="n"/>
      <c r="D141" s="3" t="n"/>
    </row>
    <row customHeight="1" ht="16.5" r="142" s="29">
      <c r="B142" s="3" t="n"/>
      <c r="C142" s="3" t="n"/>
      <c r="D142" s="3" t="n"/>
    </row>
    <row customHeight="1" ht="16.5" r="143" s="29">
      <c r="B143" s="3" t="n"/>
      <c r="C143" s="3" t="n"/>
      <c r="D143" s="3" t="n"/>
    </row>
    <row customHeight="1" ht="16.5" r="144" s="29">
      <c r="B144" s="3" t="n"/>
      <c r="C144" s="3" t="n"/>
      <c r="D144" s="3" t="n"/>
    </row>
    <row customHeight="1" ht="16.5" r="145" s="29">
      <c r="B145" s="3" t="n"/>
      <c r="C145" s="3" t="n"/>
      <c r="D145" s="3" t="n"/>
    </row>
    <row customHeight="1" ht="16.5" r="146" s="29">
      <c r="B146" s="3" t="n"/>
      <c r="C146" s="3" t="n"/>
      <c r="D146" s="3" t="n"/>
    </row>
    <row customHeight="1" ht="16.5" r="147" s="29">
      <c r="B147" s="3" t="n"/>
      <c r="C147" s="3" t="n"/>
      <c r="D147" s="3" t="n"/>
    </row>
    <row customHeight="1" ht="16.5" r="148" s="29">
      <c r="B148" s="3" t="n"/>
      <c r="C148" s="3" t="n"/>
      <c r="D148" s="3" t="n"/>
    </row>
    <row customHeight="1" ht="16.5" r="149" s="29">
      <c r="B149" s="3" t="n"/>
      <c r="C149" s="3" t="n"/>
      <c r="D149" s="3" t="n"/>
    </row>
    <row customHeight="1" ht="16.5" r="150" s="29">
      <c r="B150" s="3" t="n"/>
      <c r="C150" s="3" t="n"/>
      <c r="D150" s="3" t="n"/>
    </row>
    <row customHeight="1" ht="16.5" r="151" s="29">
      <c r="B151" s="3" t="n"/>
      <c r="C151" s="3" t="n"/>
      <c r="D151" s="3" t="n"/>
    </row>
    <row customHeight="1" ht="16.5" r="152" s="29">
      <c r="B152" s="3" t="n"/>
      <c r="C152" s="3" t="n"/>
      <c r="D152" s="3" t="n"/>
    </row>
    <row customHeight="1" ht="16.5" r="153" s="29">
      <c r="B153" s="3" t="n"/>
      <c r="C153" s="3" t="n"/>
      <c r="D153" s="3" t="n"/>
    </row>
    <row customHeight="1" ht="16.5" r="154" s="29">
      <c r="B154" s="3" t="n"/>
      <c r="C154" s="3" t="n"/>
      <c r="D154" s="3" t="n"/>
    </row>
    <row customHeight="1" ht="16.5" r="155" s="29">
      <c r="B155" s="3" t="n"/>
      <c r="C155" s="3" t="n"/>
      <c r="D155" s="3" t="n"/>
    </row>
    <row customHeight="1" ht="16.5" r="156" s="29">
      <c r="B156" s="3" t="n"/>
      <c r="C156" s="3" t="n"/>
      <c r="D156" s="3" t="n"/>
    </row>
    <row customHeight="1" ht="16.5" r="157" s="29">
      <c r="B157" s="3" t="n"/>
      <c r="C157" s="3" t="n"/>
      <c r="D157" s="3" t="n"/>
    </row>
    <row customHeight="1" ht="16.5" r="158" s="29">
      <c r="B158" s="3" t="n"/>
      <c r="C158" s="3" t="n"/>
      <c r="D158" s="3" t="n"/>
    </row>
    <row customHeight="1" ht="16.5" r="159" s="29">
      <c r="B159" s="3" t="n"/>
      <c r="C159" s="3" t="n"/>
      <c r="D159" s="3" t="n"/>
    </row>
    <row customHeight="1" ht="16.5" r="160" s="29">
      <c r="B160" s="3" t="n"/>
      <c r="C160" s="3" t="n"/>
      <c r="D160" s="3" t="n"/>
    </row>
    <row customHeight="1" ht="16.5" r="161" s="29">
      <c r="B161" s="3" t="n"/>
      <c r="C161" s="3" t="n"/>
      <c r="D161" s="3" t="n"/>
    </row>
    <row customHeight="1" ht="16.5" r="162" s="29">
      <c r="B162" s="3" t="n"/>
      <c r="C162" s="3" t="n"/>
      <c r="D162" s="3" t="n"/>
    </row>
    <row customHeight="1" ht="16.5" r="163" s="29">
      <c r="B163" s="3" t="n"/>
      <c r="C163" s="3" t="n"/>
      <c r="D163" s="3" t="n"/>
    </row>
    <row customHeight="1" ht="16.5" r="164" s="29">
      <c r="B164" s="3" t="n"/>
      <c r="C164" s="3" t="n"/>
      <c r="D164" s="3" t="n"/>
    </row>
    <row customHeight="1" ht="16.5" r="165" s="29">
      <c r="B165" s="3" t="n"/>
      <c r="C165" s="3" t="n"/>
      <c r="D165" s="3" t="n"/>
    </row>
    <row customHeight="1" ht="16.5" r="166" s="29">
      <c r="B166" s="3" t="n"/>
      <c r="C166" s="3" t="n"/>
      <c r="D166" s="3" t="n"/>
    </row>
    <row customHeight="1" ht="16.5" r="167" s="29">
      <c r="B167" s="3" t="n"/>
      <c r="C167" s="3" t="n"/>
      <c r="D167" s="3" t="n"/>
    </row>
    <row customHeight="1" ht="16.5" r="168" s="29">
      <c r="B168" s="3" t="n"/>
      <c r="C168" s="3" t="n"/>
      <c r="D168" s="3" t="n"/>
    </row>
    <row customHeight="1" ht="16.5" r="169" s="29">
      <c r="B169" s="3" t="n"/>
      <c r="C169" s="3" t="n"/>
      <c r="D169" s="3" t="n"/>
    </row>
    <row customHeight="1" ht="16.5" r="170" s="29">
      <c r="B170" s="3" t="n"/>
      <c r="C170" s="3" t="n"/>
      <c r="D170" s="3" t="n"/>
    </row>
    <row customHeight="1" ht="16.5" r="171" s="29">
      <c r="B171" s="3" t="n"/>
      <c r="C171" s="3" t="n"/>
      <c r="D171" s="3" t="n"/>
    </row>
    <row customHeight="1" ht="16.5" r="172" s="29">
      <c r="B172" s="3" t="n"/>
      <c r="C172" s="3" t="n"/>
      <c r="D172" s="3" t="n"/>
    </row>
    <row customHeight="1" ht="16.5" r="173" s="29">
      <c r="B173" s="3" t="n"/>
      <c r="C173" s="3" t="n"/>
      <c r="D173" s="3" t="n"/>
    </row>
    <row customHeight="1" ht="16.5" r="174" s="29">
      <c r="B174" s="3" t="n"/>
      <c r="C174" s="3" t="n"/>
      <c r="D174" s="3" t="n"/>
    </row>
    <row customHeight="1" ht="16.5" r="175" s="29">
      <c r="B175" s="3" t="n"/>
      <c r="C175" s="3" t="n"/>
      <c r="D175" s="3" t="n"/>
    </row>
    <row customHeight="1" ht="16.5" r="176" s="29">
      <c r="B176" s="3" t="n"/>
      <c r="C176" s="3" t="n"/>
      <c r="D176" s="3" t="n"/>
    </row>
    <row customHeight="1" ht="16.5" r="177" s="29">
      <c r="B177" s="3" t="n"/>
      <c r="C177" s="3" t="n"/>
      <c r="D177" s="3" t="n"/>
    </row>
    <row customHeight="1" ht="16.5" r="178" s="29">
      <c r="B178" s="3" t="n"/>
      <c r="C178" s="3" t="n"/>
      <c r="D178" s="3" t="n"/>
    </row>
    <row customHeight="1" ht="16.5" r="179" s="29">
      <c r="B179" s="3" t="n"/>
      <c r="C179" s="3" t="n"/>
      <c r="D179" s="3" t="n"/>
    </row>
    <row customHeight="1" ht="16.5" r="180" s="29">
      <c r="B180" s="3" t="n"/>
      <c r="C180" s="3" t="n"/>
      <c r="D180" s="3" t="n"/>
    </row>
    <row customHeight="1" ht="16.5" r="181" s="29">
      <c r="B181" s="3" t="n"/>
      <c r="C181" s="3" t="n"/>
      <c r="D181" s="3" t="n"/>
    </row>
    <row customHeight="1" ht="16.5" r="182" s="29">
      <c r="B182" s="3" t="n"/>
      <c r="C182" s="3" t="n"/>
      <c r="D182" s="3" t="n"/>
    </row>
    <row customHeight="1" ht="16.5" r="183" s="29">
      <c r="B183" s="3" t="n"/>
      <c r="C183" s="3" t="n"/>
      <c r="D183" s="3" t="n"/>
    </row>
    <row customHeight="1" ht="16.5" r="184" s="29">
      <c r="B184" s="3" t="n"/>
      <c r="C184" s="3" t="n"/>
      <c r="D184" s="3" t="n"/>
    </row>
    <row customHeight="1" ht="16.5" r="185" s="29">
      <c r="B185" s="3" t="n"/>
      <c r="C185" s="3" t="n"/>
      <c r="D185" s="3" t="n"/>
    </row>
    <row customHeight="1" ht="16.5" r="186" s="29">
      <c r="B186" s="3" t="n"/>
      <c r="C186" s="3" t="n"/>
      <c r="D186" s="3" t="n"/>
    </row>
    <row customHeight="1" ht="16.5" r="187" s="29">
      <c r="B187" s="3" t="n"/>
      <c r="C187" s="3" t="n"/>
      <c r="D187" s="3" t="n"/>
    </row>
    <row customHeight="1" ht="16.5" r="188" s="29">
      <c r="B188" s="3" t="n"/>
      <c r="C188" s="3" t="n"/>
      <c r="D188" s="3" t="n"/>
    </row>
    <row customHeight="1" ht="16.5" r="189" s="29">
      <c r="B189" s="3" t="n"/>
      <c r="C189" s="3" t="n"/>
      <c r="D189" s="3" t="n"/>
    </row>
    <row customHeight="1" ht="16.5" r="190" s="29">
      <c r="B190" s="3" t="n"/>
      <c r="C190" s="3" t="n"/>
      <c r="D190" s="3" t="n"/>
    </row>
    <row customHeight="1" ht="16.5" r="191" s="29">
      <c r="B191" s="3" t="n"/>
      <c r="C191" s="3" t="n"/>
      <c r="D191" s="3" t="n"/>
    </row>
    <row customHeight="1" ht="16.5" r="192" s="29">
      <c r="B192" s="3" t="n"/>
      <c r="C192" s="3" t="n"/>
      <c r="D192" s="3" t="n"/>
    </row>
    <row customHeight="1" ht="16.5" r="193" s="29">
      <c r="B193" s="3" t="n"/>
      <c r="C193" s="3" t="n"/>
      <c r="D193" s="3" t="n"/>
    </row>
    <row customHeight="1" ht="16.5" r="194" s="29">
      <c r="B194" s="3" t="n"/>
      <c r="C194" s="3" t="n"/>
      <c r="D194" s="3" t="n"/>
    </row>
    <row customHeight="1" ht="16.5" r="195" s="29">
      <c r="B195" s="3" t="n"/>
      <c r="C195" s="3" t="n"/>
      <c r="D195" s="3" t="n"/>
    </row>
    <row customHeight="1" ht="16.5" r="196" s="29">
      <c r="B196" s="3" t="n"/>
      <c r="C196" s="3" t="n"/>
      <c r="D196" s="3" t="n"/>
    </row>
    <row customHeight="1" ht="16.5" r="197" s="29">
      <c r="B197" s="3" t="n"/>
      <c r="C197" s="3" t="n"/>
      <c r="D197" s="3" t="n"/>
    </row>
    <row customHeight="1" ht="16.5" r="198" s="29">
      <c r="B198" s="3" t="n"/>
      <c r="C198" s="3" t="n"/>
      <c r="D198" s="3" t="n"/>
    </row>
    <row customHeight="1" ht="16.5" r="199" s="29">
      <c r="B199" s="3" t="n"/>
      <c r="C199" s="3" t="n"/>
      <c r="D199" s="3" t="n"/>
    </row>
    <row customHeight="1" ht="16.5" r="200" s="29">
      <c r="B200" s="3" t="n"/>
      <c r="C200" s="3" t="n"/>
      <c r="D200" s="3" t="n"/>
    </row>
    <row customHeight="1" ht="16.5" r="201" s="29">
      <c r="B201" s="3" t="n"/>
      <c r="C201" s="3" t="n"/>
      <c r="D201" s="3" t="n"/>
    </row>
    <row customHeight="1" ht="16.5" r="202" s="29">
      <c r="B202" s="3" t="n"/>
      <c r="C202" s="3" t="n"/>
      <c r="D202" s="3" t="n"/>
    </row>
    <row customHeight="1" ht="16.5" r="203" s="29">
      <c r="B203" s="3" t="n"/>
      <c r="C203" s="3" t="n"/>
      <c r="D203" s="3" t="n"/>
    </row>
    <row customHeight="1" ht="16.5" r="204" s="29">
      <c r="B204" s="3" t="n"/>
      <c r="C204" s="3" t="n"/>
      <c r="D204" s="3" t="n"/>
    </row>
    <row customHeight="1" ht="16.5" r="205" s="29">
      <c r="B205" s="3" t="n"/>
      <c r="C205" s="3" t="n"/>
      <c r="D205" s="3" t="n"/>
    </row>
    <row customHeight="1" ht="16.5" r="206" s="29">
      <c r="B206" s="3" t="n"/>
      <c r="C206" s="3" t="n"/>
      <c r="D206" s="3" t="n"/>
    </row>
    <row customHeight="1" ht="16.5" r="207" s="29">
      <c r="B207" s="3" t="n"/>
      <c r="C207" s="3" t="n"/>
      <c r="D207" s="3" t="n"/>
    </row>
    <row customHeight="1" ht="16.5" r="208" s="29">
      <c r="B208" s="3" t="n"/>
      <c r="C208" s="3" t="n"/>
      <c r="D208" s="3" t="n"/>
    </row>
    <row customHeight="1" ht="16.5" r="209" s="29">
      <c r="B209" s="3" t="n"/>
      <c r="C209" s="3" t="n"/>
      <c r="D209" s="3" t="n"/>
    </row>
    <row customHeight="1" ht="16.5" r="210" s="29">
      <c r="B210" s="3" t="n"/>
      <c r="C210" s="3" t="n"/>
      <c r="D210" s="3" t="n"/>
    </row>
    <row customHeight="1" ht="16.5" r="211" s="29">
      <c r="B211" s="3" t="n"/>
      <c r="C211" s="3" t="n"/>
      <c r="D211" s="3" t="n"/>
    </row>
    <row customHeight="1" ht="16.5" r="212" s="29">
      <c r="B212" s="3" t="n"/>
      <c r="C212" s="3" t="n"/>
      <c r="D212" s="3" t="n"/>
    </row>
    <row customHeight="1" ht="16.5" r="213" s="29">
      <c r="B213" s="3" t="n"/>
      <c r="C213" s="3" t="n"/>
      <c r="D213" s="3" t="n"/>
    </row>
    <row customHeight="1" ht="16.5" r="214" s="29">
      <c r="B214" s="3" t="n"/>
      <c r="C214" s="3" t="n"/>
      <c r="D214" s="3" t="n"/>
    </row>
    <row customHeight="1" ht="16.5" r="215" s="29">
      <c r="B215" s="3" t="n"/>
      <c r="C215" s="3" t="n"/>
      <c r="D215" s="3" t="n"/>
    </row>
    <row customHeight="1" ht="16.5" r="216" s="29">
      <c r="B216" s="3" t="n"/>
      <c r="C216" s="3" t="n"/>
      <c r="D216" s="3" t="n"/>
    </row>
    <row customHeight="1" ht="16.5" r="217" s="29">
      <c r="B217" s="3" t="n"/>
      <c r="C217" s="3" t="n"/>
      <c r="D217" s="3" t="n"/>
    </row>
    <row customHeight="1" ht="16.5" r="218" s="29">
      <c r="B218" s="3" t="n"/>
      <c r="C218" s="3" t="n"/>
      <c r="D218" s="3" t="n"/>
    </row>
    <row customHeight="1" ht="16.5" r="219" s="29">
      <c r="B219" s="3" t="n"/>
      <c r="C219" s="3" t="n"/>
      <c r="D219" s="3" t="n"/>
    </row>
    <row customHeight="1" ht="16.5" r="220" s="29">
      <c r="B220" s="3" t="n"/>
      <c r="C220" s="3" t="n"/>
      <c r="D220" s="3" t="n"/>
    </row>
    <row customHeight="1" ht="16.5" r="221" s="29">
      <c r="B221" s="3" t="n"/>
      <c r="C221" s="3" t="n"/>
      <c r="D221" s="3" t="n"/>
    </row>
    <row customHeight="1" ht="16.5" r="222" s="29">
      <c r="B222" s="3" t="n"/>
      <c r="C222" s="3" t="n"/>
      <c r="D222" s="3" t="n"/>
    </row>
    <row customHeight="1" ht="16.5" r="223" s="29">
      <c r="B223" s="3" t="n"/>
      <c r="C223" s="3" t="n"/>
      <c r="D223" s="3" t="n"/>
    </row>
    <row customHeight="1" ht="16.5" r="224" s="29">
      <c r="B224" s="3" t="n"/>
      <c r="C224" s="3" t="n"/>
      <c r="D224" s="3" t="n"/>
    </row>
    <row customHeight="1" ht="16.5" r="225" s="29">
      <c r="B225" s="3" t="n"/>
      <c r="C225" s="3" t="n"/>
      <c r="D225" s="3" t="n"/>
    </row>
    <row customHeight="1" ht="16.5" r="226" s="29">
      <c r="B226" s="3" t="n"/>
      <c r="C226" s="3" t="n"/>
      <c r="D226" s="3" t="n"/>
    </row>
    <row customHeight="1" ht="16.5" r="227" s="29">
      <c r="B227" s="3" t="n"/>
      <c r="C227" s="3" t="n"/>
      <c r="D227" s="3" t="n"/>
    </row>
    <row customHeight="1" ht="16.5" r="228" s="29">
      <c r="B228" s="3" t="n"/>
      <c r="C228" s="3" t="n"/>
      <c r="D228" s="3" t="n"/>
    </row>
    <row customHeight="1" ht="16.5" r="229" s="29">
      <c r="B229" s="3" t="n"/>
      <c r="C229" s="3" t="n"/>
      <c r="D229" s="3" t="n"/>
    </row>
  </sheetData>
  <pageMargins bottom="0.75" footer="0" header="0" left="0.7" right="0.7" top="0.75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2"/>
    <col customWidth="1" max="4" min="2" style="29" width="9.380000000000001"/>
    <col customWidth="1" max="6" min="5" style="29" width="7"/>
  </cols>
  <sheetData>
    <row customHeight="1" ht="16.5" r="1" s="29">
      <c r="A1" s="4" t="inlineStr">
        <is>
          <t>獎狀日期</t>
        </is>
      </c>
      <c r="B1" s="5" t="inlineStr">
        <is>
          <t>年</t>
        </is>
      </c>
      <c r="C1" s="5" t="inlineStr">
        <is>
          <t>月</t>
        </is>
      </c>
      <c r="D1" s="5" t="inlineStr">
        <is>
          <t>日</t>
        </is>
      </c>
    </row>
    <row customHeight="1" ht="16.5" r="2" s="29">
      <c r="B2" s="6" t="n">
        <v>109</v>
      </c>
      <c r="C2" s="6" t="n">
        <v>4</v>
      </c>
      <c r="D2" s="6" t="n">
        <v>26</v>
      </c>
    </row>
    <row customHeight="1" ht="16.5" r="3" s="29">
      <c r="A3" s="3" t="n"/>
      <c r="B3" s="3" t="n"/>
      <c r="C3" s="3" t="n"/>
      <c r="D3" s="3" t="n"/>
    </row>
    <row customHeight="1" ht="16.5" r="4" s="29">
      <c r="A4" s="4" t="inlineStr">
        <is>
          <t>獎狀字號</t>
        </is>
      </c>
      <c r="B4" s="7" t="inlineStr">
        <is>
          <t>府教體字第1040911736號</t>
        </is>
      </c>
    </row>
    <row customHeight="1" ht="16.5" r="5" s="29">
      <c r="A5" s="3" t="n"/>
      <c r="B5" s="3" t="n"/>
      <c r="C5" s="3" t="n"/>
      <c r="D5" s="3" t="n"/>
    </row>
    <row customHeight="1" ht="16.5" r="6" s="29">
      <c r="A6" s="9" t="inlineStr">
        <is>
          <t>活動名稱</t>
        </is>
      </c>
      <c r="B6" s="7" t="inlineStr">
        <is>
          <t>澎湖縣109學年普及化運動跳繩比賽</t>
        </is>
      </c>
    </row>
    <row customHeight="1" ht="16.5" r="7" s="29">
      <c r="A7" s="3" t="n"/>
      <c r="B7" s="3" t="n"/>
      <c r="C7" s="3" t="n"/>
      <c r="D7" s="3" t="n"/>
    </row>
    <row customHeight="1" ht="16.5" r="8" s="29">
      <c r="A8" s="3" t="inlineStr">
        <is>
          <t>學校班級數統計表</t>
        </is>
      </c>
      <c r="B8" s="3" t="n"/>
      <c r="C8" s="3" t="n"/>
      <c r="D8" s="3" t="n"/>
    </row>
    <row customHeight="1" ht="16.5" r="9" s="29">
      <c r="A9" s="3" t="n"/>
      <c r="B9" s="3" t="n"/>
      <c r="C9" s="3" t="n"/>
      <c r="D9" s="3" t="n"/>
    </row>
    <row customHeight="1" ht="16.5" r="10" s="29">
      <c r="A10" s="3" t="n"/>
      <c r="B10" s="3" t="n"/>
      <c r="C10" s="3" t="n"/>
      <c r="D10" s="3" t="n"/>
    </row>
    <row customHeight="1" ht="16.5" r="11" s="29">
      <c r="A11" s="3" t="n"/>
      <c r="B11" s="3" t="n"/>
      <c r="C11" s="3" t="n"/>
      <c r="D11" s="3" t="n"/>
    </row>
    <row customHeight="1" ht="16.5" r="12" s="29">
      <c r="A12" s="3" t="n"/>
      <c r="B12" s="3" t="n"/>
      <c r="C12" s="3" t="n"/>
      <c r="D12" s="3" t="n"/>
    </row>
    <row customHeight="1" ht="16.5" r="13" s="29">
      <c r="A13" s="3" t="n"/>
      <c r="B13" s="3" t="n"/>
      <c r="C13" s="3" t="n"/>
      <c r="D13" s="3" t="n"/>
    </row>
    <row customHeight="1" ht="16.5" r="14" s="29">
      <c r="A14" s="3" t="n"/>
      <c r="B14" s="3" t="n"/>
      <c r="C14" s="3" t="n"/>
      <c r="D14" s="3" t="n"/>
    </row>
    <row customHeight="1" ht="16.5" r="15" s="29">
      <c r="A15" s="3" t="n"/>
      <c r="B15" s="3" t="n"/>
      <c r="C15" s="3" t="n"/>
      <c r="D15" s="3" t="n"/>
    </row>
    <row customHeight="1" ht="16.5" r="16" s="29">
      <c r="A16" s="3" t="n"/>
      <c r="B16" s="3" t="n"/>
      <c r="C16" s="3" t="n"/>
      <c r="D16" s="3" t="n"/>
    </row>
    <row customHeight="1" ht="16.5" r="17" s="29">
      <c r="A17" s="3" t="n"/>
      <c r="B17" s="3" t="n"/>
      <c r="C17" s="3" t="n"/>
      <c r="D17" s="3" t="n"/>
    </row>
    <row customHeight="1" ht="16.5" r="18" s="29">
      <c r="A18" s="3" t="n"/>
      <c r="B18" s="3" t="n"/>
      <c r="C18" s="3" t="n"/>
      <c r="D18" s="3" t="n"/>
    </row>
    <row customHeight="1" ht="16.5" r="19" s="29">
      <c r="A19" s="3" t="n"/>
      <c r="B19" s="3" t="n"/>
      <c r="C19" s="3" t="n"/>
      <c r="D19" s="3" t="n"/>
    </row>
    <row customHeight="1" ht="16.5" r="20" s="29">
      <c r="A20" s="3" t="n"/>
      <c r="B20" s="3" t="n"/>
      <c r="C20" s="3" t="n"/>
      <c r="D20" s="3" t="n"/>
    </row>
    <row customHeight="1" ht="16.5" r="21" s="29">
      <c r="A21" s="3" t="n"/>
      <c r="B21" s="3" t="n"/>
      <c r="C21" s="3" t="n"/>
      <c r="D21" s="3" t="n"/>
    </row>
    <row customHeight="1" ht="16.5" r="22" s="29">
      <c r="A22" s="3" t="n"/>
      <c r="B22" s="3" t="n"/>
      <c r="C22" s="3" t="n"/>
      <c r="D22" s="3" t="n"/>
    </row>
    <row customHeight="1" ht="16.5" r="23" s="29">
      <c r="A23" s="3" t="n"/>
      <c r="B23" s="3" t="n"/>
      <c r="C23" s="3" t="n"/>
      <c r="D23" s="3" t="n"/>
    </row>
    <row customHeight="1" ht="16.5" r="24" s="29">
      <c r="A24" s="3" t="n"/>
      <c r="B24" s="3" t="n"/>
      <c r="C24" s="3" t="n"/>
      <c r="D24" s="3" t="n"/>
    </row>
    <row customHeight="1" ht="16.5" r="25" s="29">
      <c r="A25" s="3" t="n"/>
      <c r="B25" s="3" t="n"/>
      <c r="C25" s="3" t="n"/>
      <c r="D25" s="3" t="n"/>
    </row>
    <row customHeight="1" ht="16.5" r="26" s="29">
      <c r="A26" s="3" t="n"/>
      <c r="B26" s="3" t="n"/>
      <c r="C26" s="3" t="n"/>
      <c r="D26" s="3" t="n"/>
    </row>
    <row customHeight="1" ht="16.5" r="27" s="29">
      <c r="A27" s="3" t="n"/>
      <c r="B27" s="3" t="n"/>
      <c r="C27" s="3" t="n"/>
      <c r="D27" s="3" t="n"/>
    </row>
    <row customHeight="1" ht="16.5" r="28" s="29">
      <c r="A28" s="3" t="n"/>
      <c r="B28" s="3" t="n"/>
      <c r="C28" s="3" t="n"/>
      <c r="D28" s="3" t="n"/>
    </row>
    <row customHeight="1" ht="16.5" r="29" s="29">
      <c r="A29" s="3" t="n"/>
      <c r="B29" s="3" t="n"/>
      <c r="C29" s="3" t="n"/>
      <c r="D29" s="3" t="n"/>
    </row>
    <row customHeight="1" ht="16.5" r="30" s="29">
      <c r="A30" s="3" t="n"/>
      <c r="B30" s="3" t="n"/>
      <c r="C30" s="3" t="n"/>
      <c r="D30" s="3" t="n"/>
    </row>
    <row customHeight="1" ht="16.5" r="31" s="29">
      <c r="A31" s="3" t="n"/>
      <c r="B31" s="3" t="n"/>
      <c r="C31" s="3" t="n"/>
      <c r="D31" s="3" t="n"/>
    </row>
    <row customHeight="1" ht="16.5" r="32" s="29">
      <c r="A32" s="3" t="n"/>
      <c r="B32" s="3" t="n"/>
      <c r="C32" s="3" t="n"/>
      <c r="D32" s="3" t="n"/>
    </row>
    <row customHeight="1" ht="16.5" r="33" s="29">
      <c r="A33" s="3" t="n"/>
      <c r="B33" s="3" t="n"/>
      <c r="C33" s="3" t="n"/>
      <c r="D33" s="3" t="n"/>
    </row>
    <row customHeight="1" ht="16.5" r="34" s="29">
      <c r="A34" s="3" t="n"/>
      <c r="B34" s="3" t="n"/>
      <c r="C34" s="3" t="n"/>
      <c r="D34" s="3" t="n"/>
    </row>
    <row customHeight="1" ht="16.5" r="35" s="29">
      <c r="A35" s="3" t="n"/>
      <c r="B35" s="3" t="n"/>
      <c r="C35" s="3" t="n"/>
      <c r="D35" s="3" t="n"/>
    </row>
    <row customHeight="1" ht="16.5" r="36" s="29">
      <c r="A36" s="3" t="n"/>
      <c r="B36" s="3" t="n"/>
      <c r="C36" s="3" t="n"/>
      <c r="D36" s="3" t="n"/>
    </row>
    <row customHeight="1" ht="16.5" r="37" s="29">
      <c r="A37" s="3" t="n"/>
      <c r="B37" s="3" t="n"/>
      <c r="C37" s="3" t="n"/>
      <c r="D37" s="3" t="n"/>
    </row>
    <row customHeight="1" ht="16.5" r="38" s="29">
      <c r="A38" s="3" t="n"/>
      <c r="B38" s="3" t="n"/>
      <c r="C38" s="3" t="n"/>
      <c r="D38" s="3" t="n"/>
    </row>
    <row customHeight="1" ht="16.5" r="39" s="29">
      <c r="A39" s="3" t="n"/>
      <c r="B39" s="3" t="n"/>
      <c r="C39" s="3" t="n"/>
      <c r="D39" s="3" t="n"/>
    </row>
    <row customHeight="1" ht="16.5" r="40" s="29">
      <c r="A40" s="3" t="n"/>
      <c r="B40" s="3" t="n"/>
      <c r="C40" s="3" t="n"/>
      <c r="D40" s="3" t="n"/>
    </row>
    <row customHeight="1" ht="16.5" r="41" s="29">
      <c r="A41" s="3" t="n"/>
      <c r="B41" s="3" t="n"/>
      <c r="C41" s="3" t="n"/>
      <c r="D41" s="3" t="n"/>
    </row>
    <row customHeight="1" ht="16.5" r="42" s="29">
      <c r="A42" s="3" t="n"/>
      <c r="B42" s="3" t="n"/>
      <c r="C42" s="3" t="n"/>
      <c r="D42" s="3" t="n"/>
    </row>
    <row customHeight="1" ht="16.5" r="43" s="29">
      <c r="A43" s="3" t="n"/>
      <c r="B43" s="3" t="n"/>
      <c r="C43" s="3" t="n"/>
      <c r="D43" s="3" t="n"/>
    </row>
    <row customHeight="1" ht="16.5" r="44" s="29">
      <c r="A44" s="3" t="n"/>
      <c r="B44" s="3" t="n"/>
      <c r="C44" s="3" t="n"/>
      <c r="D44" s="3" t="n"/>
    </row>
    <row customHeight="1" ht="16.5" r="45" s="29">
      <c r="A45" s="3" t="n"/>
      <c r="B45" s="3" t="n"/>
      <c r="C45" s="3" t="n"/>
      <c r="D45" s="3" t="n"/>
    </row>
    <row customHeight="1" ht="16.5" r="46" s="29">
      <c r="A46" s="3" t="n"/>
      <c r="B46" s="3" t="n"/>
      <c r="C46" s="3" t="n"/>
      <c r="D46" s="3" t="n"/>
    </row>
    <row customHeight="1" ht="16.5" r="47" s="29">
      <c r="A47" s="3" t="n"/>
      <c r="B47" s="3" t="n"/>
      <c r="C47" s="3" t="n"/>
      <c r="D47" s="3" t="n"/>
    </row>
    <row customHeight="1" ht="16.5" r="48" s="29">
      <c r="A48" s="3" t="n"/>
      <c r="B48" s="3" t="n"/>
      <c r="C48" s="3" t="n"/>
      <c r="D48" s="3" t="n"/>
    </row>
    <row customHeight="1" ht="16.5" r="49" s="29">
      <c r="A49" s="3" t="n"/>
      <c r="B49" s="3" t="n"/>
      <c r="C49" s="3" t="n"/>
      <c r="D49" s="3" t="n"/>
    </row>
    <row customHeight="1" ht="16.5" r="50" s="29">
      <c r="A50" s="3" t="n"/>
      <c r="B50" s="3" t="n"/>
      <c r="C50" s="3" t="n"/>
      <c r="D50" s="3" t="n"/>
    </row>
    <row customHeight="1" ht="16.5" r="51" s="29">
      <c r="A51" s="3" t="n"/>
      <c r="B51" s="3" t="n"/>
      <c r="C51" s="3" t="n"/>
      <c r="D51" s="3" t="n"/>
    </row>
    <row customHeight="1" ht="16.5" r="52" s="29">
      <c r="A52" s="3" t="n"/>
      <c r="B52" s="3" t="n"/>
      <c r="C52" s="3" t="n"/>
      <c r="D52" s="3" t="n"/>
    </row>
    <row customHeight="1" ht="16.5" r="53" s="29">
      <c r="A53" s="3" t="n"/>
      <c r="B53" s="3" t="n"/>
      <c r="C53" s="3" t="n"/>
      <c r="D53" s="3" t="n"/>
    </row>
    <row customHeight="1" ht="16.5" r="54" s="29">
      <c r="A54" s="3" t="n"/>
      <c r="B54" s="3" t="n"/>
      <c r="C54" s="3" t="n"/>
      <c r="D54" s="3" t="n"/>
    </row>
    <row customHeight="1" ht="16.5" r="55" s="29">
      <c r="A55" s="3" t="n"/>
      <c r="B55" s="3" t="n"/>
      <c r="C55" s="3" t="n"/>
      <c r="D55" s="3" t="n"/>
    </row>
    <row customHeight="1" ht="16.5" r="56" s="29">
      <c r="A56" s="3" t="n"/>
      <c r="B56" s="3" t="n"/>
      <c r="C56" s="3" t="n"/>
      <c r="D56" s="3" t="n"/>
    </row>
    <row customHeight="1" ht="16.5" r="57" s="29">
      <c r="A57" s="3" t="n"/>
      <c r="B57" s="3" t="n"/>
      <c r="C57" s="3" t="n"/>
      <c r="D57" s="3" t="n"/>
    </row>
    <row customHeight="1" ht="16.5" r="58" s="29">
      <c r="A58" s="3" t="n"/>
      <c r="B58" s="3" t="n"/>
      <c r="C58" s="3" t="n"/>
      <c r="D58" s="3" t="n"/>
    </row>
    <row customHeight="1" ht="16.5" r="59" s="29">
      <c r="A59" s="3" t="n"/>
      <c r="B59" s="3" t="n"/>
      <c r="C59" s="3" t="n"/>
      <c r="D59" s="3" t="n"/>
    </row>
    <row customHeight="1" ht="16.5" r="60" s="29">
      <c r="A60" s="3" t="n"/>
      <c r="B60" s="3" t="n"/>
      <c r="C60" s="3" t="n"/>
      <c r="D60" s="3" t="n"/>
    </row>
    <row customHeight="1" ht="16.5" r="61" s="29">
      <c r="A61" s="3" t="n"/>
      <c r="B61" s="3" t="n"/>
      <c r="C61" s="3" t="n"/>
      <c r="D61" s="3" t="n"/>
    </row>
    <row customHeight="1" ht="16.5" r="62" s="29">
      <c r="A62" s="3" t="n"/>
      <c r="B62" s="3" t="n"/>
      <c r="C62" s="3" t="n"/>
      <c r="D62" s="3" t="n"/>
    </row>
    <row customHeight="1" ht="16.5" r="63" s="29">
      <c r="A63" s="3" t="n"/>
      <c r="B63" s="3" t="n"/>
      <c r="C63" s="3" t="n"/>
      <c r="D63" s="3" t="n"/>
    </row>
    <row customHeight="1" ht="16.5" r="64" s="29">
      <c r="A64" s="3" t="n"/>
      <c r="B64" s="3" t="n"/>
      <c r="C64" s="3" t="n"/>
      <c r="D64" s="3" t="n"/>
    </row>
    <row customHeight="1" ht="16.5" r="65" s="29">
      <c r="A65" s="3" t="n"/>
      <c r="B65" s="3" t="n"/>
      <c r="C65" s="3" t="n"/>
      <c r="D65" s="3" t="n"/>
    </row>
    <row customHeight="1" ht="16.5" r="66" s="29">
      <c r="A66" s="3" t="n"/>
      <c r="B66" s="3" t="n"/>
      <c r="C66" s="3" t="n"/>
      <c r="D66" s="3" t="n"/>
    </row>
    <row customHeight="1" ht="16.5" r="67" s="29">
      <c r="A67" s="3" t="n"/>
      <c r="B67" s="3" t="n"/>
      <c r="C67" s="3" t="n"/>
      <c r="D67" s="3" t="n"/>
    </row>
    <row customHeight="1" ht="16.5" r="68" s="29">
      <c r="A68" s="3" t="n"/>
      <c r="B68" s="3" t="n"/>
      <c r="C68" s="3" t="n"/>
      <c r="D68" s="3" t="n"/>
    </row>
    <row customHeight="1" ht="16.5" r="69" s="29">
      <c r="A69" s="3" t="n"/>
      <c r="B69" s="3" t="n"/>
      <c r="C69" s="3" t="n"/>
      <c r="D69" s="3" t="n"/>
    </row>
    <row customHeight="1" ht="16.5" r="70" s="29">
      <c r="A70" s="3" t="n"/>
      <c r="B70" s="3" t="n"/>
      <c r="C70" s="3" t="n"/>
      <c r="D70" s="3" t="n"/>
    </row>
    <row customHeight="1" ht="16.5" r="71" s="29">
      <c r="A71" s="3" t="n"/>
      <c r="B71" s="3" t="n"/>
      <c r="C71" s="3" t="n"/>
      <c r="D71" s="3" t="n"/>
    </row>
    <row customHeight="1" ht="16.5" r="72" s="29">
      <c r="A72" s="3" t="n"/>
      <c r="B72" s="3" t="n"/>
      <c r="C72" s="3" t="n"/>
      <c r="D72" s="3" t="n"/>
    </row>
    <row customHeight="1" ht="16.5" r="73" s="29">
      <c r="A73" s="3" t="n"/>
      <c r="B73" s="3" t="n"/>
      <c r="C73" s="3" t="n"/>
      <c r="D73" s="3" t="n"/>
    </row>
    <row customHeight="1" ht="16.5" r="74" s="29">
      <c r="A74" s="3" t="n"/>
      <c r="B74" s="3" t="n"/>
      <c r="C74" s="3" t="n"/>
      <c r="D74" s="3" t="n"/>
    </row>
    <row customHeight="1" ht="16.5" r="75" s="29">
      <c r="A75" s="3" t="n"/>
      <c r="B75" s="3" t="n"/>
      <c r="C75" s="3" t="n"/>
      <c r="D75" s="3" t="n"/>
    </row>
    <row customHeight="1" ht="16.5" r="76" s="29">
      <c r="A76" s="3" t="n"/>
      <c r="B76" s="3" t="n"/>
      <c r="C76" s="3" t="n"/>
      <c r="D76" s="3" t="n"/>
    </row>
    <row customHeight="1" ht="16.5" r="77" s="29">
      <c r="A77" s="3" t="n"/>
      <c r="B77" s="3" t="n"/>
      <c r="C77" s="3" t="n"/>
      <c r="D77" s="3" t="n"/>
    </row>
    <row customHeight="1" ht="16.5" r="78" s="29">
      <c r="A78" s="3" t="n"/>
      <c r="B78" s="3" t="n"/>
      <c r="C78" s="3" t="n"/>
      <c r="D78" s="3" t="n"/>
    </row>
    <row customHeight="1" ht="16.5" r="79" s="29">
      <c r="A79" s="3" t="n"/>
      <c r="B79" s="3" t="n"/>
      <c r="C79" s="3" t="n"/>
      <c r="D79" s="3" t="n"/>
    </row>
    <row customHeight="1" ht="16.5" r="80" s="29">
      <c r="A80" s="3" t="n"/>
      <c r="B80" s="3" t="n"/>
      <c r="C80" s="3" t="n"/>
      <c r="D80" s="3" t="n"/>
    </row>
    <row customHeight="1" ht="16.5" r="81" s="29">
      <c r="A81" s="3" t="n"/>
      <c r="B81" s="3" t="n"/>
      <c r="C81" s="3" t="n"/>
      <c r="D81" s="3" t="n"/>
    </row>
    <row customHeight="1" ht="16.5" r="82" s="29">
      <c r="A82" s="3" t="n"/>
      <c r="B82" s="3" t="n"/>
      <c r="C82" s="3" t="n"/>
      <c r="D82" s="3" t="n"/>
    </row>
    <row customHeight="1" ht="16.5" r="83" s="29">
      <c r="A83" s="3" t="n"/>
      <c r="B83" s="3" t="n"/>
      <c r="C83" s="3" t="n"/>
      <c r="D83" s="3" t="n"/>
    </row>
    <row customHeight="1" ht="16.5" r="84" s="29">
      <c r="A84" s="3" t="n"/>
      <c r="B84" s="3" t="n"/>
      <c r="C84" s="3" t="n"/>
      <c r="D84" s="3" t="n"/>
    </row>
    <row customHeight="1" ht="16.5" r="85" s="29">
      <c r="A85" s="3" t="n"/>
      <c r="B85" s="3" t="n"/>
      <c r="C85" s="3" t="n"/>
      <c r="D85" s="3" t="n"/>
    </row>
    <row customHeight="1" ht="16.5" r="86" s="29">
      <c r="A86" s="3" t="n"/>
      <c r="B86" s="3" t="n"/>
      <c r="C86" s="3" t="n"/>
      <c r="D86" s="3" t="n"/>
    </row>
    <row customHeight="1" ht="16.5" r="87" s="29">
      <c r="A87" s="3" t="n"/>
      <c r="B87" s="3" t="n"/>
      <c r="C87" s="3" t="n"/>
      <c r="D87" s="3" t="n"/>
    </row>
    <row customHeight="1" ht="16.5" r="88" s="29">
      <c r="A88" s="3" t="n"/>
      <c r="B88" s="3" t="n"/>
      <c r="C88" s="3" t="n"/>
      <c r="D88" s="3" t="n"/>
    </row>
    <row customHeight="1" ht="16.5" r="89" s="29">
      <c r="A89" s="3" t="n"/>
      <c r="B89" s="3" t="n"/>
      <c r="C89" s="3" t="n"/>
      <c r="D89" s="3" t="n"/>
    </row>
    <row customHeight="1" ht="16.5" r="90" s="29">
      <c r="A90" s="3" t="n"/>
      <c r="B90" s="3" t="n"/>
      <c r="C90" s="3" t="n"/>
      <c r="D90" s="3" t="n"/>
    </row>
    <row customHeight="1" ht="16.5" r="91" s="29">
      <c r="A91" s="3" t="n"/>
      <c r="B91" s="3" t="n"/>
      <c r="C91" s="3" t="n"/>
      <c r="D91" s="3" t="n"/>
    </row>
    <row customHeight="1" ht="16.5" r="92" s="29">
      <c r="A92" s="3" t="n"/>
      <c r="B92" s="3" t="n"/>
      <c r="C92" s="3" t="n"/>
      <c r="D92" s="3" t="n"/>
    </row>
    <row customHeight="1" ht="16.5" r="93" s="29">
      <c r="A93" s="3" t="n"/>
      <c r="B93" s="3" t="n"/>
      <c r="C93" s="3" t="n"/>
      <c r="D93" s="3" t="n"/>
    </row>
    <row customHeight="1" ht="16.5" r="94" s="29">
      <c r="A94" s="3" t="n"/>
      <c r="B94" s="3" t="n"/>
      <c r="C94" s="3" t="n"/>
      <c r="D94" s="3" t="n"/>
    </row>
    <row customHeight="1" ht="16.5" r="95" s="29">
      <c r="A95" s="3" t="n"/>
      <c r="B95" s="3" t="n"/>
      <c r="C95" s="3" t="n"/>
      <c r="D95" s="3" t="n"/>
    </row>
    <row customHeight="1" ht="16.5" r="96" s="29">
      <c r="A96" s="3" t="n"/>
      <c r="B96" s="3" t="n"/>
      <c r="C96" s="3" t="n"/>
      <c r="D96" s="3" t="n"/>
    </row>
    <row customHeight="1" ht="16.5" r="97" s="29">
      <c r="A97" s="3" t="n"/>
      <c r="B97" s="3" t="n"/>
      <c r="C97" s="3" t="n"/>
      <c r="D97" s="3" t="n"/>
    </row>
    <row customHeight="1" ht="16.5" r="98" s="29">
      <c r="A98" s="3" t="n"/>
      <c r="B98" s="3" t="n"/>
      <c r="C98" s="3" t="n"/>
      <c r="D98" s="3" t="n"/>
    </row>
    <row customHeight="1" ht="16.5" r="99" s="29">
      <c r="A99" s="3" t="n"/>
      <c r="B99" s="3" t="n"/>
      <c r="C99" s="3" t="n"/>
      <c r="D99" s="3" t="n"/>
    </row>
    <row customHeight="1" ht="16.5" r="100" s="29">
      <c r="A100" s="3" t="n"/>
      <c r="B100" s="3" t="n"/>
      <c r="C100" s="3" t="n"/>
      <c r="D100" s="3" t="n"/>
    </row>
    <row customHeight="1" ht="16.5" r="101" s="29">
      <c r="A101" s="3" t="n"/>
      <c r="B101" s="3" t="n"/>
      <c r="C101" s="3" t="n"/>
      <c r="D101" s="3" t="n"/>
    </row>
    <row customHeight="1" ht="16.5" r="102" s="29">
      <c r="A102" s="3" t="n"/>
      <c r="B102" s="3" t="n"/>
      <c r="C102" s="3" t="n"/>
      <c r="D102" s="3" t="n"/>
    </row>
    <row customHeight="1" ht="16.5" r="103" s="29">
      <c r="A103" s="3" t="n"/>
      <c r="B103" s="3" t="n"/>
      <c r="C103" s="3" t="n"/>
      <c r="D103" s="3" t="n"/>
    </row>
    <row customHeight="1" ht="16.5" r="104" s="29">
      <c r="A104" s="3" t="n"/>
      <c r="B104" s="3" t="n"/>
      <c r="C104" s="3" t="n"/>
      <c r="D104" s="3" t="n"/>
    </row>
    <row customHeight="1" ht="16.5" r="105" s="29">
      <c r="A105" s="3" t="n"/>
      <c r="B105" s="3" t="n"/>
      <c r="C105" s="3" t="n"/>
      <c r="D105" s="3" t="n"/>
    </row>
    <row customHeight="1" ht="16.5" r="106" s="29">
      <c r="A106" s="3" t="n"/>
      <c r="B106" s="3" t="n"/>
      <c r="C106" s="3" t="n"/>
      <c r="D106" s="3" t="n"/>
    </row>
    <row customHeight="1" ht="16.5" r="107" s="29">
      <c r="A107" s="3" t="n"/>
      <c r="B107" s="3" t="n"/>
      <c r="C107" s="3" t="n"/>
      <c r="D107" s="3" t="n"/>
    </row>
    <row customHeight="1" ht="16.5" r="108" s="29">
      <c r="A108" s="3" t="n"/>
      <c r="B108" s="3" t="n"/>
      <c r="C108" s="3" t="n"/>
      <c r="D108" s="3" t="n"/>
    </row>
    <row customHeight="1" ht="16.5" r="109" s="29">
      <c r="A109" s="3" t="n"/>
      <c r="B109" s="3" t="n"/>
      <c r="C109" s="3" t="n"/>
      <c r="D109" s="3" t="n"/>
    </row>
    <row customHeight="1" ht="16.5" r="110" s="29">
      <c r="A110" s="3" t="n"/>
      <c r="B110" s="3" t="n"/>
      <c r="C110" s="3" t="n"/>
      <c r="D110" s="3" t="n"/>
    </row>
    <row customHeight="1" ht="16.5" r="111" s="29">
      <c r="A111" s="3" t="n"/>
      <c r="B111" s="3" t="n"/>
      <c r="C111" s="3" t="n"/>
      <c r="D111" s="3" t="n"/>
    </row>
    <row customHeight="1" ht="16.5" r="112" s="29">
      <c r="A112" s="3" t="n"/>
      <c r="B112" s="3" t="n"/>
      <c r="C112" s="3" t="n"/>
      <c r="D112" s="3" t="n"/>
    </row>
    <row customHeight="1" ht="16.5" r="113" s="29">
      <c r="A113" s="3" t="n"/>
      <c r="B113" s="3" t="n"/>
      <c r="C113" s="3" t="n"/>
      <c r="D113" s="3" t="n"/>
    </row>
    <row customHeight="1" ht="16.5" r="114" s="29">
      <c r="A114" s="3" t="n"/>
      <c r="B114" s="3" t="n"/>
      <c r="C114" s="3" t="n"/>
      <c r="D114" s="3" t="n"/>
    </row>
    <row customHeight="1" ht="16.5" r="115" s="29">
      <c r="A115" s="3" t="n"/>
      <c r="B115" s="3" t="n"/>
      <c r="C115" s="3" t="n"/>
      <c r="D115" s="3" t="n"/>
    </row>
    <row customHeight="1" ht="16.5" r="116" s="29">
      <c r="A116" s="3" t="n"/>
      <c r="B116" s="3" t="n"/>
      <c r="C116" s="3" t="n"/>
      <c r="D116" s="3" t="n"/>
    </row>
    <row customHeight="1" ht="16.5" r="117" s="29">
      <c r="A117" s="3" t="n"/>
      <c r="B117" s="3" t="n"/>
      <c r="C117" s="3" t="n"/>
      <c r="D117" s="3" t="n"/>
    </row>
    <row customHeight="1" ht="16.5" r="118" s="29">
      <c r="A118" s="3" t="n"/>
      <c r="B118" s="3" t="n"/>
      <c r="C118" s="3" t="n"/>
      <c r="D118" s="3" t="n"/>
    </row>
    <row customHeight="1" ht="16.5" r="119" s="29">
      <c r="A119" s="3" t="n"/>
      <c r="B119" s="3" t="n"/>
      <c r="C119" s="3" t="n"/>
      <c r="D119" s="3" t="n"/>
    </row>
    <row customHeight="1" ht="16.5" r="120" s="29">
      <c r="A120" s="3" t="n"/>
      <c r="B120" s="3" t="n"/>
      <c r="C120" s="3" t="n"/>
      <c r="D120" s="3" t="n"/>
    </row>
    <row customHeight="1" ht="16.5" r="121" s="29">
      <c r="A121" s="3" t="n"/>
      <c r="B121" s="3" t="n"/>
      <c r="C121" s="3" t="n"/>
      <c r="D121" s="3" t="n"/>
    </row>
    <row customHeight="1" ht="16.5" r="122" s="29">
      <c r="A122" s="3" t="n"/>
      <c r="B122" s="3" t="n"/>
      <c r="C122" s="3" t="n"/>
      <c r="D122" s="3" t="n"/>
    </row>
    <row customHeight="1" ht="16.5" r="123" s="29">
      <c r="A123" s="3" t="n"/>
      <c r="B123" s="3" t="n"/>
      <c r="C123" s="3" t="n"/>
      <c r="D123" s="3" t="n"/>
    </row>
    <row customHeight="1" ht="16.5" r="124" s="29">
      <c r="A124" s="3" t="n"/>
      <c r="B124" s="3" t="n"/>
      <c r="C124" s="3" t="n"/>
      <c r="D124" s="3" t="n"/>
    </row>
    <row customHeight="1" ht="16.5" r="125" s="29">
      <c r="A125" s="3" t="n"/>
      <c r="B125" s="3" t="n"/>
      <c r="C125" s="3" t="n"/>
      <c r="D125" s="3" t="n"/>
    </row>
    <row customHeight="1" ht="16.5" r="126" s="29">
      <c r="A126" s="3" t="n"/>
      <c r="B126" s="3" t="n"/>
      <c r="C126" s="3" t="n"/>
      <c r="D126" s="3" t="n"/>
    </row>
    <row customHeight="1" ht="16.5" r="127" s="29">
      <c r="A127" s="3" t="n"/>
      <c r="B127" s="3" t="n"/>
      <c r="C127" s="3" t="n"/>
      <c r="D127" s="3" t="n"/>
    </row>
    <row customHeight="1" ht="16.5" r="128" s="29">
      <c r="A128" s="3" t="n"/>
      <c r="B128" s="3" t="n"/>
      <c r="C128" s="3" t="n"/>
      <c r="D128" s="3" t="n"/>
    </row>
    <row customHeight="1" ht="16.5" r="129" s="29">
      <c r="A129" s="3" t="n"/>
      <c r="B129" s="3" t="n"/>
      <c r="C129" s="3" t="n"/>
      <c r="D129" s="3" t="n"/>
    </row>
    <row customHeight="1" ht="16.5" r="130" s="29">
      <c r="A130" s="3" t="n"/>
      <c r="B130" s="3" t="n"/>
      <c r="C130" s="3" t="n"/>
      <c r="D130" s="3" t="n"/>
    </row>
    <row customHeight="1" ht="16.5" r="131" s="29">
      <c r="A131" s="3" t="n"/>
      <c r="B131" s="3" t="n"/>
      <c r="C131" s="3" t="n"/>
      <c r="D131" s="3" t="n"/>
    </row>
    <row customHeight="1" ht="16.5" r="132" s="29">
      <c r="A132" s="3" t="n"/>
      <c r="B132" s="3" t="n"/>
      <c r="C132" s="3" t="n"/>
      <c r="D132" s="3" t="n"/>
    </row>
    <row customHeight="1" ht="16.5" r="133" s="29">
      <c r="A133" s="3" t="n"/>
      <c r="B133" s="3" t="n"/>
      <c r="C133" s="3" t="n"/>
      <c r="D133" s="3" t="n"/>
    </row>
    <row customHeight="1" ht="16.5" r="134" s="29">
      <c r="A134" s="3" t="n"/>
      <c r="B134" s="3" t="n"/>
      <c r="C134" s="3" t="n"/>
      <c r="D134" s="3" t="n"/>
    </row>
    <row customHeight="1" ht="16.5" r="135" s="29">
      <c r="A135" s="3" t="n"/>
      <c r="B135" s="3" t="n"/>
      <c r="C135" s="3" t="n"/>
      <c r="D135" s="3" t="n"/>
    </row>
    <row customHeight="1" ht="16.5" r="136" s="29">
      <c r="A136" s="3" t="n"/>
      <c r="B136" s="3" t="n"/>
      <c r="C136" s="3" t="n"/>
      <c r="D136" s="3" t="n"/>
    </row>
    <row customHeight="1" ht="16.5" r="137" s="29">
      <c r="A137" s="3" t="n"/>
      <c r="B137" s="3" t="n"/>
      <c r="C137" s="3" t="n"/>
      <c r="D137" s="3" t="n"/>
    </row>
    <row customHeight="1" ht="16.5" r="138" s="29">
      <c r="A138" s="3" t="n"/>
      <c r="B138" s="3" t="n"/>
      <c r="C138" s="3" t="n"/>
      <c r="D138" s="3" t="n"/>
    </row>
    <row customHeight="1" ht="16.5" r="139" s="29">
      <c r="A139" s="3" t="n"/>
      <c r="B139" s="3" t="n"/>
      <c r="C139" s="3" t="n"/>
      <c r="D139" s="3" t="n"/>
    </row>
    <row customHeight="1" ht="16.5" r="140" s="29">
      <c r="A140" s="3" t="n"/>
      <c r="B140" s="3" t="n"/>
      <c r="C140" s="3" t="n"/>
      <c r="D140" s="3" t="n"/>
    </row>
    <row customHeight="1" ht="16.5" r="141" s="29">
      <c r="A141" s="3" t="n"/>
      <c r="B141" s="3" t="n"/>
      <c r="C141" s="3" t="n"/>
      <c r="D141" s="3" t="n"/>
    </row>
    <row customHeight="1" ht="16.5" r="142" s="29">
      <c r="A142" s="3" t="n"/>
      <c r="B142" s="3" t="n"/>
      <c r="C142" s="3" t="n"/>
      <c r="D142" s="3" t="n"/>
    </row>
    <row customHeight="1" ht="16.5" r="143" s="29">
      <c r="A143" s="3" t="n"/>
      <c r="B143" s="3" t="n"/>
      <c r="C143" s="3" t="n"/>
      <c r="D143" s="3" t="n"/>
    </row>
    <row customHeight="1" ht="16.5" r="144" s="29">
      <c r="A144" s="3" t="n"/>
      <c r="B144" s="3" t="n"/>
      <c r="C144" s="3" t="n"/>
      <c r="D144" s="3" t="n"/>
    </row>
    <row customHeight="1" ht="16.5" r="145" s="29">
      <c r="A145" s="3" t="n"/>
      <c r="B145" s="3" t="n"/>
      <c r="C145" s="3" t="n"/>
      <c r="D145" s="3" t="n"/>
    </row>
    <row customHeight="1" ht="16.5" r="146" s="29">
      <c r="A146" s="3" t="n"/>
      <c r="B146" s="3" t="n"/>
      <c r="C146" s="3" t="n"/>
      <c r="D146" s="3" t="n"/>
    </row>
    <row customHeight="1" ht="16.5" r="147" s="29">
      <c r="A147" s="3" t="n"/>
      <c r="B147" s="3" t="n"/>
      <c r="C147" s="3" t="n"/>
      <c r="D147" s="3" t="n"/>
    </row>
    <row customHeight="1" ht="16.5" r="148" s="29">
      <c r="A148" s="3" t="n"/>
      <c r="B148" s="3" t="n"/>
      <c r="C148" s="3" t="n"/>
      <c r="D148" s="3" t="n"/>
    </row>
    <row customHeight="1" ht="16.5" r="149" s="29">
      <c r="A149" s="3" t="n"/>
      <c r="B149" s="3" t="n"/>
      <c r="C149" s="3" t="n"/>
      <c r="D149" s="3" t="n"/>
    </row>
    <row customHeight="1" ht="16.5" r="150" s="29">
      <c r="A150" s="3" t="n"/>
      <c r="B150" s="3" t="n"/>
      <c r="C150" s="3" t="n"/>
      <c r="D150" s="3" t="n"/>
    </row>
    <row customHeight="1" ht="16.5" r="151" s="29">
      <c r="A151" s="3" t="n"/>
      <c r="B151" s="3" t="n"/>
      <c r="C151" s="3" t="n"/>
      <c r="D151" s="3" t="n"/>
    </row>
    <row customHeight="1" ht="16.5" r="152" s="29">
      <c r="A152" s="3" t="n"/>
      <c r="B152" s="3" t="n"/>
      <c r="C152" s="3" t="n"/>
      <c r="D152" s="3" t="n"/>
    </row>
    <row customHeight="1" ht="16.5" r="153" s="29">
      <c r="A153" s="3" t="n"/>
      <c r="B153" s="3" t="n"/>
      <c r="C153" s="3" t="n"/>
      <c r="D153" s="3" t="n"/>
    </row>
    <row customHeight="1" ht="16.5" r="154" s="29">
      <c r="A154" s="3" t="n"/>
      <c r="B154" s="3" t="n"/>
      <c r="C154" s="3" t="n"/>
      <c r="D154" s="3" t="n"/>
    </row>
    <row customHeight="1" ht="16.5" r="155" s="29">
      <c r="A155" s="3" t="n"/>
      <c r="B155" s="3" t="n"/>
      <c r="C155" s="3" t="n"/>
      <c r="D155" s="3" t="n"/>
    </row>
    <row customHeight="1" ht="16.5" r="156" s="29">
      <c r="A156" s="3" t="n"/>
      <c r="B156" s="3" t="n"/>
      <c r="C156" s="3" t="n"/>
      <c r="D156" s="3" t="n"/>
    </row>
    <row customHeight="1" ht="16.5" r="157" s="29">
      <c r="A157" s="3" t="n"/>
      <c r="B157" s="3" t="n"/>
      <c r="C157" s="3" t="n"/>
      <c r="D157" s="3" t="n"/>
    </row>
    <row customHeight="1" ht="16.5" r="158" s="29">
      <c r="A158" s="3" t="n"/>
      <c r="B158" s="3" t="n"/>
      <c r="C158" s="3" t="n"/>
      <c r="D158" s="3" t="n"/>
    </row>
    <row customHeight="1" ht="16.5" r="159" s="29">
      <c r="A159" s="3" t="n"/>
      <c r="B159" s="3" t="n"/>
      <c r="C159" s="3" t="n"/>
      <c r="D159" s="3" t="n"/>
    </row>
    <row customHeight="1" ht="16.5" r="160" s="29">
      <c r="A160" s="3" t="n"/>
      <c r="B160" s="3" t="n"/>
      <c r="C160" s="3" t="n"/>
      <c r="D160" s="3" t="n"/>
    </row>
    <row customHeight="1" ht="16.5" r="161" s="29">
      <c r="A161" s="3" t="n"/>
      <c r="B161" s="3" t="n"/>
      <c r="C161" s="3" t="n"/>
      <c r="D161" s="3" t="n"/>
    </row>
    <row customHeight="1" ht="16.5" r="162" s="29">
      <c r="A162" s="3" t="n"/>
      <c r="B162" s="3" t="n"/>
      <c r="C162" s="3" t="n"/>
      <c r="D162" s="3" t="n"/>
    </row>
    <row customHeight="1" ht="16.5" r="163" s="29">
      <c r="A163" s="3" t="n"/>
      <c r="B163" s="3" t="n"/>
      <c r="C163" s="3" t="n"/>
      <c r="D163" s="3" t="n"/>
    </row>
    <row customHeight="1" ht="16.5" r="164" s="29">
      <c r="A164" s="3" t="n"/>
      <c r="B164" s="3" t="n"/>
      <c r="C164" s="3" t="n"/>
      <c r="D164" s="3" t="n"/>
    </row>
    <row customHeight="1" ht="16.5" r="165" s="29">
      <c r="A165" s="3" t="n"/>
      <c r="B165" s="3" t="n"/>
      <c r="C165" s="3" t="n"/>
      <c r="D165" s="3" t="n"/>
    </row>
    <row customHeight="1" ht="16.5" r="166" s="29">
      <c r="A166" s="3" t="n"/>
      <c r="B166" s="3" t="n"/>
      <c r="C166" s="3" t="n"/>
      <c r="D166" s="3" t="n"/>
    </row>
    <row customHeight="1" ht="16.5" r="167" s="29">
      <c r="A167" s="3" t="n"/>
      <c r="B167" s="3" t="n"/>
      <c r="C167" s="3" t="n"/>
      <c r="D167" s="3" t="n"/>
    </row>
    <row customHeight="1" ht="16.5" r="168" s="29">
      <c r="A168" s="3" t="n"/>
      <c r="B168" s="3" t="n"/>
      <c r="C168" s="3" t="n"/>
      <c r="D168" s="3" t="n"/>
    </row>
    <row customHeight="1" ht="16.5" r="169" s="29">
      <c r="A169" s="3" t="n"/>
      <c r="B169" s="3" t="n"/>
      <c r="C169" s="3" t="n"/>
      <c r="D169" s="3" t="n"/>
    </row>
    <row customHeight="1" ht="16.5" r="170" s="29">
      <c r="A170" s="3" t="n"/>
      <c r="B170" s="3" t="n"/>
      <c r="C170" s="3" t="n"/>
      <c r="D170" s="3" t="n"/>
    </row>
    <row customHeight="1" ht="16.5" r="171" s="29">
      <c r="A171" s="3" t="n"/>
      <c r="B171" s="3" t="n"/>
      <c r="C171" s="3" t="n"/>
      <c r="D171" s="3" t="n"/>
    </row>
    <row customHeight="1" ht="16.5" r="172" s="29">
      <c r="A172" s="3" t="n"/>
      <c r="B172" s="3" t="n"/>
      <c r="C172" s="3" t="n"/>
      <c r="D172" s="3" t="n"/>
    </row>
    <row customHeight="1" ht="16.5" r="173" s="29">
      <c r="A173" s="3" t="n"/>
      <c r="B173" s="3" t="n"/>
      <c r="C173" s="3" t="n"/>
      <c r="D173" s="3" t="n"/>
    </row>
    <row customHeight="1" ht="16.5" r="174" s="29">
      <c r="A174" s="3" t="n"/>
      <c r="B174" s="3" t="n"/>
      <c r="C174" s="3" t="n"/>
      <c r="D174" s="3" t="n"/>
    </row>
    <row customHeight="1" ht="16.5" r="175" s="29">
      <c r="A175" s="3" t="n"/>
      <c r="B175" s="3" t="n"/>
      <c r="C175" s="3" t="n"/>
      <c r="D175" s="3" t="n"/>
    </row>
    <row customHeight="1" ht="16.5" r="176" s="29">
      <c r="A176" s="3" t="n"/>
      <c r="B176" s="3" t="n"/>
      <c r="C176" s="3" t="n"/>
      <c r="D176" s="3" t="n"/>
    </row>
    <row customHeight="1" ht="16.5" r="177" s="29">
      <c r="A177" s="3" t="n"/>
      <c r="B177" s="3" t="n"/>
      <c r="C177" s="3" t="n"/>
      <c r="D177" s="3" t="n"/>
    </row>
    <row customHeight="1" ht="16.5" r="178" s="29">
      <c r="A178" s="3" t="n"/>
      <c r="B178" s="3" t="n"/>
      <c r="C178" s="3" t="n"/>
      <c r="D178" s="3" t="n"/>
    </row>
    <row customHeight="1" ht="16.5" r="179" s="29">
      <c r="A179" s="3" t="n"/>
      <c r="B179" s="3" t="n"/>
      <c r="C179" s="3" t="n"/>
      <c r="D179" s="3" t="n"/>
    </row>
    <row customHeight="1" ht="16.5" r="180" s="29">
      <c r="A180" s="3" t="n"/>
      <c r="B180" s="3" t="n"/>
      <c r="C180" s="3" t="n"/>
      <c r="D180" s="3" t="n"/>
    </row>
    <row customHeight="1" ht="16.5" r="181" s="29">
      <c r="A181" s="3" t="n"/>
      <c r="B181" s="3" t="n"/>
      <c r="C181" s="3" t="n"/>
      <c r="D181" s="3" t="n"/>
    </row>
    <row customHeight="1" ht="16.5" r="182" s="29">
      <c r="A182" s="3" t="n"/>
      <c r="B182" s="3" t="n"/>
      <c r="C182" s="3" t="n"/>
      <c r="D182" s="3" t="n"/>
    </row>
    <row customHeight="1" ht="16.5" r="183" s="29">
      <c r="A183" s="3" t="n"/>
      <c r="B183" s="3" t="n"/>
      <c r="C183" s="3" t="n"/>
      <c r="D183" s="3" t="n"/>
    </row>
    <row customHeight="1" ht="16.5" r="184" s="29">
      <c r="A184" s="3" t="n"/>
      <c r="B184" s="3" t="n"/>
      <c r="C184" s="3" t="n"/>
      <c r="D184" s="3" t="n"/>
    </row>
    <row customHeight="1" ht="16.5" r="185" s="29">
      <c r="A185" s="3" t="n"/>
      <c r="B185" s="3" t="n"/>
      <c r="C185" s="3" t="n"/>
      <c r="D185" s="3" t="n"/>
    </row>
    <row customHeight="1" ht="16.5" r="186" s="29">
      <c r="A186" s="3" t="n"/>
      <c r="B186" s="3" t="n"/>
      <c r="C186" s="3" t="n"/>
      <c r="D186" s="3" t="n"/>
    </row>
    <row customHeight="1" ht="16.5" r="187" s="29">
      <c r="A187" s="3" t="n"/>
      <c r="B187" s="3" t="n"/>
      <c r="C187" s="3" t="n"/>
      <c r="D187" s="3" t="n"/>
    </row>
    <row customHeight="1" ht="16.5" r="188" s="29">
      <c r="A188" s="3" t="n"/>
      <c r="B188" s="3" t="n"/>
      <c r="C188" s="3" t="n"/>
      <c r="D188" s="3" t="n"/>
    </row>
    <row customHeight="1" ht="16.5" r="189" s="29">
      <c r="A189" s="3" t="n"/>
      <c r="B189" s="3" t="n"/>
      <c r="C189" s="3" t="n"/>
      <c r="D189" s="3" t="n"/>
    </row>
    <row customHeight="1" ht="16.5" r="190" s="29">
      <c r="A190" s="3" t="n"/>
      <c r="B190" s="3" t="n"/>
      <c r="C190" s="3" t="n"/>
      <c r="D190" s="3" t="n"/>
    </row>
    <row customHeight="1" ht="16.5" r="191" s="29">
      <c r="A191" s="3" t="n"/>
      <c r="B191" s="3" t="n"/>
      <c r="C191" s="3" t="n"/>
      <c r="D191" s="3" t="n"/>
    </row>
    <row customHeight="1" ht="16.5" r="192" s="29">
      <c r="A192" s="3" t="n"/>
      <c r="B192" s="3" t="n"/>
      <c r="C192" s="3" t="n"/>
      <c r="D192" s="3" t="n"/>
    </row>
    <row customHeight="1" ht="16.5" r="193" s="29">
      <c r="A193" s="3" t="n"/>
      <c r="B193" s="3" t="n"/>
      <c r="C193" s="3" t="n"/>
      <c r="D193" s="3" t="n"/>
    </row>
    <row customHeight="1" ht="16.5" r="194" s="29">
      <c r="A194" s="3" t="n"/>
      <c r="B194" s="3" t="n"/>
      <c r="C194" s="3" t="n"/>
      <c r="D194" s="3" t="n"/>
    </row>
    <row customHeight="1" ht="16.5" r="195" s="29">
      <c r="A195" s="3" t="n"/>
      <c r="B195" s="3" t="n"/>
      <c r="C195" s="3" t="n"/>
      <c r="D195" s="3" t="n"/>
    </row>
    <row customHeight="1" ht="16.5" r="196" s="29">
      <c r="A196" s="3" t="n"/>
      <c r="B196" s="3" t="n"/>
      <c r="C196" s="3" t="n"/>
      <c r="D196" s="3" t="n"/>
    </row>
    <row customHeight="1" ht="16.5" r="197" s="29">
      <c r="A197" s="3" t="n"/>
      <c r="B197" s="3" t="n"/>
      <c r="C197" s="3" t="n"/>
      <c r="D197" s="3" t="n"/>
    </row>
    <row customHeight="1" ht="16.5" r="198" s="29">
      <c r="A198" s="3" t="n"/>
      <c r="B198" s="3" t="n"/>
      <c r="C198" s="3" t="n"/>
      <c r="D198" s="3" t="n"/>
    </row>
    <row customHeight="1" ht="16.5" r="199" s="29">
      <c r="A199" s="3" t="n"/>
      <c r="B199" s="3" t="n"/>
      <c r="C199" s="3" t="n"/>
      <c r="D199" s="3" t="n"/>
    </row>
    <row customHeight="1" ht="16.5" r="200" s="29">
      <c r="A200" s="3" t="n"/>
      <c r="B200" s="3" t="n"/>
      <c r="C200" s="3" t="n"/>
      <c r="D200" s="3" t="n"/>
    </row>
    <row customHeight="1" ht="16.5" r="201" s="29">
      <c r="A201" s="3" t="n"/>
      <c r="B201" s="3" t="n"/>
      <c r="C201" s="3" t="n"/>
      <c r="D201" s="3" t="n"/>
    </row>
    <row customHeight="1" ht="16.5" r="202" s="29">
      <c r="A202" s="3" t="n"/>
      <c r="B202" s="3" t="n"/>
      <c r="C202" s="3" t="n"/>
      <c r="D202" s="3" t="n"/>
    </row>
    <row customHeight="1" ht="16.5" r="203" s="29">
      <c r="A203" s="3" t="n"/>
      <c r="B203" s="3" t="n"/>
      <c r="C203" s="3" t="n"/>
      <c r="D203" s="3" t="n"/>
    </row>
    <row customHeight="1" ht="16.5" r="204" s="29">
      <c r="A204" s="3" t="n"/>
      <c r="B204" s="3" t="n"/>
      <c r="C204" s="3" t="n"/>
      <c r="D204" s="3" t="n"/>
    </row>
    <row customHeight="1" ht="16.5" r="205" s="29">
      <c r="A205" s="3" t="n"/>
      <c r="B205" s="3" t="n"/>
      <c r="C205" s="3" t="n"/>
      <c r="D205" s="3" t="n"/>
    </row>
    <row customHeight="1" ht="16.5" r="206" s="29">
      <c r="A206" s="3" t="n"/>
      <c r="B206" s="3" t="n"/>
      <c r="C206" s="3" t="n"/>
      <c r="D206" s="3" t="n"/>
    </row>
    <row customHeight="1" ht="16.5" r="207" s="29">
      <c r="A207" s="3" t="n"/>
      <c r="B207" s="3" t="n"/>
      <c r="C207" s="3" t="n"/>
      <c r="D207" s="3" t="n"/>
    </row>
    <row customHeight="1" ht="16.5" r="208" s="29">
      <c r="A208" s="3" t="n"/>
      <c r="B208" s="3" t="n"/>
      <c r="C208" s="3" t="n"/>
      <c r="D208" s="3" t="n"/>
    </row>
    <row customHeight="1" ht="16.5" r="209" s="29">
      <c r="A209" s="3" t="n"/>
      <c r="B209" s="3" t="n"/>
      <c r="C209" s="3" t="n"/>
      <c r="D209" s="3" t="n"/>
    </row>
    <row customHeight="1" ht="16.5" r="210" s="29">
      <c r="A210" s="3" t="n"/>
      <c r="B210" s="3" t="n"/>
      <c r="C210" s="3" t="n"/>
      <c r="D210" s="3" t="n"/>
    </row>
    <row customHeight="1" ht="16.5" r="211" s="29">
      <c r="A211" s="3" t="n"/>
      <c r="B211" s="3" t="n"/>
      <c r="C211" s="3" t="n"/>
      <c r="D211" s="3" t="n"/>
    </row>
    <row customHeight="1" ht="16.5" r="212" s="29">
      <c r="A212" s="3" t="n"/>
      <c r="B212" s="3" t="n"/>
      <c r="C212" s="3" t="n"/>
      <c r="D212" s="3" t="n"/>
    </row>
    <row customHeight="1" ht="16.5" r="213" s="29">
      <c r="A213" s="3" t="n"/>
      <c r="B213" s="3" t="n"/>
      <c r="C213" s="3" t="n"/>
      <c r="D213" s="3" t="n"/>
    </row>
    <row customHeight="1" ht="16.5" r="214" s="29">
      <c r="A214" s="3" t="n"/>
      <c r="B214" s="3" t="n"/>
      <c r="C214" s="3" t="n"/>
      <c r="D214" s="3" t="n"/>
    </row>
    <row customHeight="1" ht="16.5" r="215" s="29">
      <c r="A215" s="3" t="n"/>
      <c r="B215" s="3" t="n"/>
      <c r="C215" s="3" t="n"/>
      <c r="D215" s="3" t="n"/>
    </row>
    <row customHeight="1" ht="16.5" r="216" s="29">
      <c r="A216" s="3" t="n"/>
      <c r="B216" s="3" t="n"/>
      <c r="C216" s="3" t="n"/>
      <c r="D216" s="3" t="n"/>
    </row>
    <row customHeight="1" ht="16.5" r="217" s="29">
      <c r="A217" s="3" t="n"/>
      <c r="B217" s="3" t="n"/>
      <c r="C217" s="3" t="n"/>
      <c r="D217" s="3" t="n"/>
    </row>
    <row customHeight="1" ht="16.5" r="218" s="29">
      <c r="A218" s="3" t="n"/>
      <c r="B218" s="3" t="n"/>
      <c r="C218" s="3" t="n"/>
      <c r="D218" s="3" t="n"/>
    </row>
    <row customHeight="1" ht="16.5" r="219" s="29">
      <c r="A219" s="3" t="n"/>
      <c r="B219" s="3" t="n"/>
      <c r="C219" s="3" t="n"/>
      <c r="D219" s="3" t="n"/>
    </row>
    <row customHeight="1" ht="16.5" r="220" s="29">
      <c r="A220" s="3" t="n"/>
      <c r="B220" s="3" t="n"/>
      <c r="C220" s="3" t="n"/>
      <c r="D220" s="3" t="n"/>
    </row>
  </sheetData>
  <mergeCells count="3">
    <mergeCell ref="A1:A2"/>
    <mergeCell ref="B4:D4"/>
    <mergeCell ref="B6:D6"/>
  </mergeCells>
  <pageMargins bottom="0.75" footer="0" header="0" left="0.7" right="0.7" top="0.75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3.25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10.88"/>
    <col customWidth="1" max="10" min="10" style="29" width="6.75"/>
    <col customWidth="1" max="11" min="11" style="29" width="7.25"/>
    <col customWidth="1" max="12" min="12" style="29" width="4.63"/>
    <col customWidth="1" max="14" min="13" style="29" width="4.5"/>
    <col customWidth="1" max="15" min="15" style="29" width="7.75"/>
    <col customWidth="1" max="16" min="16" style="29" width="41.13"/>
    <col customWidth="1" max="26" min="17" style="29" width="7.88"/>
    <col customWidth="1" max="28" min="27" style="29" width="7"/>
  </cols>
  <sheetData>
    <row customHeight="1" ht="39.75" r="1" s="29">
      <c r="A1" s="10" t="inlineStr">
        <is>
          <t>組</t>
        </is>
      </c>
      <c r="B1" s="10" t="inlineStr">
        <is>
          <t>序</t>
        </is>
      </c>
      <c r="C1" s="11" t="inlineStr">
        <is>
          <t>項目</t>
        </is>
      </c>
      <c r="D1" s="11" t="inlineStr">
        <is>
          <t>組別</t>
        </is>
      </c>
      <c r="E1" s="11" t="inlineStr">
        <is>
          <t>年級</t>
        </is>
      </c>
      <c r="F1" s="11" t="inlineStr">
        <is>
          <t>學校</t>
        </is>
      </c>
      <c r="G1" s="11" t="inlineStr">
        <is>
          <t>姓名</t>
        </is>
      </c>
      <c r="H1" s="12" t="inlineStr">
        <is>
          <t>指導
老師</t>
        </is>
      </c>
      <c r="I1" s="11" t="inlineStr">
        <is>
          <t>號碼</t>
        </is>
      </c>
      <c r="J1" s="12" t="inlineStr">
        <is>
          <t>成績</t>
        </is>
      </c>
      <c r="K1" s="13" t="inlineStr">
        <is>
          <t>等第</t>
        </is>
      </c>
      <c r="L1" s="14" t="inlineStr">
        <is>
          <t>名次</t>
        </is>
      </c>
      <c r="M1" s="15" t="n"/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</row>
    <row customHeight="1" ht="15.75" r="2" s="29">
      <c r="A2" s="19" t="n"/>
      <c r="B2" s="19" t="n"/>
      <c r="C2" s="12" t="inlineStr">
        <is>
          <t>一跳一迴旋</t>
        </is>
      </c>
      <c r="D2" s="20" t="inlineStr">
        <is>
          <t>男子組</t>
        </is>
      </c>
      <c r="E2" s="20" t="inlineStr">
        <is>
          <t>二年級</t>
        </is>
      </c>
      <c r="F2" s="20" t="inlineStr">
        <is>
          <t>成功國小</t>
        </is>
      </c>
      <c r="G2" s="20" t="inlineStr">
        <is>
          <t>高聖杰</t>
        </is>
      </c>
      <c r="H2" s="20" t="inlineStr">
        <is>
          <t>洪仲勤</t>
        </is>
      </c>
      <c r="I2" s="20" t="inlineStr">
        <is>
          <t>A2144</t>
        </is>
      </c>
      <c r="J2" s="11" t="n">
        <v>197</v>
      </c>
      <c r="K2" s="11" t="inlineStr">
        <is>
          <t>金質獎</t>
        </is>
      </c>
      <c r="L2" s="11" t="n"/>
      <c r="M2" s="21" t="n"/>
      <c r="N2" s="4">
        <f>IF(COUNTIF($F$2:F2,F2)&gt;2,COUNTIF($F$2:F2,F2),0)</f>
        <v/>
      </c>
      <c r="O2" s="22">
        <f>IF(COUNTIF($H$2:H2,H2)&gt;1,1,0)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</row>
    <row customHeight="1" ht="15.75" r="3" s="29">
      <c r="A3" s="25" t="n"/>
      <c r="B3" s="25" t="n"/>
      <c r="C3" s="12" t="inlineStr">
        <is>
          <t>一跳一迴旋</t>
        </is>
      </c>
      <c r="D3" s="26" t="inlineStr">
        <is>
          <t>男子組</t>
        </is>
      </c>
      <c r="E3" s="26" t="inlineStr">
        <is>
          <t>二年級</t>
        </is>
      </c>
      <c r="F3" s="26" t="inlineStr">
        <is>
          <t>中屯國小</t>
        </is>
      </c>
      <c r="G3" s="26" t="inlineStr">
        <is>
          <t>林禹樂</t>
        </is>
      </c>
      <c r="H3" s="26" t="inlineStr">
        <is>
          <t>陳怡瑄</t>
        </is>
      </c>
      <c r="I3" s="26" t="inlineStr">
        <is>
          <t>A2158</t>
        </is>
      </c>
      <c r="J3" s="11" t="n">
        <v>196</v>
      </c>
      <c r="K3" s="11" t="inlineStr">
        <is>
          <t>金質獎</t>
        </is>
      </c>
      <c r="L3" s="11" t="n"/>
      <c r="M3" s="21" t="n"/>
      <c r="N3" s="4">
        <f>IF(COUNTIF($F$2:F3,F3)&gt;2,COUNTIF($F$2:F3,F3),0)</f>
        <v/>
      </c>
      <c r="O3" s="22">
        <f>IF(COUNTIF($H$1:H2,H1)&gt;1,1,0)</f>
        <v/>
      </c>
      <c r="P3" s="3" t="inlineStr">
        <is>
          <t>獎狀</t>
        </is>
      </c>
      <c r="Q3" s="11" t="inlineStr">
        <is>
          <t>銀質獎</t>
        </is>
      </c>
      <c r="R3" s="24" t="n"/>
      <c r="S3" s="24" t="n"/>
      <c r="T3" s="24" t="n"/>
      <c r="U3" s="24" t="n"/>
      <c r="V3" s="24" t="n"/>
      <c r="W3" s="24" t="n"/>
      <c r="X3" s="24" t="n"/>
      <c r="Y3" s="24" t="n"/>
      <c r="Z3" s="24" t="n"/>
      <c r="AA3" s="24" t="n"/>
      <c r="AB3" s="24" t="n"/>
    </row>
    <row customHeight="1" ht="15.75" r="4" s="29">
      <c r="A4" s="19" t="n"/>
      <c r="B4" s="19" t="n"/>
      <c r="C4" s="12" t="inlineStr">
        <is>
          <t>一跳一迴旋</t>
        </is>
      </c>
      <c r="D4" s="27" t="inlineStr">
        <is>
          <t>男子組</t>
        </is>
      </c>
      <c r="E4" s="27" t="inlineStr">
        <is>
          <t>二年級</t>
        </is>
      </c>
      <c r="F4" s="26" t="inlineStr">
        <is>
          <t>中興國小</t>
        </is>
      </c>
      <c r="G4" s="26" t="inlineStr">
        <is>
          <t>陳禹錡</t>
        </is>
      </c>
      <c r="H4" s="26" t="inlineStr">
        <is>
          <t>許雅玲</t>
        </is>
      </c>
      <c r="I4" s="26" t="inlineStr">
        <is>
          <t>A2123</t>
        </is>
      </c>
      <c r="J4" s="28" t="n">
        <v>194</v>
      </c>
      <c r="K4" s="11" t="inlineStr">
        <is>
          <t>金質獎</t>
        </is>
      </c>
      <c r="L4" s="11" t="n"/>
      <c r="M4" s="21" t="n"/>
      <c r="N4" s="4">
        <f>IF(COUNTIF($F$2:F4,F4)&gt;2,COUNTIF($F$2:F4,F4),0)</f>
        <v/>
      </c>
      <c r="O4" s="22">
        <f>IF(COUNTIF($H$2:H4,H4)&gt;1,1,0)</f>
        <v/>
      </c>
      <c r="P4" t="inlineStr">
        <is>
          <t>積分</t>
        </is>
      </c>
      <c r="Q4" s="11" t="inlineStr">
        <is>
          <t>銅質獎</t>
        </is>
      </c>
      <c r="R4" s="24" t="n"/>
      <c r="S4" s="24" t="n"/>
      <c r="T4" s="24" t="n"/>
      <c r="U4" s="24" t="n"/>
      <c r="V4" s="24" t="n"/>
      <c r="W4" s="24" t="n"/>
      <c r="X4" s="24" t="n"/>
      <c r="Y4" s="24" t="n"/>
      <c r="Z4" s="24" t="n"/>
      <c r="AA4" s="24" t="n"/>
      <c r="AB4" s="24" t="n"/>
    </row>
    <row customHeight="1" ht="15.75" r="5" s="29">
      <c r="A5" s="25" t="n"/>
      <c r="B5" s="25" t="n"/>
      <c r="C5" s="12" t="inlineStr">
        <is>
          <t>一跳一迴旋</t>
        </is>
      </c>
      <c r="D5" s="26" t="inlineStr">
        <is>
          <t>男子組</t>
        </is>
      </c>
      <c r="E5" s="26" t="inlineStr">
        <is>
          <t>二年級</t>
        </is>
      </c>
      <c r="F5" s="30" t="inlineStr">
        <is>
          <t>大池國小</t>
        </is>
      </c>
      <c r="G5" s="30" t="inlineStr">
        <is>
          <t>蔡淯凡</t>
        </is>
      </c>
      <c r="H5" s="30" t="inlineStr">
        <is>
          <t>蘇哲毅</t>
        </is>
      </c>
      <c r="I5" s="30" t="inlineStr">
        <is>
          <t>A2180</t>
        </is>
      </c>
      <c r="J5" s="25" t="n">
        <v>194</v>
      </c>
      <c r="K5" s="11" t="inlineStr">
        <is>
          <t>金質獎</t>
        </is>
      </c>
      <c r="L5" s="11" t="n"/>
      <c r="M5" s="21" t="n"/>
      <c r="N5" s="4">
        <f>IF(COUNTIF($F$2:F5,F5)&gt;2,COUNTIF($F$2:F5,F5),0)</f>
        <v/>
      </c>
      <c r="O5" s="22">
        <f>IF(COUNTIF($H$2:H4,H4)&gt;1,1,0)</f>
        <v/>
      </c>
      <c r="P5" t="inlineStr">
        <is>
          <t>金70銀50銅30下</t>
        </is>
      </c>
      <c r="Q5" s="2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  <c r="AA5" s="24" t="n"/>
      <c r="AB5" s="24" t="n"/>
    </row>
    <row customHeight="1" ht="15.75" r="6" s="29">
      <c r="A6" s="25" t="n"/>
      <c r="B6" s="25" t="n"/>
      <c r="C6" s="12" t="inlineStr">
        <is>
          <t>一跳一迴旋</t>
        </is>
      </c>
      <c r="D6" s="26" t="inlineStr">
        <is>
          <t>男子組</t>
        </is>
      </c>
      <c r="E6" s="26" t="inlineStr">
        <is>
          <t>二年級</t>
        </is>
      </c>
      <c r="F6" s="26" t="inlineStr">
        <is>
          <t>後寮國小</t>
        </is>
      </c>
      <c r="G6" s="26" t="inlineStr">
        <is>
          <t>謝承洲</t>
        </is>
      </c>
      <c r="H6" s="26" t="inlineStr">
        <is>
          <t>吳旻駿</t>
        </is>
      </c>
      <c r="I6" s="26" t="inlineStr">
        <is>
          <t>A2177</t>
        </is>
      </c>
      <c r="J6" s="11" t="n">
        <v>193</v>
      </c>
      <c r="K6" s="11" t="inlineStr">
        <is>
          <t>金質獎</t>
        </is>
      </c>
      <c r="L6" s="11" t="n"/>
      <c r="M6" s="21" t="n"/>
      <c r="N6" s="4">
        <f>IF(COUNTIF($F$2:F6,F6)&gt;2,COUNTIF($F$2:F6,F6),0)</f>
        <v/>
      </c>
      <c r="O6" s="22">
        <f>IF(COUNTIF($H$2:H4,H4)&gt;1,1,0)</f>
        <v/>
      </c>
      <c r="P6" s="3" t="inlineStr">
        <is>
          <t>金3銀2銅1，12班以下*2</t>
        </is>
      </c>
      <c r="Q6" s="3" t="n"/>
      <c r="R6" s="24" t="n"/>
      <c r="S6" s="24" t="n"/>
      <c r="T6" s="24" t="n"/>
      <c r="U6" s="24" t="n"/>
      <c r="V6" s="24" t="n"/>
      <c r="W6" s="24" t="n"/>
      <c r="X6" s="24" t="n"/>
      <c r="Y6" s="24" t="n"/>
      <c r="Z6" s="24" t="n"/>
      <c r="AA6" s="24" t="n"/>
      <c r="AB6" s="24" t="n"/>
    </row>
    <row customHeight="1" ht="15.75" r="7" s="29">
      <c r="A7" s="25" t="n"/>
      <c r="B7" s="25" t="n"/>
      <c r="C7" s="12" t="inlineStr">
        <is>
          <t>一跳一迴旋</t>
        </is>
      </c>
      <c r="D7" s="26" t="inlineStr">
        <is>
          <t>男子組</t>
        </is>
      </c>
      <c r="E7" s="26" t="inlineStr">
        <is>
          <t>二年級</t>
        </is>
      </c>
      <c r="F7" s="27" t="inlineStr">
        <is>
          <t>文澳國小</t>
        </is>
      </c>
      <c r="G7" s="27" t="inlineStr">
        <is>
          <t>蔡丞灝</t>
        </is>
      </c>
      <c r="H7" s="27" t="inlineStr">
        <is>
          <t>呂佳玲</t>
        </is>
      </c>
      <c r="I7" s="27" t="inlineStr">
        <is>
          <t>A2194</t>
        </is>
      </c>
      <c r="J7" s="11" t="n">
        <v>191</v>
      </c>
      <c r="K7" s="11" t="inlineStr">
        <is>
          <t>金質獎</t>
        </is>
      </c>
      <c r="L7" s="11" t="n"/>
      <c r="M7" s="21" t="n"/>
      <c r="N7" s="4">
        <f>IF(COUNTIF($F$2:F7,F7)&gt;2,COUNTIF($F$2:F7,F7),0)</f>
        <v/>
      </c>
      <c r="O7" s="22">
        <f>IF(COUNTIF($H$2:H6,H6)&gt;1,1,0)</f>
        <v/>
      </c>
      <c r="P7" s="3" t="n"/>
      <c r="Q7" s="3" t="n"/>
      <c r="R7" s="24" t="n"/>
      <c r="S7" s="24" t="n"/>
      <c r="T7" s="24" t="n"/>
      <c r="U7" s="24" t="n"/>
      <c r="V7" s="24" t="n"/>
      <c r="W7" s="24" t="n"/>
      <c r="X7" s="24" t="n"/>
      <c r="Y7" s="24" t="n"/>
      <c r="Z7" s="24" t="n"/>
      <c r="AA7" s="24" t="n"/>
      <c r="AB7" s="24" t="n"/>
    </row>
    <row customHeight="1" ht="15.75" r="8" s="29">
      <c r="A8" s="25" t="n"/>
      <c r="B8" s="25" t="n"/>
      <c r="C8" s="12" t="inlineStr">
        <is>
          <t>一跳一迴旋</t>
        </is>
      </c>
      <c r="D8" s="27" t="inlineStr">
        <is>
          <t>男子組</t>
        </is>
      </c>
      <c r="E8" s="26" t="inlineStr">
        <is>
          <t>二年級</t>
        </is>
      </c>
      <c r="F8" s="26" t="inlineStr">
        <is>
          <t>中興國小</t>
        </is>
      </c>
      <c r="G8" s="26" t="inlineStr">
        <is>
          <t xml:space="preserve">許煥辰 </t>
        </is>
      </c>
      <c r="H8" s="26" t="inlineStr">
        <is>
          <t>許彩虹</t>
        </is>
      </c>
      <c r="I8" s="26" t="inlineStr">
        <is>
          <t>A2120</t>
        </is>
      </c>
      <c r="J8" s="11" t="n">
        <v>189</v>
      </c>
      <c r="K8" s="11" t="inlineStr">
        <is>
          <t>金質獎</t>
        </is>
      </c>
      <c r="L8" s="11" t="n"/>
      <c r="M8" s="21" t="n"/>
      <c r="N8" s="4">
        <f>IF(COUNTIF($F$2:F8,F8)&gt;2,COUNTIF($F$2:F8,F8),0)</f>
        <v/>
      </c>
      <c r="O8" s="22">
        <f>IF(COUNTIF($H$2:H6,H6)&gt;1,1,0)</f>
        <v/>
      </c>
      <c r="P8" s="3" t="inlineStr">
        <is>
          <t>可並列，但須扣除下一個名次</t>
        </is>
      </c>
      <c r="Q8" s="3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</row>
    <row customHeight="1" ht="15.75" r="9" s="29">
      <c r="A9" s="19" t="n"/>
      <c r="B9" s="25" t="n"/>
      <c r="C9" s="12" t="inlineStr">
        <is>
          <t>一跳一迴旋</t>
        </is>
      </c>
      <c r="D9" s="26" t="inlineStr">
        <is>
          <t>男子組</t>
        </is>
      </c>
      <c r="E9" s="26" t="inlineStr">
        <is>
          <t>二年級</t>
        </is>
      </c>
      <c r="F9" s="27" t="inlineStr">
        <is>
          <t>赤崁國小</t>
        </is>
      </c>
      <c r="G9" s="27" t="inlineStr">
        <is>
          <t>林尚洧</t>
        </is>
      </c>
      <c r="H9" s="27" t="inlineStr">
        <is>
          <t>洪麗伶</t>
        </is>
      </c>
      <c r="I9" s="27" t="inlineStr">
        <is>
          <t>A2164</t>
        </is>
      </c>
      <c r="J9" s="11" t="n">
        <v>188</v>
      </c>
      <c r="K9" s="11" t="inlineStr">
        <is>
          <t>金質獎</t>
        </is>
      </c>
      <c r="L9" s="11" t="n"/>
      <c r="M9" s="21" t="n"/>
      <c r="N9" s="4">
        <f>IF(COUNTIF($F$2:F9,F9)&gt;2,COUNTIF($F$2:F9,F9),0)</f>
        <v/>
      </c>
      <c r="O9" s="22">
        <f>IF(COUNTIF($H$2:H7,H7)&gt;1,1,0)</f>
        <v/>
      </c>
      <c r="Q9" s="3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</row>
    <row customHeight="1" ht="15" r="10" s="29">
      <c r="A10" s="25" t="n"/>
      <c r="B10" s="19" t="n"/>
      <c r="C10" s="12" t="inlineStr">
        <is>
          <t>一跳一迴旋</t>
        </is>
      </c>
      <c r="D10" s="26" t="inlineStr">
        <is>
          <t>男子組</t>
        </is>
      </c>
      <c r="E10" s="26" t="inlineStr">
        <is>
          <t>二年級</t>
        </is>
      </c>
      <c r="F10" s="30" t="inlineStr">
        <is>
          <t>吉貝國小</t>
        </is>
      </c>
      <c r="G10" s="30" t="inlineStr">
        <is>
          <t>魯晏成</t>
        </is>
      </c>
      <c r="H10" s="30" t="inlineStr">
        <is>
          <t>鄭珮琳</t>
        </is>
      </c>
      <c r="I10" s="30" t="inlineStr">
        <is>
          <t>A2173</t>
        </is>
      </c>
      <c r="J10" s="25" t="n">
        <v>187</v>
      </c>
      <c r="K10" s="11" t="inlineStr">
        <is>
          <t>金質獎</t>
        </is>
      </c>
      <c r="L10" s="11" t="n"/>
      <c r="M10" s="21" t="n"/>
      <c r="N10" s="4">
        <f>IF(COUNTIF($F$2:F10,F10)&gt;2,COUNTIF($F$2:F10,F10),0)</f>
        <v/>
      </c>
      <c r="O10" s="22">
        <f>IF(COUNTIF($H$2:H8,H8)&gt;1,1,0)</f>
        <v/>
      </c>
      <c r="P10" s="3" t="inlineStr">
        <is>
          <t>獎狀生</t>
        </is>
      </c>
      <c r="Q10" s="3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</row>
    <row customHeight="1" ht="15" r="11" s="29">
      <c r="A11" s="25" t="n"/>
      <c r="B11" s="25" t="n"/>
      <c r="C11" s="12" t="inlineStr">
        <is>
          <t>一跳一迴旋</t>
        </is>
      </c>
      <c r="D11" s="26" t="inlineStr">
        <is>
          <t>男子組</t>
        </is>
      </c>
      <c r="E11" s="27" t="inlineStr">
        <is>
          <t>二年級</t>
        </is>
      </c>
      <c r="F11" s="26" t="inlineStr">
        <is>
          <t>馬公國小</t>
        </is>
      </c>
      <c r="G11" s="26" t="inlineStr">
        <is>
          <t>呂宗恩</t>
        </is>
      </c>
      <c r="H11" s="26" t="inlineStr">
        <is>
          <t>許秀萍</t>
        </is>
      </c>
      <c r="I11" s="26" t="inlineStr">
        <is>
          <t>A2102</t>
        </is>
      </c>
      <c r="J11" s="11" t="n">
        <v>185</v>
      </c>
      <c r="K11" s="11" t="inlineStr">
        <is>
          <t>金質獎</t>
        </is>
      </c>
      <c r="L11" s="11" t="n"/>
      <c r="M11" s="21" t="n"/>
      <c r="N11" s="4">
        <f>IF(COUNTIF($F$2:F11,F11)&gt;2,COUNTIF($F$2:F11,F11),0)</f>
        <v/>
      </c>
      <c r="O11" s="22">
        <f>IF(COUNTIF($H$2:H10,H10)&gt;1,1,0)</f>
        <v/>
      </c>
      <c r="P11" s="3" t="inlineStr">
        <is>
          <t>成績會自動以前面的順序，對應到總成績表</t>
        </is>
      </c>
      <c r="Q11" s="3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</row>
    <row customHeight="1" ht="15" r="12" s="29">
      <c r="A12" s="19" t="n"/>
      <c r="B12" s="25" t="n"/>
      <c r="C12" s="12" t="inlineStr">
        <is>
          <t>一跳一迴旋</t>
        </is>
      </c>
      <c r="D12" s="26" t="inlineStr">
        <is>
          <t>男子組</t>
        </is>
      </c>
      <c r="E12" s="26" t="inlineStr">
        <is>
          <t>二年級</t>
        </is>
      </c>
      <c r="F12" s="26" t="inlineStr">
        <is>
          <t>文澳國小</t>
        </is>
      </c>
      <c r="G12" s="26" t="inlineStr">
        <is>
          <t>黃昶耀</t>
        </is>
      </c>
      <c r="H12" s="26" t="inlineStr">
        <is>
          <t>鄭綉雯</t>
        </is>
      </c>
      <c r="I12" s="26" t="inlineStr">
        <is>
          <t>A2197</t>
        </is>
      </c>
      <c r="J12" s="11" t="n">
        <v>184</v>
      </c>
      <c r="K12" s="11" t="inlineStr">
        <is>
          <t>金質獎</t>
        </is>
      </c>
      <c r="L12" s="31" t="n"/>
      <c r="M12" s="21" t="n"/>
      <c r="N12" s="4">
        <f>IF(COUNTIF($F$2:F12,F12)&gt;2,COUNTIF($F$2:F12,F12),0)</f>
        <v/>
      </c>
      <c r="O12" s="22">
        <f>IF(COUNTIF($H$2:H10,H10)&gt;1,1,0)</f>
        <v/>
      </c>
      <c r="P12" s="3" t="inlineStr">
        <is>
          <t>各校總積分最多取積分最高兩名</t>
        </is>
      </c>
      <c r="Q12" s="3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</row>
    <row customHeight="1" ht="15" r="13" s="29">
      <c r="A13" s="25" t="n"/>
      <c r="B13" s="25" t="n"/>
      <c r="C13" s="12" t="inlineStr">
        <is>
          <t>一跳一迴旋</t>
        </is>
      </c>
      <c r="D13" s="26" t="inlineStr">
        <is>
          <t>男子組</t>
        </is>
      </c>
      <c r="E13" s="26" t="inlineStr">
        <is>
          <t>二年級</t>
        </is>
      </c>
      <c r="F13" s="26" t="inlineStr">
        <is>
          <t>成功國小</t>
        </is>
      </c>
      <c r="G13" s="26" t="inlineStr">
        <is>
          <t>歐丞義</t>
        </is>
      </c>
      <c r="H13" s="26" t="inlineStr">
        <is>
          <t>洪仲勤</t>
        </is>
      </c>
      <c r="I13" s="26" t="inlineStr">
        <is>
          <t>A2142</t>
        </is>
      </c>
      <c r="J13" s="11" t="n">
        <v>182</v>
      </c>
      <c r="K13" s="11" t="inlineStr">
        <is>
          <t>金質獎</t>
        </is>
      </c>
      <c r="L13" s="11" t="n"/>
      <c r="M13" s="21" t="n"/>
      <c r="N13" s="4">
        <f>IF(COUNTIF($F$2:F13,F13)&gt;2,COUNTIF($F$2:F13,F13),0)</f>
        <v/>
      </c>
      <c r="O13" s="22">
        <f>IF(COUNTIF($H$2:H10,H10)&gt;1,1,0)</f>
        <v/>
      </c>
      <c r="P13" s="3" t="inlineStr">
        <is>
          <t>獎狀師</t>
        </is>
      </c>
      <c r="Q13" s="3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</row>
    <row customHeight="1" ht="15" r="14" s="29">
      <c r="A14" s="25" t="n"/>
      <c r="B14" s="19" t="n"/>
      <c r="C14" s="12" t="inlineStr">
        <is>
          <t>一跳一迴旋</t>
        </is>
      </c>
      <c r="D14" s="27" t="inlineStr">
        <is>
          <t>男子組</t>
        </is>
      </c>
      <c r="E14" s="26" t="inlineStr">
        <is>
          <t>二年級</t>
        </is>
      </c>
      <c r="F14" s="26" t="inlineStr">
        <is>
          <t>文澳國小</t>
        </is>
      </c>
      <c r="G14" s="26" t="inlineStr">
        <is>
          <t>林冠廷</t>
        </is>
      </c>
      <c r="H14" s="26" t="inlineStr">
        <is>
          <t>盧雅雯</t>
        </is>
      </c>
      <c r="I14" s="26" t="inlineStr">
        <is>
          <t>A2193</t>
        </is>
      </c>
      <c r="J14" s="11" t="n">
        <v>181</v>
      </c>
      <c r="K14" s="11" t="inlineStr">
        <is>
          <t>金質獎</t>
        </is>
      </c>
      <c r="L14" s="11" t="n"/>
      <c r="M14" s="21" t="n"/>
      <c r="N14" s="4">
        <f>IF(COUNTIF($F$2:F14,F14)&gt;2,COUNTIF($F$2:F14,F14),0)</f>
        <v/>
      </c>
      <c r="O14" s="22">
        <f>IF(COUNTIF($H$2:H11,H11)&gt;1,1,0)</f>
        <v/>
      </c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</row>
    <row customHeight="1" ht="15" r="15" s="29">
      <c r="A15" s="19" t="n"/>
      <c r="B15" s="25" t="n"/>
      <c r="C15" s="12" t="inlineStr">
        <is>
          <t>一跳一迴旋</t>
        </is>
      </c>
      <c r="D15" s="26" t="inlineStr">
        <is>
          <t>男子組</t>
        </is>
      </c>
      <c r="E15" s="26" t="inlineStr">
        <is>
          <t>二年級</t>
        </is>
      </c>
      <c r="F15" s="27" t="inlineStr">
        <is>
          <t>成功國小</t>
        </is>
      </c>
      <c r="G15" s="27" t="inlineStr">
        <is>
          <t>黃文均</t>
        </is>
      </c>
      <c r="H15" s="27" t="inlineStr">
        <is>
          <t>洪仲勤</t>
        </is>
      </c>
      <c r="I15" s="27" t="inlineStr">
        <is>
          <t>A2145</t>
        </is>
      </c>
      <c r="J15" s="11" t="n">
        <v>181</v>
      </c>
      <c r="K15" s="11" t="inlineStr">
        <is>
          <t>金質獎</t>
        </is>
      </c>
      <c r="L15" s="11" t="n"/>
      <c r="M15" s="21" t="n"/>
      <c r="N15" s="4">
        <f>IF(COUNTIF($F$2:F15,F15)&gt;2,COUNTIF($F$2:F15,F15),0)</f>
        <v/>
      </c>
      <c r="O15" s="22">
        <f>IF(COUNTIF($H$2:H12,H12)&gt;1,1,0)</f>
        <v/>
      </c>
      <c r="P15" s="3" t="inlineStr">
        <is>
          <t>獎狀</t>
        </is>
      </c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  <c r="AA15" s="24" t="n"/>
      <c r="AB15" s="24" t="n"/>
    </row>
    <row customHeight="1" ht="15" r="16" s="29">
      <c r="A16" s="19" t="n"/>
      <c r="B16" s="25" t="n"/>
      <c r="C16" s="12" t="inlineStr">
        <is>
          <t>一跳一迴旋</t>
        </is>
      </c>
      <c r="D16" s="26" t="inlineStr">
        <is>
          <t>男子組</t>
        </is>
      </c>
      <c r="E16" s="26" t="inlineStr">
        <is>
          <t>二年級</t>
        </is>
      </c>
      <c r="F16" s="26" t="inlineStr">
        <is>
          <t>後寮國小</t>
        </is>
      </c>
      <c r="G16" s="26" t="inlineStr">
        <is>
          <t>楊晨凱</t>
        </is>
      </c>
      <c r="H16" s="26" t="inlineStr">
        <is>
          <t>邱志峰</t>
        </is>
      </c>
      <c r="I16" s="26" t="inlineStr">
        <is>
          <t>A2176</t>
        </is>
      </c>
      <c r="J16" s="11" t="n">
        <v>180</v>
      </c>
      <c r="K16" s="11" t="inlineStr">
        <is>
          <t>金質獎</t>
        </is>
      </c>
      <c r="L16" s="11" t="n"/>
      <c r="M16" s="21" t="n"/>
      <c r="N16" s="4">
        <f>IF(COUNTIF($F$2:F16,F16)&gt;2,COUNTIF($F$2:F16,F16),0)</f>
        <v/>
      </c>
      <c r="O16" s="22">
        <f>IF(COUNTIF($H$2:H14,#REF!)&gt;1,1,0)</f>
        <v/>
      </c>
      <c r="P16" s="3" t="inlineStr">
        <is>
          <t>第1名10第2名8…765432優勝1</t>
        </is>
      </c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  <c r="AA16" s="24" t="n"/>
      <c r="AB16" s="24" t="n"/>
    </row>
    <row customHeight="1" ht="15" r="17" s="29">
      <c r="A17" s="25" t="n"/>
      <c r="B17" s="19" t="n"/>
      <c r="C17" s="12" t="inlineStr">
        <is>
          <t>一跳一迴旋</t>
        </is>
      </c>
      <c r="D17" s="26" t="inlineStr">
        <is>
          <t>男子組</t>
        </is>
      </c>
      <c r="E17" s="27" t="inlineStr">
        <is>
          <t>二年級</t>
        </is>
      </c>
      <c r="F17" s="26" t="inlineStr">
        <is>
          <t>中正國小</t>
        </is>
      </c>
      <c r="G17" s="26" t="inlineStr">
        <is>
          <t>許晏睿</t>
        </is>
      </c>
      <c r="H17" s="26" t="inlineStr">
        <is>
          <t>王莉嵐</t>
        </is>
      </c>
      <c r="I17" s="26" t="inlineStr">
        <is>
          <t>A2112</t>
        </is>
      </c>
      <c r="J17" s="11" t="n">
        <v>178</v>
      </c>
      <c r="K17" s="11" t="inlineStr">
        <is>
          <t>金質獎</t>
        </is>
      </c>
      <c r="L17" s="11" t="n"/>
      <c r="M17" s="21" t="n"/>
      <c r="N17" s="4">
        <f>IF(COUNTIF($F$2:F17,F17)&gt;2,COUNTIF($F$2:F17,F17),0)</f>
        <v/>
      </c>
      <c r="O17" s="22">
        <f>IF(COUNTIF($H$2:H15,#REF!)&gt;1,1,0)</f>
        <v/>
      </c>
      <c r="P17" s="3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  <c r="AA17" s="24" t="n"/>
      <c r="AB17" s="24" t="n"/>
    </row>
    <row customHeight="1" ht="15" r="18" s="29">
      <c r="A18" s="19" t="n"/>
      <c r="B18" s="19" t="n"/>
      <c r="C18" s="12" t="inlineStr">
        <is>
          <t>一跳一迴旋</t>
        </is>
      </c>
      <c r="D18" s="27" t="inlineStr">
        <is>
          <t>男子組</t>
        </is>
      </c>
      <c r="E18" s="26" t="inlineStr">
        <is>
          <t>二年級</t>
        </is>
      </c>
      <c r="F18" s="32" t="inlineStr">
        <is>
          <t>講美國小</t>
        </is>
      </c>
      <c r="G18" s="32" t="inlineStr">
        <is>
          <t>汪祐立</t>
        </is>
      </c>
      <c r="H18" s="32" t="inlineStr">
        <is>
          <t>郭建榮</t>
        </is>
      </c>
      <c r="I18" s="32" t="inlineStr">
        <is>
          <t>A2159</t>
        </is>
      </c>
      <c r="J18" s="11" t="n">
        <v>178</v>
      </c>
      <c r="K18" s="11" t="inlineStr">
        <is>
          <t>金質獎</t>
        </is>
      </c>
      <c r="L18" s="11" t="n"/>
      <c r="M18" s="21" t="n"/>
      <c r="N18" s="3" t="n"/>
      <c r="O18" s="3" t="n"/>
      <c r="P18" s="3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4" t="n"/>
      <c r="AA18" s="24" t="n"/>
      <c r="AB18" s="24" t="n"/>
    </row>
    <row customHeight="1" ht="15.75" r="19" s="29">
      <c r="A19" s="25" t="n"/>
      <c r="B19" s="25" t="n"/>
      <c r="C19" s="12" t="inlineStr">
        <is>
          <t>一跳一迴旋</t>
        </is>
      </c>
      <c r="D19" s="27" t="inlineStr">
        <is>
          <t>男子組</t>
        </is>
      </c>
      <c r="E19" s="26" t="inlineStr">
        <is>
          <t>二年級</t>
        </is>
      </c>
      <c r="F19" s="26" t="inlineStr">
        <is>
          <t>湖西國小</t>
        </is>
      </c>
      <c r="G19" s="26" t="inlineStr">
        <is>
          <t>許博凱</t>
        </is>
      </c>
      <c r="H19" s="26" t="inlineStr">
        <is>
          <t>蔡秀英</t>
        </is>
      </c>
      <c r="I19" s="26" t="inlineStr">
        <is>
          <t>A2147</t>
        </is>
      </c>
      <c r="J19" s="11" t="n">
        <v>178</v>
      </c>
      <c r="K19" s="11" t="inlineStr">
        <is>
          <t>金質獎</t>
        </is>
      </c>
      <c r="L19" s="11" t="n"/>
      <c r="M19" s="21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4" t="n"/>
      <c r="AA19" s="24" t="n"/>
      <c r="AB19" s="24" t="n"/>
    </row>
    <row customHeight="1" ht="15.75" r="20" s="29">
      <c r="A20" s="25" t="n"/>
      <c r="B20" s="19" t="n"/>
      <c r="C20" s="12" t="inlineStr">
        <is>
          <t>一跳一迴旋</t>
        </is>
      </c>
      <c r="D20" s="26" t="inlineStr">
        <is>
          <t>男子組</t>
        </is>
      </c>
      <c r="E20" s="26" t="inlineStr">
        <is>
          <t>二年級</t>
        </is>
      </c>
      <c r="F20" s="27" t="inlineStr">
        <is>
          <t>中山國小</t>
        </is>
      </c>
      <c r="G20" s="27" t="inlineStr">
        <is>
          <t>林廷睿</t>
        </is>
      </c>
      <c r="H20" s="27" t="inlineStr">
        <is>
          <t>陳鳳飛</t>
        </is>
      </c>
      <c r="I20" s="27" t="inlineStr">
        <is>
          <t>A2126</t>
        </is>
      </c>
      <c r="J20" s="11" t="n">
        <v>175</v>
      </c>
      <c r="K20" s="11" t="inlineStr">
        <is>
          <t>金質獎</t>
        </is>
      </c>
      <c r="L20" s="11" t="n"/>
      <c r="M20" s="21" t="n"/>
      <c r="N20" s="3" t="n"/>
      <c r="O20" s="3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  <c r="AA20" s="24" t="n"/>
      <c r="AB20" s="24" t="n"/>
    </row>
    <row customHeight="1" ht="15.75" r="21" s="29">
      <c r="A21" s="19" t="n"/>
      <c r="B21" s="25" t="n"/>
      <c r="C21" s="12" t="inlineStr">
        <is>
          <t>一跳一迴旋</t>
        </is>
      </c>
      <c r="D21" s="26" t="inlineStr">
        <is>
          <t>男子組</t>
        </is>
      </c>
      <c r="E21" s="26" t="inlineStr">
        <is>
          <t>二年級</t>
        </is>
      </c>
      <c r="F21" s="30" t="inlineStr">
        <is>
          <t>石泉國小</t>
        </is>
      </c>
      <c r="G21" s="30" t="inlineStr">
        <is>
          <t>尤璿愷</t>
        </is>
      </c>
      <c r="H21" s="30" t="inlineStr">
        <is>
          <t>鄭翠芬</t>
        </is>
      </c>
      <c r="I21" s="30" t="inlineStr">
        <is>
          <t>A2131</t>
        </is>
      </c>
      <c r="J21" s="25" t="n">
        <v>174</v>
      </c>
      <c r="K21" s="11" t="inlineStr">
        <is>
          <t>金質獎</t>
        </is>
      </c>
      <c r="L21" s="11" t="n"/>
      <c r="M21" s="21" t="n"/>
      <c r="N21" s="3" t="n"/>
      <c r="O21" s="3" t="n"/>
      <c r="P21" s="3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4" t="n"/>
      <c r="AA21" s="24" t="n"/>
      <c r="AB21" s="24" t="n"/>
    </row>
    <row customHeight="1" ht="15.75" r="22" s="29">
      <c r="A22" s="25" t="n"/>
      <c r="B22" s="25" t="n"/>
      <c r="C22" s="12" t="inlineStr">
        <is>
          <t>一跳一迴旋</t>
        </is>
      </c>
      <c r="D22" s="26" t="inlineStr">
        <is>
          <t>男子組</t>
        </is>
      </c>
      <c r="E22" s="26" t="inlineStr">
        <is>
          <t>二年級</t>
        </is>
      </c>
      <c r="F22" s="30" t="inlineStr">
        <is>
          <t>中正國小</t>
        </is>
      </c>
      <c r="G22" s="30" t="inlineStr">
        <is>
          <t>高睿志</t>
        </is>
      </c>
      <c r="H22" s="30" t="inlineStr">
        <is>
          <t>王莉嵐</t>
        </is>
      </c>
      <c r="I22" s="30" t="inlineStr">
        <is>
          <t>A2116</t>
        </is>
      </c>
      <c r="J22" s="25" t="n">
        <v>174</v>
      </c>
      <c r="K22" s="11" t="inlineStr">
        <is>
          <t>金質獎</t>
        </is>
      </c>
      <c r="L22" s="11" t="n"/>
      <c r="M22" s="21" t="n"/>
      <c r="N22" s="3" t="n"/>
      <c r="O22" s="3" t="n"/>
      <c r="P22" s="3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4" t="n"/>
      <c r="AA22" s="24" t="n"/>
      <c r="AB22" s="24" t="n"/>
    </row>
    <row customHeight="1" ht="15.75" r="23" s="29">
      <c r="A23" s="25" t="n"/>
      <c r="B23" s="25" t="n"/>
      <c r="C23" s="12" t="inlineStr">
        <is>
          <t>一跳一迴旋</t>
        </is>
      </c>
      <c r="D23" s="26" t="inlineStr">
        <is>
          <t>男子組</t>
        </is>
      </c>
      <c r="E23" s="27" t="inlineStr">
        <is>
          <t>二年級</t>
        </is>
      </c>
      <c r="F23" s="30" t="inlineStr">
        <is>
          <t>後寮國小</t>
        </is>
      </c>
      <c r="G23" s="30" t="inlineStr">
        <is>
          <t>陳廷偉</t>
        </is>
      </c>
      <c r="H23" s="30" t="inlineStr">
        <is>
          <t>陳子淵</t>
        </is>
      </c>
      <c r="I23" s="30" t="inlineStr">
        <is>
          <t>A2178</t>
        </is>
      </c>
      <c r="J23" s="25" t="n">
        <v>170</v>
      </c>
      <c r="K23" s="11" t="inlineStr">
        <is>
          <t>金質獎</t>
        </is>
      </c>
      <c r="L23" s="11" t="n"/>
      <c r="M23" s="21" t="n"/>
      <c r="N23" s="3" t="n"/>
      <c r="O23" s="3" t="n"/>
      <c r="P23" s="3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  <c r="AA23" s="24" t="n"/>
      <c r="AB23" s="24" t="n"/>
    </row>
    <row customHeight="1" ht="15.75" r="24" s="29">
      <c r="A24" s="19" t="n"/>
      <c r="B24" s="19" t="n"/>
      <c r="C24" s="12" t="inlineStr">
        <is>
          <t>一跳一迴旋</t>
        </is>
      </c>
      <c r="D24" s="26" t="inlineStr">
        <is>
          <t>男子組</t>
        </is>
      </c>
      <c r="E24" s="26" t="inlineStr">
        <is>
          <t>二年級</t>
        </is>
      </c>
      <c r="F24" s="30" t="inlineStr">
        <is>
          <t>中山國小</t>
        </is>
      </c>
      <c r="G24" s="30" t="inlineStr">
        <is>
          <t>陳皇齊</t>
        </is>
      </c>
      <c r="H24" s="30" t="inlineStr">
        <is>
          <t>陳鳳飛</t>
        </is>
      </c>
      <c r="I24" s="30" t="inlineStr">
        <is>
          <t>A2127</t>
        </is>
      </c>
      <c r="J24" s="25" t="n">
        <v>167</v>
      </c>
      <c r="K24" s="11" t="inlineStr">
        <is>
          <t>金質獎</t>
        </is>
      </c>
      <c r="L24" s="11" t="n"/>
      <c r="M24" s="21" t="n"/>
      <c r="N24" s="3" t="n"/>
      <c r="O24" s="3" t="n"/>
      <c r="P24" s="3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  <c r="AA24" s="24" t="n"/>
      <c r="AB24" s="24" t="n"/>
    </row>
    <row customHeight="1" ht="15.75" r="25" s="29">
      <c r="A25" s="19" t="n"/>
      <c r="B25" s="25" t="n"/>
      <c r="C25" s="12" t="inlineStr">
        <is>
          <t>一跳一迴旋</t>
        </is>
      </c>
      <c r="D25" s="27" t="inlineStr">
        <is>
          <t>男子組</t>
        </is>
      </c>
      <c r="E25" s="26" t="inlineStr">
        <is>
          <t>二年級</t>
        </is>
      </c>
      <c r="F25" s="30" t="inlineStr">
        <is>
          <t>馬公國小</t>
        </is>
      </c>
      <c r="G25" s="30" t="inlineStr">
        <is>
          <t>蔡稷廷</t>
        </is>
      </c>
      <c r="H25" s="30" t="inlineStr">
        <is>
          <t>許秀萍</t>
        </is>
      </c>
      <c r="I25" s="30" t="inlineStr">
        <is>
          <t>A2105</t>
        </is>
      </c>
      <c r="J25" s="25" t="n">
        <v>161</v>
      </c>
      <c r="K25" s="11" t="inlineStr">
        <is>
          <t>金質獎</t>
        </is>
      </c>
      <c r="L25" s="11" t="n"/>
      <c r="M25" s="21" t="n"/>
      <c r="N25" s="3" t="n"/>
      <c r="O25" s="3" t="n"/>
      <c r="P25" s="3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24" t="n"/>
      <c r="AA25" s="24" t="n"/>
      <c r="AB25" s="24" t="n"/>
    </row>
    <row customHeight="1" ht="15.75" r="26" s="29">
      <c r="A26" s="25" t="n"/>
      <c r="B26" s="25" t="n"/>
      <c r="C26" s="12" t="inlineStr">
        <is>
          <t>一跳一迴旋</t>
        </is>
      </c>
      <c r="D26" s="26" t="inlineStr">
        <is>
          <t>男子組</t>
        </is>
      </c>
      <c r="E26" s="26" t="inlineStr">
        <is>
          <t>二年級</t>
        </is>
      </c>
      <c r="F26" s="30" t="inlineStr">
        <is>
          <t>赤崁國小</t>
        </is>
      </c>
      <c r="G26" s="30" t="inlineStr">
        <is>
          <t>黃耀品</t>
        </is>
      </c>
      <c r="H26" s="30" t="inlineStr">
        <is>
          <t>洪麗伶</t>
        </is>
      </c>
      <c r="I26" s="30" t="inlineStr">
        <is>
          <t>A2166</t>
        </is>
      </c>
      <c r="J26" s="25" t="n">
        <v>160</v>
      </c>
      <c r="K26" s="11" t="inlineStr">
        <is>
          <t>金質獎</t>
        </is>
      </c>
      <c r="L26" s="11" t="n"/>
      <c r="M26" s="21" t="n"/>
      <c r="N26" s="3" t="n"/>
      <c r="O26" s="3" t="n"/>
      <c r="P26" s="3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  <c r="AA26" s="24" t="n"/>
      <c r="AB26" s="24" t="n"/>
    </row>
    <row customHeight="1" ht="15.75" r="27" s="29">
      <c r="A27" s="25" t="n"/>
      <c r="B27" s="19" t="n"/>
      <c r="C27" s="12" t="inlineStr">
        <is>
          <t>一跳一迴旋</t>
        </is>
      </c>
      <c r="D27" s="26" t="inlineStr">
        <is>
          <t>男子組</t>
        </is>
      </c>
      <c r="E27" s="26" t="inlineStr">
        <is>
          <t>二年級</t>
        </is>
      </c>
      <c r="F27" s="26" t="inlineStr">
        <is>
          <t>文澳國小</t>
        </is>
      </c>
      <c r="G27" s="26" t="inlineStr">
        <is>
          <t>黃鈺霖</t>
        </is>
      </c>
      <c r="H27" s="26" t="inlineStr">
        <is>
          <t>呂佳玲</t>
        </is>
      </c>
      <c r="I27" s="26" t="inlineStr">
        <is>
          <t>A2198</t>
        </is>
      </c>
      <c r="J27" s="11" t="n">
        <v>158</v>
      </c>
      <c r="K27" s="11" t="inlineStr">
        <is>
          <t>金質獎</t>
        </is>
      </c>
      <c r="L27" s="11" t="n"/>
      <c r="M27" s="21" t="n"/>
      <c r="N27" s="3" t="n"/>
      <c r="O27" s="3" t="n"/>
      <c r="P27" s="3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4" t="n"/>
      <c r="AA27" s="24" t="n"/>
      <c r="AB27" s="24" t="n"/>
    </row>
    <row customHeight="1" ht="15.75" r="28" s="29">
      <c r="A28" s="25" t="n"/>
      <c r="B28" s="25" t="n"/>
      <c r="C28" s="12" t="inlineStr">
        <is>
          <t>一跳一迴旋</t>
        </is>
      </c>
      <c r="D28" s="26" t="inlineStr">
        <is>
          <t>男子組</t>
        </is>
      </c>
      <c r="E28" s="26" t="inlineStr">
        <is>
          <t>二年級</t>
        </is>
      </c>
      <c r="F28" s="26" t="inlineStr">
        <is>
          <t>石泉國小</t>
        </is>
      </c>
      <c r="G28" s="26" t="inlineStr">
        <is>
          <t>吳冠逸</t>
        </is>
      </c>
      <c r="H28" s="26" t="inlineStr">
        <is>
          <t>李明瑤</t>
        </is>
      </c>
      <c r="I28" s="26" t="inlineStr">
        <is>
          <t>A2130</t>
        </is>
      </c>
      <c r="J28" s="11" t="n">
        <v>157</v>
      </c>
      <c r="K28" s="11" t="inlineStr">
        <is>
          <t>金質獎</t>
        </is>
      </c>
      <c r="L28" s="33" t="n"/>
      <c r="M28" s="21" t="n"/>
      <c r="N28" s="3" t="n"/>
      <c r="O28" s="3" t="n"/>
      <c r="P28" s="3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  <c r="AA28" s="24" t="n"/>
      <c r="AB28" s="24" t="n"/>
    </row>
    <row customHeight="1" ht="15.75" r="29" s="29">
      <c r="A29" s="25" t="n"/>
      <c r="B29" s="19" t="n"/>
      <c r="C29" s="12" t="inlineStr">
        <is>
          <t>一跳一迴旋</t>
        </is>
      </c>
      <c r="D29" s="26" t="inlineStr">
        <is>
          <t>男子組</t>
        </is>
      </c>
      <c r="E29" s="26" t="inlineStr">
        <is>
          <t>二年級</t>
        </is>
      </c>
      <c r="F29" s="30" t="inlineStr">
        <is>
          <t>中正國小</t>
        </is>
      </c>
      <c r="G29" s="30" t="inlineStr">
        <is>
          <t>高子恩</t>
        </is>
      </c>
      <c r="H29" s="30" t="inlineStr">
        <is>
          <t>王莉嵐</t>
        </is>
      </c>
      <c r="I29" s="30" t="inlineStr">
        <is>
          <t>A2115</t>
        </is>
      </c>
      <c r="J29" s="25" t="n">
        <v>157</v>
      </c>
      <c r="K29" s="11" t="inlineStr">
        <is>
          <t>金質獎</t>
        </is>
      </c>
      <c r="L29" s="11" t="n"/>
      <c r="M29" s="21" t="n"/>
      <c r="N29" s="3" t="n"/>
      <c r="O29" s="3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4" t="n"/>
      <c r="AA29" s="24" t="n"/>
      <c r="AB29" s="24" t="n"/>
    </row>
    <row customHeight="1" ht="15.75" r="30" s="29">
      <c r="A30" s="19" t="n"/>
      <c r="B30" s="25" t="n"/>
      <c r="C30" s="12" t="inlineStr">
        <is>
          <t>一跳一迴旋</t>
        </is>
      </c>
      <c r="D30" s="26" t="inlineStr">
        <is>
          <t>男子組</t>
        </is>
      </c>
      <c r="E30" s="26" t="inlineStr">
        <is>
          <t>二年級</t>
        </is>
      </c>
      <c r="F30" s="32" t="inlineStr">
        <is>
          <t>中興國小</t>
        </is>
      </c>
      <c r="G30" s="32" t="inlineStr">
        <is>
          <t>林祐鋅</t>
        </is>
      </c>
      <c r="H30" s="32" t="inlineStr">
        <is>
          <t>許彩虹</t>
        </is>
      </c>
      <c r="I30" s="32" t="inlineStr">
        <is>
          <t>A2119</t>
        </is>
      </c>
      <c r="J30" s="11" t="n">
        <v>153</v>
      </c>
      <c r="K30" s="11" t="inlineStr">
        <is>
          <t>金質獎</t>
        </is>
      </c>
      <c r="L30" s="11" t="n"/>
      <c r="M30" s="21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4" t="n"/>
      <c r="AA30" s="24" t="n"/>
      <c r="AB30" s="24" t="n"/>
    </row>
    <row customHeight="1" ht="15.75" r="31" s="29">
      <c r="A31" s="25" t="n"/>
      <c r="B31" s="25" t="n"/>
      <c r="C31" s="12" t="inlineStr">
        <is>
          <t>一跳一迴旋</t>
        </is>
      </c>
      <c r="D31" s="26" t="inlineStr">
        <is>
          <t>男子組</t>
        </is>
      </c>
      <c r="E31" s="26" t="inlineStr">
        <is>
          <t>二年級</t>
        </is>
      </c>
      <c r="F31" s="27" t="inlineStr">
        <is>
          <t>外垵國小</t>
        </is>
      </c>
      <c r="G31" s="27" t="inlineStr">
        <is>
          <t>許劭齊</t>
        </is>
      </c>
      <c r="H31" s="27" t="inlineStr">
        <is>
          <t>王育柔</t>
        </is>
      </c>
      <c r="I31" s="27" t="inlineStr">
        <is>
          <t>A2183</t>
        </is>
      </c>
      <c r="J31" s="11" t="n">
        <v>151</v>
      </c>
      <c r="K31" s="11" t="inlineStr">
        <is>
          <t>金質獎</t>
        </is>
      </c>
      <c r="L31" s="11" t="n"/>
      <c r="M31" s="21" t="n"/>
      <c r="N31" s="3" t="n"/>
      <c r="O31" s="3" t="n"/>
      <c r="P31" s="3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4" t="n"/>
      <c r="AA31" s="24" t="n"/>
      <c r="AB31" s="24" t="n"/>
    </row>
    <row customHeight="1" ht="15.75" r="32" s="29">
      <c r="A32" s="19" t="n"/>
      <c r="B32" s="25" t="n"/>
      <c r="C32" s="12" t="inlineStr">
        <is>
          <t>一跳一迴旋</t>
        </is>
      </c>
      <c r="D32" s="27" t="inlineStr">
        <is>
          <t>男子組</t>
        </is>
      </c>
      <c r="E32" s="26" t="inlineStr">
        <is>
          <t>二年級</t>
        </is>
      </c>
      <c r="F32" s="26" t="inlineStr">
        <is>
          <t>內垵國小</t>
        </is>
      </c>
      <c r="G32" s="26" t="inlineStr">
        <is>
          <t>洪恩巽</t>
        </is>
      </c>
      <c r="H32" s="26" t="inlineStr">
        <is>
          <t>曾珮媛</t>
        </is>
      </c>
      <c r="I32" s="26" t="inlineStr">
        <is>
          <t>A2181</t>
        </is>
      </c>
      <c r="J32" s="11" t="n">
        <v>148</v>
      </c>
      <c r="K32" s="11" t="inlineStr">
        <is>
          <t>金質獎</t>
        </is>
      </c>
      <c r="L32" s="11" t="n"/>
      <c r="M32" s="21" t="n"/>
      <c r="N32" s="3" t="n"/>
      <c r="O32" s="3" t="n"/>
      <c r="P32" s="3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4" t="n"/>
      <c r="AA32" s="24" t="n"/>
      <c r="AB32" s="24" t="n"/>
    </row>
    <row customHeight="1" ht="15.75" r="33" s="29">
      <c r="A33" s="19" t="n"/>
      <c r="B33" s="25" t="n"/>
      <c r="C33" s="12" t="inlineStr">
        <is>
          <t>一跳一迴旋</t>
        </is>
      </c>
      <c r="D33" s="26" t="inlineStr">
        <is>
          <t>男子組</t>
        </is>
      </c>
      <c r="E33" s="26" t="inlineStr">
        <is>
          <t>二年級</t>
        </is>
      </c>
      <c r="F33" s="27" t="inlineStr">
        <is>
          <t>中正國小</t>
        </is>
      </c>
      <c r="G33" s="27" t="inlineStr">
        <is>
          <t>許予曦</t>
        </is>
      </c>
      <c r="H33" s="27" t="inlineStr">
        <is>
          <t>劉又嘉</t>
        </is>
      </c>
      <c r="I33" s="27" t="inlineStr">
        <is>
          <t>A2111</t>
        </is>
      </c>
      <c r="J33" s="11" t="n">
        <v>146</v>
      </c>
      <c r="K33" s="11" t="inlineStr">
        <is>
          <t>金質獎</t>
        </is>
      </c>
      <c r="L33" s="11" t="n"/>
      <c r="M33" s="21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4" t="n"/>
      <c r="AA33" s="24" t="n"/>
      <c r="AB33" s="24" t="n"/>
    </row>
    <row customHeight="1" ht="15.75" r="34" s="29">
      <c r="A34" s="25" t="n"/>
      <c r="B34" s="19" t="n"/>
      <c r="C34" s="12" t="inlineStr">
        <is>
          <t>一跳一迴旋</t>
        </is>
      </c>
      <c r="D34" s="27" t="inlineStr">
        <is>
          <t>男子組</t>
        </is>
      </c>
      <c r="E34" s="27" t="inlineStr">
        <is>
          <t>二年級</t>
        </is>
      </c>
      <c r="F34" s="30" t="inlineStr">
        <is>
          <t>中山國小</t>
        </is>
      </c>
      <c r="G34" s="30" t="inlineStr">
        <is>
          <t>劉靖恩</t>
        </is>
      </c>
      <c r="H34" s="30" t="inlineStr">
        <is>
          <t>陳鳳飛</t>
        </is>
      </c>
      <c r="I34" s="30" t="inlineStr">
        <is>
          <t>A2125</t>
        </is>
      </c>
      <c r="J34" s="25" t="n">
        <v>144</v>
      </c>
      <c r="K34" s="11" t="inlineStr">
        <is>
          <t>金質獎</t>
        </is>
      </c>
      <c r="L34" s="11" t="n"/>
      <c r="M34" s="21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  <c r="AA34" s="24" t="n"/>
      <c r="AB34" s="24" t="n"/>
    </row>
    <row customHeight="1" ht="15.75" r="35" s="29">
      <c r="A35" s="19" t="n"/>
      <c r="B35" s="25" t="n"/>
      <c r="C35" s="12" t="inlineStr">
        <is>
          <t>一跳一迴旋</t>
        </is>
      </c>
      <c r="D35" s="26" t="inlineStr">
        <is>
          <t>男子組</t>
        </is>
      </c>
      <c r="E35" s="27" t="inlineStr">
        <is>
          <t>二年級</t>
        </is>
      </c>
      <c r="F35" s="30" t="inlineStr">
        <is>
          <t>吉貝國小</t>
        </is>
      </c>
      <c r="G35" s="30" t="inlineStr">
        <is>
          <t>陳立恩</t>
        </is>
      </c>
      <c r="H35" s="30" t="inlineStr">
        <is>
          <t>鄭珮琳</t>
        </is>
      </c>
      <c r="I35" s="30" t="inlineStr">
        <is>
          <t>A2172</t>
        </is>
      </c>
      <c r="J35" s="25" t="n">
        <v>142</v>
      </c>
      <c r="K35" s="11" t="inlineStr">
        <is>
          <t>金質獎</t>
        </is>
      </c>
      <c r="L35" s="11" t="n"/>
      <c r="M35" s="21" t="n"/>
      <c r="N35" s="3" t="n"/>
      <c r="O35" s="3" t="n"/>
      <c r="P35" s="3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  <c r="AA35" s="24" t="n"/>
      <c r="AB35" s="24" t="n"/>
    </row>
    <row customHeight="1" ht="15.75" r="36" s="29">
      <c r="A36" s="19" t="n"/>
      <c r="B36" s="19" t="n"/>
      <c r="C36" s="12" t="inlineStr">
        <is>
          <t>一跳一迴旋</t>
        </is>
      </c>
      <c r="D36" s="26" t="inlineStr">
        <is>
          <t>男子組</t>
        </is>
      </c>
      <c r="E36" s="26" t="inlineStr">
        <is>
          <t>二年級</t>
        </is>
      </c>
      <c r="F36" s="26" t="inlineStr">
        <is>
          <t>石泉國小</t>
        </is>
      </c>
      <c r="G36" s="26" t="inlineStr">
        <is>
          <t>楊博丞</t>
        </is>
      </c>
      <c r="H36" s="26" t="inlineStr">
        <is>
          <t>李明瑤</t>
        </is>
      </c>
      <c r="I36" s="26" t="inlineStr">
        <is>
          <t>A2132</t>
        </is>
      </c>
      <c r="J36" s="11" t="n">
        <v>142</v>
      </c>
      <c r="K36" s="11" t="inlineStr">
        <is>
          <t>金質獎</t>
        </is>
      </c>
      <c r="L36" s="11" t="n"/>
      <c r="M36" s="34" t="n"/>
      <c r="N36" s="3" t="n"/>
      <c r="O36" s="3" t="n"/>
      <c r="P36" s="3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4" t="n"/>
      <c r="AA36" s="24" t="n"/>
      <c r="AB36" s="24" t="n"/>
    </row>
    <row customHeight="1" ht="15.75" r="37" s="29">
      <c r="A37" s="25" t="n"/>
      <c r="B37" s="19" t="n"/>
      <c r="C37" s="12" t="inlineStr">
        <is>
          <t>一跳一迴旋</t>
        </is>
      </c>
      <c r="D37" s="27" t="inlineStr">
        <is>
          <t>男子組</t>
        </is>
      </c>
      <c r="E37" s="26" t="inlineStr">
        <is>
          <t>二年級</t>
        </is>
      </c>
      <c r="F37" s="30" t="inlineStr">
        <is>
          <t>外垵國小</t>
        </is>
      </c>
      <c r="G37" s="30" t="inlineStr">
        <is>
          <t>許志遠</t>
        </is>
      </c>
      <c r="H37" s="30" t="inlineStr">
        <is>
          <t>許如光</t>
        </is>
      </c>
      <c r="I37" s="30" t="inlineStr">
        <is>
          <t>A2185</t>
        </is>
      </c>
      <c r="J37" s="25" t="n">
        <v>140</v>
      </c>
      <c r="K37" s="11" t="inlineStr">
        <is>
          <t>金質獎</t>
        </is>
      </c>
      <c r="L37" s="11" t="n"/>
      <c r="M37" s="3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4" t="n"/>
      <c r="AA37" s="24" t="n"/>
      <c r="AB37" s="24" t="n"/>
    </row>
    <row customHeight="1" ht="15.75" r="38" s="29">
      <c r="A38" s="25" t="n"/>
      <c r="B38" s="25" t="n"/>
      <c r="C38" s="12" t="inlineStr">
        <is>
          <t>一跳一迴旋</t>
        </is>
      </c>
      <c r="D38" s="26" t="inlineStr">
        <is>
          <t>男子組</t>
        </is>
      </c>
      <c r="E38" s="27" t="inlineStr">
        <is>
          <t>二年級</t>
        </is>
      </c>
      <c r="F38" s="30" t="inlineStr">
        <is>
          <t>中興國小</t>
        </is>
      </c>
      <c r="G38" s="30" t="inlineStr">
        <is>
          <t>包睿杰</t>
        </is>
      </c>
      <c r="H38" s="30" t="inlineStr">
        <is>
          <t>趙友琳</t>
        </is>
      </c>
      <c r="I38" s="30" t="inlineStr">
        <is>
          <t>A2117</t>
        </is>
      </c>
      <c r="J38" s="25" t="n">
        <v>137</v>
      </c>
      <c r="K38" s="11" t="inlineStr">
        <is>
          <t>金質獎</t>
        </is>
      </c>
      <c r="L38" s="11" t="n"/>
      <c r="M38" s="3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  <c r="Z38" s="24" t="n"/>
      <c r="AA38" s="24" t="n"/>
      <c r="AB38" s="24" t="n"/>
    </row>
    <row customHeight="1" ht="15.75" r="39" s="29">
      <c r="A39" s="25" t="n"/>
      <c r="B39" s="19" t="n"/>
      <c r="C39" s="12" t="inlineStr">
        <is>
          <t>一跳一迴旋</t>
        </is>
      </c>
      <c r="D39" s="26" t="inlineStr">
        <is>
          <t>男子組</t>
        </is>
      </c>
      <c r="E39" s="26" t="inlineStr">
        <is>
          <t>二年級</t>
        </is>
      </c>
      <c r="F39" s="26" t="inlineStr">
        <is>
          <t>沙港國小</t>
        </is>
      </c>
      <c r="G39" s="26" t="inlineStr">
        <is>
          <t>鄭晨皓</t>
        </is>
      </c>
      <c r="H39" s="26" t="inlineStr">
        <is>
          <t>許素艷</t>
        </is>
      </c>
      <c r="I39" s="26" t="inlineStr">
        <is>
          <t>A2154</t>
        </is>
      </c>
      <c r="J39" s="11" t="n">
        <v>131</v>
      </c>
      <c r="K39" s="11" t="inlineStr">
        <is>
          <t>金質獎</t>
        </is>
      </c>
      <c r="L39" s="11" t="n"/>
      <c r="M39" s="21" t="n"/>
      <c r="N39" s="3" t="n"/>
      <c r="O39" s="3" t="n"/>
      <c r="P39" s="3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  <c r="Z39" s="24" t="n"/>
      <c r="AA39" s="24" t="n"/>
      <c r="AB39" s="24" t="n"/>
    </row>
    <row customHeight="1" ht="15.75" r="40" s="29">
      <c r="A40" s="19" t="n"/>
      <c r="B40" s="19" t="n"/>
      <c r="C40" s="12" t="inlineStr">
        <is>
          <t>一跳一迴旋</t>
        </is>
      </c>
      <c r="D40" s="27" t="inlineStr">
        <is>
          <t>男子組</t>
        </is>
      </c>
      <c r="E40" s="26" t="inlineStr">
        <is>
          <t>二年級</t>
        </is>
      </c>
      <c r="F40" s="26" t="inlineStr">
        <is>
          <t>內垵國小</t>
        </is>
      </c>
      <c r="G40" s="26" t="inlineStr">
        <is>
          <t>陳奕睿</t>
        </is>
      </c>
      <c r="H40" s="26" t="inlineStr">
        <is>
          <t>曾珮媛</t>
        </is>
      </c>
      <c r="I40" s="26" t="inlineStr">
        <is>
          <t>A2182</t>
        </is>
      </c>
      <c r="J40" s="11" t="n">
        <v>129</v>
      </c>
      <c r="K40" s="11" t="inlineStr">
        <is>
          <t>金質獎</t>
        </is>
      </c>
      <c r="L40" s="11" t="n"/>
      <c r="M40" s="21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  <c r="Z40" s="24" t="n"/>
      <c r="AA40" s="24" t="n"/>
      <c r="AB40" s="24" t="n"/>
    </row>
    <row customHeight="1" ht="15.75" r="41" s="29">
      <c r="A41" s="25" t="n"/>
      <c r="B41" s="25" t="n"/>
      <c r="C41" s="12" t="inlineStr">
        <is>
          <t>一跳一迴旋</t>
        </is>
      </c>
      <c r="D41" s="26" t="inlineStr">
        <is>
          <t>男子組</t>
        </is>
      </c>
      <c r="E41" s="27" t="inlineStr">
        <is>
          <t>二年級</t>
        </is>
      </c>
      <c r="F41" s="26" t="inlineStr">
        <is>
          <t>外垵國小</t>
        </is>
      </c>
      <c r="G41" s="26" t="inlineStr">
        <is>
          <t>許宥皓</t>
        </is>
      </c>
      <c r="H41" s="26" t="inlineStr">
        <is>
          <t>李嘉欣</t>
        </is>
      </c>
      <c r="I41" s="26" t="inlineStr">
        <is>
          <t>A2184</t>
        </is>
      </c>
      <c r="J41" s="11" t="n">
        <v>127</v>
      </c>
      <c r="K41" s="11" t="inlineStr">
        <is>
          <t>金質獎</t>
        </is>
      </c>
      <c r="L41" s="11" t="n"/>
      <c r="M41" s="21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  <c r="Z41" s="24" t="n"/>
      <c r="AA41" s="24" t="n"/>
      <c r="AB41" s="24" t="n"/>
    </row>
    <row customHeight="1" ht="15.75" r="42" s="29">
      <c r="A42" s="25" t="n"/>
      <c r="B42" s="25" t="n"/>
      <c r="C42" s="12" t="inlineStr">
        <is>
          <t>一跳一迴旋</t>
        </is>
      </c>
      <c r="D42" s="26" t="inlineStr">
        <is>
          <t>男子組</t>
        </is>
      </c>
      <c r="E42" s="26" t="inlineStr">
        <is>
          <t>二年級</t>
        </is>
      </c>
      <c r="F42" s="26" t="inlineStr">
        <is>
          <t>嵵裡國小</t>
        </is>
      </c>
      <c r="G42" s="26" t="inlineStr">
        <is>
          <t>吳承峰</t>
        </is>
      </c>
      <c r="H42" s="26" t="inlineStr">
        <is>
          <t>張榆英</t>
        </is>
      </c>
      <c r="I42" s="26" t="inlineStr">
        <is>
          <t>A2138</t>
        </is>
      </c>
      <c r="J42" s="11" t="n">
        <v>126</v>
      </c>
      <c r="K42" s="11" t="inlineStr">
        <is>
          <t>金質獎</t>
        </is>
      </c>
      <c r="L42" s="11" t="n"/>
      <c r="M42" s="34" t="n"/>
      <c r="N42" s="3" t="n"/>
      <c r="O42" s="3" t="n"/>
      <c r="P42" s="3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  <c r="Z42" s="24" t="n"/>
      <c r="AA42" s="24" t="n"/>
      <c r="AB42" s="24" t="n"/>
    </row>
    <row customHeight="1" ht="15.75" r="43" s="29">
      <c r="A43" s="19" t="n"/>
      <c r="B43" s="19" t="n"/>
      <c r="C43" s="12" t="inlineStr">
        <is>
          <t>一跳一迴旋</t>
        </is>
      </c>
      <c r="D43" s="26" t="inlineStr">
        <is>
          <t>男子組</t>
        </is>
      </c>
      <c r="E43" s="26" t="inlineStr">
        <is>
          <t>二年級</t>
        </is>
      </c>
      <c r="F43" s="30" t="inlineStr">
        <is>
          <t>石泉國小</t>
        </is>
      </c>
      <c r="G43" s="30" t="inlineStr">
        <is>
          <t>鄭脩衡</t>
        </is>
      </c>
      <c r="H43" s="30" t="inlineStr">
        <is>
          <t>鄭永杰</t>
        </is>
      </c>
      <c r="I43" s="30" t="inlineStr">
        <is>
          <t>A2134</t>
        </is>
      </c>
      <c r="J43" s="25" t="n">
        <v>126</v>
      </c>
      <c r="K43" s="11" t="inlineStr">
        <is>
          <t>金質獎</t>
        </is>
      </c>
      <c r="L43" s="33" t="n"/>
      <c r="M43" s="34" t="n"/>
      <c r="N43" s="3" t="n"/>
      <c r="O43" s="3" t="n"/>
      <c r="P43" s="3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  <c r="Z43" s="24" t="n"/>
      <c r="AA43" s="24" t="n"/>
      <c r="AB43" s="24" t="n"/>
    </row>
    <row customHeight="1" ht="15.75" r="44" s="29">
      <c r="A44" s="25" t="n"/>
      <c r="B44" s="25" t="n"/>
      <c r="C44" s="12" t="inlineStr">
        <is>
          <t>一跳一迴旋</t>
        </is>
      </c>
      <c r="D44" s="26" t="inlineStr">
        <is>
          <t>男子組</t>
        </is>
      </c>
      <c r="E44" s="26" t="inlineStr">
        <is>
          <t>二年級</t>
        </is>
      </c>
      <c r="F44" s="30" t="inlineStr">
        <is>
          <t>赤崁國小</t>
        </is>
      </c>
      <c r="G44" s="30" t="inlineStr">
        <is>
          <t>陳右宗</t>
        </is>
      </c>
      <c r="H44" s="30" t="inlineStr">
        <is>
          <t>洪麗伶</t>
        </is>
      </c>
      <c r="I44" s="30" t="inlineStr">
        <is>
          <t>A2165</t>
        </is>
      </c>
      <c r="J44" s="25" t="n">
        <v>124</v>
      </c>
      <c r="K44" s="11" t="inlineStr">
        <is>
          <t>金質獎</t>
        </is>
      </c>
      <c r="L44" s="33" t="n"/>
      <c r="M44" s="34" t="n"/>
      <c r="N44" s="3" t="n"/>
      <c r="O44" s="3" t="n"/>
      <c r="P44" s="3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  <c r="Z44" s="24" t="n"/>
      <c r="AA44" s="24" t="n"/>
      <c r="AB44" s="24" t="n"/>
    </row>
    <row customHeight="1" ht="15.75" r="45" s="29">
      <c r="A45" s="25" t="n"/>
      <c r="B45" s="19" t="n"/>
      <c r="C45" s="12" t="inlineStr">
        <is>
          <t>一跳一迴旋</t>
        </is>
      </c>
      <c r="D45" s="26" t="inlineStr">
        <is>
          <t>男子組</t>
        </is>
      </c>
      <c r="E45" s="26" t="inlineStr">
        <is>
          <t>二年級</t>
        </is>
      </c>
      <c r="F45" s="26" t="inlineStr">
        <is>
          <t>中正國小</t>
        </is>
      </c>
      <c r="G45" s="26" t="inlineStr">
        <is>
          <t>楊書淮</t>
        </is>
      </c>
      <c r="H45" s="26" t="inlineStr">
        <is>
          <t>劉又嘉</t>
        </is>
      </c>
      <c r="I45" s="26" t="inlineStr">
        <is>
          <t>A2109</t>
        </is>
      </c>
      <c r="J45" s="11" t="n">
        <v>123</v>
      </c>
      <c r="K45" s="11" t="inlineStr">
        <is>
          <t>金質獎</t>
        </is>
      </c>
      <c r="L45" s="31" t="n"/>
      <c r="M45" s="21" t="n"/>
      <c r="N45" s="3" t="n"/>
      <c r="O45" s="3" t="n"/>
      <c r="P45" s="3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  <c r="Z45" s="24" t="n"/>
      <c r="AA45" s="24" t="n"/>
      <c r="AB45" s="24" t="n"/>
    </row>
    <row customHeight="1" ht="15.75" r="46" s="29">
      <c r="A46" s="25" t="n"/>
      <c r="B46" s="25" t="n"/>
      <c r="C46" s="12" t="inlineStr">
        <is>
          <t>一跳一迴旋</t>
        </is>
      </c>
      <c r="D46" s="26" t="inlineStr">
        <is>
          <t>男子組</t>
        </is>
      </c>
      <c r="E46" s="27" t="inlineStr">
        <is>
          <t>二年級</t>
        </is>
      </c>
      <c r="F46" s="30" t="inlineStr">
        <is>
          <t>湖西國小</t>
        </is>
      </c>
      <c r="G46" s="30" t="inlineStr">
        <is>
          <t>許鈞銘</t>
        </is>
      </c>
      <c r="H46" s="30" t="inlineStr">
        <is>
          <t>陳香云</t>
        </is>
      </c>
      <c r="I46" s="30" t="inlineStr">
        <is>
          <t>A2148</t>
        </is>
      </c>
      <c r="J46" s="25" t="n">
        <v>117</v>
      </c>
      <c r="K46" s="11" t="inlineStr">
        <is>
          <t>金質獎</t>
        </is>
      </c>
      <c r="L46" s="33" t="n"/>
      <c r="M46" s="3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4" t="n"/>
      <c r="AB46" s="24" t="n"/>
    </row>
    <row customHeight="1" ht="15.75" r="47" s="29">
      <c r="A47" s="25" t="n"/>
      <c r="B47" s="25" t="n"/>
      <c r="C47" s="12" t="inlineStr">
        <is>
          <t>一跳一迴旋</t>
        </is>
      </c>
      <c r="D47" s="26" t="inlineStr">
        <is>
          <t>男子組</t>
        </is>
      </c>
      <c r="E47" s="26" t="inlineStr">
        <is>
          <t>二年級</t>
        </is>
      </c>
      <c r="F47" s="30" t="inlineStr">
        <is>
          <t>講美國小</t>
        </is>
      </c>
      <c r="G47" s="30" t="inlineStr">
        <is>
          <t>王佑丞</t>
        </is>
      </c>
      <c r="H47" s="30" t="inlineStr">
        <is>
          <t>郭建榮</t>
        </is>
      </c>
      <c r="I47" s="30" t="inlineStr">
        <is>
          <t>A2160</t>
        </is>
      </c>
      <c r="J47" s="25" t="n">
        <v>116</v>
      </c>
      <c r="K47" s="11" t="inlineStr">
        <is>
          <t>金質獎</t>
        </is>
      </c>
      <c r="L47" s="33" t="n"/>
      <c r="M47" s="34" t="n"/>
      <c r="N47" s="3" t="n"/>
      <c r="O47" s="3" t="n"/>
      <c r="P47" s="3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  <c r="Z47" s="24" t="n"/>
      <c r="AA47" s="24" t="n"/>
      <c r="AB47" s="24" t="n"/>
    </row>
    <row customHeight="1" ht="15.75" r="48" s="29">
      <c r="A48" s="25" t="n"/>
      <c r="B48" s="19" t="n"/>
      <c r="C48" s="12" t="inlineStr">
        <is>
          <t>一跳一迴旋</t>
        </is>
      </c>
      <c r="D48" s="26" t="inlineStr">
        <is>
          <t>男子組</t>
        </is>
      </c>
      <c r="E48" s="27" t="inlineStr">
        <is>
          <t>二年級</t>
        </is>
      </c>
      <c r="F48" s="30" t="inlineStr">
        <is>
          <t>湖西國小</t>
        </is>
      </c>
      <c r="G48" s="30" t="inlineStr">
        <is>
          <t>趙子賢</t>
        </is>
      </c>
      <c r="H48" s="30" t="inlineStr">
        <is>
          <t>陳香云</t>
        </is>
      </c>
      <c r="I48" s="30" t="inlineStr">
        <is>
          <t>A2149</t>
        </is>
      </c>
      <c r="J48" s="25" t="n">
        <v>116</v>
      </c>
      <c r="K48" s="11" t="inlineStr">
        <is>
          <t>金質獎</t>
        </is>
      </c>
      <c r="L48" s="33" t="n"/>
      <c r="M48" s="21" t="n"/>
      <c r="N48" s="3" t="n"/>
      <c r="O48" s="3" t="n"/>
      <c r="P48" s="3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  <c r="Z48" s="24" t="n"/>
      <c r="AA48" s="24" t="n"/>
      <c r="AB48" s="24" t="n"/>
    </row>
    <row customHeight="1" ht="15.75" r="49" s="29">
      <c r="A49" s="19" t="n"/>
      <c r="B49" s="25" t="n"/>
      <c r="C49" s="12" t="inlineStr">
        <is>
          <t>一跳一迴旋</t>
        </is>
      </c>
      <c r="D49" s="26" t="inlineStr">
        <is>
          <t>男子組</t>
        </is>
      </c>
      <c r="E49" s="26" t="inlineStr">
        <is>
          <t>二年級</t>
        </is>
      </c>
      <c r="F49" s="26" t="inlineStr">
        <is>
          <t>竹灣國小</t>
        </is>
      </c>
      <c r="G49" s="26" t="inlineStr">
        <is>
          <t>許俊宇</t>
        </is>
      </c>
      <c r="H49" s="26" t="inlineStr">
        <is>
          <t>楊文啟</t>
        </is>
      </c>
      <c r="I49" s="26" t="inlineStr">
        <is>
          <t>A2179</t>
        </is>
      </c>
      <c r="J49" s="11" t="n">
        <v>114</v>
      </c>
      <c r="K49" s="11" t="inlineStr">
        <is>
          <t>金質獎</t>
        </is>
      </c>
      <c r="L49" s="11" t="n"/>
      <c r="M49" s="21" t="n"/>
      <c r="N49" s="3" t="n"/>
      <c r="O49" s="3" t="n"/>
      <c r="P49" s="3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  <c r="Z49" s="24" t="n"/>
      <c r="AA49" s="24" t="n"/>
      <c r="AB49" s="24" t="n"/>
    </row>
    <row customHeight="1" ht="15.75" r="50" s="29">
      <c r="A50" s="25" t="n"/>
      <c r="B50" s="25" t="n"/>
      <c r="C50" s="12" t="inlineStr">
        <is>
          <t>一跳一迴旋</t>
        </is>
      </c>
      <c r="D50" s="26" t="inlineStr">
        <is>
          <t>男子組</t>
        </is>
      </c>
      <c r="E50" s="26" t="inlineStr">
        <is>
          <t>二年級</t>
        </is>
      </c>
      <c r="F50" s="30" t="inlineStr">
        <is>
          <t>赤崁國小</t>
        </is>
      </c>
      <c r="G50" s="30" t="inlineStr">
        <is>
          <t>張光佑</t>
        </is>
      </c>
      <c r="H50" s="30" t="inlineStr">
        <is>
          <t>洪麗伶</t>
        </is>
      </c>
      <c r="I50" s="30" t="inlineStr">
        <is>
          <t>A2163</t>
        </is>
      </c>
      <c r="J50" s="25" t="n">
        <v>113</v>
      </c>
      <c r="K50" s="11" t="inlineStr">
        <is>
          <t>金質獎</t>
        </is>
      </c>
      <c r="L50" s="11" t="n"/>
      <c r="M50" s="21" t="n"/>
      <c r="N50" s="3" t="n"/>
      <c r="O50" s="3" t="n"/>
      <c r="P50" s="3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  <c r="Z50" s="24" t="n"/>
      <c r="AA50" s="24" t="n"/>
      <c r="AB50" s="24" t="n"/>
    </row>
    <row customHeight="1" ht="15.75" r="51" s="29">
      <c r="A51" s="25" t="n"/>
      <c r="B51" s="25" t="n"/>
      <c r="C51" s="12" t="inlineStr">
        <is>
          <t>一跳一迴旋</t>
        </is>
      </c>
      <c r="D51" s="26" t="inlineStr">
        <is>
          <t>男子組</t>
        </is>
      </c>
      <c r="E51" s="26" t="inlineStr">
        <is>
          <t>二年級</t>
        </is>
      </c>
      <c r="F51" s="26" t="inlineStr">
        <is>
          <t>文澳國小</t>
        </is>
      </c>
      <c r="G51" s="26" t="inlineStr">
        <is>
          <t>黃宥翔</t>
        </is>
      </c>
      <c r="H51" s="26" t="inlineStr">
        <is>
          <t>吳秋慧</t>
        </is>
      </c>
      <c r="I51" s="26" t="inlineStr">
        <is>
          <t>A2196</t>
        </is>
      </c>
      <c r="J51" s="11" t="n">
        <v>111</v>
      </c>
      <c r="K51" s="11" t="inlineStr">
        <is>
          <t>金質獎</t>
        </is>
      </c>
      <c r="L51" s="33" t="n"/>
      <c r="M51" s="21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  <c r="Z51" s="24" t="n"/>
      <c r="AA51" s="24" t="n"/>
      <c r="AB51" s="24" t="n"/>
    </row>
    <row customHeight="1" ht="15.75" r="52" s="29">
      <c r="A52" s="19" t="n"/>
      <c r="B52" s="25" t="n"/>
      <c r="C52" s="12" t="inlineStr">
        <is>
          <t>一跳一迴旋</t>
        </is>
      </c>
      <c r="D52" s="27" t="inlineStr">
        <is>
          <t>男子組</t>
        </is>
      </c>
      <c r="E52" s="26" t="inlineStr">
        <is>
          <t>二年級</t>
        </is>
      </c>
      <c r="F52" s="26" t="inlineStr">
        <is>
          <t>後寮國小</t>
        </is>
      </c>
      <c r="G52" s="26" t="inlineStr">
        <is>
          <t>林嘉彬</t>
        </is>
      </c>
      <c r="H52" s="26" t="inlineStr">
        <is>
          <t>歐秀娟</t>
        </is>
      </c>
      <c r="I52" s="26" t="inlineStr">
        <is>
          <t>A2175</t>
        </is>
      </c>
      <c r="J52" s="11" t="n">
        <v>104</v>
      </c>
      <c r="K52" s="11" t="inlineStr">
        <is>
          <t>金質獎</t>
        </is>
      </c>
      <c r="L52" s="33" t="n"/>
      <c r="M52" s="34" t="n"/>
      <c r="N52" s="3" t="n"/>
      <c r="O52" s="3" t="n"/>
      <c r="P52" s="3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  <c r="Z52" s="24" t="n"/>
      <c r="AA52" s="24" t="n"/>
      <c r="AB52" s="24" t="n"/>
    </row>
    <row customHeight="1" ht="15.75" r="53" s="29">
      <c r="A53" s="19" t="n"/>
      <c r="B53" s="25" t="n"/>
      <c r="C53" s="12" t="inlineStr">
        <is>
          <t>一跳一迴旋</t>
        </is>
      </c>
      <c r="D53" s="26" t="inlineStr">
        <is>
          <t>男子組</t>
        </is>
      </c>
      <c r="E53" s="27" t="inlineStr">
        <is>
          <t>二年級</t>
        </is>
      </c>
      <c r="F53" s="26" t="inlineStr">
        <is>
          <t>中屯國小</t>
        </is>
      </c>
      <c r="G53" s="26" t="inlineStr">
        <is>
          <t>張季石</t>
        </is>
      </c>
      <c r="H53" s="26" t="inlineStr">
        <is>
          <t>歐陽伊倫</t>
        </is>
      </c>
      <c r="I53" s="26" t="inlineStr">
        <is>
          <t>A2156</t>
        </is>
      </c>
      <c r="J53" s="11" t="n">
        <v>101</v>
      </c>
      <c r="K53" s="11" t="inlineStr">
        <is>
          <t>金質獎</t>
        </is>
      </c>
      <c r="L53" s="31" t="n"/>
      <c r="M53" s="21" t="n"/>
      <c r="N53" s="3" t="n"/>
      <c r="O53" s="3" t="n"/>
      <c r="P53" s="3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24" t="n"/>
      <c r="AA53" s="24" t="n"/>
      <c r="AB53" s="24" t="n"/>
    </row>
    <row customHeight="1" ht="15.75" r="54" s="29">
      <c r="A54" s="25" t="n"/>
      <c r="B54" s="19" t="n"/>
      <c r="C54" s="12" t="inlineStr">
        <is>
          <t>一跳一迴旋</t>
        </is>
      </c>
      <c r="D54" s="26" t="inlineStr">
        <is>
          <t>男子組</t>
        </is>
      </c>
      <c r="E54" s="26" t="inlineStr">
        <is>
          <t>二年級</t>
        </is>
      </c>
      <c r="F54" s="30" t="inlineStr">
        <is>
          <t>將軍國小</t>
        </is>
      </c>
      <c r="G54" s="30" t="inlineStr">
        <is>
          <t>郭峰銘</t>
        </is>
      </c>
      <c r="H54" s="30" t="inlineStr">
        <is>
          <t>翁銀霞</t>
        </is>
      </c>
      <c r="I54" s="30" t="inlineStr">
        <is>
          <t>A2188</t>
        </is>
      </c>
      <c r="J54" s="25" t="n">
        <v>99</v>
      </c>
      <c r="K54" s="11" t="inlineStr">
        <is>
          <t>金質獎</t>
        </is>
      </c>
      <c r="L54" s="33" t="n"/>
      <c r="M54" s="21" t="n"/>
      <c r="N54" s="3" t="n"/>
      <c r="O54" s="3" t="n"/>
      <c r="P54" s="3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  <c r="Z54" s="24" t="n"/>
      <c r="AA54" s="24" t="n"/>
      <c r="AB54" s="24" t="n"/>
    </row>
    <row customHeight="1" ht="15.75" r="55" s="29">
      <c r="A55" s="25" t="n"/>
      <c r="B55" s="25" t="n"/>
      <c r="C55" s="12" t="inlineStr">
        <is>
          <t>一跳一迴旋</t>
        </is>
      </c>
      <c r="D55" s="26" t="inlineStr">
        <is>
          <t>男子組</t>
        </is>
      </c>
      <c r="E55" s="26" t="inlineStr">
        <is>
          <t>二年級</t>
        </is>
      </c>
      <c r="F55" s="27" t="inlineStr">
        <is>
          <t>石泉國小</t>
        </is>
      </c>
      <c r="G55" s="27" t="inlineStr">
        <is>
          <t>莊靖泓</t>
        </is>
      </c>
      <c r="H55" s="27" t="inlineStr">
        <is>
          <t>許怡潔</t>
        </is>
      </c>
      <c r="I55" s="27" t="inlineStr">
        <is>
          <t>A2133</t>
        </is>
      </c>
      <c r="J55" s="11" t="n">
        <v>95</v>
      </c>
      <c r="K55" s="11" t="inlineStr">
        <is>
          <t>金質獎</t>
        </is>
      </c>
      <c r="L55" s="31" t="n"/>
      <c r="M55" s="21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  <c r="Z55" s="24" t="n"/>
      <c r="AA55" s="24" t="n"/>
      <c r="AB55" s="24" t="n"/>
    </row>
    <row customHeight="1" ht="15.75" r="56" s="29">
      <c r="A56" s="25" t="n"/>
      <c r="B56" s="25" t="n"/>
      <c r="C56" s="12" t="inlineStr">
        <is>
          <t>一跳一迴旋</t>
        </is>
      </c>
      <c r="D56" s="26" t="inlineStr">
        <is>
          <t>男子組</t>
        </is>
      </c>
      <c r="E56" s="26" t="inlineStr">
        <is>
          <t>二年級</t>
        </is>
      </c>
      <c r="F56" s="26" t="inlineStr">
        <is>
          <t>中興國小</t>
        </is>
      </c>
      <c r="G56" s="26" t="inlineStr">
        <is>
          <t>陳 樂</t>
        </is>
      </c>
      <c r="H56" s="26" t="inlineStr">
        <is>
          <t>許春暉</t>
        </is>
      </c>
      <c r="I56" s="26" t="inlineStr">
        <is>
          <t>A2121</t>
        </is>
      </c>
      <c r="J56" s="11" t="n">
        <v>83</v>
      </c>
      <c r="K56" s="11" t="inlineStr">
        <is>
          <t>金質獎</t>
        </is>
      </c>
      <c r="L56" s="31" t="n"/>
      <c r="M56" s="21" t="n"/>
      <c r="N56" s="3" t="n"/>
      <c r="O56" s="3" t="n"/>
      <c r="P56" s="3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  <c r="Z56" s="24" t="n"/>
      <c r="AA56" s="24" t="n"/>
      <c r="AB56" s="24" t="n"/>
    </row>
    <row customHeight="1" ht="15.75" r="57" s="29">
      <c r="A57" s="25" t="n"/>
      <c r="B57" s="19" t="n"/>
      <c r="C57" s="12" t="inlineStr">
        <is>
          <t>一跳一迴旋</t>
        </is>
      </c>
      <c r="D57" s="26" t="inlineStr">
        <is>
          <t>男子組</t>
        </is>
      </c>
      <c r="E57" s="26" t="inlineStr">
        <is>
          <t>二年級</t>
        </is>
      </c>
      <c r="F57" s="26" t="inlineStr">
        <is>
          <t>望安國小</t>
        </is>
      </c>
      <c r="G57" s="26" t="inlineStr">
        <is>
          <t>王翔捷</t>
        </is>
      </c>
      <c r="H57" s="26" t="inlineStr">
        <is>
          <t>歐家麟</t>
        </is>
      </c>
      <c r="I57" s="26" t="inlineStr">
        <is>
          <t>A2187</t>
        </is>
      </c>
      <c r="J57" s="11" t="n">
        <v>81</v>
      </c>
      <c r="K57" s="11" t="inlineStr">
        <is>
          <t>金質獎</t>
        </is>
      </c>
      <c r="L57" s="33" t="n"/>
      <c r="M57" s="34" t="n"/>
      <c r="N57" s="3" t="n"/>
      <c r="O57" s="3" t="n"/>
      <c r="P57" s="3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  <c r="Z57" s="24" t="n"/>
      <c r="AA57" s="24" t="n"/>
      <c r="AB57" s="24" t="n"/>
    </row>
    <row customHeight="1" ht="15.75" r="58" s="29">
      <c r="A58" s="25" t="n"/>
      <c r="B58" s="19" t="n"/>
      <c r="C58" s="12" t="inlineStr">
        <is>
          <t>一跳一迴旋</t>
        </is>
      </c>
      <c r="D58" s="26" t="inlineStr">
        <is>
          <t>男子組</t>
        </is>
      </c>
      <c r="E58" s="27" t="inlineStr">
        <is>
          <t>二年級</t>
        </is>
      </c>
      <c r="F58" s="26" t="inlineStr">
        <is>
          <t>湖西國小</t>
        </is>
      </c>
      <c r="G58" s="26" t="inlineStr">
        <is>
          <t>李秉祥</t>
        </is>
      </c>
      <c r="H58" s="26" t="inlineStr">
        <is>
          <t>陳香云</t>
        </is>
      </c>
      <c r="I58" s="26" t="inlineStr">
        <is>
          <t>A2146</t>
        </is>
      </c>
      <c r="J58" s="11" t="n">
        <v>81</v>
      </c>
      <c r="K58" s="11" t="inlineStr">
        <is>
          <t>金質獎</t>
        </is>
      </c>
      <c r="L58" s="11" t="n"/>
      <c r="M58" s="21" t="n"/>
      <c r="N58" s="3" t="n"/>
      <c r="O58" s="3" t="n"/>
      <c r="P58" s="3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24" t="n"/>
      <c r="AA58" s="24" t="n"/>
      <c r="AB58" s="24" t="n"/>
    </row>
    <row customHeight="1" ht="15.75" r="59" s="29">
      <c r="A59" s="19" t="n"/>
      <c r="B59" s="25" t="n"/>
      <c r="C59" s="12" t="inlineStr">
        <is>
          <t>一跳一迴旋</t>
        </is>
      </c>
      <c r="D59" s="26" t="inlineStr">
        <is>
          <t>男子組</t>
        </is>
      </c>
      <c r="E59" s="26" t="inlineStr">
        <is>
          <t>二年級</t>
        </is>
      </c>
      <c r="F59" s="27" t="inlineStr">
        <is>
          <t>馬公國小</t>
        </is>
      </c>
      <c r="G59" s="27" t="inlineStr">
        <is>
          <t>黃迺文</t>
        </is>
      </c>
      <c r="H59" s="27" t="inlineStr">
        <is>
          <t>陳宜徽</t>
        </is>
      </c>
      <c r="I59" s="27" t="inlineStr">
        <is>
          <t>A2108</t>
        </is>
      </c>
      <c r="J59" s="11" t="n">
        <v>79</v>
      </c>
      <c r="K59" s="11" t="inlineStr">
        <is>
          <t>金質獎</t>
        </is>
      </c>
      <c r="L59" s="11" t="n"/>
      <c r="M59" s="21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  <c r="AA59" s="24" t="n"/>
      <c r="AB59" s="24" t="n"/>
    </row>
    <row customHeight="1" ht="15.75" r="60" s="29">
      <c r="A60" s="25" t="n"/>
      <c r="B60" s="25" t="n"/>
      <c r="C60" s="12" t="inlineStr">
        <is>
          <t>一跳一迴旋</t>
        </is>
      </c>
      <c r="D60" s="26" t="inlineStr">
        <is>
          <t>男子組</t>
        </is>
      </c>
      <c r="E60" s="26" t="inlineStr">
        <is>
          <t>二年級</t>
        </is>
      </c>
      <c r="F60" s="27" t="inlineStr">
        <is>
          <t>文澳國小</t>
        </is>
      </c>
      <c r="G60" s="27" t="inlineStr">
        <is>
          <t>吳岳</t>
        </is>
      </c>
      <c r="H60" s="27" t="inlineStr">
        <is>
          <t>盧雅雯</t>
        </is>
      </c>
      <c r="I60" s="27" t="inlineStr">
        <is>
          <t>A2191</t>
        </is>
      </c>
      <c r="J60" s="11" t="n">
        <v>77</v>
      </c>
      <c r="K60" s="11" t="inlineStr">
        <is>
          <t>金質獎</t>
        </is>
      </c>
      <c r="L60" s="11" t="n"/>
      <c r="M60" s="21" t="n"/>
      <c r="N60" s="3" t="n"/>
      <c r="O60" s="3" t="n"/>
      <c r="P60" s="3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  <c r="AA60" s="24" t="n"/>
      <c r="AB60" s="24" t="n"/>
    </row>
    <row customHeight="1" ht="15.75" r="61" s="29">
      <c r="A61" s="25" t="n"/>
      <c r="B61" s="25" t="n"/>
      <c r="C61" s="12" t="inlineStr">
        <is>
          <t>一跳一迴旋</t>
        </is>
      </c>
      <c r="D61" s="26" t="inlineStr">
        <is>
          <t>男子組</t>
        </is>
      </c>
      <c r="E61" s="26" t="inlineStr">
        <is>
          <t>二年級</t>
        </is>
      </c>
      <c r="F61" s="26" t="inlineStr">
        <is>
          <t>嵵裡國小</t>
        </is>
      </c>
      <c r="G61" s="26" t="inlineStr">
        <is>
          <t>唐鋒</t>
        </is>
      </c>
      <c r="H61" s="26" t="inlineStr">
        <is>
          <t>張榆英</t>
        </is>
      </c>
      <c r="I61" s="26" t="inlineStr">
        <is>
          <t>A2139</t>
        </is>
      </c>
      <c r="J61" s="11" t="n">
        <v>74</v>
      </c>
      <c r="K61" s="11" t="inlineStr">
        <is>
          <t>金質獎</t>
        </is>
      </c>
      <c r="L61" s="33" t="n"/>
      <c r="M61" s="34" t="n"/>
      <c r="N61" s="3" t="n"/>
      <c r="O61" s="3" t="n"/>
      <c r="P61" s="3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</row>
    <row customHeight="1" ht="15.75" r="62" s="29">
      <c r="A62" s="25" t="n"/>
      <c r="B62" s="25" t="n"/>
      <c r="C62" s="12" t="inlineStr">
        <is>
          <t>一跳一迴旋</t>
        </is>
      </c>
      <c r="D62" s="35" t="inlineStr">
        <is>
          <t>男子組</t>
        </is>
      </c>
      <c r="E62" s="35" t="inlineStr">
        <is>
          <t>二年級</t>
        </is>
      </c>
      <c r="F62" s="35" t="inlineStr">
        <is>
          <t>文澳國小</t>
        </is>
      </c>
      <c r="G62" s="35" t="inlineStr">
        <is>
          <t>許鈞翔</t>
        </is>
      </c>
      <c r="H62" s="35" t="inlineStr">
        <is>
          <t>鄭綉雯</t>
        </is>
      </c>
      <c r="I62" s="35" t="inlineStr">
        <is>
          <t>A2195</t>
        </is>
      </c>
      <c r="J62" s="11" t="n">
        <v>74</v>
      </c>
      <c r="K62" s="11" t="inlineStr">
        <is>
          <t>金質獎</t>
        </is>
      </c>
      <c r="L62" s="31" t="n"/>
      <c r="M62" s="21" t="n"/>
      <c r="N62" s="3" t="n"/>
      <c r="O62" s="3" t="n"/>
      <c r="P62" s="3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  <c r="AA62" s="24" t="n"/>
      <c r="AB62" s="24" t="n"/>
    </row>
    <row customHeight="1" ht="15.75" r="63" s="29">
      <c r="A63" s="25" t="n"/>
      <c r="B63" s="25" t="n"/>
      <c r="C63" s="12" t="inlineStr">
        <is>
          <t>一跳一迴旋</t>
        </is>
      </c>
      <c r="D63" s="11" t="inlineStr">
        <is>
          <t>男子組</t>
        </is>
      </c>
      <c r="E63" s="35" t="inlineStr">
        <is>
          <t>二年級</t>
        </is>
      </c>
      <c r="F63" s="35" t="inlineStr">
        <is>
          <t>吉貝國小</t>
        </is>
      </c>
      <c r="G63" s="35" t="inlineStr">
        <is>
          <t>丁宸希</t>
        </is>
      </c>
      <c r="H63" s="35" t="inlineStr">
        <is>
          <t>鄭珮琳</t>
        </is>
      </c>
      <c r="I63" s="35" t="inlineStr">
        <is>
          <t>A2171</t>
        </is>
      </c>
      <c r="J63" s="11" t="n">
        <v>73</v>
      </c>
      <c r="K63" s="11" t="inlineStr">
        <is>
          <t>金質獎</t>
        </is>
      </c>
      <c r="L63" s="31" t="n"/>
      <c r="M63" s="21" t="n"/>
      <c r="N63" s="3" t="n"/>
      <c r="O63" s="3" t="n"/>
      <c r="P63" s="3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  <c r="Z63" s="24" t="n"/>
      <c r="AA63" s="24" t="n"/>
      <c r="AB63" s="24" t="n"/>
    </row>
    <row customHeight="1" ht="15.75" r="64" s="29">
      <c r="A64" s="25" t="n"/>
      <c r="B64" s="25" t="n"/>
      <c r="C64" s="12" t="inlineStr">
        <is>
          <t>一跳一迴旋</t>
        </is>
      </c>
      <c r="D64" s="35" t="inlineStr">
        <is>
          <t>男子組</t>
        </is>
      </c>
      <c r="E64" s="35" t="inlineStr">
        <is>
          <t>二年級</t>
        </is>
      </c>
      <c r="F64" s="25" t="inlineStr">
        <is>
          <t>文澳國小</t>
        </is>
      </c>
      <c r="G64" s="25" t="inlineStr">
        <is>
          <t>張嘉睿</t>
        </is>
      </c>
      <c r="H64" s="25" t="inlineStr">
        <is>
          <t>吳秋慧</t>
        </is>
      </c>
      <c r="I64" s="25" t="inlineStr">
        <is>
          <t>A2192</t>
        </is>
      </c>
      <c r="J64" s="25" t="n">
        <v>72</v>
      </c>
      <c r="K64" s="11" t="inlineStr">
        <is>
          <t>金質獎</t>
        </is>
      </c>
      <c r="L64" s="11" t="n"/>
      <c r="M64" s="21" t="n"/>
      <c r="N64" s="3" t="n"/>
      <c r="O64" s="3" t="n"/>
      <c r="P64" s="3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  <c r="Z64" s="24" t="n"/>
      <c r="AA64" s="24" t="n"/>
      <c r="AB64" s="24" t="n"/>
    </row>
    <row customHeight="1" ht="16.5" r="65" s="29">
      <c r="A65" s="25" t="n"/>
      <c r="B65" s="25" t="n"/>
      <c r="C65" s="12" t="inlineStr">
        <is>
          <t>一跳一迴旋</t>
        </is>
      </c>
      <c r="D65" s="35" t="inlineStr">
        <is>
          <t>男子組</t>
        </is>
      </c>
      <c r="E65" s="35" t="inlineStr">
        <is>
          <t>二年級</t>
        </is>
      </c>
      <c r="F65" s="25" t="inlineStr">
        <is>
          <t>中興國小</t>
        </is>
      </c>
      <c r="G65" s="25" t="inlineStr">
        <is>
          <t>林峰宇</t>
        </is>
      </c>
      <c r="H65" s="25" t="inlineStr">
        <is>
          <t>許淑惠</t>
        </is>
      </c>
      <c r="I65" s="25" t="inlineStr">
        <is>
          <t>A2118</t>
        </is>
      </c>
      <c r="J65" s="25" t="n">
        <v>72</v>
      </c>
      <c r="K65" s="11" t="inlineStr">
        <is>
          <t>金質獎</t>
        </is>
      </c>
      <c r="L65" s="31" t="n"/>
      <c r="M65" s="21" t="n"/>
      <c r="N65" s="3" t="n"/>
      <c r="O65" s="3" t="n"/>
      <c r="P65" s="3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  <c r="Z65" s="24" t="n"/>
      <c r="AA65" s="24" t="n"/>
      <c r="AB65" s="24" t="n"/>
    </row>
    <row customHeight="1" ht="16.5" r="66" s="29">
      <c r="A66" s="25" t="n"/>
      <c r="B66" s="25" t="n"/>
      <c r="C66" s="12" t="inlineStr">
        <is>
          <t>一跳一迴旋</t>
        </is>
      </c>
      <c r="D66" s="35" t="inlineStr">
        <is>
          <t>男子組</t>
        </is>
      </c>
      <c r="E66" s="35" t="inlineStr">
        <is>
          <t>二年級</t>
        </is>
      </c>
      <c r="F66" s="21" t="inlineStr">
        <is>
          <t>龍門國小</t>
        </is>
      </c>
      <c r="G66" s="21" t="inlineStr">
        <is>
          <t>楊仲恩</t>
        </is>
      </c>
      <c r="H66" s="21" t="inlineStr">
        <is>
          <t>陳毓元</t>
        </is>
      </c>
      <c r="I66" s="21" t="inlineStr">
        <is>
          <t>A2150</t>
        </is>
      </c>
      <c r="J66" s="11" t="n">
        <v>69</v>
      </c>
      <c r="K66" s="11" t="inlineStr">
        <is>
          <t>金質獎</t>
        </is>
      </c>
      <c r="L66" s="31" t="n"/>
      <c r="M66" s="21" t="n"/>
      <c r="N66" s="3" t="n"/>
      <c r="O66" s="3" t="n"/>
      <c r="P66" s="3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  <c r="Z66" s="24" t="n"/>
      <c r="AA66" s="24" t="n"/>
      <c r="AB66" s="24" t="n"/>
    </row>
    <row customHeight="1" ht="16.5" r="67" s="29">
      <c r="A67" s="25" t="n"/>
      <c r="B67" s="25" t="n"/>
      <c r="C67" s="12" t="inlineStr">
        <is>
          <t>一跳一迴旋</t>
        </is>
      </c>
      <c r="D67" s="35" t="inlineStr">
        <is>
          <t>男子組</t>
        </is>
      </c>
      <c r="E67" s="35" t="inlineStr">
        <is>
          <t>二年級</t>
        </is>
      </c>
      <c r="F67" s="35" t="inlineStr">
        <is>
          <t>馬公國小</t>
        </is>
      </c>
      <c r="G67" s="35" t="inlineStr">
        <is>
          <t>王英凱</t>
        </is>
      </c>
      <c r="H67" s="35" t="inlineStr">
        <is>
          <t>許秀萍</t>
        </is>
      </c>
      <c r="I67" s="35" t="inlineStr">
        <is>
          <t>A2104</t>
        </is>
      </c>
      <c r="J67" s="11" t="n">
        <v>67</v>
      </c>
      <c r="K67" s="11" t="inlineStr">
        <is>
          <t>金質獎</t>
        </is>
      </c>
      <c r="L67" s="33" t="n"/>
      <c r="M67" s="21" t="n"/>
      <c r="N67" s="3" t="n"/>
      <c r="O67" s="3" t="n"/>
      <c r="P67" s="3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  <c r="Z67" s="24" t="n"/>
      <c r="AA67" s="24" t="n"/>
      <c r="AB67" s="24" t="n"/>
    </row>
    <row customHeight="1" ht="16.5" r="68" s="29">
      <c r="A68" s="25" t="n"/>
      <c r="B68" s="25" t="n"/>
      <c r="C68" s="12" t="inlineStr">
        <is>
          <t>一跳一迴旋</t>
        </is>
      </c>
      <c r="D68" s="35" t="inlineStr">
        <is>
          <t>男子組</t>
        </is>
      </c>
      <c r="E68" s="35" t="inlineStr">
        <is>
          <t>二年級</t>
        </is>
      </c>
      <c r="F68" s="35" t="inlineStr">
        <is>
          <t>鳥嶼國小</t>
        </is>
      </c>
      <c r="G68" s="35" t="inlineStr">
        <is>
          <t>鄭又嘉</t>
        </is>
      </c>
      <c r="H68" s="35" t="inlineStr">
        <is>
          <t>紀宗秀</t>
        </is>
      </c>
      <c r="I68" s="35" t="inlineStr">
        <is>
          <t>A2168</t>
        </is>
      </c>
      <c r="J68" s="11" t="n">
        <v>65</v>
      </c>
      <c r="K68" s="11" t="inlineStr">
        <is>
          <t>金質獎</t>
        </is>
      </c>
      <c r="L68" s="31" t="n"/>
      <c r="M68" s="21" t="n"/>
      <c r="N68" s="3" t="n"/>
      <c r="O68" s="3" t="n"/>
      <c r="P68" s="3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  <c r="AA68" s="24" t="n"/>
      <c r="AB68" s="24" t="n"/>
    </row>
    <row customHeight="1" ht="16.5" r="69" s="29">
      <c r="A69" s="25" t="n"/>
      <c r="B69" s="25" t="n"/>
      <c r="C69" s="12" t="inlineStr">
        <is>
          <t>一跳一迴旋</t>
        </is>
      </c>
      <c r="D69" s="35" t="inlineStr">
        <is>
          <t>男子組</t>
        </is>
      </c>
      <c r="E69" s="35" t="inlineStr">
        <is>
          <t>二年級</t>
        </is>
      </c>
      <c r="F69" s="25" t="inlineStr">
        <is>
          <t>中正國小</t>
        </is>
      </c>
      <c r="G69" s="25" t="inlineStr">
        <is>
          <t>葉倢恩</t>
        </is>
      </c>
      <c r="H69" s="25" t="inlineStr">
        <is>
          <t>劉又嘉</t>
        </is>
      </c>
      <c r="I69" s="25" t="inlineStr">
        <is>
          <t>A2110</t>
        </is>
      </c>
      <c r="J69" s="25" t="n">
        <v>63</v>
      </c>
      <c r="K69" s="11" t="inlineStr">
        <is>
          <t>金質獎</t>
        </is>
      </c>
      <c r="L69" s="11" t="n"/>
      <c r="M69" s="21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  <c r="Z69" s="24" t="n"/>
      <c r="AA69" s="24" t="n"/>
      <c r="AB69" s="24" t="n"/>
    </row>
    <row customHeight="1" ht="16.5" r="70" s="29">
      <c r="A70" s="25" t="n"/>
      <c r="B70" s="25" t="n"/>
      <c r="C70" s="12" t="inlineStr">
        <is>
          <t>一跳一迴旋</t>
        </is>
      </c>
      <c r="D70" s="35" t="inlineStr">
        <is>
          <t>男子組</t>
        </is>
      </c>
      <c r="E70" s="35" t="inlineStr">
        <is>
          <t>二年級</t>
        </is>
      </c>
      <c r="F70" s="11" t="inlineStr">
        <is>
          <t>中興國小</t>
        </is>
      </c>
      <c r="G70" s="11" t="inlineStr">
        <is>
          <t>陳葦翔</t>
        </is>
      </c>
      <c r="H70" s="11" t="inlineStr">
        <is>
          <t>趙友琳</t>
        </is>
      </c>
      <c r="I70" s="11" t="inlineStr">
        <is>
          <t>A2124</t>
        </is>
      </c>
      <c r="J70" s="11" t="n">
        <v>60</v>
      </c>
      <c r="K70" s="11" t="inlineStr">
        <is>
          <t>金質獎</t>
        </is>
      </c>
      <c r="L70" s="33" t="n"/>
      <c r="M70" s="3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  <c r="Z70" s="24" t="n"/>
      <c r="AA70" s="24" t="n"/>
      <c r="AB70" s="24" t="n"/>
    </row>
    <row customHeight="1" ht="16.5" r="71" s="29">
      <c r="A71" s="25" t="n"/>
      <c r="B71" s="25" t="n"/>
      <c r="C71" s="12" t="inlineStr">
        <is>
          <t>一跳一迴旋</t>
        </is>
      </c>
      <c r="D71" s="35" t="inlineStr">
        <is>
          <t>男子組</t>
        </is>
      </c>
      <c r="E71" s="35" t="inlineStr">
        <is>
          <t>二年級</t>
        </is>
      </c>
      <c r="F71" s="35" t="inlineStr">
        <is>
          <t>鳥嶼國小</t>
        </is>
      </c>
      <c r="G71" s="35" t="inlineStr">
        <is>
          <t>涂雄和</t>
        </is>
      </c>
      <c r="H71" s="35" t="inlineStr">
        <is>
          <t>廖俞晴</t>
        </is>
      </c>
      <c r="I71" s="35" t="inlineStr">
        <is>
          <t>A2167</t>
        </is>
      </c>
      <c r="J71" s="11" t="n">
        <v>60</v>
      </c>
      <c r="K71" s="11" t="inlineStr">
        <is>
          <t>金質獎</t>
        </is>
      </c>
      <c r="L71" s="33" t="n"/>
      <c r="M71" s="34" t="n"/>
      <c r="N71" s="3" t="n"/>
      <c r="O71" s="3" t="n"/>
      <c r="P71" s="3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  <c r="Z71" s="24" t="n"/>
      <c r="AA71" s="24" t="n"/>
      <c r="AB71" s="24" t="n"/>
    </row>
    <row customHeight="1" ht="15" r="72" s="29">
      <c r="A72" s="25" t="n"/>
      <c r="B72" s="25" t="n"/>
      <c r="C72" s="12" t="inlineStr">
        <is>
          <t>一跳一迴旋</t>
        </is>
      </c>
      <c r="D72" s="35" t="inlineStr">
        <is>
          <t>男子組</t>
        </is>
      </c>
      <c r="E72" s="35" t="inlineStr">
        <is>
          <t>二年級</t>
        </is>
      </c>
      <c r="F72" s="25" t="inlineStr">
        <is>
          <t>嵵裡國小</t>
        </is>
      </c>
      <c r="G72" s="25" t="inlineStr">
        <is>
          <t>林冠宇</t>
        </is>
      </c>
      <c r="H72" s="25" t="inlineStr">
        <is>
          <t>張榆英</t>
        </is>
      </c>
      <c r="I72" s="25" t="inlineStr">
        <is>
          <t>A2140</t>
        </is>
      </c>
      <c r="J72" s="25" t="n">
        <v>60</v>
      </c>
      <c r="K72" s="11" t="inlineStr">
        <is>
          <t>金質獎</t>
        </is>
      </c>
      <c r="L72" s="36" t="n"/>
      <c r="M72" s="25" t="n"/>
    </row>
    <row customHeight="1" ht="15" r="73" s="29">
      <c r="A73" s="25" t="n"/>
      <c r="B73" s="25" t="n"/>
      <c r="C73" s="12" t="inlineStr">
        <is>
          <t>一跳一迴旋</t>
        </is>
      </c>
      <c r="D73" s="35" t="inlineStr">
        <is>
          <t>男子組</t>
        </is>
      </c>
      <c r="E73" s="35" t="inlineStr">
        <is>
          <t>二年級</t>
        </is>
      </c>
      <c r="F73" s="21" t="inlineStr">
        <is>
          <t>中正國小</t>
        </is>
      </c>
      <c r="G73" s="21" t="inlineStr">
        <is>
          <t>辜宥彭</t>
        </is>
      </c>
      <c r="H73" s="21" t="inlineStr">
        <is>
          <t>劉又嘉</t>
        </is>
      </c>
      <c r="I73" s="21" t="inlineStr">
        <is>
          <t>A2114</t>
        </is>
      </c>
      <c r="J73" s="11" t="n">
        <v>58</v>
      </c>
      <c r="K73" s="11" t="inlineStr">
        <is>
          <t>金質獎</t>
        </is>
      </c>
      <c r="L73" s="36" t="n"/>
      <c r="M73" s="25" t="n"/>
    </row>
    <row customHeight="1" ht="15" r="74" s="29">
      <c r="A74" s="25" t="n"/>
      <c r="B74" s="25" t="n"/>
      <c r="C74" s="12" t="inlineStr">
        <is>
          <t>一跳一迴旋</t>
        </is>
      </c>
      <c r="D74" s="35" t="inlineStr">
        <is>
          <t>男子組</t>
        </is>
      </c>
      <c r="E74" s="35" t="inlineStr">
        <is>
          <t>二年級</t>
        </is>
      </c>
      <c r="F74" s="21" t="inlineStr">
        <is>
          <t>中屯國小</t>
        </is>
      </c>
      <c r="G74" s="21" t="inlineStr">
        <is>
          <t>張維伸</t>
        </is>
      </c>
      <c r="H74" s="21" t="inlineStr">
        <is>
          <t>陳怡瑄</t>
        </is>
      </c>
      <c r="I74" s="21" t="inlineStr">
        <is>
          <t>A2157</t>
        </is>
      </c>
      <c r="J74" s="11" t="n">
        <v>57</v>
      </c>
      <c r="K74" s="11" t="inlineStr">
        <is>
          <t>金質獎</t>
        </is>
      </c>
      <c r="L74" s="36" t="n"/>
      <c r="M74" s="25" t="n"/>
    </row>
    <row customHeight="1" ht="15" r="75" s="29">
      <c r="A75" s="25" t="n"/>
      <c r="B75" s="25" t="n"/>
      <c r="C75" s="12" t="inlineStr">
        <is>
          <t>一跳一迴旋</t>
        </is>
      </c>
      <c r="D75" s="35" t="inlineStr">
        <is>
          <t>男子組</t>
        </is>
      </c>
      <c r="E75" s="35" t="inlineStr">
        <is>
          <t>二年級</t>
        </is>
      </c>
      <c r="F75" s="35" t="inlineStr">
        <is>
          <t>鳥嶼國小</t>
        </is>
      </c>
      <c r="G75" s="35" t="inlineStr">
        <is>
          <t>鄭煒騰</t>
        </is>
      </c>
      <c r="H75" s="35" t="inlineStr">
        <is>
          <t>呂淑華</t>
        </is>
      </c>
      <c r="I75" s="35" t="inlineStr">
        <is>
          <t>A2170</t>
        </is>
      </c>
      <c r="J75" s="11" t="n">
        <v>54</v>
      </c>
      <c r="K75" s="11" t="inlineStr">
        <is>
          <t>金質獎</t>
        </is>
      </c>
      <c r="L75" s="36" t="n"/>
      <c r="M75" s="25" t="n"/>
    </row>
    <row customHeight="1" ht="15" r="76" s="29">
      <c r="A76" s="25" t="n"/>
      <c r="B76" s="25" t="n"/>
      <c r="C76" s="12" t="inlineStr">
        <is>
          <t>一跳一迴旋</t>
        </is>
      </c>
      <c r="D76" s="35" t="inlineStr">
        <is>
          <t>男子組</t>
        </is>
      </c>
      <c r="E76" s="35" t="inlineStr">
        <is>
          <t>二年級</t>
        </is>
      </c>
      <c r="F76" s="35" t="inlineStr">
        <is>
          <t>馬公國小</t>
        </is>
      </c>
      <c r="G76" s="35" t="inlineStr">
        <is>
          <t>陳 晞</t>
        </is>
      </c>
      <c r="H76" s="35" t="inlineStr">
        <is>
          <t>張涵婷</t>
        </is>
      </c>
      <c r="I76" s="35" t="inlineStr">
        <is>
          <t>A2107</t>
        </is>
      </c>
      <c r="J76" s="11" t="n">
        <v>54</v>
      </c>
      <c r="K76" s="11" t="inlineStr">
        <is>
          <t>金質獎</t>
        </is>
      </c>
      <c r="L76" s="36" t="n"/>
      <c r="M76" s="25" t="n"/>
    </row>
    <row customHeight="1" ht="15" r="77" s="29">
      <c r="A77" s="25" t="n"/>
      <c r="B77" s="25" t="n"/>
      <c r="C77" s="12" t="inlineStr">
        <is>
          <t>一跳一迴旋</t>
        </is>
      </c>
      <c r="D77" s="35" t="inlineStr">
        <is>
          <t>男子組</t>
        </is>
      </c>
      <c r="E77" s="35" t="inlineStr">
        <is>
          <t>二年級</t>
        </is>
      </c>
      <c r="F77" s="35" t="inlineStr">
        <is>
          <t>將軍國小</t>
        </is>
      </c>
      <c r="G77" s="35" t="inlineStr">
        <is>
          <t>高翊庭</t>
        </is>
      </c>
      <c r="H77" s="35" t="inlineStr">
        <is>
          <t>廖林賢</t>
        </is>
      </c>
      <c r="I77" s="35" t="inlineStr">
        <is>
          <t>A2189</t>
        </is>
      </c>
      <c r="J77" s="11" t="n">
        <v>54</v>
      </c>
      <c r="K77" s="11" t="inlineStr">
        <is>
          <t>金質獎</t>
        </is>
      </c>
      <c r="L77" s="36" t="n"/>
      <c r="M77" s="25" t="n"/>
    </row>
    <row customHeight="1" ht="15" r="78" s="29">
      <c r="A78" s="25" t="n"/>
      <c r="B78" s="25" t="n"/>
      <c r="C78" s="12" t="inlineStr">
        <is>
          <t>一跳一迴旋</t>
        </is>
      </c>
      <c r="D78" s="35" t="inlineStr">
        <is>
          <t>男子組</t>
        </is>
      </c>
      <c r="E78" s="35" t="inlineStr">
        <is>
          <t>二年級</t>
        </is>
      </c>
      <c r="F78" s="35" t="inlineStr">
        <is>
          <t>石泉國小</t>
        </is>
      </c>
      <c r="G78" s="35" t="inlineStr">
        <is>
          <t>余灝</t>
        </is>
      </c>
      <c r="H78" s="35" t="inlineStr">
        <is>
          <t>楊豔紅</t>
        </is>
      </c>
      <c r="I78" s="35" t="inlineStr">
        <is>
          <t>A2129</t>
        </is>
      </c>
      <c r="J78" s="11" t="n">
        <v>54</v>
      </c>
      <c r="K78" s="11" t="inlineStr">
        <is>
          <t>金質獎</t>
        </is>
      </c>
      <c r="L78" s="36" t="n"/>
      <c r="M78" s="25" t="n"/>
    </row>
    <row customHeight="1" ht="15" r="79" s="29">
      <c r="A79" s="25" t="n"/>
      <c r="B79" s="25" t="n"/>
      <c r="C79" s="12" t="inlineStr">
        <is>
          <t>一跳一迴旋</t>
        </is>
      </c>
      <c r="D79" s="35" t="inlineStr">
        <is>
          <t>男子組</t>
        </is>
      </c>
      <c r="E79" s="35" t="inlineStr">
        <is>
          <t>二年級</t>
        </is>
      </c>
      <c r="F79" s="35" t="inlineStr">
        <is>
          <t>成功國小</t>
        </is>
      </c>
      <c r="G79" s="35" t="inlineStr">
        <is>
          <t>蕭邑恩</t>
        </is>
      </c>
      <c r="H79" s="35" t="inlineStr">
        <is>
          <t>洪仲勤</t>
        </is>
      </c>
      <c r="I79" s="35" t="inlineStr">
        <is>
          <t>A2143</t>
        </is>
      </c>
      <c r="J79" s="11" t="n">
        <v>52</v>
      </c>
      <c r="K79" s="11" t="inlineStr">
        <is>
          <t>金質獎</t>
        </is>
      </c>
      <c r="L79" s="36" t="n"/>
      <c r="M79" s="25" t="n"/>
    </row>
    <row customHeight="1" ht="15" r="80" s="29">
      <c r="A80" s="25" t="n"/>
      <c r="B80" s="25" t="n"/>
      <c r="C80" s="12" t="inlineStr">
        <is>
          <t>一跳一迴旋</t>
        </is>
      </c>
      <c r="D80" s="35" t="inlineStr">
        <is>
          <t>男子組</t>
        </is>
      </c>
      <c r="E80" s="35" t="inlineStr">
        <is>
          <t>二年級</t>
        </is>
      </c>
      <c r="F80" s="11" t="inlineStr">
        <is>
          <t>外垵國小</t>
        </is>
      </c>
      <c r="G80" s="11" t="inlineStr">
        <is>
          <t>許易愷</t>
        </is>
      </c>
      <c r="H80" s="11" t="inlineStr">
        <is>
          <t>李正榮</t>
        </is>
      </c>
      <c r="I80" s="11" t="inlineStr">
        <is>
          <t>A2186</t>
        </is>
      </c>
      <c r="J80" s="11" t="n">
        <v>47</v>
      </c>
      <c r="K80" s="11" t="inlineStr">
        <is>
          <t>金質獎</t>
        </is>
      </c>
      <c r="L80" s="36" t="n"/>
      <c r="M80" s="25" t="n"/>
    </row>
    <row customHeight="1" ht="15" r="81" s="29">
      <c r="A81" s="25" t="n"/>
      <c r="B81" s="25" t="n"/>
      <c r="C81" s="12" t="inlineStr">
        <is>
          <t>一跳一迴旋</t>
        </is>
      </c>
      <c r="D81" s="35" t="inlineStr">
        <is>
          <t>男子組</t>
        </is>
      </c>
      <c r="E81" s="35" t="inlineStr">
        <is>
          <t>二年級</t>
        </is>
      </c>
      <c r="F81" s="35" t="inlineStr">
        <is>
          <t>講美國小</t>
        </is>
      </c>
      <c r="G81" s="35" t="inlineStr">
        <is>
          <t>許萬佳</t>
        </is>
      </c>
      <c r="H81" s="35" t="inlineStr">
        <is>
          <t>郭建榮</t>
        </is>
      </c>
      <c r="I81" s="35" t="inlineStr">
        <is>
          <t>A2161</t>
        </is>
      </c>
      <c r="J81" s="11" t="n">
        <v>45</v>
      </c>
      <c r="K81" s="11" t="inlineStr">
        <is>
          <t>金質獎</t>
        </is>
      </c>
      <c r="L81" s="36" t="n"/>
      <c r="M81" s="25" t="n"/>
    </row>
    <row customHeight="1" ht="15" r="82" s="29">
      <c r="A82" s="25" t="n"/>
      <c r="B82" s="25" t="n"/>
      <c r="C82" s="12" t="inlineStr">
        <is>
          <t>一跳一迴旋</t>
        </is>
      </c>
      <c r="D82" s="35" t="inlineStr">
        <is>
          <t>男子組</t>
        </is>
      </c>
      <c r="E82" s="35" t="inlineStr">
        <is>
          <t>二年級</t>
        </is>
      </c>
      <c r="F82" s="35" t="inlineStr">
        <is>
          <t>講美國小</t>
        </is>
      </c>
      <c r="G82" s="35" t="inlineStr">
        <is>
          <t>陳冠諺</t>
        </is>
      </c>
      <c r="H82" s="35" t="inlineStr">
        <is>
          <t>郭建榮</t>
        </is>
      </c>
      <c r="I82" s="35" t="inlineStr">
        <is>
          <t>A2162</t>
        </is>
      </c>
      <c r="J82" s="37" t="n">
        <v>45</v>
      </c>
      <c r="K82" s="11" t="inlineStr">
        <is>
          <t>金質獎</t>
        </is>
      </c>
      <c r="L82" s="36" t="n"/>
      <c r="M82" s="25" t="n"/>
    </row>
    <row customHeight="1" ht="15" r="83" s="29">
      <c r="A83" s="25" t="n"/>
      <c r="B83" s="25" t="n"/>
      <c r="C83" s="12" t="inlineStr">
        <is>
          <t>一跳一迴旋</t>
        </is>
      </c>
      <c r="D83" s="35" t="inlineStr">
        <is>
          <t>男子組</t>
        </is>
      </c>
      <c r="E83" s="35" t="inlineStr">
        <is>
          <t>二年級</t>
        </is>
      </c>
      <c r="F83" s="11" t="inlineStr">
        <is>
          <t>隘門國小</t>
        </is>
      </c>
      <c r="G83" s="11" t="inlineStr">
        <is>
          <t>莊帛霖</t>
        </is>
      </c>
      <c r="H83" s="11" t="inlineStr">
        <is>
          <t>王韻筑</t>
        </is>
      </c>
      <c r="I83" s="11" t="inlineStr">
        <is>
          <t>A2152</t>
        </is>
      </c>
      <c r="J83" s="11" t="n">
        <v>40</v>
      </c>
      <c r="K83" s="11" t="inlineStr">
        <is>
          <t>金質獎</t>
        </is>
      </c>
      <c r="L83" s="36" t="n"/>
      <c r="M83" s="25" t="n"/>
    </row>
    <row customHeight="1" ht="15" r="84" s="29">
      <c r="A84" s="25" t="n"/>
      <c r="B84" s="25" t="n"/>
      <c r="C84" s="12" t="inlineStr">
        <is>
          <t>一跳一迴旋</t>
        </is>
      </c>
      <c r="D84" s="35" t="inlineStr">
        <is>
          <t>男子組</t>
        </is>
      </c>
      <c r="E84" s="35" t="inlineStr">
        <is>
          <t>二年級</t>
        </is>
      </c>
      <c r="F84" s="25" t="inlineStr">
        <is>
          <t>吉貝國小</t>
        </is>
      </c>
      <c r="G84" s="25" t="inlineStr">
        <is>
          <t>魯祐成</t>
        </is>
      </c>
      <c r="H84" s="25" t="inlineStr">
        <is>
          <t>鄭珮琳</t>
        </is>
      </c>
      <c r="I84" s="25" t="inlineStr">
        <is>
          <t>A2174</t>
        </is>
      </c>
      <c r="J84" s="25" t="n">
        <v>39</v>
      </c>
      <c r="K84" s="11" t="inlineStr">
        <is>
          <t>金質獎</t>
        </is>
      </c>
      <c r="L84" s="36" t="n"/>
      <c r="M84" s="25" t="n"/>
    </row>
    <row customHeight="1" ht="15" r="85" s="29">
      <c r="A85" s="25" t="n"/>
      <c r="B85" s="25" t="n"/>
      <c r="C85" s="12" t="inlineStr">
        <is>
          <t>一跳一迴旋</t>
        </is>
      </c>
      <c r="D85" s="35" t="inlineStr">
        <is>
          <t>男子組</t>
        </is>
      </c>
      <c r="E85" s="35" t="inlineStr">
        <is>
          <t>二年級</t>
        </is>
      </c>
      <c r="F85" s="35" t="inlineStr">
        <is>
          <t>文光國小</t>
        </is>
      </c>
      <c r="G85" s="35" t="inlineStr">
        <is>
          <t>林承寬</t>
        </is>
      </c>
      <c r="H85" s="35" t="inlineStr">
        <is>
          <t>廖勇順</t>
        </is>
      </c>
      <c r="I85" s="35" t="inlineStr">
        <is>
          <t>A2199</t>
        </is>
      </c>
      <c r="J85" s="11" t="n">
        <v>34</v>
      </c>
      <c r="K85" s="11" t="inlineStr">
        <is>
          <t>金質獎</t>
        </is>
      </c>
      <c r="L85" s="36" t="n"/>
      <c r="M85" s="25" t="n"/>
    </row>
    <row customHeight="1" ht="15" r="86" s="29">
      <c r="A86" s="25" t="n"/>
      <c r="B86" s="25" t="n"/>
      <c r="C86" s="12" t="inlineStr">
        <is>
          <t>一跳一迴旋</t>
        </is>
      </c>
      <c r="D86" s="35" t="inlineStr">
        <is>
          <t>男子組</t>
        </is>
      </c>
      <c r="E86" s="35" t="inlineStr">
        <is>
          <t>二年級</t>
        </is>
      </c>
      <c r="F86" s="25" t="inlineStr">
        <is>
          <t>馬公國小</t>
        </is>
      </c>
      <c r="G86" s="25" t="inlineStr">
        <is>
          <t>邵靖宸</t>
        </is>
      </c>
      <c r="H86" s="25" t="inlineStr">
        <is>
          <t>張涵婷</t>
        </is>
      </c>
      <c r="I86" s="25" t="inlineStr">
        <is>
          <t>A2106</t>
        </is>
      </c>
      <c r="J86" s="25" t="n">
        <v>32</v>
      </c>
      <c r="K86" s="11" t="inlineStr">
        <is>
          <t>金質獎</t>
        </is>
      </c>
      <c r="L86" s="36" t="n"/>
      <c r="M86" s="25" t="n"/>
    </row>
    <row customHeight="1" ht="15" r="87" s="29">
      <c r="A87" s="25" t="n"/>
      <c r="B87" s="25" t="n"/>
      <c r="C87" s="12" t="inlineStr">
        <is>
          <t>一跳一迴旋</t>
        </is>
      </c>
      <c r="D87" s="35" t="inlineStr">
        <is>
          <t>男子組</t>
        </is>
      </c>
      <c r="E87" s="35" t="inlineStr">
        <is>
          <t>二年級</t>
        </is>
      </c>
      <c r="F87" s="35" t="inlineStr">
        <is>
          <t>中正國小</t>
        </is>
      </c>
      <c r="G87" s="35" t="inlineStr">
        <is>
          <t>許智翔</t>
        </is>
      </c>
      <c r="H87" s="35" t="inlineStr">
        <is>
          <t>劉又嘉</t>
        </is>
      </c>
      <c r="I87" s="35" t="inlineStr">
        <is>
          <t>A2113</t>
        </is>
      </c>
      <c r="J87" s="11" t="n">
        <v>30</v>
      </c>
      <c r="K87" s="11" t="inlineStr">
        <is>
          <t>銀質獎</t>
        </is>
      </c>
      <c r="L87" s="36" t="n"/>
      <c r="M87" s="25" t="n"/>
    </row>
    <row customHeight="1" ht="15" r="88" s="29">
      <c r="A88" s="25" t="n"/>
      <c r="B88" s="25" t="n"/>
      <c r="C88" s="12" t="inlineStr">
        <is>
          <t>一跳一迴旋</t>
        </is>
      </c>
      <c r="D88" s="35" t="inlineStr">
        <is>
          <t>男子組</t>
        </is>
      </c>
      <c r="E88" s="35" t="inlineStr">
        <is>
          <t>二年級</t>
        </is>
      </c>
      <c r="F88" s="11" t="inlineStr">
        <is>
          <t>馬公國小</t>
        </is>
      </c>
      <c r="G88" s="11" t="inlineStr">
        <is>
          <t>楊承熙</t>
        </is>
      </c>
      <c r="H88" s="11" t="inlineStr">
        <is>
          <t>陳宜徽</t>
        </is>
      </c>
      <c r="I88" s="11" t="inlineStr">
        <is>
          <t>A2103</t>
        </is>
      </c>
      <c r="J88" s="11" t="n">
        <v>27</v>
      </c>
      <c r="K88" s="11" t="inlineStr">
        <is>
          <t>銀質獎</t>
        </is>
      </c>
      <c r="L88" s="36" t="n"/>
      <c r="M88" s="25" t="n"/>
    </row>
    <row customHeight="1" ht="15" r="89" s="29">
      <c r="A89" s="25" t="n"/>
      <c r="B89" s="25" t="n"/>
      <c r="C89" s="12" t="inlineStr">
        <is>
          <t>一跳一迴旋</t>
        </is>
      </c>
      <c r="D89" s="35" t="inlineStr">
        <is>
          <t>男子組</t>
        </is>
      </c>
      <c r="E89" s="35" t="inlineStr">
        <is>
          <t>二年級</t>
        </is>
      </c>
      <c r="F89" s="11" t="inlineStr">
        <is>
          <t>隘門國小</t>
        </is>
      </c>
      <c r="G89" s="11" t="inlineStr">
        <is>
          <t>許恩誠</t>
        </is>
      </c>
      <c r="H89" s="11" t="inlineStr">
        <is>
          <t>洪曉蓓</t>
        </is>
      </c>
      <c r="I89" s="11" t="inlineStr">
        <is>
          <t>A2153</t>
        </is>
      </c>
      <c r="J89" s="11" t="n">
        <v>26</v>
      </c>
      <c r="K89" s="11" t="inlineStr">
        <is>
          <t>銀質獎</t>
        </is>
      </c>
      <c r="L89" s="36" t="n"/>
      <c r="M89" s="25" t="n"/>
    </row>
    <row customHeight="1" ht="15" r="90" s="29">
      <c r="A90" s="25" t="n"/>
      <c r="B90" s="25" t="n"/>
      <c r="C90" s="12" t="inlineStr">
        <is>
          <t>一跳一迴旋</t>
        </is>
      </c>
      <c r="D90" s="35" t="inlineStr">
        <is>
          <t>男子組</t>
        </is>
      </c>
      <c r="E90" s="35" t="inlineStr">
        <is>
          <t>二年級</t>
        </is>
      </c>
      <c r="F90" s="11" t="inlineStr">
        <is>
          <t>中屯國小</t>
        </is>
      </c>
      <c r="G90" s="11" t="inlineStr">
        <is>
          <t>劉子銘</t>
        </is>
      </c>
      <c r="H90" s="11" t="inlineStr">
        <is>
          <t>歐陽伊倫</t>
        </is>
      </c>
      <c r="I90" s="11" t="inlineStr">
        <is>
          <t>A2155</t>
        </is>
      </c>
      <c r="J90" s="11" t="n">
        <v>22</v>
      </c>
      <c r="K90" s="11" t="inlineStr">
        <is>
          <t>銀質獎</t>
        </is>
      </c>
      <c r="L90" s="36" t="n"/>
      <c r="M90" s="25" t="n"/>
    </row>
    <row customHeight="1" ht="15" r="91" s="29">
      <c r="A91" s="25" t="n"/>
      <c r="B91" s="25" t="n"/>
      <c r="C91" s="12" t="inlineStr">
        <is>
          <t>一跳一迴旋</t>
        </is>
      </c>
      <c r="D91" s="35" t="inlineStr">
        <is>
          <t>男子組</t>
        </is>
      </c>
      <c r="E91" s="35" t="inlineStr">
        <is>
          <t>二年級</t>
        </is>
      </c>
      <c r="F91" s="35" t="inlineStr">
        <is>
          <t>山水國小</t>
        </is>
      </c>
      <c r="G91" s="35" t="inlineStr">
        <is>
          <t>陳洋霖</t>
        </is>
      </c>
      <c r="H91" s="35" t="inlineStr">
        <is>
          <t>林宏昕</t>
        </is>
      </c>
      <c r="I91" s="35" t="inlineStr">
        <is>
          <t>A2137</t>
        </is>
      </c>
      <c r="J91" s="11" t="n">
        <v>22</v>
      </c>
      <c r="K91" s="11" t="inlineStr">
        <is>
          <t>銀質獎</t>
        </is>
      </c>
      <c r="L91" s="36" t="n"/>
      <c r="M91" s="25" t="n"/>
    </row>
    <row customHeight="1" ht="15" r="92" s="29">
      <c r="A92" s="25" t="n"/>
      <c r="B92" s="25" t="n"/>
      <c r="C92" s="12" t="inlineStr">
        <is>
          <t>一跳一迴旋</t>
        </is>
      </c>
      <c r="D92" s="35" t="inlineStr">
        <is>
          <t>男子組</t>
        </is>
      </c>
      <c r="E92" s="35" t="inlineStr">
        <is>
          <t>二年級</t>
        </is>
      </c>
      <c r="F92" s="35" t="inlineStr">
        <is>
          <t>馬公國小</t>
        </is>
      </c>
      <c r="G92" s="35" t="inlineStr">
        <is>
          <t>丁梓祐</t>
        </is>
      </c>
      <c r="H92" s="35" t="inlineStr">
        <is>
          <t>陳宜徽</t>
        </is>
      </c>
      <c r="I92" s="35" t="inlineStr">
        <is>
          <t>A2101</t>
        </is>
      </c>
      <c r="J92" s="11" t="n">
        <v>17</v>
      </c>
      <c r="K92" s="11" t="inlineStr">
        <is>
          <t>銀質獎</t>
        </is>
      </c>
      <c r="L92" s="36" t="n"/>
      <c r="M92" s="25" t="n"/>
    </row>
    <row customHeight="1" ht="15" r="93" s="29">
      <c r="A93" s="25" t="n"/>
      <c r="B93" s="25" t="n"/>
      <c r="C93" s="12" t="inlineStr">
        <is>
          <t>一跳一迴旋</t>
        </is>
      </c>
      <c r="D93" s="35" t="inlineStr">
        <is>
          <t>男子組</t>
        </is>
      </c>
      <c r="E93" s="35" t="inlineStr">
        <is>
          <t>二年級</t>
        </is>
      </c>
      <c r="F93" s="25" t="inlineStr">
        <is>
          <t>雙湖國小</t>
        </is>
      </c>
      <c r="G93" s="25" t="inlineStr">
        <is>
          <t>徐晟淏</t>
        </is>
      </c>
      <c r="H93" s="25" t="inlineStr">
        <is>
          <t>李品琦</t>
        </is>
      </c>
      <c r="I93" s="25" t="inlineStr">
        <is>
          <t>A2190</t>
        </is>
      </c>
      <c r="J93" s="25" t="n">
        <v>15</v>
      </c>
      <c r="K93" s="11" t="inlineStr">
        <is>
          <t>銀質獎</t>
        </is>
      </c>
      <c r="L93" s="36" t="n"/>
      <c r="M93" s="25" t="n"/>
    </row>
    <row customHeight="1" ht="15" r="94" s="29">
      <c r="A94" s="25" t="n"/>
      <c r="B94" s="25" t="n"/>
      <c r="C94" s="12" t="inlineStr">
        <is>
          <t>一跳一迴旋</t>
        </is>
      </c>
      <c r="D94" s="35" t="inlineStr">
        <is>
          <t>男子組</t>
        </is>
      </c>
      <c r="E94" s="35" t="inlineStr">
        <is>
          <t>二年級</t>
        </is>
      </c>
      <c r="F94" s="35" t="inlineStr">
        <is>
          <t>隘門國小</t>
        </is>
      </c>
      <c r="G94" s="35" t="inlineStr">
        <is>
          <t>李亦翔</t>
        </is>
      </c>
      <c r="H94" s="35" t="inlineStr">
        <is>
          <t>許禎庭</t>
        </is>
      </c>
      <c r="I94" s="35" t="inlineStr">
        <is>
          <t>A2151</t>
        </is>
      </c>
      <c r="J94" s="11" t="n">
        <v>14</v>
      </c>
      <c r="K94" s="11" t="inlineStr">
        <is>
          <t>銀質獎</t>
        </is>
      </c>
      <c r="L94" s="36" t="n"/>
      <c r="M94" s="25" t="n"/>
    </row>
    <row customHeight="1" ht="15" r="95" s="29">
      <c r="A95" s="25" t="n"/>
      <c r="B95" s="25" t="n"/>
      <c r="C95" s="12" t="inlineStr">
        <is>
          <t>一跳一迴旋</t>
        </is>
      </c>
      <c r="D95" s="35" t="inlineStr">
        <is>
          <t>男子組</t>
        </is>
      </c>
      <c r="E95" s="35" t="inlineStr">
        <is>
          <t>二年級</t>
        </is>
      </c>
      <c r="F95" s="25" t="inlineStr">
        <is>
          <t>中興國小</t>
        </is>
      </c>
      <c r="G95" s="25" t="inlineStr">
        <is>
          <t>陳勁源</t>
        </is>
      </c>
      <c r="H95" s="25" t="inlineStr">
        <is>
          <t>趙友琳</t>
        </is>
      </c>
      <c r="I95" s="25" t="inlineStr">
        <is>
          <t>A2122</t>
        </is>
      </c>
      <c r="J95" s="25" t="n">
        <v>13</v>
      </c>
      <c r="K95" s="11" t="inlineStr">
        <is>
          <t>銀質獎</t>
        </is>
      </c>
      <c r="L95" s="36" t="n"/>
      <c r="M95" s="25" t="n"/>
    </row>
    <row customHeight="1" ht="15" r="96" s="29">
      <c r="A96" s="25" t="n"/>
      <c r="B96" s="25" t="n"/>
      <c r="C96" s="12" t="inlineStr">
        <is>
          <t>一跳一迴旋</t>
        </is>
      </c>
      <c r="D96" s="35" t="inlineStr">
        <is>
          <t>男子組</t>
        </is>
      </c>
      <c r="E96" s="35" t="inlineStr">
        <is>
          <t>二年級</t>
        </is>
      </c>
      <c r="F96" s="11" t="inlineStr">
        <is>
          <t>山水國小</t>
        </is>
      </c>
      <c r="G96" s="11" t="inlineStr">
        <is>
          <t>陳孝文</t>
        </is>
      </c>
      <c r="H96" s="11" t="inlineStr">
        <is>
          <t>林宏昕</t>
        </is>
      </c>
      <c r="I96" s="11" t="inlineStr">
        <is>
          <t>A2136</t>
        </is>
      </c>
      <c r="J96" s="11" t="n">
        <v>9</v>
      </c>
      <c r="K96" s="11" t="inlineStr">
        <is>
          <t>銀質獎</t>
        </is>
      </c>
      <c r="L96" s="36" t="n"/>
      <c r="M96" s="25" t="n"/>
    </row>
    <row customHeight="1" ht="15" r="97" s="29">
      <c r="A97" s="25" t="n"/>
      <c r="B97" s="25" t="n"/>
      <c r="C97" s="12" t="inlineStr">
        <is>
          <t>一跳一迴旋</t>
        </is>
      </c>
      <c r="D97" s="35" t="inlineStr">
        <is>
          <t>男子組</t>
        </is>
      </c>
      <c r="E97" s="35" t="inlineStr">
        <is>
          <t>二年級</t>
        </is>
      </c>
      <c r="F97" s="11" t="inlineStr">
        <is>
          <t>石泉國小</t>
        </is>
      </c>
      <c r="G97" s="11" t="inlineStr">
        <is>
          <t>陳璽文</t>
        </is>
      </c>
      <c r="H97" s="11" t="inlineStr">
        <is>
          <t>鄭翠芬</t>
        </is>
      </c>
      <c r="I97" s="11" t="inlineStr">
        <is>
          <t>A2135</t>
        </is>
      </c>
      <c r="J97" s="11" t="n">
        <v>8</v>
      </c>
      <c r="K97" s="11" t="inlineStr">
        <is>
          <t>銀質獎</t>
        </is>
      </c>
      <c r="L97" s="36" t="n"/>
      <c r="M97" s="25" t="n"/>
    </row>
    <row customHeight="1" ht="15" r="98" s="29">
      <c r="A98" s="25" t="n"/>
      <c r="B98" s="25" t="n"/>
      <c r="C98" s="12" t="inlineStr">
        <is>
          <t>一跳一迴旋</t>
        </is>
      </c>
      <c r="D98" s="35" t="inlineStr">
        <is>
          <t>男子組</t>
        </is>
      </c>
      <c r="E98" s="35" t="inlineStr">
        <is>
          <t>二年級</t>
        </is>
      </c>
      <c r="F98" s="35" t="inlineStr">
        <is>
          <t>鳥嶼國小</t>
        </is>
      </c>
      <c r="G98" s="35" t="inlineStr">
        <is>
          <t>鄭宇淏</t>
        </is>
      </c>
      <c r="H98" s="35" t="inlineStr">
        <is>
          <t>謝延瓚</t>
        </is>
      </c>
      <c r="I98" s="35" t="inlineStr">
        <is>
          <t>A2169</t>
        </is>
      </c>
      <c r="J98" s="11" t="n">
        <v>4</v>
      </c>
      <c r="K98" s="11" t="inlineStr">
        <is>
          <t>銀質獎</t>
        </is>
      </c>
      <c r="L98" s="36" t="n"/>
      <c r="M98" s="25" t="n"/>
    </row>
    <row customHeight="1" ht="15" r="99" s="29">
      <c r="A99" s="25" t="n"/>
      <c r="B99" s="25" t="n"/>
      <c r="C99" s="12" t="inlineStr">
        <is>
          <t>一跳一迴旋</t>
        </is>
      </c>
      <c r="D99" s="35" t="inlineStr">
        <is>
          <t>男子組</t>
        </is>
      </c>
      <c r="E99" s="35" t="inlineStr">
        <is>
          <t>二年級</t>
        </is>
      </c>
      <c r="F99" s="25" t="inlineStr">
        <is>
          <t>中山國小</t>
        </is>
      </c>
      <c r="G99" s="25" t="inlineStr">
        <is>
          <t>高志羽</t>
        </is>
      </c>
      <c r="H99" s="25" t="inlineStr">
        <is>
          <t>陳鳳飛</t>
        </is>
      </c>
      <c r="I99" s="25" t="inlineStr">
        <is>
          <t>A2128</t>
        </is>
      </c>
      <c r="J99" s="25" t="n">
        <v>4</v>
      </c>
      <c r="K99" s="11" t="inlineStr">
        <is>
          <t>銀質獎</t>
        </is>
      </c>
      <c r="L99" s="36" t="n"/>
      <c r="M99" s="25" t="n"/>
    </row>
    <row customHeight="1" ht="15" r="100" s="29">
      <c r="A100" s="25" t="n"/>
      <c r="B100" s="25" t="n"/>
      <c r="C100" s="12" t="inlineStr">
        <is>
          <t>一跳一迴旋</t>
        </is>
      </c>
      <c r="D100" s="35" t="inlineStr">
        <is>
          <t>男子組</t>
        </is>
      </c>
      <c r="E100" s="35" t="inlineStr">
        <is>
          <t>二年級</t>
        </is>
      </c>
      <c r="F100" s="11" t="inlineStr">
        <is>
          <t>嵵裡國小</t>
        </is>
      </c>
      <c r="G100" s="11" t="inlineStr">
        <is>
          <t>陳奕呈</t>
        </is>
      </c>
      <c r="H100" s="11" t="inlineStr">
        <is>
          <t>李莉淳</t>
        </is>
      </c>
      <c r="I100" s="11" t="inlineStr">
        <is>
          <t>A2141</t>
        </is>
      </c>
      <c r="J100" s="11" t="n">
        <v>2</v>
      </c>
      <c r="K100" s="11" t="inlineStr">
        <is>
          <t>銀質獎</t>
        </is>
      </c>
      <c r="L100" s="36" t="n"/>
      <c r="M100" s="25" t="n"/>
    </row>
    <row customHeight="1" ht="16.5" r="101" s="29">
      <c r="A101" s="25" t="n"/>
      <c r="B101" s="25" t="n"/>
      <c r="C101" s="12" t="inlineStr">
        <is>
          <t>一跳一迴旋</t>
        </is>
      </c>
      <c r="D101" s="35" t="inlineStr">
        <is>
          <t>男子組</t>
        </is>
      </c>
      <c r="E101" s="35" t="inlineStr">
        <is>
          <t>二年級</t>
        </is>
      </c>
      <c r="F101" s="35" t="inlineStr">
        <is>
          <t>講美國小</t>
        </is>
      </c>
      <c r="G101" s="35" t="inlineStr">
        <is>
          <t>陳冠諺</t>
        </is>
      </c>
      <c r="H101" s="35" t="inlineStr">
        <is>
          <t>郭建榮</t>
        </is>
      </c>
      <c r="I101" s="35" t="inlineStr">
        <is>
          <t>A2162</t>
        </is>
      </c>
      <c r="J101" s="11" t="n">
        <v>51</v>
      </c>
      <c r="K101" s="11" t="inlineStr">
        <is>
          <t>銀質獎</t>
        </is>
      </c>
      <c r="L101" s="33" t="n"/>
      <c r="M101" s="3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  <c r="Z101" s="24" t="n"/>
      <c r="AA101" s="24" t="n"/>
      <c r="AB101" s="24" t="n"/>
    </row>
    <row customHeight="1" ht="16.5" r="102" s="29">
      <c r="A102" s="25" t="n"/>
      <c r="B102" s="25" t="n"/>
      <c r="C102" s="12" t="inlineStr">
        <is>
          <t>一跳一迴旋</t>
        </is>
      </c>
      <c r="D102" s="35" t="inlineStr">
        <is>
          <t>男子組</t>
        </is>
      </c>
      <c r="E102" s="35" t="inlineStr">
        <is>
          <t>二年級</t>
        </is>
      </c>
      <c r="F102" s="35" t="inlineStr">
        <is>
          <t>馬公國小</t>
        </is>
      </c>
      <c r="G102" s="35" t="inlineStr">
        <is>
          <t>黃迺文</t>
        </is>
      </c>
      <c r="H102" s="35" t="inlineStr">
        <is>
          <t>陳宜徽</t>
        </is>
      </c>
      <c r="I102" s="35" t="inlineStr">
        <is>
          <t>A2108</t>
        </is>
      </c>
      <c r="J102" s="11" t="n">
        <v>40</v>
      </c>
      <c r="K102" s="11" t="inlineStr">
        <is>
          <t>銅質獎</t>
        </is>
      </c>
      <c r="L102" s="33" t="n"/>
      <c r="M102" s="3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  <c r="Z102" s="24" t="n"/>
      <c r="AA102" s="24" t="n"/>
      <c r="AB102" s="24" t="n"/>
    </row>
    <row customHeight="1" ht="16.5" r="103" s="29">
      <c r="A103" s="25" t="n"/>
      <c r="B103" s="25" t="n"/>
      <c r="C103" s="12" t="inlineStr">
        <is>
          <t>一跳一迴旋</t>
        </is>
      </c>
      <c r="D103" s="35" t="inlineStr">
        <is>
          <t>男子組</t>
        </is>
      </c>
      <c r="E103" s="35" t="inlineStr">
        <is>
          <t>二年級</t>
        </is>
      </c>
      <c r="F103" s="35" t="inlineStr">
        <is>
          <t>石泉國小</t>
        </is>
      </c>
      <c r="G103" s="35" t="inlineStr">
        <is>
          <t>陳璽文</t>
        </is>
      </c>
      <c r="H103" s="35" t="inlineStr">
        <is>
          <t>鄭翠芬</t>
        </is>
      </c>
      <c r="I103" s="35" t="inlineStr">
        <is>
          <t>A2135</t>
        </is>
      </c>
      <c r="J103" s="11" t="n">
        <v>0</v>
      </c>
      <c r="K103" s="34" t="n"/>
      <c r="L103" s="33" t="n"/>
      <c r="M103" s="3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  <c r="Z103" s="24" t="n"/>
      <c r="AA103" s="24" t="n"/>
      <c r="AB103" s="24" t="n"/>
    </row>
    <row customHeight="1" ht="16.5" r="104" s="29">
      <c r="A104" s="25" t="n"/>
      <c r="B104" s="25" t="n"/>
      <c r="C104" s="12" t="inlineStr">
        <is>
          <t>一跳一迴旋</t>
        </is>
      </c>
      <c r="D104" s="35" t="inlineStr">
        <is>
          <t>男子組</t>
        </is>
      </c>
      <c r="E104" s="35" t="inlineStr">
        <is>
          <t>二年級</t>
        </is>
      </c>
      <c r="F104" s="35" t="inlineStr">
        <is>
          <t>龍門國小</t>
        </is>
      </c>
      <c r="G104" s="35" t="inlineStr">
        <is>
          <t>楊仲恩</t>
        </is>
      </c>
      <c r="H104" s="35" t="inlineStr">
        <is>
          <t>陳毓元</t>
        </is>
      </c>
      <c r="I104" s="35" t="inlineStr">
        <is>
          <t>A2150</t>
        </is>
      </c>
      <c r="J104" s="11" t="n">
        <v>0</v>
      </c>
      <c r="K104" s="34" t="n"/>
      <c r="L104" s="33" t="n"/>
      <c r="M104" s="3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  <c r="Z104" s="24" t="n"/>
      <c r="AA104" s="24" t="n"/>
      <c r="AB104" s="24" t="n"/>
    </row>
    <row customHeight="1" ht="16.5" r="105" s="29">
      <c r="A105" s="25" t="n"/>
      <c r="B105" s="25" t="n"/>
      <c r="C105" s="21" t="n"/>
      <c r="D105" s="21" t="n"/>
      <c r="E105" s="21" t="n"/>
      <c r="F105" s="21" t="n"/>
      <c r="G105" s="21" t="n"/>
      <c r="H105" s="21" t="n"/>
      <c r="I105" s="21" t="n"/>
      <c r="J105" s="11" t="n"/>
      <c r="K105" s="34" t="n"/>
      <c r="L105" s="33" t="n"/>
      <c r="M105" s="3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  <c r="Z105" s="24" t="n"/>
      <c r="AA105" s="24" t="n"/>
      <c r="AB105" s="24" t="n"/>
    </row>
    <row customHeight="1" ht="16.5" r="106" s="29">
      <c r="A106" s="25" t="n"/>
      <c r="B106" s="25" t="n"/>
      <c r="C106" s="21" t="n"/>
      <c r="D106" s="21" t="n"/>
      <c r="E106" s="21" t="n"/>
      <c r="F106" s="21" t="n"/>
      <c r="G106" s="21" t="n"/>
      <c r="H106" s="21" t="n"/>
      <c r="I106" s="21" t="n"/>
      <c r="J106" s="11" t="n"/>
      <c r="K106" s="34" t="n"/>
      <c r="L106" s="33" t="n"/>
      <c r="M106" s="3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  <c r="Z106" s="24" t="n"/>
      <c r="AA106" s="24" t="n"/>
      <c r="AB106" s="24" t="n"/>
    </row>
    <row customHeight="1" ht="16.5" r="107" s="29">
      <c r="A107" s="25" t="n"/>
      <c r="B107" s="25" t="n"/>
      <c r="C107" s="21" t="n"/>
      <c r="D107" s="21" t="n"/>
      <c r="E107" s="21" t="n"/>
      <c r="F107" s="21" t="n"/>
      <c r="G107" s="21" t="n"/>
      <c r="H107" s="21" t="n"/>
      <c r="I107" s="21" t="n"/>
      <c r="J107" s="11" t="n"/>
      <c r="K107" s="34" t="n"/>
      <c r="L107" s="33" t="n"/>
      <c r="M107" s="3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  <c r="Z107" s="24" t="n"/>
      <c r="AA107" s="24" t="n"/>
      <c r="AB107" s="24" t="n"/>
    </row>
    <row customHeight="1" ht="16.5" r="108" s="29">
      <c r="A108" s="25" t="n"/>
      <c r="B108" s="25" t="n"/>
      <c r="C108" s="21" t="n"/>
      <c r="D108" s="21" t="n"/>
      <c r="E108" s="21" t="n"/>
      <c r="F108" s="21" t="n"/>
      <c r="G108" s="21" t="n"/>
      <c r="H108" s="21" t="n"/>
      <c r="I108" s="21" t="n"/>
      <c r="J108" s="11" t="n"/>
      <c r="K108" s="34" t="n"/>
      <c r="L108" s="33" t="n"/>
      <c r="M108" s="3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  <c r="Z108" s="24" t="n"/>
      <c r="AA108" s="24" t="n"/>
      <c r="AB108" s="24" t="n"/>
    </row>
    <row customHeight="1" ht="16.5" r="109" s="29">
      <c r="A109" s="25" t="n"/>
      <c r="B109" s="25" t="n"/>
      <c r="C109" s="21" t="n"/>
      <c r="D109" s="21" t="n"/>
      <c r="E109" s="21" t="n"/>
      <c r="F109" s="21" t="n"/>
      <c r="G109" s="21" t="n"/>
      <c r="H109" s="21" t="n"/>
      <c r="I109" s="21" t="n"/>
      <c r="J109" s="11" t="n"/>
      <c r="K109" s="34" t="n"/>
      <c r="L109" s="33" t="n"/>
      <c r="M109" s="3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  <c r="Z109" s="24" t="n"/>
      <c r="AA109" s="24" t="n"/>
      <c r="AB109" s="24" t="n"/>
    </row>
    <row customHeight="1" ht="16.5" r="110" s="29">
      <c r="A110" s="25" t="n"/>
      <c r="B110" s="25" t="n"/>
      <c r="C110" s="21" t="n"/>
      <c r="D110" s="21" t="n"/>
      <c r="E110" s="21" t="n"/>
      <c r="F110" s="21" t="n"/>
      <c r="G110" s="21" t="n"/>
      <c r="H110" s="21" t="n"/>
      <c r="I110" s="21" t="n"/>
      <c r="J110" s="11" t="n"/>
      <c r="K110" s="34" t="n"/>
      <c r="L110" s="33" t="n"/>
      <c r="M110" s="3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  <c r="Z110" s="24" t="n"/>
      <c r="AA110" s="24" t="n"/>
      <c r="AB110" s="24" t="n"/>
    </row>
    <row customHeight="1" ht="16.5" r="111" s="29">
      <c r="A111" s="25" t="n"/>
      <c r="B111" s="25" t="n"/>
      <c r="C111" s="21" t="n"/>
      <c r="D111" s="21" t="n"/>
      <c r="E111" s="21" t="n"/>
      <c r="F111" s="21" t="n"/>
      <c r="G111" s="21" t="n"/>
      <c r="H111" s="21" t="n"/>
      <c r="I111" s="21" t="n"/>
      <c r="J111" s="11" t="n"/>
      <c r="K111" s="34" t="n"/>
      <c r="L111" s="33" t="n"/>
      <c r="M111" s="3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  <c r="AA111" s="24" t="n"/>
      <c r="AB111" s="24" t="n"/>
    </row>
    <row customHeight="1" ht="16.5" r="112" s="29">
      <c r="A112" s="25" t="n"/>
      <c r="B112" s="25" t="n"/>
      <c r="C112" s="21" t="n"/>
      <c r="D112" s="21" t="n"/>
      <c r="E112" s="21" t="n"/>
      <c r="F112" s="21" t="n"/>
      <c r="G112" s="21" t="n"/>
      <c r="H112" s="21" t="n"/>
      <c r="I112" s="21" t="n"/>
      <c r="J112" s="11" t="n"/>
      <c r="K112" s="34" t="n"/>
      <c r="L112" s="33" t="n"/>
      <c r="M112" s="3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  <c r="Z112" s="24" t="n"/>
      <c r="AA112" s="24" t="n"/>
      <c r="AB112" s="24" t="n"/>
    </row>
    <row customHeight="1" ht="16.5" r="113" s="29">
      <c r="A113" s="25" t="n"/>
      <c r="B113" s="25" t="n"/>
      <c r="C113" s="21" t="n"/>
      <c r="D113" s="21" t="n"/>
      <c r="E113" s="21" t="n"/>
      <c r="F113" s="21" t="n"/>
      <c r="G113" s="21" t="n"/>
      <c r="H113" s="21" t="n"/>
      <c r="I113" s="21" t="n"/>
      <c r="J113" s="11" t="n"/>
      <c r="K113" s="34" t="n"/>
      <c r="L113" s="33" t="n"/>
      <c r="M113" s="3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  <c r="Z113" s="24" t="n"/>
      <c r="AA113" s="24" t="n"/>
      <c r="AB113" s="24" t="n"/>
    </row>
    <row customHeight="1" ht="16.5" r="114" s="29">
      <c r="A114" s="25" t="n"/>
      <c r="B114" s="25" t="n"/>
      <c r="C114" s="21" t="n"/>
      <c r="D114" s="21" t="n"/>
      <c r="E114" s="21" t="n"/>
      <c r="F114" s="21" t="n"/>
      <c r="G114" s="21" t="n"/>
      <c r="H114" s="21" t="n"/>
      <c r="I114" s="21" t="n"/>
      <c r="J114" s="11" t="n"/>
      <c r="K114" s="34" t="n"/>
      <c r="L114" s="33" t="n"/>
      <c r="M114" s="3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  <c r="Z114" s="24" t="n"/>
      <c r="AA114" s="24" t="n"/>
      <c r="AB114" s="24" t="n"/>
    </row>
    <row customHeight="1" ht="16.5" r="115" s="29">
      <c r="A115" s="25" t="n"/>
      <c r="B115" s="25" t="n"/>
      <c r="C115" s="21" t="n"/>
      <c r="D115" s="21" t="n"/>
      <c r="E115" s="21" t="n"/>
      <c r="F115" s="21" t="n"/>
      <c r="G115" s="21" t="n"/>
      <c r="H115" s="21" t="n"/>
      <c r="I115" s="21" t="n"/>
      <c r="J115" s="11" t="n"/>
      <c r="K115" s="34" t="n"/>
      <c r="L115" s="33" t="n"/>
      <c r="M115" s="3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  <c r="Z115" s="24" t="n"/>
      <c r="AA115" s="24" t="n"/>
      <c r="AB115" s="24" t="n"/>
    </row>
    <row customHeight="1" ht="16.5" r="116" s="29">
      <c r="A116" s="25" t="n"/>
      <c r="B116" s="25" t="n"/>
      <c r="C116" s="21" t="n"/>
      <c r="D116" s="21" t="n"/>
      <c r="E116" s="21" t="n"/>
      <c r="F116" s="21" t="n"/>
      <c r="G116" s="21" t="n"/>
      <c r="H116" s="21" t="n"/>
      <c r="I116" s="21" t="n"/>
      <c r="J116" s="11" t="n"/>
      <c r="K116" s="34" t="n"/>
      <c r="L116" s="33" t="n"/>
      <c r="M116" s="3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  <c r="Z116" s="24" t="n"/>
      <c r="AA116" s="24" t="n"/>
      <c r="AB116" s="24" t="n"/>
    </row>
    <row customHeight="1" ht="16.5" r="117" s="29">
      <c r="A117" s="25" t="n"/>
      <c r="B117" s="25" t="n"/>
      <c r="C117" s="21" t="n"/>
      <c r="D117" s="21" t="n"/>
      <c r="E117" s="21" t="n"/>
      <c r="F117" s="21" t="n"/>
      <c r="G117" s="21" t="n"/>
      <c r="H117" s="21" t="n"/>
      <c r="I117" s="21" t="n"/>
      <c r="J117" s="11" t="n"/>
      <c r="K117" s="34" t="n"/>
      <c r="L117" s="33" t="n"/>
      <c r="M117" s="3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  <c r="Z117" s="24" t="n"/>
      <c r="AA117" s="24" t="n"/>
      <c r="AB117" s="24" t="n"/>
    </row>
    <row customHeight="1" ht="16.5" r="118" s="29">
      <c r="A118" s="25" t="n"/>
      <c r="B118" s="25" t="n"/>
      <c r="C118" s="21" t="n"/>
      <c r="D118" s="21" t="n"/>
      <c r="E118" s="21" t="n"/>
      <c r="F118" s="21" t="n"/>
      <c r="G118" s="21" t="n"/>
      <c r="H118" s="21" t="n"/>
      <c r="I118" s="21" t="n"/>
      <c r="J118" s="11" t="n"/>
      <c r="K118" s="34" t="n"/>
      <c r="L118" s="33" t="n"/>
      <c r="M118" s="3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  <c r="Z118" s="24" t="n"/>
      <c r="AA118" s="24" t="n"/>
      <c r="AB118" s="24" t="n"/>
    </row>
    <row customHeight="1" ht="16.5" r="119" s="29">
      <c r="A119" s="25" t="n"/>
      <c r="B119" s="25" t="n"/>
      <c r="C119" s="21" t="n"/>
      <c r="D119" s="21" t="n"/>
      <c r="E119" s="21" t="n"/>
      <c r="F119" s="21" t="n"/>
      <c r="G119" s="21" t="n"/>
      <c r="H119" s="21" t="n"/>
      <c r="I119" s="21" t="n"/>
      <c r="J119" s="11" t="n"/>
      <c r="K119" s="34" t="n"/>
      <c r="L119" s="33" t="n"/>
      <c r="M119" s="3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  <c r="Z119" s="24" t="n"/>
      <c r="AA119" s="24" t="n"/>
      <c r="AB119" s="24" t="n"/>
    </row>
    <row customHeight="1" ht="16.5" r="120" s="29">
      <c r="A120" s="25" t="n"/>
      <c r="B120" s="25" t="n"/>
      <c r="C120" s="21" t="n"/>
      <c r="D120" s="21" t="n"/>
      <c r="E120" s="21" t="n"/>
      <c r="F120" s="21" t="n"/>
      <c r="G120" s="21" t="n"/>
      <c r="H120" s="21" t="n"/>
      <c r="I120" s="21" t="n"/>
      <c r="J120" s="11" t="n"/>
      <c r="K120" s="34" t="n"/>
      <c r="L120" s="33" t="n"/>
      <c r="M120" s="3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  <c r="Z120" s="24" t="n"/>
      <c r="AA120" s="24" t="n"/>
      <c r="AB120" s="24" t="n"/>
    </row>
    <row customHeight="1" ht="16.5" r="121" s="29">
      <c r="A121" s="25" t="n"/>
      <c r="B121" s="25" t="n"/>
      <c r="C121" s="21" t="n"/>
      <c r="D121" s="21" t="n"/>
      <c r="E121" s="21" t="n"/>
      <c r="F121" s="21" t="n"/>
      <c r="G121" s="21" t="n"/>
      <c r="H121" s="21" t="n"/>
      <c r="I121" s="21" t="n"/>
      <c r="J121" s="11" t="n"/>
      <c r="K121" s="34" t="n"/>
      <c r="L121" s="33" t="n"/>
      <c r="M121" s="3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  <c r="Z121" s="24" t="n"/>
      <c r="AA121" s="24" t="n"/>
      <c r="AB121" s="24" t="n"/>
    </row>
    <row customHeight="1" ht="16.5" r="122" s="29">
      <c r="A122" s="25" t="n"/>
      <c r="B122" s="25" t="n"/>
      <c r="C122" s="21" t="n"/>
      <c r="D122" s="21" t="n"/>
      <c r="E122" s="21" t="n"/>
      <c r="F122" s="21" t="n"/>
      <c r="G122" s="21" t="n"/>
      <c r="H122" s="21" t="n"/>
      <c r="I122" s="21" t="n"/>
      <c r="J122" s="11" t="n"/>
      <c r="K122" s="34" t="n"/>
      <c r="L122" s="33" t="n"/>
      <c r="M122" s="3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  <c r="Z122" s="24" t="n"/>
      <c r="AA122" s="24" t="n"/>
      <c r="AB122" s="24" t="n"/>
    </row>
    <row customHeight="1" ht="16.5" r="123" s="29">
      <c r="A123" s="25" t="n"/>
      <c r="B123" s="25" t="n"/>
      <c r="C123" s="21" t="n"/>
      <c r="D123" s="21" t="n"/>
      <c r="E123" s="21" t="n"/>
      <c r="F123" s="21" t="n"/>
      <c r="G123" s="21" t="n"/>
      <c r="H123" s="21" t="n"/>
      <c r="I123" s="21" t="n"/>
      <c r="J123" s="11" t="n"/>
      <c r="K123" s="34" t="n"/>
      <c r="L123" s="33" t="n"/>
      <c r="M123" s="3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  <c r="Z123" s="24" t="n"/>
      <c r="AA123" s="24" t="n"/>
      <c r="AB123" s="24" t="n"/>
    </row>
    <row customHeight="1" ht="16.5" r="124" s="29">
      <c r="A124" s="25" t="n"/>
      <c r="B124" s="25" t="n"/>
      <c r="C124" s="21" t="n"/>
      <c r="D124" s="21" t="n"/>
      <c r="E124" s="21" t="n"/>
      <c r="F124" s="21" t="n"/>
      <c r="G124" s="21" t="n"/>
      <c r="H124" s="21" t="n"/>
      <c r="I124" s="21" t="n"/>
      <c r="J124" s="11" t="n"/>
      <c r="K124" s="34" t="n"/>
      <c r="L124" s="33" t="n"/>
      <c r="M124" s="3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  <c r="Z124" s="24" t="n"/>
      <c r="AA124" s="24" t="n"/>
      <c r="AB124" s="24" t="n"/>
    </row>
    <row customHeight="1" ht="16.5" r="125" s="29">
      <c r="A125" s="25" t="n"/>
      <c r="B125" s="25" t="n"/>
      <c r="C125" s="21" t="n"/>
      <c r="D125" s="21" t="n"/>
      <c r="E125" s="21" t="n"/>
      <c r="F125" s="21" t="n"/>
      <c r="G125" s="21" t="n"/>
      <c r="H125" s="21" t="n"/>
      <c r="I125" s="21" t="n"/>
      <c r="J125" s="11" t="n"/>
      <c r="K125" s="34" t="n"/>
      <c r="L125" s="33" t="n"/>
      <c r="M125" s="3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  <c r="Z125" s="24" t="n"/>
      <c r="AA125" s="24" t="n"/>
      <c r="AB125" s="24" t="n"/>
    </row>
    <row customHeight="1" ht="16.5" r="126" s="29">
      <c r="A126" s="25" t="n"/>
      <c r="B126" s="25" t="n"/>
      <c r="C126" s="21" t="n"/>
      <c r="D126" s="21" t="n"/>
      <c r="E126" s="21" t="n"/>
      <c r="F126" s="21" t="n"/>
      <c r="G126" s="21" t="n"/>
      <c r="H126" s="21" t="n"/>
      <c r="I126" s="21" t="n"/>
      <c r="J126" s="11" t="n"/>
      <c r="K126" s="34" t="n"/>
      <c r="L126" s="33" t="n"/>
      <c r="M126" s="3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  <c r="Z126" s="24" t="n"/>
      <c r="AA126" s="24" t="n"/>
      <c r="AB126" s="24" t="n"/>
    </row>
    <row customHeight="1" ht="16.5" r="127" s="29">
      <c r="A127" s="25" t="n"/>
      <c r="B127" s="25" t="n"/>
      <c r="C127" s="21" t="n"/>
      <c r="D127" s="21" t="n"/>
      <c r="E127" s="21" t="n"/>
      <c r="F127" s="21" t="n"/>
      <c r="G127" s="21" t="n"/>
      <c r="H127" s="21" t="n"/>
      <c r="I127" s="21" t="n"/>
      <c r="J127" s="11" t="n"/>
      <c r="K127" s="34" t="n"/>
      <c r="L127" s="33" t="n"/>
      <c r="M127" s="3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  <c r="Z127" s="24" t="n"/>
      <c r="AA127" s="24" t="n"/>
      <c r="AB127" s="24" t="n"/>
    </row>
    <row customHeight="1" ht="16.5" r="128" s="29">
      <c r="A128" s="25" t="n"/>
      <c r="B128" s="25" t="n"/>
      <c r="C128" s="21" t="n"/>
      <c r="D128" s="21" t="n"/>
      <c r="E128" s="21" t="n"/>
      <c r="F128" s="21" t="n"/>
      <c r="G128" s="21" t="n"/>
      <c r="H128" s="21" t="n"/>
      <c r="I128" s="21" t="n"/>
      <c r="J128" s="11" t="n"/>
      <c r="K128" s="34" t="n"/>
      <c r="L128" s="33" t="n"/>
      <c r="M128" s="3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  <c r="Z128" s="24" t="n"/>
      <c r="AA128" s="24" t="n"/>
      <c r="AB128" s="24" t="n"/>
    </row>
    <row customHeight="1" ht="16.5" r="129" s="29">
      <c r="A129" s="25" t="n"/>
      <c r="B129" s="25" t="n"/>
      <c r="C129" s="21" t="n"/>
      <c r="D129" s="21" t="n"/>
      <c r="E129" s="21" t="n"/>
      <c r="F129" s="21" t="n"/>
      <c r="G129" s="21" t="n"/>
      <c r="H129" s="21" t="n"/>
      <c r="I129" s="21" t="n"/>
      <c r="J129" s="11" t="n"/>
      <c r="K129" s="34" t="n"/>
      <c r="L129" s="33" t="n"/>
      <c r="M129" s="3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  <c r="Z129" s="24" t="n"/>
      <c r="AA129" s="24" t="n"/>
      <c r="AB129" s="24" t="n"/>
    </row>
    <row customHeight="1" ht="16.5" r="130" s="29">
      <c r="A130" s="25" t="n"/>
      <c r="B130" s="25" t="n"/>
      <c r="C130" s="21" t="n"/>
      <c r="D130" s="21" t="n"/>
      <c r="E130" s="21" t="n"/>
      <c r="F130" s="21" t="n"/>
      <c r="G130" s="21" t="n"/>
      <c r="H130" s="21" t="n"/>
      <c r="I130" s="21" t="n"/>
      <c r="J130" s="11" t="n"/>
      <c r="K130" s="34" t="n"/>
      <c r="L130" s="33" t="n"/>
      <c r="M130" s="3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  <c r="Z130" s="24" t="n"/>
      <c r="AA130" s="24" t="n"/>
      <c r="AB130" s="24" t="n"/>
    </row>
    <row customHeight="1" ht="16.5" r="131" s="29">
      <c r="A131" s="25" t="n"/>
      <c r="B131" s="25" t="n"/>
      <c r="C131" s="21" t="n"/>
      <c r="D131" s="21" t="n"/>
      <c r="E131" s="21" t="n"/>
      <c r="F131" s="21" t="n"/>
      <c r="G131" s="21" t="n"/>
      <c r="H131" s="21" t="n"/>
      <c r="I131" s="21" t="n"/>
      <c r="J131" s="11" t="n"/>
      <c r="K131" s="34" t="n"/>
      <c r="L131" s="33" t="n"/>
      <c r="M131" s="3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  <c r="AA131" s="24" t="n"/>
      <c r="AB131" s="24" t="n"/>
    </row>
    <row customHeight="1" ht="16.5" r="132" s="29">
      <c r="A132" s="25" t="n"/>
      <c r="B132" s="25" t="n"/>
      <c r="C132" s="21" t="n"/>
      <c r="D132" s="21" t="n"/>
      <c r="E132" s="21" t="n"/>
      <c r="F132" s="21" t="n"/>
      <c r="G132" s="21" t="n"/>
      <c r="H132" s="21" t="n"/>
      <c r="I132" s="21" t="n"/>
      <c r="J132" s="11" t="n"/>
      <c r="K132" s="34" t="n"/>
      <c r="L132" s="33" t="n"/>
      <c r="M132" s="3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  <c r="Z132" s="24" t="n"/>
      <c r="AA132" s="24" t="n"/>
      <c r="AB132" s="24" t="n"/>
    </row>
    <row customHeight="1" ht="16.5" r="133" s="29">
      <c r="A133" s="25" t="n"/>
      <c r="B133" s="25" t="n"/>
      <c r="C133" s="21" t="n"/>
      <c r="D133" s="21" t="n"/>
      <c r="E133" s="21" t="n"/>
      <c r="F133" s="21" t="n"/>
      <c r="G133" s="21" t="n"/>
      <c r="H133" s="21" t="n"/>
      <c r="I133" s="21" t="n"/>
      <c r="J133" s="11" t="n"/>
      <c r="K133" s="34" t="n"/>
      <c r="L133" s="33" t="n"/>
      <c r="M133" s="3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  <c r="Z133" s="24" t="n"/>
      <c r="AA133" s="24" t="n"/>
      <c r="AB133" s="24" t="n"/>
    </row>
    <row customHeight="1" ht="16.5" r="134" s="29">
      <c r="A134" s="25" t="n"/>
      <c r="B134" s="25" t="n"/>
      <c r="C134" s="21" t="n"/>
      <c r="D134" s="21" t="n"/>
      <c r="E134" s="21" t="n"/>
      <c r="F134" s="21" t="n"/>
      <c r="G134" s="21" t="n"/>
      <c r="H134" s="21" t="n"/>
      <c r="I134" s="21" t="n"/>
      <c r="J134" s="11" t="n"/>
      <c r="K134" s="34" t="n"/>
      <c r="L134" s="33" t="n"/>
      <c r="M134" s="3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  <c r="Z134" s="24" t="n"/>
      <c r="AA134" s="24" t="n"/>
      <c r="AB134" s="24" t="n"/>
    </row>
    <row customHeight="1" ht="16.5" r="135" s="29">
      <c r="A135" s="25" t="n"/>
      <c r="B135" s="25" t="n"/>
      <c r="C135" s="21" t="n"/>
      <c r="D135" s="21" t="n"/>
      <c r="E135" s="21" t="n"/>
      <c r="F135" s="21" t="n"/>
      <c r="G135" s="21" t="n"/>
      <c r="H135" s="21" t="n"/>
      <c r="I135" s="21" t="n"/>
      <c r="J135" s="11" t="n"/>
      <c r="K135" s="34" t="n"/>
      <c r="L135" s="33" t="n"/>
      <c r="M135" s="3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  <c r="Z135" s="24" t="n"/>
      <c r="AA135" s="24" t="n"/>
      <c r="AB135" s="24" t="n"/>
    </row>
    <row customHeight="1" ht="16.5" r="136" s="29">
      <c r="A136" s="25" t="n"/>
      <c r="B136" s="25" t="n"/>
      <c r="C136" s="21" t="n"/>
      <c r="D136" s="21" t="n"/>
      <c r="E136" s="21" t="n"/>
      <c r="F136" s="21" t="n"/>
      <c r="G136" s="21" t="n"/>
      <c r="H136" s="21" t="n"/>
      <c r="I136" s="21" t="n"/>
      <c r="J136" s="11" t="n"/>
      <c r="K136" s="34" t="n"/>
      <c r="L136" s="33" t="n"/>
      <c r="M136" s="3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  <c r="Z136" s="24" t="n"/>
      <c r="AA136" s="24" t="n"/>
      <c r="AB136" s="24" t="n"/>
    </row>
    <row customHeight="1" ht="16.5" r="137" s="29">
      <c r="A137" s="25" t="n"/>
      <c r="B137" s="25" t="n"/>
      <c r="C137" s="21" t="n"/>
      <c r="D137" s="21" t="n"/>
      <c r="E137" s="21" t="n"/>
      <c r="F137" s="21" t="n"/>
      <c r="G137" s="21" t="n"/>
      <c r="H137" s="21" t="n"/>
      <c r="I137" s="21" t="n"/>
      <c r="J137" s="11" t="n"/>
      <c r="K137" s="34" t="n"/>
      <c r="L137" s="33" t="n"/>
      <c r="M137" s="3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  <c r="Z137" s="24" t="n"/>
      <c r="AA137" s="24" t="n"/>
      <c r="AB137" s="24" t="n"/>
    </row>
    <row customHeight="1" ht="16.5" r="138" s="29">
      <c r="A138" s="25" t="n"/>
      <c r="B138" s="25" t="n"/>
      <c r="C138" s="21" t="n"/>
      <c r="D138" s="21" t="n"/>
      <c r="E138" s="21" t="n"/>
      <c r="F138" s="21" t="n"/>
      <c r="G138" s="21" t="n"/>
      <c r="H138" s="21" t="n"/>
      <c r="I138" s="21" t="n"/>
      <c r="J138" s="11" t="n"/>
      <c r="K138" s="34" t="n"/>
      <c r="L138" s="33" t="n"/>
      <c r="M138" s="3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  <c r="Z138" s="24" t="n"/>
      <c r="AA138" s="24" t="n"/>
      <c r="AB138" s="24" t="n"/>
    </row>
    <row customHeight="1" ht="16.5" r="139" s="29">
      <c r="A139" s="25" t="n"/>
      <c r="B139" s="25" t="n"/>
      <c r="C139" s="21" t="n"/>
      <c r="D139" s="21" t="n"/>
      <c r="E139" s="21" t="n"/>
      <c r="F139" s="21" t="n"/>
      <c r="G139" s="21" t="n"/>
      <c r="H139" s="21" t="n"/>
      <c r="I139" s="21" t="n"/>
      <c r="J139" s="11" t="n"/>
      <c r="K139" s="34" t="n"/>
      <c r="L139" s="33" t="n"/>
      <c r="M139" s="3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  <c r="Z139" s="24" t="n"/>
      <c r="AA139" s="24" t="n"/>
      <c r="AB139" s="24" t="n"/>
    </row>
    <row customHeight="1" ht="16.5" r="140" s="29">
      <c r="A140" s="25" t="n"/>
      <c r="B140" s="25" t="n"/>
      <c r="C140" s="21" t="n"/>
      <c r="D140" s="21" t="n"/>
      <c r="E140" s="21" t="n"/>
      <c r="F140" s="21" t="n"/>
      <c r="G140" s="21" t="n"/>
      <c r="H140" s="21" t="n"/>
      <c r="I140" s="21" t="n"/>
      <c r="J140" s="11" t="n"/>
      <c r="K140" s="34" t="n"/>
      <c r="L140" s="33" t="n"/>
      <c r="M140" s="3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  <c r="Z140" s="24" t="n"/>
      <c r="AA140" s="24" t="n"/>
      <c r="AB140" s="24" t="n"/>
    </row>
    <row customHeight="1" ht="16.5" r="141" s="29">
      <c r="A141" s="25" t="n"/>
      <c r="B141" s="25" t="n"/>
      <c r="C141" s="21" t="n"/>
      <c r="D141" s="21" t="n"/>
      <c r="E141" s="21" t="n"/>
      <c r="F141" s="21" t="n"/>
      <c r="G141" s="21" t="n"/>
      <c r="H141" s="21" t="n"/>
      <c r="I141" s="21" t="n"/>
      <c r="J141" s="11" t="n"/>
      <c r="K141" s="34" t="n"/>
      <c r="L141" s="33" t="n"/>
      <c r="M141" s="3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  <c r="Z141" s="24" t="n"/>
      <c r="AA141" s="24" t="n"/>
      <c r="AB141" s="24" t="n"/>
    </row>
    <row customHeight="1" ht="16.5" r="142" s="29">
      <c r="A142" s="25" t="n"/>
      <c r="B142" s="25" t="n"/>
      <c r="C142" s="21" t="n"/>
      <c r="D142" s="21" t="n"/>
      <c r="E142" s="21" t="n"/>
      <c r="F142" s="21" t="n"/>
      <c r="G142" s="21" t="n"/>
      <c r="H142" s="21" t="n"/>
      <c r="I142" s="21" t="n"/>
      <c r="J142" s="11" t="n"/>
      <c r="K142" s="34" t="n"/>
      <c r="L142" s="33" t="n"/>
      <c r="M142" s="3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  <c r="Z142" s="24" t="n"/>
      <c r="AA142" s="24" t="n"/>
      <c r="AB142" s="24" t="n"/>
    </row>
    <row customHeight="1" ht="16.5" r="143" s="29">
      <c r="A143" s="25" t="n"/>
      <c r="B143" s="25" t="n"/>
      <c r="C143" s="21" t="n"/>
      <c r="D143" s="21" t="n"/>
      <c r="E143" s="21" t="n"/>
      <c r="F143" s="21" t="n"/>
      <c r="G143" s="21" t="n"/>
      <c r="H143" s="21" t="n"/>
      <c r="I143" s="21" t="n"/>
      <c r="J143" s="11" t="n"/>
      <c r="K143" s="34" t="n"/>
      <c r="L143" s="33" t="n"/>
      <c r="M143" s="3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  <c r="Z143" s="24" t="n"/>
      <c r="AA143" s="24" t="n"/>
      <c r="AB143" s="24" t="n"/>
    </row>
    <row customHeight="1" ht="16.5" r="144" s="29">
      <c r="A144" s="25" t="n"/>
      <c r="B144" s="25" t="n"/>
      <c r="C144" s="21" t="n"/>
      <c r="D144" s="21" t="n"/>
      <c r="E144" s="21" t="n"/>
      <c r="F144" s="21" t="n"/>
      <c r="G144" s="21" t="n"/>
      <c r="H144" s="21" t="n"/>
      <c r="I144" s="21" t="n"/>
      <c r="J144" s="11" t="n"/>
      <c r="K144" s="34" t="n"/>
      <c r="L144" s="33" t="n"/>
      <c r="M144" s="3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  <c r="Z144" s="24" t="n"/>
      <c r="AA144" s="24" t="n"/>
      <c r="AB144" s="24" t="n"/>
    </row>
    <row customHeight="1" ht="16.5" r="145" s="29">
      <c r="A145" s="25" t="n"/>
      <c r="B145" s="25" t="n"/>
      <c r="C145" s="21" t="n"/>
      <c r="D145" s="21" t="n"/>
      <c r="E145" s="21" t="n"/>
      <c r="F145" s="21" t="n"/>
      <c r="G145" s="21" t="n"/>
      <c r="H145" s="21" t="n"/>
      <c r="I145" s="21" t="n"/>
      <c r="J145" s="11" t="n"/>
      <c r="K145" s="34" t="n"/>
      <c r="L145" s="33" t="n"/>
      <c r="M145" s="3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  <c r="Z145" s="24" t="n"/>
      <c r="AA145" s="24" t="n"/>
      <c r="AB145" s="24" t="n"/>
    </row>
    <row customHeight="1" ht="16.5" r="146" s="29">
      <c r="A146" s="25" t="n"/>
      <c r="B146" s="25" t="n"/>
      <c r="C146" s="21" t="n"/>
      <c r="D146" s="21" t="n"/>
      <c r="E146" s="21" t="n"/>
      <c r="F146" s="21" t="n"/>
      <c r="G146" s="21" t="n"/>
      <c r="H146" s="21" t="n"/>
      <c r="I146" s="21" t="n"/>
      <c r="J146" s="11" t="n"/>
      <c r="K146" s="34" t="n"/>
      <c r="L146" s="33" t="n"/>
      <c r="M146" s="3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  <c r="Z146" s="24" t="n"/>
      <c r="AA146" s="24" t="n"/>
      <c r="AB146" s="24" t="n"/>
    </row>
    <row customHeight="1" ht="16.5" r="147" s="29">
      <c r="A147" s="25" t="n"/>
      <c r="B147" s="25" t="n"/>
      <c r="C147" s="21" t="n"/>
      <c r="D147" s="21" t="n"/>
      <c r="E147" s="21" t="n"/>
      <c r="F147" s="21" t="n"/>
      <c r="G147" s="21" t="n"/>
      <c r="H147" s="21" t="n"/>
      <c r="I147" s="21" t="n"/>
      <c r="J147" s="11" t="n"/>
      <c r="K147" s="34" t="n"/>
      <c r="L147" s="33" t="n"/>
      <c r="M147" s="3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  <c r="Z147" s="24" t="n"/>
      <c r="AA147" s="24" t="n"/>
      <c r="AB147" s="24" t="n"/>
    </row>
    <row customHeight="1" ht="16.5" r="148" s="29">
      <c r="A148" s="25" t="n"/>
      <c r="B148" s="25" t="n"/>
      <c r="C148" s="21" t="n"/>
      <c r="D148" s="21" t="n"/>
      <c r="E148" s="21" t="n"/>
      <c r="F148" s="21" t="n"/>
      <c r="G148" s="21" t="n"/>
      <c r="H148" s="21" t="n"/>
      <c r="I148" s="21" t="n"/>
      <c r="J148" s="11" t="n"/>
      <c r="K148" s="34" t="n"/>
      <c r="L148" s="33" t="n"/>
      <c r="M148" s="3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  <c r="Z148" s="24" t="n"/>
      <c r="AA148" s="24" t="n"/>
      <c r="AB148" s="24" t="n"/>
    </row>
    <row customHeight="1" ht="16.5" r="149" s="29">
      <c r="A149" s="25" t="n"/>
      <c r="B149" s="25" t="n"/>
      <c r="C149" s="21" t="n"/>
      <c r="D149" s="21" t="n"/>
      <c r="E149" s="21" t="n"/>
      <c r="F149" s="21" t="n"/>
      <c r="G149" s="21" t="n"/>
      <c r="H149" s="21" t="n"/>
      <c r="I149" s="21" t="n"/>
      <c r="J149" s="11" t="n"/>
      <c r="K149" s="34" t="n"/>
      <c r="L149" s="33" t="n"/>
      <c r="M149" s="3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  <c r="Z149" s="24" t="n"/>
      <c r="AA149" s="24" t="n"/>
      <c r="AB149" s="24" t="n"/>
    </row>
    <row customHeight="1" ht="16.5" r="150" s="29">
      <c r="A150" s="25" t="n"/>
      <c r="B150" s="25" t="n"/>
      <c r="C150" s="21" t="n"/>
      <c r="D150" s="21" t="n"/>
      <c r="E150" s="21" t="n"/>
      <c r="F150" s="21" t="n"/>
      <c r="G150" s="21" t="n"/>
      <c r="H150" s="21" t="n"/>
      <c r="I150" s="21" t="n"/>
      <c r="J150" s="11" t="n"/>
      <c r="K150" s="34" t="n"/>
      <c r="L150" s="33" t="n"/>
      <c r="M150" s="3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  <c r="Z150" s="24" t="n"/>
      <c r="AA150" s="24" t="n"/>
      <c r="AB150" s="24" t="n"/>
    </row>
    <row customHeight="1" ht="16.5" r="151" s="29">
      <c r="A151" s="25" t="n"/>
      <c r="B151" s="25" t="n"/>
      <c r="C151" s="21" t="n"/>
      <c r="D151" s="21" t="n"/>
      <c r="E151" s="21" t="n"/>
      <c r="F151" s="21" t="n"/>
      <c r="G151" s="21" t="n"/>
      <c r="H151" s="21" t="n"/>
      <c r="I151" s="21" t="n"/>
      <c r="J151" s="11" t="n"/>
      <c r="K151" s="34" t="n"/>
      <c r="L151" s="33" t="n"/>
      <c r="M151" s="3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  <c r="Z151" s="24" t="n"/>
      <c r="AA151" s="24" t="n"/>
      <c r="AB151" s="24" t="n"/>
    </row>
    <row customHeight="1" ht="16.5" r="152" s="29">
      <c r="A152" s="25" t="n"/>
      <c r="B152" s="25" t="n"/>
      <c r="C152" s="21" t="n"/>
      <c r="D152" s="21" t="n"/>
      <c r="E152" s="21" t="n"/>
      <c r="F152" s="21" t="n"/>
      <c r="G152" s="21" t="n"/>
      <c r="H152" s="21" t="n"/>
      <c r="I152" s="21" t="n"/>
      <c r="J152" s="11" t="n"/>
      <c r="K152" s="34" t="n"/>
      <c r="L152" s="33" t="n"/>
      <c r="M152" s="3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  <c r="Z152" s="24" t="n"/>
      <c r="AA152" s="24" t="n"/>
      <c r="AB152" s="24" t="n"/>
    </row>
    <row customHeight="1" ht="16.5" r="153" s="29">
      <c r="A153" s="25" t="n"/>
      <c r="B153" s="25" t="n"/>
      <c r="C153" s="21" t="n"/>
      <c r="D153" s="21" t="n"/>
      <c r="E153" s="21" t="n"/>
      <c r="F153" s="21" t="n"/>
      <c r="G153" s="21" t="n"/>
      <c r="H153" s="21" t="n"/>
      <c r="I153" s="21" t="n"/>
      <c r="J153" s="11" t="n"/>
      <c r="K153" s="34" t="n"/>
      <c r="L153" s="33" t="n"/>
      <c r="M153" s="3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  <c r="Z153" s="24" t="n"/>
      <c r="AA153" s="24" t="n"/>
      <c r="AB153" s="24" t="n"/>
    </row>
    <row customHeight="1" ht="16.5" r="154" s="29">
      <c r="A154" s="25" t="n"/>
      <c r="B154" s="25" t="n"/>
      <c r="C154" s="21" t="n"/>
      <c r="D154" s="21" t="n"/>
      <c r="E154" s="21" t="n"/>
      <c r="F154" s="21" t="n"/>
      <c r="G154" s="21" t="n"/>
      <c r="H154" s="21" t="n"/>
      <c r="I154" s="21" t="n"/>
      <c r="J154" s="11" t="n"/>
      <c r="K154" s="34" t="n"/>
      <c r="L154" s="33" t="n"/>
      <c r="M154" s="3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  <c r="Z154" s="24" t="n"/>
      <c r="AA154" s="24" t="n"/>
      <c r="AB154" s="24" t="n"/>
    </row>
    <row customHeight="1" ht="16.5" r="155" s="29">
      <c r="A155" s="25" t="n"/>
      <c r="B155" s="25" t="n"/>
      <c r="C155" s="21" t="n"/>
      <c r="D155" s="21" t="n"/>
      <c r="E155" s="21" t="n"/>
      <c r="F155" s="21" t="n"/>
      <c r="G155" s="21" t="n"/>
      <c r="H155" s="21" t="n"/>
      <c r="I155" s="21" t="n"/>
      <c r="J155" s="11" t="n"/>
      <c r="K155" s="34" t="n"/>
      <c r="L155" s="33" t="n"/>
      <c r="M155" s="3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  <c r="Z155" s="24" t="n"/>
      <c r="AA155" s="24" t="n"/>
      <c r="AB155" s="24" t="n"/>
    </row>
    <row customHeight="1" ht="16.5" r="156" s="29">
      <c r="A156" s="25" t="n"/>
      <c r="B156" s="25" t="n"/>
      <c r="C156" s="21" t="n"/>
      <c r="D156" s="21" t="n"/>
      <c r="E156" s="21" t="n"/>
      <c r="F156" s="21" t="n"/>
      <c r="G156" s="21" t="n"/>
      <c r="H156" s="21" t="n"/>
      <c r="I156" s="21" t="n"/>
      <c r="J156" s="11" t="n"/>
      <c r="K156" s="34" t="n"/>
      <c r="L156" s="33" t="n"/>
      <c r="M156" s="3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  <c r="Z156" s="24" t="n"/>
      <c r="AA156" s="24" t="n"/>
      <c r="AB156" s="24" t="n"/>
    </row>
    <row customHeight="1" ht="16.5" r="157" s="29">
      <c r="A157" s="25" t="n"/>
      <c r="B157" s="25" t="n"/>
      <c r="C157" s="21" t="n"/>
      <c r="D157" s="21" t="n"/>
      <c r="E157" s="21" t="n"/>
      <c r="F157" s="21" t="n"/>
      <c r="G157" s="21" t="n"/>
      <c r="H157" s="21" t="n"/>
      <c r="I157" s="21" t="n"/>
      <c r="J157" s="11" t="n"/>
      <c r="K157" s="34" t="n"/>
      <c r="L157" s="33" t="n"/>
      <c r="M157" s="3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  <c r="Z157" s="24" t="n"/>
      <c r="AA157" s="24" t="n"/>
      <c r="AB157" s="24" t="n"/>
    </row>
    <row customHeight="1" ht="16.5" r="158" s="29">
      <c r="A158" s="25" t="n"/>
      <c r="B158" s="25" t="n"/>
      <c r="C158" s="21" t="n"/>
      <c r="D158" s="21" t="n"/>
      <c r="E158" s="21" t="n"/>
      <c r="F158" s="21" t="n"/>
      <c r="G158" s="21" t="n"/>
      <c r="H158" s="21" t="n"/>
      <c r="I158" s="21" t="n"/>
      <c r="J158" s="11" t="n"/>
      <c r="K158" s="34" t="n"/>
      <c r="L158" s="33" t="n"/>
      <c r="M158" s="3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  <c r="Z158" s="24" t="n"/>
      <c r="AA158" s="24" t="n"/>
      <c r="AB158" s="24" t="n"/>
    </row>
    <row customHeight="1" ht="16.5" r="159" s="29">
      <c r="A159" s="25" t="n"/>
      <c r="B159" s="25" t="n"/>
      <c r="C159" s="21" t="n"/>
      <c r="D159" s="21" t="n"/>
      <c r="E159" s="21" t="n"/>
      <c r="F159" s="21" t="n"/>
      <c r="G159" s="21" t="n"/>
      <c r="H159" s="21" t="n"/>
      <c r="I159" s="21" t="n"/>
      <c r="J159" s="11" t="n"/>
      <c r="K159" s="34" t="n"/>
      <c r="L159" s="33" t="n"/>
      <c r="M159" s="3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  <c r="Z159" s="24" t="n"/>
      <c r="AA159" s="24" t="n"/>
      <c r="AB159" s="24" t="n"/>
    </row>
    <row customHeight="1" ht="16.5" r="160" s="29">
      <c r="A160" s="25" t="n"/>
      <c r="B160" s="25" t="n"/>
      <c r="C160" s="21" t="n"/>
      <c r="D160" s="21" t="n"/>
      <c r="E160" s="21" t="n"/>
      <c r="F160" s="21" t="n"/>
      <c r="G160" s="21" t="n"/>
      <c r="H160" s="21" t="n"/>
      <c r="I160" s="21" t="n"/>
      <c r="J160" s="11" t="n"/>
      <c r="K160" s="34" t="n"/>
      <c r="L160" s="33" t="n"/>
      <c r="M160" s="3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  <c r="Z160" s="24" t="n"/>
      <c r="AA160" s="24" t="n"/>
      <c r="AB160" s="24" t="n"/>
    </row>
    <row customHeight="1" ht="16.5" r="161" s="29">
      <c r="A161" s="25" t="n"/>
      <c r="B161" s="25" t="n"/>
      <c r="C161" s="21" t="n"/>
      <c r="D161" s="21" t="n"/>
      <c r="E161" s="21" t="n"/>
      <c r="F161" s="21" t="n"/>
      <c r="G161" s="21" t="n"/>
      <c r="H161" s="21" t="n"/>
      <c r="I161" s="21" t="n"/>
      <c r="J161" s="11" t="n"/>
      <c r="K161" s="34" t="n"/>
      <c r="L161" s="33" t="n"/>
      <c r="M161" s="3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  <c r="Z161" s="24" t="n"/>
      <c r="AA161" s="24" t="n"/>
      <c r="AB161" s="24" t="n"/>
    </row>
    <row customHeight="1" ht="16.5" r="162" s="29">
      <c r="A162" s="25" t="n"/>
      <c r="B162" s="25" t="n"/>
      <c r="C162" s="21" t="n"/>
      <c r="D162" s="21" t="n"/>
      <c r="E162" s="21" t="n"/>
      <c r="F162" s="21" t="n"/>
      <c r="G162" s="21" t="n"/>
      <c r="H162" s="21" t="n"/>
      <c r="I162" s="21" t="n"/>
      <c r="J162" s="11" t="n"/>
      <c r="K162" s="34" t="n"/>
      <c r="L162" s="33" t="n"/>
      <c r="M162" s="3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  <c r="Z162" s="24" t="n"/>
      <c r="AA162" s="24" t="n"/>
      <c r="AB162" s="24" t="n"/>
    </row>
    <row customHeight="1" ht="16.5" r="163" s="29">
      <c r="A163" s="25" t="n"/>
      <c r="B163" s="25" t="n"/>
      <c r="C163" s="21" t="n"/>
      <c r="D163" s="21" t="n"/>
      <c r="E163" s="21" t="n"/>
      <c r="F163" s="21" t="n"/>
      <c r="G163" s="21" t="n"/>
      <c r="H163" s="21" t="n"/>
      <c r="I163" s="21" t="n"/>
      <c r="J163" s="11" t="n"/>
      <c r="K163" s="34" t="n"/>
      <c r="L163" s="33" t="n"/>
      <c r="M163" s="3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  <c r="Z163" s="24" t="n"/>
      <c r="AA163" s="24" t="n"/>
      <c r="AB163" s="24" t="n"/>
    </row>
    <row customHeight="1" ht="16.5" r="164" s="29">
      <c r="A164" s="25" t="n"/>
      <c r="B164" s="25" t="n"/>
      <c r="C164" s="21" t="n"/>
      <c r="D164" s="21" t="n"/>
      <c r="E164" s="21" t="n"/>
      <c r="F164" s="21" t="n"/>
      <c r="G164" s="21" t="n"/>
      <c r="H164" s="21" t="n"/>
      <c r="I164" s="21" t="n"/>
      <c r="J164" s="11" t="n"/>
      <c r="K164" s="34" t="n"/>
      <c r="L164" s="33" t="n"/>
      <c r="M164" s="3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  <c r="Z164" s="24" t="n"/>
      <c r="AA164" s="24" t="n"/>
      <c r="AB164" s="24" t="n"/>
    </row>
    <row customHeight="1" ht="16.5" r="165" s="29">
      <c r="A165" s="25" t="n"/>
      <c r="B165" s="25" t="n"/>
      <c r="C165" s="21" t="n"/>
      <c r="D165" s="21" t="n"/>
      <c r="E165" s="21" t="n"/>
      <c r="F165" s="21" t="n"/>
      <c r="G165" s="21" t="n"/>
      <c r="H165" s="21" t="n"/>
      <c r="I165" s="21" t="n"/>
      <c r="J165" s="11" t="n"/>
      <c r="K165" s="34" t="n"/>
      <c r="L165" s="33" t="n"/>
      <c r="M165" s="3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  <c r="Z165" s="24" t="n"/>
      <c r="AA165" s="24" t="n"/>
      <c r="AB165" s="24" t="n"/>
    </row>
    <row customHeight="1" ht="16.5" r="166" s="29">
      <c r="A166" s="25" t="n"/>
      <c r="B166" s="25" t="n"/>
      <c r="C166" s="21" t="n"/>
      <c r="D166" s="21" t="n"/>
      <c r="E166" s="21" t="n"/>
      <c r="F166" s="21" t="n"/>
      <c r="G166" s="21" t="n"/>
      <c r="H166" s="21" t="n"/>
      <c r="I166" s="21" t="n"/>
      <c r="J166" s="11" t="n"/>
      <c r="K166" s="34" t="n"/>
      <c r="L166" s="33" t="n"/>
      <c r="M166" s="3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  <c r="Z166" s="24" t="n"/>
      <c r="AA166" s="24" t="n"/>
      <c r="AB166" s="24" t="n"/>
    </row>
    <row customHeight="1" ht="16.5" r="167" s="29">
      <c r="A167" s="25" t="n"/>
      <c r="B167" s="25" t="n"/>
      <c r="C167" s="21" t="n"/>
      <c r="D167" s="21" t="n"/>
      <c r="E167" s="21" t="n"/>
      <c r="F167" s="21" t="n"/>
      <c r="G167" s="21" t="n"/>
      <c r="H167" s="21" t="n"/>
      <c r="I167" s="21" t="n"/>
      <c r="J167" s="11" t="n"/>
      <c r="K167" s="34" t="n"/>
      <c r="L167" s="33" t="n"/>
      <c r="M167" s="3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  <c r="Z167" s="24" t="n"/>
      <c r="AA167" s="24" t="n"/>
      <c r="AB167" s="24" t="n"/>
    </row>
    <row customHeight="1" ht="16.5" r="168" s="29">
      <c r="A168" s="25" t="n"/>
      <c r="B168" s="25" t="n"/>
      <c r="C168" s="21" t="n"/>
      <c r="D168" s="21" t="n"/>
      <c r="E168" s="21" t="n"/>
      <c r="F168" s="21" t="n"/>
      <c r="G168" s="21" t="n"/>
      <c r="H168" s="21" t="n"/>
      <c r="I168" s="21" t="n"/>
      <c r="J168" s="11" t="n"/>
      <c r="K168" s="34" t="n"/>
      <c r="L168" s="33" t="n"/>
      <c r="M168" s="3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  <c r="Z168" s="24" t="n"/>
      <c r="AA168" s="24" t="n"/>
      <c r="AB168" s="24" t="n"/>
    </row>
    <row customHeight="1" ht="16.5" r="169" s="29">
      <c r="A169" s="25" t="n"/>
      <c r="B169" s="25" t="n"/>
      <c r="C169" s="21" t="n"/>
      <c r="D169" s="21" t="n"/>
      <c r="E169" s="21" t="n"/>
      <c r="F169" s="21" t="n"/>
      <c r="G169" s="21" t="n"/>
      <c r="H169" s="21" t="n"/>
      <c r="I169" s="21" t="n"/>
      <c r="J169" s="11" t="n"/>
      <c r="K169" s="34" t="n"/>
      <c r="L169" s="33" t="n"/>
      <c r="M169" s="3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  <c r="Z169" s="24" t="n"/>
      <c r="AA169" s="24" t="n"/>
      <c r="AB169" s="24" t="n"/>
    </row>
    <row customHeight="1" ht="16.5" r="170" s="29">
      <c r="A170" s="25" t="n"/>
      <c r="B170" s="25" t="n"/>
      <c r="C170" s="21" t="n"/>
      <c r="D170" s="21" t="n"/>
      <c r="E170" s="21" t="n"/>
      <c r="F170" s="21" t="n"/>
      <c r="G170" s="21" t="n"/>
      <c r="H170" s="21" t="n"/>
      <c r="I170" s="21" t="n"/>
      <c r="J170" s="11" t="n"/>
      <c r="K170" s="34" t="n"/>
      <c r="L170" s="33" t="n"/>
      <c r="M170" s="3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  <c r="Z170" s="24" t="n"/>
      <c r="AA170" s="24" t="n"/>
      <c r="AB170" s="24" t="n"/>
    </row>
    <row customHeight="1" ht="16.5" r="171" s="29">
      <c r="A171" s="25" t="n"/>
      <c r="B171" s="25" t="n"/>
      <c r="C171" s="21" t="n"/>
      <c r="D171" s="21" t="n"/>
      <c r="E171" s="21" t="n"/>
      <c r="F171" s="21" t="n"/>
      <c r="G171" s="21" t="n"/>
      <c r="H171" s="21" t="n"/>
      <c r="I171" s="21" t="n"/>
      <c r="J171" s="11" t="n"/>
      <c r="K171" s="34" t="n"/>
      <c r="L171" s="33" t="n"/>
      <c r="M171" s="3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  <c r="Z171" s="24" t="n"/>
      <c r="AA171" s="24" t="n"/>
      <c r="AB171" s="24" t="n"/>
    </row>
    <row customHeight="1" ht="16.5" r="172" s="29">
      <c r="A172" s="25" t="n"/>
      <c r="B172" s="25" t="n"/>
      <c r="C172" s="21" t="n"/>
      <c r="D172" s="21" t="n"/>
      <c r="E172" s="21" t="n"/>
      <c r="F172" s="21" t="n"/>
      <c r="G172" s="21" t="n"/>
      <c r="H172" s="21" t="n"/>
      <c r="I172" s="21" t="n"/>
      <c r="J172" s="11" t="n"/>
      <c r="K172" s="34" t="n"/>
      <c r="L172" s="33" t="n"/>
      <c r="M172" s="3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  <c r="Z172" s="24" t="n"/>
      <c r="AA172" s="24" t="n"/>
      <c r="AB172" s="24" t="n"/>
    </row>
    <row customHeight="1" ht="16.5" r="173" s="29">
      <c r="A173" s="25" t="n"/>
      <c r="B173" s="25" t="n"/>
      <c r="C173" s="21" t="n"/>
      <c r="D173" s="21" t="n"/>
      <c r="E173" s="21" t="n"/>
      <c r="F173" s="21" t="n"/>
      <c r="G173" s="21" t="n"/>
      <c r="H173" s="21" t="n"/>
      <c r="I173" s="21" t="n"/>
      <c r="J173" s="11" t="n"/>
      <c r="K173" s="34" t="n"/>
      <c r="L173" s="33" t="n"/>
      <c r="M173" s="3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  <c r="Z173" s="24" t="n"/>
      <c r="AA173" s="24" t="n"/>
      <c r="AB173" s="24" t="n"/>
    </row>
    <row customHeight="1" ht="16.5" r="174" s="29">
      <c r="A174" s="25" t="n"/>
      <c r="B174" s="25" t="n"/>
      <c r="C174" s="21" t="n"/>
      <c r="D174" s="21" t="n"/>
      <c r="E174" s="21" t="n"/>
      <c r="F174" s="21" t="n"/>
      <c r="G174" s="21" t="n"/>
      <c r="H174" s="21" t="n"/>
      <c r="I174" s="21" t="n"/>
      <c r="J174" s="11" t="n"/>
      <c r="K174" s="34" t="n"/>
      <c r="L174" s="33" t="n"/>
      <c r="M174" s="3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  <c r="Z174" s="24" t="n"/>
      <c r="AA174" s="24" t="n"/>
      <c r="AB174" s="24" t="n"/>
    </row>
    <row customHeight="1" ht="16.5" r="175" s="29">
      <c r="A175" s="25" t="n"/>
      <c r="B175" s="25" t="n"/>
      <c r="C175" s="21" t="n"/>
      <c r="D175" s="21" t="n"/>
      <c r="E175" s="21" t="n"/>
      <c r="F175" s="21" t="n"/>
      <c r="G175" s="21" t="n"/>
      <c r="H175" s="21" t="n"/>
      <c r="I175" s="21" t="n"/>
      <c r="J175" s="11" t="n"/>
      <c r="K175" s="34" t="n"/>
      <c r="L175" s="33" t="n"/>
      <c r="M175" s="3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  <c r="Z175" s="24" t="n"/>
      <c r="AA175" s="24" t="n"/>
      <c r="AB175" s="24" t="n"/>
    </row>
    <row customHeight="1" ht="16.5" r="176" s="29">
      <c r="A176" s="25" t="n"/>
      <c r="B176" s="25" t="n"/>
      <c r="C176" s="21" t="n"/>
      <c r="D176" s="21" t="n"/>
      <c r="E176" s="21" t="n"/>
      <c r="F176" s="21" t="n"/>
      <c r="G176" s="21" t="n"/>
      <c r="H176" s="21" t="n"/>
      <c r="I176" s="21" t="n"/>
      <c r="J176" s="11" t="n"/>
      <c r="K176" s="34" t="n"/>
      <c r="L176" s="33" t="n"/>
      <c r="M176" s="3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  <c r="Z176" s="24" t="n"/>
      <c r="AA176" s="24" t="n"/>
      <c r="AB176" s="24" t="n"/>
    </row>
    <row customHeight="1" ht="16.5" r="177" s="29">
      <c r="A177" s="25" t="n"/>
      <c r="B177" s="25" t="n"/>
      <c r="C177" s="21" t="n"/>
      <c r="D177" s="21" t="n"/>
      <c r="E177" s="21" t="n"/>
      <c r="F177" s="21" t="n"/>
      <c r="G177" s="21" t="n"/>
      <c r="H177" s="21" t="n"/>
      <c r="I177" s="21" t="n"/>
      <c r="J177" s="11" t="n"/>
      <c r="K177" s="34" t="n"/>
      <c r="L177" s="33" t="n"/>
      <c r="M177" s="3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  <c r="Z177" s="24" t="n"/>
      <c r="AA177" s="24" t="n"/>
      <c r="AB177" s="24" t="n"/>
    </row>
    <row customHeight="1" ht="16.5" r="178" s="29">
      <c r="A178" s="25" t="n"/>
      <c r="B178" s="25" t="n"/>
      <c r="C178" s="21" t="n"/>
      <c r="D178" s="21" t="n"/>
      <c r="E178" s="21" t="n"/>
      <c r="F178" s="21" t="n"/>
      <c r="G178" s="21" t="n"/>
      <c r="H178" s="21" t="n"/>
      <c r="I178" s="21" t="n"/>
      <c r="J178" s="11" t="n"/>
      <c r="K178" s="34" t="n"/>
      <c r="L178" s="33" t="n"/>
      <c r="M178" s="3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  <c r="Z178" s="24" t="n"/>
      <c r="AA178" s="24" t="n"/>
      <c r="AB178" s="24" t="n"/>
    </row>
    <row customHeight="1" ht="16.5" r="179" s="29">
      <c r="A179" s="25" t="n"/>
      <c r="B179" s="25" t="n"/>
      <c r="C179" s="21" t="n"/>
      <c r="D179" s="21" t="n"/>
      <c r="E179" s="21" t="n"/>
      <c r="F179" s="21" t="n"/>
      <c r="G179" s="21" t="n"/>
      <c r="H179" s="21" t="n"/>
      <c r="I179" s="21" t="n"/>
      <c r="J179" s="11" t="n"/>
      <c r="K179" s="34" t="n"/>
      <c r="L179" s="33" t="n"/>
      <c r="M179" s="3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  <c r="Z179" s="24" t="n"/>
      <c r="AA179" s="24" t="n"/>
      <c r="AB179" s="24" t="n"/>
    </row>
    <row customHeight="1" ht="16.5" r="180" s="29">
      <c r="A180" s="25" t="n"/>
      <c r="B180" s="25" t="n"/>
      <c r="C180" s="21" t="n"/>
      <c r="D180" s="21" t="n"/>
      <c r="E180" s="21" t="n"/>
      <c r="F180" s="21" t="n"/>
      <c r="G180" s="21" t="n"/>
      <c r="H180" s="21" t="n"/>
      <c r="I180" s="21" t="n"/>
      <c r="J180" s="11" t="n"/>
      <c r="K180" s="34" t="n"/>
      <c r="L180" s="33" t="n"/>
      <c r="M180" s="3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  <c r="Z180" s="24" t="n"/>
      <c r="AA180" s="24" t="n"/>
      <c r="AB180" s="24" t="n"/>
    </row>
    <row customHeight="1" ht="16.5" r="181" s="29">
      <c r="A181" s="25" t="n"/>
      <c r="B181" s="25" t="n"/>
      <c r="C181" s="21" t="n"/>
      <c r="D181" s="21" t="n"/>
      <c r="E181" s="21" t="n"/>
      <c r="F181" s="21" t="n"/>
      <c r="G181" s="21" t="n"/>
      <c r="H181" s="21" t="n"/>
      <c r="I181" s="21" t="n"/>
      <c r="J181" s="11" t="n"/>
      <c r="K181" s="34" t="n"/>
      <c r="L181" s="33" t="n"/>
      <c r="M181" s="3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  <c r="Z181" s="24" t="n"/>
      <c r="AA181" s="24" t="n"/>
      <c r="AB181" s="24" t="n"/>
    </row>
    <row customHeight="1" ht="16.5" r="182" s="29">
      <c r="A182" s="25" t="n"/>
      <c r="B182" s="25" t="n"/>
      <c r="C182" s="21" t="n"/>
      <c r="D182" s="21" t="n"/>
      <c r="E182" s="21" t="n"/>
      <c r="F182" s="21" t="n"/>
      <c r="G182" s="21" t="n"/>
      <c r="H182" s="21" t="n"/>
      <c r="I182" s="21" t="n"/>
      <c r="J182" s="11" t="n"/>
      <c r="K182" s="34" t="n"/>
      <c r="L182" s="33" t="n"/>
      <c r="M182" s="3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  <c r="Z182" s="24" t="n"/>
      <c r="AA182" s="24" t="n"/>
      <c r="AB182" s="24" t="n"/>
    </row>
    <row customHeight="1" ht="16.5" r="183" s="29">
      <c r="A183" s="25" t="n"/>
      <c r="B183" s="25" t="n"/>
      <c r="C183" s="21" t="n"/>
      <c r="D183" s="21" t="n"/>
      <c r="E183" s="21" t="n"/>
      <c r="F183" s="21" t="n"/>
      <c r="G183" s="21" t="n"/>
      <c r="H183" s="21" t="n"/>
      <c r="I183" s="21" t="n"/>
      <c r="J183" s="11" t="n"/>
      <c r="K183" s="34" t="n"/>
      <c r="L183" s="33" t="n"/>
      <c r="M183" s="3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  <c r="Z183" s="24" t="n"/>
      <c r="AA183" s="24" t="n"/>
      <c r="AB183" s="24" t="n"/>
    </row>
    <row customHeight="1" ht="16.5" r="184" s="29">
      <c r="A184" s="25" t="n"/>
      <c r="B184" s="25" t="n"/>
      <c r="C184" s="21" t="n"/>
      <c r="D184" s="21" t="n"/>
      <c r="E184" s="21" t="n"/>
      <c r="F184" s="21" t="n"/>
      <c r="G184" s="21" t="n"/>
      <c r="H184" s="21" t="n"/>
      <c r="I184" s="21" t="n"/>
      <c r="J184" s="11" t="n"/>
      <c r="K184" s="34" t="n"/>
      <c r="L184" s="33" t="n"/>
      <c r="M184" s="3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  <c r="Z184" s="24" t="n"/>
      <c r="AA184" s="24" t="n"/>
      <c r="AB184" s="24" t="n"/>
    </row>
    <row customHeight="1" ht="16.5" r="185" s="29">
      <c r="A185" s="25" t="n"/>
      <c r="B185" s="25" t="n"/>
      <c r="C185" s="21" t="n"/>
      <c r="D185" s="21" t="n"/>
      <c r="E185" s="21" t="n"/>
      <c r="F185" s="21" t="n"/>
      <c r="G185" s="21" t="n"/>
      <c r="H185" s="21" t="n"/>
      <c r="I185" s="21" t="n"/>
      <c r="J185" s="11" t="n"/>
      <c r="K185" s="34" t="n"/>
      <c r="L185" s="33" t="n"/>
      <c r="M185" s="3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  <c r="Z185" s="24" t="n"/>
      <c r="AA185" s="24" t="n"/>
      <c r="AB185" s="24" t="n"/>
    </row>
    <row customHeight="1" ht="16.5" r="186" s="29">
      <c r="A186" s="25" t="n"/>
      <c r="B186" s="25" t="n"/>
      <c r="C186" s="21" t="n"/>
      <c r="D186" s="21" t="n"/>
      <c r="E186" s="21" t="n"/>
      <c r="F186" s="21" t="n"/>
      <c r="G186" s="21" t="n"/>
      <c r="H186" s="21" t="n"/>
      <c r="I186" s="21" t="n"/>
      <c r="J186" s="11" t="n"/>
      <c r="K186" s="34" t="n"/>
      <c r="L186" s="33" t="n"/>
      <c r="M186" s="3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  <c r="Z186" s="24" t="n"/>
      <c r="AA186" s="24" t="n"/>
      <c r="AB186" s="24" t="n"/>
    </row>
    <row customHeight="1" ht="16.5" r="187" s="29">
      <c r="A187" s="25" t="n"/>
      <c r="B187" s="25" t="n"/>
      <c r="C187" s="21" t="n"/>
      <c r="D187" s="21" t="n"/>
      <c r="E187" s="21" t="n"/>
      <c r="F187" s="21" t="n"/>
      <c r="G187" s="21" t="n"/>
      <c r="H187" s="21" t="n"/>
      <c r="I187" s="21" t="n"/>
      <c r="J187" s="11" t="n"/>
      <c r="K187" s="34" t="n"/>
      <c r="L187" s="33" t="n"/>
      <c r="M187" s="3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  <c r="Z187" s="24" t="n"/>
      <c r="AA187" s="24" t="n"/>
      <c r="AB187" s="24" t="n"/>
    </row>
    <row customHeight="1" ht="16.5" r="188" s="29">
      <c r="A188" s="25" t="n"/>
      <c r="B188" s="25" t="n"/>
      <c r="C188" s="21" t="n"/>
      <c r="D188" s="21" t="n"/>
      <c r="E188" s="21" t="n"/>
      <c r="F188" s="21" t="n"/>
      <c r="G188" s="21" t="n"/>
      <c r="H188" s="21" t="n"/>
      <c r="I188" s="21" t="n"/>
      <c r="J188" s="11" t="n"/>
      <c r="K188" s="34" t="n"/>
      <c r="L188" s="33" t="n"/>
      <c r="M188" s="3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  <c r="Z188" s="24" t="n"/>
      <c r="AA188" s="24" t="n"/>
      <c r="AB188" s="24" t="n"/>
    </row>
    <row customHeight="1" ht="16.5" r="189" s="29">
      <c r="A189" s="25" t="n"/>
      <c r="B189" s="25" t="n"/>
      <c r="C189" s="21" t="n"/>
      <c r="D189" s="21" t="n"/>
      <c r="E189" s="21" t="n"/>
      <c r="F189" s="21" t="n"/>
      <c r="G189" s="21" t="n"/>
      <c r="H189" s="21" t="n"/>
      <c r="I189" s="21" t="n"/>
      <c r="J189" s="11" t="n"/>
      <c r="K189" s="34" t="n"/>
      <c r="L189" s="33" t="n"/>
      <c r="M189" s="3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  <c r="Z189" s="24" t="n"/>
      <c r="AA189" s="24" t="n"/>
      <c r="AB189" s="24" t="n"/>
    </row>
    <row customHeight="1" ht="16.5" r="190" s="29">
      <c r="A190" s="25" t="n"/>
      <c r="B190" s="25" t="n"/>
      <c r="C190" s="21" t="n"/>
      <c r="D190" s="21" t="n"/>
      <c r="E190" s="21" t="n"/>
      <c r="F190" s="21" t="n"/>
      <c r="G190" s="21" t="n"/>
      <c r="H190" s="21" t="n"/>
      <c r="I190" s="21" t="n"/>
      <c r="J190" s="11" t="n"/>
      <c r="K190" s="34" t="n"/>
      <c r="L190" s="33" t="n"/>
      <c r="M190" s="3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  <c r="Z190" s="24" t="n"/>
      <c r="AA190" s="24" t="n"/>
      <c r="AB190" s="24" t="n"/>
    </row>
    <row customHeight="1" ht="16.5" r="191" s="29">
      <c r="A191" s="25" t="n"/>
      <c r="B191" s="25" t="n"/>
      <c r="C191" s="21" t="n"/>
      <c r="D191" s="21" t="n"/>
      <c r="E191" s="21" t="n"/>
      <c r="F191" s="21" t="n"/>
      <c r="G191" s="21" t="n"/>
      <c r="H191" s="21" t="n"/>
      <c r="I191" s="21" t="n"/>
      <c r="J191" s="11" t="n"/>
      <c r="K191" s="34" t="n"/>
      <c r="L191" s="33" t="n"/>
      <c r="M191" s="3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  <c r="Z191" s="24" t="n"/>
      <c r="AA191" s="24" t="n"/>
      <c r="AB191" s="24" t="n"/>
    </row>
    <row customHeight="1" ht="16.5" r="192" s="29">
      <c r="A192" s="25" t="n"/>
      <c r="B192" s="25" t="n"/>
      <c r="C192" s="21" t="n"/>
      <c r="D192" s="21" t="n"/>
      <c r="E192" s="21" t="n"/>
      <c r="F192" s="21" t="n"/>
      <c r="G192" s="21" t="n"/>
      <c r="H192" s="21" t="n"/>
      <c r="I192" s="21" t="n"/>
      <c r="J192" s="11" t="n"/>
      <c r="K192" s="34" t="n"/>
      <c r="L192" s="33" t="n"/>
      <c r="M192" s="3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  <c r="Z192" s="24" t="n"/>
      <c r="AA192" s="24" t="n"/>
      <c r="AB192" s="24" t="n"/>
    </row>
    <row customHeight="1" ht="16.5" r="193" s="29">
      <c r="A193" s="25" t="n"/>
      <c r="B193" s="25" t="n"/>
      <c r="C193" s="21" t="n"/>
      <c r="D193" s="21" t="n"/>
      <c r="E193" s="21" t="n"/>
      <c r="F193" s="21" t="n"/>
      <c r="G193" s="21" t="n"/>
      <c r="H193" s="21" t="n"/>
      <c r="I193" s="21" t="n"/>
      <c r="J193" s="11" t="n"/>
      <c r="K193" s="34" t="n"/>
      <c r="L193" s="33" t="n"/>
      <c r="M193" s="3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  <c r="Z193" s="24" t="n"/>
      <c r="AA193" s="24" t="n"/>
      <c r="AB193" s="24" t="n"/>
    </row>
    <row customHeight="1" ht="16.5" r="194" s="29">
      <c r="A194" s="25" t="n"/>
      <c r="B194" s="25" t="n"/>
      <c r="C194" s="21" t="n"/>
      <c r="D194" s="21" t="n"/>
      <c r="E194" s="21" t="n"/>
      <c r="F194" s="21" t="n"/>
      <c r="G194" s="21" t="n"/>
      <c r="H194" s="21" t="n"/>
      <c r="I194" s="21" t="n"/>
      <c r="J194" s="11" t="n"/>
      <c r="K194" s="34" t="n"/>
      <c r="L194" s="33" t="n"/>
      <c r="M194" s="3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  <c r="Z194" s="24" t="n"/>
      <c r="AA194" s="24" t="n"/>
      <c r="AB194" s="24" t="n"/>
    </row>
    <row customHeight="1" ht="16.5" r="195" s="29">
      <c r="A195" s="25" t="n"/>
      <c r="B195" s="25" t="n"/>
      <c r="C195" s="21" t="n"/>
      <c r="D195" s="21" t="n"/>
      <c r="E195" s="21" t="n"/>
      <c r="F195" s="21" t="n"/>
      <c r="G195" s="21" t="n"/>
      <c r="H195" s="21" t="n"/>
      <c r="I195" s="21" t="n"/>
      <c r="J195" s="11" t="n"/>
      <c r="K195" s="34" t="n"/>
      <c r="L195" s="33" t="n"/>
      <c r="M195" s="3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  <c r="Z195" s="24" t="n"/>
      <c r="AA195" s="24" t="n"/>
      <c r="AB195" s="24" t="n"/>
    </row>
    <row customHeight="1" ht="16.5" r="196" s="29">
      <c r="A196" s="25" t="n"/>
      <c r="B196" s="25" t="n"/>
      <c r="C196" s="21" t="n"/>
      <c r="D196" s="21" t="n"/>
      <c r="E196" s="21" t="n"/>
      <c r="F196" s="21" t="n"/>
      <c r="G196" s="21" t="n"/>
      <c r="H196" s="21" t="n"/>
      <c r="I196" s="21" t="n"/>
      <c r="J196" s="11" t="n"/>
      <c r="K196" s="34" t="n"/>
      <c r="L196" s="33" t="n"/>
      <c r="M196" s="3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  <c r="Z196" s="24" t="n"/>
      <c r="AA196" s="24" t="n"/>
      <c r="AB196" s="24" t="n"/>
    </row>
    <row customHeight="1" ht="16.5" r="197" s="29">
      <c r="A197" s="25" t="n"/>
      <c r="B197" s="25" t="n"/>
      <c r="C197" s="21" t="n"/>
      <c r="D197" s="21" t="n"/>
      <c r="E197" s="21" t="n"/>
      <c r="F197" s="21" t="n"/>
      <c r="G197" s="21" t="n"/>
      <c r="H197" s="21" t="n"/>
      <c r="I197" s="21" t="n"/>
      <c r="J197" s="11" t="n"/>
      <c r="K197" s="34" t="n"/>
      <c r="L197" s="33" t="n"/>
      <c r="M197" s="3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  <c r="Z197" s="24" t="n"/>
      <c r="AA197" s="24" t="n"/>
      <c r="AB197" s="24" t="n"/>
    </row>
    <row customHeight="1" ht="16.5" r="198" s="29">
      <c r="A198" s="25" t="n"/>
      <c r="B198" s="25" t="n"/>
      <c r="C198" s="21" t="n"/>
      <c r="D198" s="21" t="n"/>
      <c r="E198" s="21" t="n"/>
      <c r="F198" s="21" t="n"/>
      <c r="G198" s="21" t="n"/>
      <c r="H198" s="21" t="n"/>
      <c r="I198" s="21" t="n"/>
      <c r="J198" s="11" t="n"/>
      <c r="K198" s="34" t="n"/>
      <c r="L198" s="33" t="n"/>
      <c r="M198" s="3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  <c r="Z198" s="24" t="n"/>
      <c r="AA198" s="24" t="n"/>
      <c r="AB198" s="24" t="n"/>
    </row>
    <row customHeight="1" ht="16.5" r="199" s="29">
      <c r="A199" s="25" t="n"/>
      <c r="B199" s="25" t="n"/>
      <c r="C199" s="21" t="n"/>
      <c r="D199" s="21" t="n"/>
      <c r="E199" s="21" t="n"/>
      <c r="F199" s="21" t="n"/>
      <c r="G199" s="21" t="n"/>
      <c r="H199" s="21" t="n"/>
      <c r="I199" s="21" t="n"/>
      <c r="J199" s="11" t="n"/>
      <c r="K199" s="34" t="n"/>
      <c r="L199" s="33" t="n"/>
      <c r="M199" s="3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  <c r="Z199" s="24" t="n"/>
      <c r="AA199" s="24" t="n"/>
      <c r="AB199" s="24" t="n"/>
    </row>
    <row customHeight="1" ht="16.5" r="200" s="29">
      <c r="A200" s="25" t="n"/>
      <c r="B200" s="25" t="n"/>
      <c r="C200" s="21" t="n"/>
      <c r="D200" s="21" t="n"/>
      <c r="E200" s="21" t="n"/>
      <c r="F200" s="21" t="n"/>
      <c r="G200" s="21" t="n"/>
      <c r="H200" s="21" t="n"/>
      <c r="I200" s="21" t="n"/>
      <c r="J200" s="11" t="n"/>
      <c r="K200" s="34" t="n"/>
      <c r="L200" s="33" t="n"/>
      <c r="M200" s="3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  <c r="Z200" s="24" t="n"/>
      <c r="AA200" s="24" t="n"/>
      <c r="AB200" s="24" t="n"/>
    </row>
    <row customHeight="1" ht="16.5" r="201" s="29">
      <c r="A201" s="25" t="n"/>
      <c r="B201" s="25" t="n"/>
      <c r="C201" s="21" t="n"/>
      <c r="D201" s="21" t="n"/>
      <c r="E201" s="21" t="n"/>
      <c r="F201" s="21" t="n"/>
      <c r="G201" s="21" t="n"/>
      <c r="H201" s="21" t="n"/>
      <c r="I201" s="21" t="n"/>
      <c r="J201" s="11" t="n"/>
      <c r="K201" s="34" t="n"/>
      <c r="L201" s="33" t="n"/>
      <c r="M201" s="3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  <c r="Z201" s="24" t="n"/>
      <c r="AA201" s="24" t="n"/>
      <c r="AB201" s="24" t="n"/>
    </row>
    <row customHeight="1" ht="16.5" r="202" s="29">
      <c r="A202" s="25" t="n"/>
      <c r="B202" s="25" t="n"/>
      <c r="C202" s="21" t="n"/>
      <c r="D202" s="21" t="n"/>
      <c r="E202" s="21" t="n"/>
      <c r="F202" s="21" t="n"/>
      <c r="G202" s="21" t="n"/>
      <c r="H202" s="21" t="n"/>
      <c r="I202" s="21" t="n"/>
      <c r="J202" s="11" t="n"/>
      <c r="K202" s="34" t="n"/>
      <c r="L202" s="33" t="n"/>
      <c r="M202" s="3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  <c r="Z202" s="24" t="n"/>
      <c r="AA202" s="24" t="n"/>
      <c r="AB202" s="24" t="n"/>
    </row>
    <row customHeight="1" ht="16.5" r="203" s="29">
      <c r="A203" s="25" t="n"/>
      <c r="B203" s="25" t="n"/>
      <c r="C203" s="21" t="n"/>
      <c r="D203" s="21" t="n"/>
      <c r="E203" s="21" t="n"/>
      <c r="F203" s="21" t="n"/>
      <c r="G203" s="21" t="n"/>
      <c r="H203" s="21" t="n"/>
      <c r="I203" s="21" t="n"/>
      <c r="J203" s="11" t="n"/>
      <c r="K203" s="34" t="n"/>
      <c r="L203" s="33" t="n"/>
      <c r="M203" s="3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  <c r="Z203" s="24" t="n"/>
      <c r="AA203" s="24" t="n"/>
      <c r="AB203" s="24" t="n"/>
    </row>
    <row customHeight="1" ht="16.5" r="204" s="29">
      <c r="A204" s="25" t="n"/>
      <c r="B204" s="25" t="n"/>
      <c r="C204" s="21" t="n"/>
      <c r="D204" s="21" t="n"/>
      <c r="E204" s="21" t="n"/>
      <c r="F204" s="21" t="n"/>
      <c r="G204" s="21" t="n"/>
      <c r="H204" s="21" t="n"/>
      <c r="I204" s="21" t="n"/>
      <c r="J204" s="11" t="n"/>
      <c r="K204" s="34" t="n"/>
      <c r="L204" s="33" t="n"/>
      <c r="M204" s="3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  <c r="Z204" s="24" t="n"/>
      <c r="AA204" s="24" t="n"/>
      <c r="AB204" s="24" t="n"/>
    </row>
    <row customHeight="1" ht="16.5" r="205" s="29">
      <c r="A205" s="25" t="n"/>
      <c r="B205" s="25" t="n"/>
      <c r="C205" s="21" t="n"/>
      <c r="D205" s="21" t="n"/>
      <c r="E205" s="21" t="n"/>
      <c r="F205" s="21" t="n"/>
      <c r="G205" s="21" t="n"/>
      <c r="H205" s="21" t="n"/>
      <c r="I205" s="21" t="n"/>
      <c r="J205" s="11" t="n"/>
      <c r="K205" s="34" t="n"/>
      <c r="L205" s="33" t="n"/>
      <c r="M205" s="3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4" t="n"/>
      <c r="AB205" s="24" t="n"/>
    </row>
    <row customHeight="1" ht="16.5" r="206" s="29">
      <c r="A206" s="25" t="n"/>
      <c r="B206" s="25" t="n"/>
      <c r="C206" s="21" t="n"/>
      <c r="D206" s="21" t="n"/>
      <c r="E206" s="21" t="n"/>
      <c r="F206" s="21" t="n"/>
      <c r="G206" s="21" t="n"/>
      <c r="H206" s="21" t="n"/>
      <c r="I206" s="21" t="n"/>
      <c r="J206" s="11" t="n"/>
      <c r="K206" s="34" t="n"/>
      <c r="L206" s="33" t="n"/>
      <c r="M206" s="3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  <c r="Z206" s="24" t="n"/>
      <c r="AA206" s="24" t="n"/>
      <c r="AB206" s="24" t="n"/>
    </row>
    <row customHeight="1" ht="16.5" r="207" s="29">
      <c r="A207" s="25" t="n"/>
      <c r="B207" s="25" t="n"/>
      <c r="C207" s="21" t="n"/>
      <c r="D207" s="21" t="n"/>
      <c r="E207" s="21" t="n"/>
      <c r="F207" s="21" t="n"/>
      <c r="G207" s="21" t="n"/>
      <c r="H207" s="21" t="n"/>
      <c r="I207" s="21" t="n"/>
      <c r="J207" s="11" t="n"/>
      <c r="K207" s="34" t="n"/>
      <c r="L207" s="33" t="n"/>
      <c r="M207" s="3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  <c r="Z207" s="24" t="n"/>
      <c r="AA207" s="24" t="n"/>
      <c r="AB207" s="24" t="n"/>
    </row>
    <row customHeight="1" ht="16.5" r="208" s="29">
      <c r="A208" s="25" t="n"/>
      <c r="B208" s="25" t="n"/>
      <c r="C208" s="21" t="n"/>
      <c r="D208" s="21" t="n"/>
      <c r="E208" s="21" t="n"/>
      <c r="F208" s="21" t="n"/>
      <c r="G208" s="21" t="n"/>
      <c r="H208" s="21" t="n"/>
      <c r="I208" s="21" t="n"/>
      <c r="J208" s="11" t="n"/>
      <c r="K208" s="34" t="n"/>
      <c r="L208" s="33" t="n"/>
      <c r="M208" s="3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  <c r="Z208" s="24" t="n"/>
      <c r="AA208" s="24" t="n"/>
      <c r="AB208" s="24" t="n"/>
    </row>
    <row customHeight="1" ht="16.5" r="209" s="29">
      <c r="A209" s="25" t="n"/>
      <c r="B209" s="25" t="n"/>
      <c r="C209" s="21" t="n"/>
      <c r="D209" s="21" t="n"/>
      <c r="E209" s="21" t="n"/>
      <c r="F209" s="21" t="n"/>
      <c r="G209" s="21" t="n"/>
      <c r="H209" s="21" t="n"/>
      <c r="I209" s="21" t="n"/>
      <c r="J209" s="11" t="n"/>
      <c r="K209" s="34" t="n"/>
      <c r="L209" s="33" t="n"/>
      <c r="M209" s="3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  <c r="Z209" s="24" t="n"/>
      <c r="AA209" s="24" t="n"/>
      <c r="AB209" s="24" t="n"/>
    </row>
    <row customHeight="1" ht="16.5" r="210" s="29">
      <c r="A210" s="25" t="n"/>
      <c r="B210" s="25" t="n"/>
      <c r="C210" s="21" t="n"/>
      <c r="D210" s="21" t="n"/>
      <c r="E210" s="21" t="n"/>
      <c r="F210" s="21" t="n"/>
      <c r="G210" s="21" t="n"/>
      <c r="H210" s="21" t="n"/>
      <c r="I210" s="21" t="n"/>
      <c r="J210" s="11" t="n"/>
      <c r="K210" s="34" t="n"/>
      <c r="L210" s="33" t="n"/>
      <c r="M210" s="3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  <c r="Z210" s="24" t="n"/>
      <c r="AA210" s="24" t="n"/>
      <c r="AB210" s="24" t="n"/>
    </row>
    <row customHeight="1" ht="16.5" r="211" s="29">
      <c r="A211" s="25" t="n"/>
      <c r="B211" s="25" t="n"/>
      <c r="C211" s="21" t="n"/>
      <c r="D211" s="21" t="n"/>
      <c r="E211" s="21" t="n"/>
      <c r="F211" s="21" t="n"/>
      <c r="G211" s="21" t="n"/>
      <c r="H211" s="21" t="n"/>
      <c r="I211" s="21" t="n"/>
      <c r="J211" s="11" t="n"/>
      <c r="K211" s="34" t="n"/>
      <c r="L211" s="33" t="n"/>
      <c r="M211" s="3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  <c r="Z211" s="24" t="n"/>
      <c r="AA211" s="24" t="n"/>
      <c r="AB211" s="24" t="n"/>
    </row>
    <row customHeight="1" ht="16.5" r="212" s="29">
      <c r="A212" s="25" t="n"/>
      <c r="B212" s="25" t="n"/>
      <c r="C212" s="21" t="n"/>
      <c r="D212" s="21" t="n"/>
      <c r="E212" s="21" t="n"/>
      <c r="F212" s="21" t="n"/>
      <c r="G212" s="21" t="n"/>
      <c r="H212" s="21" t="n"/>
      <c r="I212" s="21" t="n"/>
      <c r="J212" s="11" t="n"/>
      <c r="K212" s="34" t="n"/>
      <c r="L212" s="33" t="n"/>
      <c r="M212" s="3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  <c r="Z212" s="24" t="n"/>
      <c r="AA212" s="24" t="n"/>
      <c r="AB212" s="24" t="n"/>
    </row>
    <row customHeight="1" ht="16.5" r="213" s="29">
      <c r="A213" s="25" t="n"/>
      <c r="B213" s="25" t="n"/>
      <c r="C213" s="21" t="n"/>
      <c r="D213" s="21" t="n"/>
      <c r="E213" s="21" t="n"/>
      <c r="F213" s="21" t="n"/>
      <c r="G213" s="21" t="n"/>
      <c r="H213" s="21" t="n"/>
      <c r="I213" s="21" t="n"/>
      <c r="J213" s="11" t="n"/>
      <c r="K213" s="34" t="n"/>
      <c r="L213" s="33" t="n"/>
      <c r="M213" s="3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  <c r="Z213" s="24" t="n"/>
      <c r="AA213" s="24" t="n"/>
      <c r="AB213" s="24" t="n"/>
    </row>
    <row customHeight="1" ht="16.5" r="214" s="29">
      <c r="A214" s="25" t="n"/>
      <c r="B214" s="25" t="n"/>
      <c r="C214" s="21" t="n"/>
      <c r="D214" s="21" t="n"/>
      <c r="E214" s="21" t="n"/>
      <c r="F214" s="21" t="n"/>
      <c r="G214" s="21" t="n"/>
      <c r="H214" s="21" t="n"/>
      <c r="I214" s="21" t="n"/>
      <c r="J214" s="11" t="n"/>
      <c r="K214" s="34" t="n"/>
      <c r="L214" s="33" t="n"/>
      <c r="M214" s="3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  <c r="Z214" s="24" t="n"/>
      <c r="AA214" s="24" t="n"/>
      <c r="AB214" s="24" t="n"/>
    </row>
    <row customHeight="1" ht="16.5" r="215" s="29">
      <c r="A215" s="25" t="n"/>
      <c r="B215" s="25" t="n"/>
      <c r="C215" s="21" t="n"/>
      <c r="D215" s="21" t="n"/>
      <c r="E215" s="21" t="n"/>
      <c r="F215" s="21" t="n"/>
      <c r="G215" s="21" t="n"/>
      <c r="H215" s="21" t="n"/>
      <c r="I215" s="21" t="n"/>
      <c r="J215" s="11" t="n"/>
      <c r="K215" s="34" t="n"/>
      <c r="L215" s="33" t="n"/>
      <c r="M215" s="3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  <c r="Z215" s="24" t="n"/>
      <c r="AA215" s="24" t="n"/>
      <c r="AB215" s="24" t="n"/>
    </row>
    <row customHeight="1" ht="16.5" r="216" s="29">
      <c r="A216" s="25" t="n"/>
      <c r="B216" s="25" t="n"/>
      <c r="C216" s="21" t="n"/>
      <c r="D216" s="21" t="n"/>
      <c r="E216" s="21" t="n"/>
      <c r="F216" s="21" t="n"/>
      <c r="G216" s="21" t="n"/>
      <c r="H216" s="21" t="n"/>
      <c r="I216" s="21" t="n"/>
      <c r="J216" s="11" t="n"/>
      <c r="K216" s="34" t="n"/>
      <c r="L216" s="33" t="n"/>
      <c r="M216" s="3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  <c r="Z216" s="24" t="n"/>
      <c r="AA216" s="24" t="n"/>
      <c r="AB216" s="24" t="n"/>
    </row>
    <row customHeight="1" ht="16.5" r="217" s="29">
      <c r="A217" s="25" t="n"/>
      <c r="B217" s="25" t="n"/>
      <c r="C217" s="21" t="n"/>
      <c r="D217" s="21" t="n"/>
      <c r="E217" s="21" t="n"/>
      <c r="F217" s="21" t="n"/>
      <c r="G217" s="21" t="n"/>
      <c r="H217" s="21" t="n"/>
      <c r="I217" s="21" t="n"/>
      <c r="J217" s="11" t="n"/>
      <c r="K217" s="34" t="n"/>
      <c r="L217" s="33" t="n"/>
      <c r="M217" s="3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  <c r="Z217" s="24" t="n"/>
      <c r="AA217" s="24" t="n"/>
      <c r="AB217" s="24" t="n"/>
    </row>
    <row customHeight="1" ht="16.5" r="218" s="29">
      <c r="A218" s="25" t="n"/>
      <c r="B218" s="25" t="n"/>
      <c r="C218" s="21" t="n"/>
      <c r="D218" s="21" t="n"/>
      <c r="E218" s="21" t="n"/>
      <c r="F218" s="21" t="n"/>
      <c r="G218" s="21" t="n"/>
      <c r="H218" s="21" t="n"/>
      <c r="I218" s="21" t="n"/>
      <c r="J218" s="11" t="n"/>
      <c r="K218" s="34" t="n"/>
      <c r="L218" s="33" t="n"/>
      <c r="M218" s="3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  <c r="Z218" s="24" t="n"/>
      <c r="AA218" s="24" t="n"/>
      <c r="AB218" s="24" t="n"/>
    </row>
    <row customHeight="1" ht="16.5" r="219" s="29">
      <c r="A219" s="25" t="n"/>
      <c r="B219" s="25" t="n"/>
      <c r="C219" s="21" t="n"/>
      <c r="D219" s="21" t="n"/>
      <c r="E219" s="21" t="n"/>
      <c r="F219" s="21" t="n"/>
      <c r="G219" s="21" t="n"/>
      <c r="H219" s="21" t="n"/>
      <c r="I219" s="21" t="n"/>
      <c r="J219" s="11" t="n"/>
      <c r="K219" s="34" t="n"/>
      <c r="L219" s="33" t="n"/>
      <c r="M219" s="3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  <c r="Z219" s="24" t="n"/>
      <c r="AA219" s="24" t="n"/>
      <c r="AB219" s="24" t="n"/>
    </row>
    <row customHeight="1" ht="16.5" r="220" s="29">
      <c r="A220" s="25" t="n"/>
      <c r="B220" s="25" t="n"/>
      <c r="C220" s="21" t="n"/>
      <c r="D220" s="21" t="n"/>
      <c r="E220" s="21" t="n"/>
      <c r="F220" s="21" t="n"/>
      <c r="G220" s="21" t="n"/>
      <c r="H220" s="21" t="n"/>
      <c r="I220" s="21" t="n"/>
      <c r="J220" s="11" t="n"/>
      <c r="K220" s="34" t="n"/>
      <c r="L220" s="33" t="n"/>
      <c r="M220" s="3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  <c r="Z220" s="24" t="n"/>
      <c r="AA220" s="24" t="n"/>
      <c r="AB220" s="24" t="n"/>
    </row>
    <row customHeight="1" ht="16.5" r="221" s="29">
      <c r="A221" s="25" t="n"/>
      <c r="B221" s="25" t="n"/>
      <c r="C221" s="21" t="n"/>
      <c r="D221" s="21" t="n"/>
      <c r="E221" s="21" t="n"/>
      <c r="F221" s="21" t="n"/>
      <c r="G221" s="21" t="n"/>
      <c r="H221" s="21" t="n"/>
      <c r="I221" s="21" t="n"/>
      <c r="J221" s="11" t="n"/>
      <c r="K221" s="34" t="n"/>
      <c r="L221" s="33" t="n"/>
      <c r="M221" s="3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  <c r="Z221" s="24" t="n"/>
      <c r="AA221" s="24" t="n"/>
      <c r="AB221" s="24" t="n"/>
    </row>
    <row customHeight="1" ht="16.5" r="222" s="29">
      <c r="A222" s="25" t="n"/>
      <c r="B222" s="25" t="n"/>
      <c r="C222" s="21" t="n"/>
      <c r="D222" s="21" t="n"/>
      <c r="E222" s="21" t="n"/>
      <c r="F222" s="21" t="n"/>
      <c r="G222" s="21" t="n"/>
      <c r="H222" s="21" t="n"/>
      <c r="I222" s="21" t="n"/>
      <c r="J222" s="11" t="n"/>
      <c r="K222" s="34" t="n"/>
      <c r="L222" s="33" t="n"/>
      <c r="M222" s="3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4" t="n"/>
      <c r="AB222" s="24" t="n"/>
    </row>
    <row customHeight="1" ht="16.5" r="223" s="29">
      <c r="A223" s="25" t="n"/>
      <c r="B223" s="25" t="n"/>
      <c r="C223" s="21" t="n"/>
      <c r="D223" s="21" t="n"/>
      <c r="E223" s="21" t="n"/>
      <c r="F223" s="21" t="n"/>
      <c r="G223" s="21" t="n"/>
      <c r="H223" s="21" t="n"/>
      <c r="I223" s="21" t="n"/>
      <c r="J223" s="11" t="n"/>
      <c r="K223" s="34" t="n"/>
      <c r="L223" s="33" t="n"/>
      <c r="M223" s="3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4" t="n"/>
      <c r="AB223" s="24" t="n"/>
    </row>
    <row customHeight="1" ht="16.5" r="224" s="29">
      <c r="A224" s="25" t="n"/>
      <c r="B224" s="25" t="n"/>
      <c r="C224" s="21" t="n"/>
      <c r="D224" s="21" t="n"/>
      <c r="E224" s="21" t="n"/>
      <c r="F224" s="21" t="n"/>
      <c r="G224" s="21" t="n"/>
      <c r="H224" s="21" t="n"/>
      <c r="I224" s="21" t="n"/>
      <c r="J224" s="11" t="n"/>
      <c r="K224" s="34" t="n"/>
      <c r="L224" s="33" t="n"/>
      <c r="M224" s="3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  <c r="Z224" s="24" t="n"/>
      <c r="AA224" s="24" t="n"/>
      <c r="AB224" s="24" t="n"/>
    </row>
    <row customHeight="1" ht="16.5" r="225" s="29">
      <c r="A225" s="25" t="n"/>
      <c r="B225" s="25" t="n"/>
      <c r="C225" s="21" t="n"/>
      <c r="D225" s="21" t="n"/>
      <c r="E225" s="21" t="n"/>
      <c r="F225" s="21" t="n"/>
      <c r="G225" s="21" t="n"/>
      <c r="H225" s="21" t="n"/>
      <c r="I225" s="21" t="n"/>
      <c r="J225" s="11" t="n"/>
      <c r="K225" s="34" t="n"/>
      <c r="L225" s="33" t="n"/>
      <c r="M225" s="3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4" t="n"/>
      <c r="AB225" s="24" t="n"/>
    </row>
    <row customHeight="1" ht="16.5" r="226" s="29">
      <c r="A226" s="25" t="n"/>
      <c r="B226" s="25" t="n"/>
      <c r="C226" s="21" t="n"/>
      <c r="D226" s="21" t="n"/>
      <c r="E226" s="21" t="n"/>
      <c r="F226" s="21" t="n"/>
      <c r="G226" s="21" t="n"/>
      <c r="H226" s="21" t="n"/>
      <c r="I226" s="21" t="n"/>
      <c r="J226" s="11" t="n"/>
      <c r="K226" s="34" t="n"/>
      <c r="L226" s="33" t="n"/>
      <c r="M226" s="3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  <c r="Z226" s="24" t="n"/>
      <c r="AA226" s="24" t="n"/>
      <c r="AB226" s="24" t="n"/>
    </row>
    <row customHeight="1" ht="16.5" r="227" s="29">
      <c r="A227" s="25" t="n"/>
      <c r="B227" s="25" t="n"/>
      <c r="C227" s="21" t="n"/>
      <c r="D227" s="21" t="n"/>
      <c r="E227" s="21" t="n"/>
      <c r="F227" s="21" t="n"/>
      <c r="G227" s="21" t="n"/>
      <c r="H227" s="21" t="n"/>
      <c r="I227" s="21" t="n"/>
      <c r="J227" s="11" t="n"/>
      <c r="K227" s="34" t="n"/>
      <c r="L227" s="33" t="n"/>
      <c r="M227" s="3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  <c r="Z227" s="24" t="n"/>
      <c r="AA227" s="24" t="n"/>
      <c r="AB227" s="24" t="n"/>
    </row>
    <row customHeight="1" ht="16.5" r="228" s="29">
      <c r="A228" s="25" t="n"/>
      <c r="B228" s="25" t="n"/>
      <c r="C228" s="21" t="n"/>
      <c r="D228" s="21" t="n"/>
      <c r="E228" s="21" t="n"/>
      <c r="F228" s="21" t="n"/>
      <c r="G228" s="21" t="n"/>
      <c r="H228" s="21" t="n"/>
      <c r="I228" s="21" t="n"/>
      <c r="J228" s="11" t="n"/>
      <c r="K228" s="34" t="n"/>
      <c r="L228" s="33" t="n"/>
      <c r="M228" s="3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4" t="n"/>
      <c r="AB228" s="24" t="n"/>
    </row>
    <row customHeight="1" ht="16.5" r="229" s="29">
      <c r="A229" s="25" t="n"/>
      <c r="B229" s="25" t="n"/>
      <c r="C229" s="21" t="n"/>
      <c r="D229" s="21" t="n"/>
      <c r="E229" s="21" t="n"/>
      <c r="F229" s="21" t="n"/>
      <c r="G229" s="21" t="n"/>
      <c r="H229" s="21" t="n"/>
      <c r="I229" s="21" t="n"/>
      <c r="J229" s="11" t="n"/>
      <c r="K229" s="34" t="n"/>
      <c r="L229" s="33" t="n"/>
      <c r="M229" s="3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  <c r="Z229" s="24" t="n"/>
      <c r="AA229" s="24" t="n"/>
      <c r="AB229" s="24" t="n"/>
    </row>
    <row customHeight="1" ht="16.5" r="230" s="29">
      <c r="A230" s="25" t="n"/>
      <c r="B230" s="25" t="n"/>
      <c r="C230" s="21" t="n"/>
      <c r="D230" s="21" t="n"/>
      <c r="E230" s="21" t="n"/>
      <c r="F230" s="21" t="n"/>
      <c r="G230" s="21" t="n"/>
      <c r="H230" s="21" t="n"/>
      <c r="I230" s="21" t="n"/>
      <c r="J230" s="11" t="n"/>
      <c r="K230" s="34" t="n"/>
      <c r="L230" s="33" t="n"/>
      <c r="M230" s="3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  <c r="Z230" s="24" t="n"/>
      <c r="AA230" s="24" t="n"/>
      <c r="AB230" s="24" t="n"/>
    </row>
    <row customHeight="1" ht="16.5" r="231" s="29">
      <c r="A231" s="25" t="n"/>
      <c r="B231" s="25" t="n"/>
      <c r="C231" s="21" t="n"/>
      <c r="D231" s="21" t="n"/>
      <c r="E231" s="21" t="n"/>
      <c r="F231" s="21" t="n"/>
      <c r="G231" s="21" t="n"/>
      <c r="H231" s="21" t="n"/>
      <c r="I231" s="21" t="n"/>
      <c r="J231" s="11" t="n"/>
      <c r="K231" s="34" t="n"/>
      <c r="L231" s="33" t="n"/>
      <c r="M231" s="3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  <c r="Z231" s="24" t="n"/>
      <c r="AA231" s="24" t="n"/>
      <c r="AB231" s="24" t="n"/>
    </row>
    <row customHeight="1" ht="16.5" r="232" s="29">
      <c r="A232" s="25" t="n"/>
      <c r="B232" s="25" t="n"/>
      <c r="C232" s="21" t="n"/>
      <c r="D232" s="21" t="n"/>
      <c r="E232" s="21" t="n"/>
      <c r="F232" s="21" t="n"/>
      <c r="G232" s="21" t="n"/>
      <c r="H232" s="21" t="n"/>
      <c r="I232" s="21" t="n"/>
      <c r="J232" s="11" t="n"/>
      <c r="K232" s="34" t="n"/>
      <c r="L232" s="33" t="n"/>
      <c r="M232" s="3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  <c r="Z232" s="24" t="n"/>
      <c r="AA232" s="24" t="n"/>
      <c r="AB232" s="24" t="n"/>
    </row>
    <row customHeight="1" ht="16.5" r="233" s="29">
      <c r="A233" s="25" t="n"/>
      <c r="B233" s="25" t="n"/>
      <c r="C233" s="21" t="n"/>
      <c r="D233" s="21" t="n"/>
      <c r="E233" s="21" t="n"/>
      <c r="F233" s="21" t="n"/>
      <c r="G233" s="21" t="n"/>
      <c r="H233" s="21" t="n"/>
      <c r="I233" s="21" t="n"/>
      <c r="J233" s="11" t="n"/>
      <c r="K233" s="34" t="n"/>
      <c r="L233" s="33" t="n"/>
      <c r="M233" s="3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  <c r="Z233" s="24" t="n"/>
      <c r="AA233" s="24" t="n"/>
      <c r="AB233" s="24" t="n"/>
    </row>
    <row customHeight="1" ht="16.5" r="234" s="29">
      <c r="A234" s="25" t="n"/>
      <c r="B234" s="25" t="n"/>
      <c r="C234" s="21" t="n"/>
      <c r="D234" s="21" t="n"/>
      <c r="E234" s="21" t="n"/>
      <c r="F234" s="21" t="n"/>
      <c r="G234" s="21" t="n"/>
      <c r="H234" s="21" t="n"/>
      <c r="I234" s="21" t="n"/>
      <c r="J234" s="11" t="n"/>
      <c r="K234" s="34" t="n"/>
      <c r="L234" s="33" t="n"/>
      <c r="M234" s="3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  <c r="Y234" s="24" t="n"/>
      <c r="Z234" s="24" t="n"/>
      <c r="AA234" s="24" t="n"/>
      <c r="AB234" s="24" t="n"/>
    </row>
    <row customHeight="1" ht="16.5" r="235" s="29">
      <c r="A235" s="25" t="n"/>
      <c r="B235" s="25" t="n"/>
      <c r="C235" s="21" t="n"/>
      <c r="D235" s="21" t="n"/>
      <c r="E235" s="21" t="n"/>
      <c r="F235" s="21" t="n"/>
      <c r="G235" s="21" t="n"/>
      <c r="H235" s="21" t="n"/>
      <c r="I235" s="21" t="n"/>
      <c r="J235" s="11" t="n"/>
      <c r="K235" s="34" t="n"/>
      <c r="L235" s="33" t="n"/>
      <c r="M235" s="3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  <c r="Z235" s="24" t="n"/>
      <c r="AA235" s="24" t="n"/>
      <c r="AB235" s="24" t="n"/>
    </row>
    <row customHeight="1" ht="16.5" r="236" s="29">
      <c r="A236" s="25" t="n"/>
      <c r="B236" s="25" t="n"/>
      <c r="C236" s="21" t="n"/>
      <c r="D236" s="21" t="n"/>
      <c r="E236" s="21" t="n"/>
      <c r="F236" s="21" t="n"/>
      <c r="G236" s="21" t="n"/>
      <c r="H236" s="21" t="n"/>
      <c r="I236" s="21" t="n"/>
      <c r="J236" s="11" t="n"/>
      <c r="K236" s="34" t="n"/>
      <c r="L236" s="33" t="n"/>
      <c r="M236" s="3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4" t="n"/>
      <c r="AB236" s="24" t="n"/>
    </row>
    <row customHeight="1" ht="16.5" r="237" s="29">
      <c r="A237" s="25" t="n"/>
      <c r="B237" s="25" t="n"/>
      <c r="C237" s="21" t="n"/>
      <c r="D237" s="21" t="n"/>
      <c r="E237" s="21" t="n"/>
      <c r="F237" s="21" t="n"/>
      <c r="G237" s="21" t="n"/>
      <c r="H237" s="21" t="n"/>
      <c r="I237" s="21" t="n"/>
      <c r="J237" s="11" t="n"/>
      <c r="K237" s="34" t="n"/>
      <c r="L237" s="33" t="n"/>
      <c r="M237" s="3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  <c r="Z237" s="24" t="n"/>
      <c r="AA237" s="24" t="n"/>
      <c r="AB237" s="24" t="n"/>
    </row>
    <row customHeight="1" ht="16.5" r="238" s="29">
      <c r="A238" s="25" t="n"/>
      <c r="B238" s="25" t="n"/>
      <c r="C238" s="21" t="n"/>
      <c r="D238" s="21" t="n"/>
      <c r="E238" s="21" t="n"/>
      <c r="F238" s="21" t="n"/>
      <c r="G238" s="21" t="n"/>
      <c r="H238" s="21" t="n"/>
      <c r="I238" s="21" t="n"/>
      <c r="J238" s="11" t="n"/>
      <c r="K238" s="34" t="n"/>
      <c r="L238" s="33" t="n"/>
      <c r="M238" s="3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  <c r="Z238" s="24" t="n"/>
      <c r="AA238" s="24" t="n"/>
      <c r="AB238" s="24" t="n"/>
    </row>
    <row customHeight="1" ht="16.5" r="239" s="29">
      <c r="A239" s="25" t="n"/>
      <c r="B239" s="25" t="n"/>
      <c r="C239" s="21" t="n"/>
      <c r="D239" s="21" t="n"/>
      <c r="E239" s="21" t="n"/>
      <c r="F239" s="21" t="n"/>
      <c r="G239" s="21" t="n"/>
      <c r="H239" s="21" t="n"/>
      <c r="I239" s="21" t="n"/>
      <c r="J239" s="11" t="n"/>
      <c r="K239" s="34" t="n"/>
      <c r="L239" s="33" t="n"/>
      <c r="M239" s="3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  <c r="Z239" s="24" t="n"/>
      <c r="AA239" s="24" t="n"/>
      <c r="AB239" s="24" t="n"/>
    </row>
    <row customHeight="1" ht="16.5" r="240" s="29">
      <c r="A240" s="25" t="n"/>
      <c r="B240" s="25" t="n"/>
      <c r="C240" s="21" t="n"/>
      <c r="D240" s="21" t="n"/>
      <c r="E240" s="21" t="n"/>
      <c r="F240" s="21" t="n"/>
      <c r="G240" s="21" t="n"/>
      <c r="H240" s="21" t="n"/>
      <c r="I240" s="21" t="n"/>
      <c r="J240" s="11" t="n"/>
      <c r="K240" s="34" t="n"/>
      <c r="L240" s="33" t="n"/>
      <c r="M240" s="3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  <c r="Z240" s="24" t="n"/>
      <c r="AA240" s="24" t="n"/>
      <c r="AB240" s="24" t="n"/>
    </row>
    <row customHeight="1" ht="16.5" r="241" s="29">
      <c r="A241" s="25" t="n"/>
      <c r="B241" s="25" t="n"/>
      <c r="C241" s="21" t="n"/>
      <c r="D241" s="21" t="n"/>
      <c r="E241" s="21" t="n"/>
      <c r="F241" s="21" t="n"/>
      <c r="G241" s="21" t="n"/>
      <c r="H241" s="21" t="n"/>
      <c r="I241" s="21" t="n"/>
      <c r="J241" s="11" t="n"/>
      <c r="K241" s="34" t="n"/>
      <c r="L241" s="33" t="n"/>
      <c r="M241" s="3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24" t="n"/>
      <c r="AB241" s="24" t="n"/>
    </row>
    <row customHeight="1" ht="16.5" r="242" s="29">
      <c r="A242" s="25" t="n"/>
      <c r="B242" s="25" t="n"/>
      <c r="C242" s="21" t="n"/>
      <c r="D242" s="21" t="n"/>
      <c r="E242" s="21" t="n"/>
      <c r="F242" s="21" t="n"/>
      <c r="G242" s="21" t="n"/>
      <c r="H242" s="21" t="n"/>
      <c r="I242" s="21" t="n"/>
      <c r="J242" s="11" t="n"/>
      <c r="K242" s="34" t="n"/>
      <c r="L242" s="33" t="n"/>
      <c r="M242" s="3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4" t="n"/>
      <c r="AB242" s="24" t="n"/>
    </row>
    <row customHeight="1" ht="16.5" r="243" s="29">
      <c r="A243" s="25" t="n"/>
      <c r="B243" s="25" t="n"/>
      <c r="C243" s="21" t="n"/>
      <c r="D243" s="21" t="n"/>
      <c r="E243" s="21" t="n"/>
      <c r="F243" s="21" t="n"/>
      <c r="G243" s="21" t="n"/>
      <c r="H243" s="21" t="n"/>
      <c r="I243" s="21" t="n"/>
      <c r="J243" s="11" t="n"/>
      <c r="K243" s="34" t="n"/>
      <c r="L243" s="33" t="n"/>
      <c r="M243" s="3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  <c r="Z243" s="24" t="n"/>
      <c r="AA243" s="24" t="n"/>
      <c r="AB243" s="24" t="n"/>
    </row>
    <row customHeight="1" ht="16.5" r="244" s="29">
      <c r="A244" s="25" t="n"/>
      <c r="B244" s="25" t="n"/>
      <c r="C244" s="21" t="n"/>
      <c r="D244" s="21" t="n"/>
      <c r="E244" s="21" t="n"/>
      <c r="F244" s="21" t="n"/>
      <c r="G244" s="21" t="n"/>
      <c r="H244" s="21" t="n"/>
      <c r="I244" s="21" t="n"/>
      <c r="J244" s="11" t="n"/>
      <c r="K244" s="34" t="n"/>
      <c r="L244" s="33" t="n"/>
      <c r="M244" s="3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  <c r="Z244" s="24" t="n"/>
      <c r="AA244" s="24" t="n"/>
      <c r="AB244" s="24" t="n"/>
    </row>
    <row customHeight="1" ht="16.5" r="245" s="29">
      <c r="A245" s="25" t="n"/>
      <c r="B245" s="25" t="n"/>
      <c r="C245" s="21" t="n"/>
      <c r="D245" s="21" t="n"/>
      <c r="E245" s="21" t="n"/>
      <c r="F245" s="21" t="n"/>
      <c r="G245" s="21" t="n"/>
      <c r="H245" s="21" t="n"/>
      <c r="I245" s="21" t="n"/>
      <c r="J245" s="11" t="n"/>
      <c r="K245" s="34" t="n"/>
      <c r="L245" s="33" t="n"/>
      <c r="M245" s="3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  <c r="Z245" s="24" t="n"/>
      <c r="AA245" s="24" t="n"/>
      <c r="AB245" s="24" t="n"/>
    </row>
    <row customHeight="1" ht="16.5" r="246" s="29">
      <c r="A246" s="25" t="n"/>
      <c r="B246" s="25" t="n"/>
      <c r="C246" s="21" t="n"/>
      <c r="D246" s="21" t="n"/>
      <c r="E246" s="21" t="n"/>
      <c r="F246" s="21" t="n"/>
      <c r="G246" s="21" t="n"/>
      <c r="H246" s="21" t="n"/>
      <c r="I246" s="21" t="n"/>
      <c r="J246" s="11" t="n"/>
      <c r="K246" s="34" t="n"/>
      <c r="L246" s="33" t="n"/>
      <c r="M246" s="3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4" t="n"/>
      <c r="AB246" s="24" t="n"/>
    </row>
    <row customHeight="1" ht="16.5" r="247" s="29">
      <c r="A247" s="25" t="n"/>
      <c r="B247" s="25" t="n"/>
      <c r="C247" s="21" t="n"/>
      <c r="D247" s="21" t="n"/>
      <c r="E247" s="21" t="n"/>
      <c r="F247" s="21" t="n"/>
      <c r="G247" s="21" t="n"/>
      <c r="H247" s="21" t="n"/>
      <c r="I247" s="21" t="n"/>
      <c r="J247" s="11" t="n"/>
      <c r="K247" s="34" t="n"/>
      <c r="L247" s="33" t="n"/>
      <c r="M247" s="3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  <c r="Z247" s="24" t="n"/>
      <c r="AA247" s="24" t="n"/>
      <c r="AB247" s="24" t="n"/>
    </row>
    <row customHeight="1" ht="16.5" r="248" s="29">
      <c r="A248" s="25" t="n"/>
      <c r="B248" s="25" t="n"/>
      <c r="C248" s="21" t="n"/>
      <c r="D248" s="21" t="n"/>
      <c r="E248" s="21" t="n"/>
      <c r="F248" s="21" t="n"/>
      <c r="G248" s="21" t="n"/>
      <c r="H248" s="21" t="n"/>
      <c r="I248" s="21" t="n"/>
      <c r="J248" s="11" t="n"/>
      <c r="K248" s="34" t="n"/>
      <c r="L248" s="33" t="n"/>
      <c r="M248" s="3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  <c r="Z248" s="24" t="n"/>
      <c r="AA248" s="24" t="n"/>
      <c r="AB248" s="24" t="n"/>
    </row>
    <row customHeight="1" ht="16.5" r="249" s="29">
      <c r="A249" s="25" t="n"/>
      <c r="B249" s="25" t="n"/>
      <c r="C249" s="21" t="n"/>
      <c r="D249" s="21" t="n"/>
      <c r="E249" s="21" t="n"/>
      <c r="F249" s="21" t="n"/>
      <c r="G249" s="21" t="n"/>
      <c r="H249" s="21" t="n"/>
      <c r="I249" s="21" t="n"/>
      <c r="J249" s="11" t="n"/>
      <c r="K249" s="34" t="n"/>
      <c r="L249" s="33" t="n"/>
      <c r="M249" s="3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  <c r="Y249" s="24" t="n"/>
      <c r="Z249" s="24" t="n"/>
      <c r="AA249" s="24" t="n"/>
      <c r="AB249" s="24" t="n"/>
    </row>
    <row customHeight="1" ht="16.5" r="250" s="29">
      <c r="A250" s="25" t="n"/>
      <c r="B250" s="25" t="n"/>
      <c r="C250" s="21" t="n"/>
      <c r="D250" s="21" t="n"/>
      <c r="E250" s="21" t="n"/>
      <c r="F250" s="21" t="n"/>
      <c r="G250" s="21" t="n"/>
      <c r="H250" s="21" t="n"/>
      <c r="I250" s="21" t="n"/>
      <c r="J250" s="11" t="n"/>
      <c r="K250" s="34" t="n"/>
      <c r="L250" s="33" t="n"/>
      <c r="M250" s="3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4" t="n"/>
      <c r="AB250" s="24" t="n"/>
    </row>
    <row customHeight="1" ht="16.5" r="251" s="29">
      <c r="A251" s="25" t="n"/>
      <c r="B251" s="25" t="n"/>
      <c r="C251" s="21" t="n"/>
      <c r="D251" s="21" t="n"/>
      <c r="E251" s="21" t="n"/>
      <c r="F251" s="21" t="n"/>
      <c r="G251" s="21" t="n"/>
      <c r="H251" s="21" t="n"/>
      <c r="I251" s="21" t="n"/>
      <c r="J251" s="11" t="n"/>
      <c r="K251" s="34" t="n"/>
      <c r="L251" s="33" t="n"/>
      <c r="M251" s="3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  <c r="Z251" s="24" t="n"/>
      <c r="AA251" s="24" t="n"/>
      <c r="AB251" s="24" t="n"/>
    </row>
    <row customHeight="1" ht="16.5" r="252" s="29">
      <c r="A252" s="25" t="n"/>
      <c r="B252" s="25" t="n"/>
      <c r="C252" s="21" t="n"/>
      <c r="D252" s="21" t="n"/>
      <c r="E252" s="21" t="n"/>
      <c r="F252" s="21" t="n"/>
      <c r="G252" s="21" t="n"/>
      <c r="H252" s="21" t="n"/>
      <c r="I252" s="21" t="n"/>
      <c r="J252" s="11" t="n"/>
      <c r="K252" s="34" t="n"/>
      <c r="L252" s="33" t="n"/>
      <c r="M252" s="3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  <c r="Z252" s="24" t="n"/>
      <c r="AA252" s="24" t="n"/>
      <c r="AB252" s="24" t="n"/>
    </row>
    <row customHeight="1" ht="16.5" r="253" s="29">
      <c r="A253" s="25" t="n"/>
      <c r="B253" s="25" t="n"/>
      <c r="C253" s="21" t="n"/>
      <c r="D253" s="21" t="n"/>
      <c r="E253" s="21" t="n"/>
      <c r="F253" s="21" t="n"/>
      <c r="G253" s="21" t="n"/>
      <c r="H253" s="21" t="n"/>
      <c r="I253" s="21" t="n"/>
      <c r="J253" s="11" t="n"/>
      <c r="K253" s="34" t="n"/>
      <c r="L253" s="33" t="n"/>
      <c r="M253" s="3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  <c r="Y253" s="24" t="n"/>
      <c r="Z253" s="24" t="n"/>
      <c r="AA253" s="24" t="n"/>
      <c r="AB253" s="24" t="n"/>
    </row>
    <row customHeight="1" ht="16.5" r="254" s="29">
      <c r="A254" s="25" t="n"/>
      <c r="B254" s="25" t="n"/>
      <c r="C254" s="21" t="n"/>
      <c r="D254" s="21" t="n"/>
      <c r="E254" s="21" t="n"/>
      <c r="F254" s="21" t="n"/>
      <c r="G254" s="21" t="n"/>
      <c r="H254" s="21" t="n"/>
      <c r="I254" s="21" t="n"/>
      <c r="J254" s="11" t="n"/>
      <c r="K254" s="34" t="n"/>
      <c r="L254" s="33" t="n"/>
      <c r="M254" s="3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  <c r="Y254" s="24" t="n"/>
      <c r="Z254" s="24" t="n"/>
      <c r="AA254" s="24" t="n"/>
      <c r="AB254" s="24" t="n"/>
    </row>
    <row customHeight="1" ht="16.5" r="255" s="29">
      <c r="A255" s="25" t="n"/>
      <c r="B255" s="25" t="n"/>
      <c r="C255" s="21" t="n"/>
      <c r="D255" s="21" t="n"/>
      <c r="E255" s="21" t="n"/>
      <c r="F255" s="21" t="n"/>
      <c r="G255" s="21" t="n"/>
      <c r="H255" s="21" t="n"/>
      <c r="I255" s="21" t="n"/>
      <c r="J255" s="11" t="n"/>
      <c r="K255" s="34" t="n"/>
      <c r="L255" s="33" t="n"/>
      <c r="M255" s="3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  <c r="Y255" s="24" t="n"/>
      <c r="Z255" s="24" t="n"/>
      <c r="AA255" s="24" t="n"/>
      <c r="AB255" s="24" t="n"/>
    </row>
    <row customHeight="1" ht="16.5" r="256" s="29">
      <c r="A256" s="25" t="n"/>
      <c r="B256" s="25" t="n"/>
      <c r="C256" s="21" t="n"/>
      <c r="D256" s="21" t="n"/>
      <c r="E256" s="21" t="n"/>
      <c r="F256" s="21" t="n"/>
      <c r="G256" s="21" t="n"/>
      <c r="H256" s="21" t="n"/>
      <c r="I256" s="21" t="n"/>
      <c r="J256" s="11" t="n"/>
      <c r="K256" s="34" t="n"/>
      <c r="L256" s="33" t="n"/>
      <c r="M256" s="3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4" t="n"/>
      <c r="AB256" s="24" t="n"/>
    </row>
    <row customHeight="1" ht="16.5" r="257" s="29">
      <c r="A257" s="25" t="n"/>
      <c r="B257" s="25" t="n"/>
      <c r="C257" s="21" t="n"/>
      <c r="D257" s="21" t="n"/>
      <c r="E257" s="21" t="n"/>
      <c r="F257" s="21" t="n"/>
      <c r="G257" s="21" t="n"/>
      <c r="H257" s="21" t="n"/>
      <c r="I257" s="21" t="n"/>
      <c r="J257" s="11" t="n"/>
      <c r="K257" s="34" t="n"/>
      <c r="L257" s="33" t="n"/>
      <c r="M257" s="3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4" t="n"/>
      <c r="AB257" s="24" t="n"/>
    </row>
    <row customHeight="1" ht="16.5" r="258" s="29">
      <c r="A258" s="25" t="n"/>
      <c r="B258" s="25" t="n"/>
      <c r="C258" s="21" t="n"/>
      <c r="D258" s="21" t="n"/>
      <c r="E258" s="21" t="n"/>
      <c r="F258" s="21" t="n"/>
      <c r="G258" s="21" t="n"/>
      <c r="H258" s="21" t="n"/>
      <c r="I258" s="21" t="n"/>
      <c r="J258" s="11" t="n"/>
      <c r="K258" s="34" t="n"/>
      <c r="L258" s="33" t="n"/>
      <c r="M258" s="3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4" t="n"/>
      <c r="AB258" s="24" t="n"/>
    </row>
    <row customHeight="1" ht="16.5" r="259" s="29">
      <c r="A259" s="25" t="n"/>
      <c r="B259" s="25" t="n"/>
      <c r="C259" s="21" t="n"/>
      <c r="D259" s="21" t="n"/>
      <c r="E259" s="21" t="n"/>
      <c r="F259" s="21" t="n"/>
      <c r="G259" s="21" t="n"/>
      <c r="H259" s="21" t="n"/>
      <c r="I259" s="21" t="n"/>
      <c r="J259" s="11" t="n"/>
      <c r="K259" s="34" t="n"/>
      <c r="L259" s="33" t="n"/>
      <c r="M259" s="3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  <c r="Y259" s="24" t="n"/>
      <c r="Z259" s="24" t="n"/>
      <c r="AA259" s="24" t="n"/>
      <c r="AB259" s="24" t="n"/>
    </row>
    <row customHeight="1" ht="16.5" r="260" s="29">
      <c r="A260" s="25" t="n"/>
      <c r="B260" s="25" t="n"/>
      <c r="C260" s="21" t="n"/>
      <c r="D260" s="21" t="n"/>
      <c r="E260" s="21" t="n"/>
      <c r="F260" s="21" t="n"/>
      <c r="G260" s="21" t="n"/>
      <c r="H260" s="21" t="n"/>
      <c r="I260" s="21" t="n"/>
      <c r="J260" s="11" t="n"/>
      <c r="K260" s="34" t="n"/>
      <c r="L260" s="33" t="n"/>
      <c r="M260" s="3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  <c r="Y260" s="24" t="n"/>
      <c r="Z260" s="24" t="n"/>
      <c r="AA260" s="24" t="n"/>
      <c r="AB260" s="24" t="n"/>
    </row>
    <row customHeight="1" ht="16.5" r="261" s="29">
      <c r="A261" s="25" t="n"/>
      <c r="B261" s="25" t="n"/>
      <c r="C261" s="21" t="n"/>
      <c r="D261" s="21" t="n"/>
      <c r="E261" s="21" t="n"/>
      <c r="F261" s="21" t="n"/>
      <c r="G261" s="21" t="n"/>
      <c r="H261" s="21" t="n"/>
      <c r="I261" s="21" t="n"/>
      <c r="J261" s="11" t="n"/>
      <c r="K261" s="34" t="n"/>
      <c r="L261" s="33" t="n"/>
      <c r="M261" s="3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  <c r="Y261" s="24" t="n"/>
      <c r="Z261" s="24" t="n"/>
      <c r="AA261" s="24" t="n"/>
      <c r="AB261" s="24" t="n"/>
    </row>
    <row customHeight="1" ht="16.5" r="262" s="29">
      <c r="A262" s="25" t="n"/>
      <c r="B262" s="25" t="n"/>
      <c r="C262" s="21" t="n"/>
      <c r="D262" s="21" t="n"/>
      <c r="E262" s="21" t="n"/>
      <c r="F262" s="21" t="n"/>
      <c r="G262" s="21" t="n"/>
      <c r="H262" s="21" t="n"/>
      <c r="I262" s="21" t="n"/>
      <c r="J262" s="11" t="n"/>
      <c r="K262" s="34" t="n"/>
      <c r="L262" s="33" t="n"/>
      <c r="M262" s="3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  <c r="Y262" s="24" t="n"/>
      <c r="Z262" s="24" t="n"/>
      <c r="AA262" s="24" t="n"/>
      <c r="AB262" s="24" t="n"/>
    </row>
    <row customHeight="1" ht="16.5" r="263" s="29">
      <c r="A263" s="25" t="n"/>
      <c r="B263" s="25" t="n"/>
      <c r="C263" s="21" t="n"/>
      <c r="D263" s="21" t="n"/>
      <c r="E263" s="21" t="n"/>
      <c r="F263" s="21" t="n"/>
      <c r="G263" s="21" t="n"/>
      <c r="H263" s="21" t="n"/>
      <c r="I263" s="21" t="n"/>
      <c r="J263" s="11" t="n"/>
      <c r="K263" s="34" t="n"/>
      <c r="L263" s="33" t="n"/>
      <c r="M263" s="3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  <c r="Y263" s="24" t="n"/>
      <c r="Z263" s="24" t="n"/>
      <c r="AA263" s="24" t="n"/>
      <c r="AB263" s="24" t="n"/>
    </row>
    <row customHeight="1" ht="16.5" r="264" s="29">
      <c r="A264" s="25" t="n"/>
      <c r="B264" s="25" t="n"/>
      <c r="C264" s="21" t="n"/>
      <c r="D264" s="21" t="n"/>
      <c r="E264" s="21" t="n"/>
      <c r="F264" s="21" t="n"/>
      <c r="G264" s="21" t="n"/>
      <c r="H264" s="21" t="n"/>
      <c r="I264" s="21" t="n"/>
      <c r="J264" s="11" t="n"/>
      <c r="K264" s="34" t="n"/>
      <c r="L264" s="33" t="n"/>
      <c r="M264" s="3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  <c r="Y264" s="24" t="n"/>
      <c r="Z264" s="24" t="n"/>
      <c r="AA264" s="24" t="n"/>
      <c r="AB264" s="24" t="n"/>
    </row>
    <row customHeight="1" ht="16.5" r="265" s="29">
      <c r="A265" s="25" t="n"/>
      <c r="B265" s="25" t="n"/>
      <c r="C265" s="21" t="n"/>
      <c r="D265" s="21" t="n"/>
      <c r="E265" s="21" t="n"/>
      <c r="F265" s="21" t="n"/>
      <c r="G265" s="21" t="n"/>
      <c r="H265" s="21" t="n"/>
      <c r="I265" s="21" t="n"/>
      <c r="J265" s="11" t="n"/>
      <c r="K265" s="34" t="n"/>
      <c r="L265" s="33" t="n"/>
      <c r="M265" s="3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  <c r="Y265" s="24" t="n"/>
      <c r="Z265" s="24" t="n"/>
      <c r="AA265" s="24" t="n"/>
      <c r="AB265" s="24" t="n"/>
    </row>
    <row customHeight="1" ht="16.5" r="266" s="29">
      <c r="A266" s="25" t="n"/>
      <c r="B266" s="25" t="n"/>
      <c r="C266" s="21" t="n"/>
      <c r="D266" s="21" t="n"/>
      <c r="E266" s="21" t="n"/>
      <c r="F266" s="21" t="n"/>
      <c r="G266" s="21" t="n"/>
      <c r="H266" s="21" t="n"/>
      <c r="I266" s="21" t="n"/>
      <c r="J266" s="11" t="n"/>
      <c r="K266" s="34" t="n"/>
      <c r="L266" s="33" t="n"/>
      <c r="M266" s="3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  <c r="Y266" s="24" t="n"/>
      <c r="Z266" s="24" t="n"/>
      <c r="AA266" s="24" t="n"/>
      <c r="AB266" s="24" t="n"/>
    </row>
    <row customHeight="1" ht="16.5" r="267" s="29">
      <c r="A267" s="25" t="n"/>
      <c r="B267" s="25" t="n"/>
      <c r="C267" s="21" t="n"/>
      <c r="D267" s="21" t="n"/>
      <c r="E267" s="21" t="n"/>
      <c r="F267" s="21" t="n"/>
      <c r="G267" s="21" t="n"/>
      <c r="H267" s="21" t="n"/>
      <c r="I267" s="21" t="n"/>
      <c r="J267" s="11" t="n"/>
      <c r="K267" s="34" t="n"/>
      <c r="L267" s="33" t="n"/>
      <c r="M267" s="3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  <c r="Y267" s="24" t="n"/>
      <c r="Z267" s="24" t="n"/>
      <c r="AA267" s="24" t="n"/>
      <c r="AB267" s="24" t="n"/>
    </row>
    <row customHeight="1" ht="16.5" r="268" s="29">
      <c r="A268" s="25" t="n"/>
      <c r="B268" s="25" t="n"/>
      <c r="C268" s="21" t="n"/>
      <c r="D268" s="21" t="n"/>
      <c r="E268" s="21" t="n"/>
      <c r="F268" s="21" t="n"/>
      <c r="G268" s="21" t="n"/>
      <c r="H268" s="21" t="n"/>
      <c r="I268" s="21" t="n"/>
      <c r="J268" s="11" t="n"/>
      <c r="K268" s="34" t="n"/>
      <c r="L268" s="33" t="n"/>
      <c r="M268" s="3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  <c r="Y268" s="24" t="n"/>
      <c r="Z268" s="24" t="n"/>
      <c r="AA268" s="24" t="n"/>
      <c r="AB268" s="24" t="n"/>
    </row>
    <row customHeight="1" ht="16.5" r="269" s="29">
      <c r="A269" s="25" t="n"/>
      <c r="B269" s="25" t="n"/>
      <c r="C269" s="21" t="n"/>
      <c r="D269" s="21" t="n"/>
      <c r="E269" s="21" t="n"/>
      <c r="F269" s="21" t="n"/>
      <c r="G269" s="21" t="n"/>
      <c r="H269" s="21" t="n"/>
      <c r="I269" s="21" t="n"/>
      <c r="J269" s="11" t="n"/>
      <c r="K269" s="34" t="n"/>
      <c r="L269" s="33" t="n"/>
      <c r="M269" s="3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  <c r="Y269" s="24" t="n"/>
      <c r="Z269" s="24" t="n"/>
      <c r="AA269" s="24" t="n"/>
      <c r="AB269" s="24" t="n"/>
    </row>
    <row customHeight="1" ht="16.5" r="270" s="29">
      <c r="A270" s="25" t="n"/>
      <c r="B270" s="25" t="n"/>
      <c r="C270" s="21" t="n"/>
      <c r="D270" s="21" t="n"/>
      <c r="E270" s="21" t="n"/>
      <c r="F270" s="21" t="n"/>
      <c r="G270" s="21" t="n"/>
      <c r="H270" s="21" t="n"/>
      <c r="I270" s="21" t="n"/>
      <c r="J270" s="11" t="n"/>
      <c r="K270" s="34" t="n"/>
      <c r="L270" s="33" t="n"/>
      <c r="M270" s="3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24" t="n"/>
      <c r="Z270" s="24" t="n"/>
      <c r="AA270" s="24" t="n"/>
      <c r="AB270" s="24" t="n"/>
    </row>
    <row customHeight="1" ht="16.5" r="271" s="29">
      <c r="A271" s="25" t="n"/>
      <c r="B271" s="25" t="n"/>
      <c r="C271" s="21" t="n"/>
      <c r="D271" s="21" t="n"/>
      <c r="E271" s="21" t="n"/>
      <c r="F271" s="21" t="n"/>
      <c r="G271" s="21" t="n"/>
      <c r="H271" s="21" t="n"/>
      <c r="I271" s="21" t="n"/>
      <c r="J271" s="11" t="n"/>
      <c r="K271" s="34" t="n"/>
      <c r="L271" s="33" t="n"/>
      <c r="M271" s="3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  <c r="Y271" s="24" t="n"/>
      <c r="Z271" s="24" t="n"/>
      <c r="AA271" s="24" t="n"/>
      <c r="AB271" s="24" t="n"/>
    </row>
    <row customHeight="1" ht="16.5" r="272" s="29">
      <c r="A272" s="25" t="n"/>
      <c r="B272" s="25" t="n"/>
      <c r="C272" s="21" t="n"/>
      <c r="D272" s="21" t="n"/>
      <c r="E272" s="21" t="n"/>
      <c r="F272" s="21" t="n"/>
      <c r="G272" s="21" t="n"/>
      <c r="H272" s="21" t="n"/>
      <c r="I272" s="21" t="n"/>
      <c r="J272" s="11" t="n"/>
      <c r="K272" s="34" t="n"/>
      <c r="L272" s="33" t="n"/>
      <c r="M272" s="3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  <c r="Y272" s="24" t="n"/>
      <c r="Z272" s="24" t="n"/>
      <c r="AA272" s="24" t="n"/>
      <c r="AB272" s="24" t="n"/>
    </row>
    <row customHeight="1" ht="16.5" r="273" s="29">
      <c r="A273" s="25" t="n"/>
      <c r="B273" s="25" t="n"/>
      <c r="C273" s="21" t="n"/>
      <c r="D273" s="21" t="n"/>
      <c r="E273" s="21" t="n"/>
      <c r="F273" s="21" t="n"/>
      <c r="G273" s="21" t="n"/>
      <c r="H273" s="21" t="n"/>
      <c r="I273" s="21" t="n"/>
      <c r="J273" s="11" t="n"/>
      <c r="K273" s="34" t="n"/>
      <c r="L273" s="33" t="n"/>
      <c r="M273" s="3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  <c r="Y273" s="24" t="n"/>
      <c r="Z273" s="24" t="n"/>
      <c r="AA273" s="24" t="n"/>
      <c r="AB273" s="24" t="n"/>
    </row>
    <row customHeight="1" ht="16.5" r="274" s="29">
      <c r="A274" s="25" t="n"/>
      <c r="B274" s="25" t="n"/>
      <c r="C274" s="21" t="n"/>
      <c r="D274" s="21" t="n"/>
      <c r="E274" s="21" t="n"/>
      <c r="F274" s="21" t="n"/>
      <c r="G274" s="21" t="n"/>
      <c r="H274" s="21" t="n"/>
      <c r="I274" s="21" t="n"/>
      <c r="J274" s="11" t="n"/>
      <c r="K274" s="34" t="n"/>
      <c r="L274" s="33" t="n"/>
      <c r="M274" s="3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  <c r="Y274" s="24" t="n"/>
      <c r="Z274" s="24" t="n"/>
      <c r="AA274" s="24" t="n"/>
      <c r="AB274" s="24" t="n"/>
    </row>
    <row customHeight="1" ht="16.5" r="275" s="29">
      <c r="A275" s="25" t="n"/>
      <c r="B275" s="25" t="n"/>
      <c r="C275" s="21" t="n"/>
      <c r="D275" s="21" t="n"/>
      <c r="E275" s="21" t="n"/>
      <c r="F275" s="21" t="n"/>
      <c r="G275" s="21" t="n"/>
      <c r="H275" s="21" t="n"/>
      <c r="I275" s="21" t="n"/>
      <c r="J275" s="11" t="n"/>
      <c r="K275" s="34" t="n"/>
      <c r="L275" s="33" t="n"/>
      <c r="M275" s="3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  <c r="Y275" s="24" t="n"/>
      <c r="Z275" s="24" t="n"/>
      <c r="AA275" s="24" t="n"/>
      <c r="AB275" s="24" t="n"/>
    </row>
    <row customHeight="1" ht="16.5" r="276" s="29">
      <c r="A276" s="25" t="n"/>
      <c r="B276" s="25" t="n"/>
      <c r="C276" s="21" t="n"/>
      <c r="D276" s="21" t="n"/>
      <c r="E276" s="21" t="n"/>
      <c r="F276" s="21" t="n"/>
      <c r="G276" s="21" t="n"/>
      <c r="H276" s="21" t="n"/>
      <c r="I276" s="21" t="n"/>
      <c r="J276" s="11" t="n"/>
      <c r="K276" s="34" t="n"/>
      <c r="L276" s="33" t="n"/>
      <c r="M276" s="3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  <c r="Y276" s="24" t="n"/>
      <c r="Z276" s="24" t="n"/>
      <c r="AA276" s="24" t="n"/>
      <c r="AB276" s="24" t="n"/>
    </row>
    <row customHeight="1" ht="16.5" r="277" s="29">
      <c r="A277" s="25" t="n"/>
      <c r="B277" s="25" t="n"/>
      <c r="C277" s="21" t="n"/>
      <c r="D277" s="21" t="n"/>
      <c r="E277" s="21" t="n"/>
      <c r="F277" s="21" t="n"/>
      <c r="G277" s="21" t="n"/>
      <c r="H277" s="21" t="n"/>
      <c r="I277" s="21" t="n"/>
      <c r="J277" s="11" t="n"/>
      <c r="K277" s="34" t="n"/>
      <c r="L277" s="33" t="n"/>
      <c r="M277" s="3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  <c r="Y277" s="24" t="n"/>
      <c r="Z277" s="24" t="n"/>
      <c r="AA277" s="24" t="n"/>
      <c r="AB277" s="24" t="n"/>
    </row>
    <row customHeight="1" ht="16.5" r="278" s="29">
      <c r="A278" s="25" t="n"/>
      <c r="B278" s="25" t="n"/>
      <c r="C278" s="21" t="n"/>
      <c r="D278" s="21" t="n"/>
      <c r="E278" s="21" t="n"/>
      <c r="F278" s="21" t="n"/>
      <c r="G278" s="21" t="n"/>
      <c r="H278" s="21" t="n"/>
      <c r="I278" s="21" t="n"/>
      <c r="J278" s="11" t="n"/>
      <c r="K278" s="34" t="n"/>
      <c r="L278" s="33" t="n"/>
      <c r="M278" s="3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  <c r="Y278" s="24" t="n"/>
      <c r="Z278" s="24" t="n"/>
      <c r="AA278" s="24" t="n"/>
      <c r="AB278" s="24" t="n"/>
    </row>
    <row customHeight="1" ht="16.5" r="279" s="29">
      <c r="A279" s="25" t="n"/>
      <c r="B279" s="25" t="n"/>
      <c r="C279" s="21" t="n"/>
      <c r="D279" s="21" t="n"/>
      <c r="E279" s="21" t="n"/>
      <c r="F279" s="21" t="n"/>
      <c r="G279" s="21" t="n"/>
      <c r="H279" s="21" t="n"/>
      <c r="I279" s="21" t="n"/>
      <c r="J279" s="11" t="n"/>
      <c r="K279" s="34" t="n"/>
      <c r="L279" s="33" t="n"/>
      <c r="M279" s="3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  <c r="Y279" s="24" t="n"/>
      <c r="Z279" s="24" t="n"/>
      <c r="AA279" s="24" t="n"/>
      <c r="AB279" s="24" t="n"/>
    </row>
    <row customHeight="1" ht="16.5" r="280" s="29">
      <c r="A280" s="25" t="n"/>
      <c r="B280" s="25" t="n"/>
      <c r="C280" s="21" t="n"/>
      <c r="D280" s="21" t="n"/>
      <c r="E280" s="21" t="n"/>
      <c r="F280" s="21" t="n"/>
      <c r="G280" s="21" t="n"/>
      <c r="H280" s="21" t="n"/>
      <c r="I280" s="21" t="n"/>
      <c r="J280" s="11" t="n"/>
      <c r="K280" s="34" t="n"/>
      <c r="L280" s="33" t="n"/>
      <c r="M280" s="3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  <c r="Y280" s="24" t="n"/>
      <c r="Z280" s="24" t="n"/>
      <c r="AA280" s="24" t="n"/>
      <c r="AB280" s="24" t="n"/>
    </row>
    <row customHeight="1" ht="16.5" r="281" s="29">
      <c r="A281" s="25" t="n"/>
      <c r="B281" s="25" t="n"/>
      <c r="C281" s="21" t="n"/>
      <c r="D281" s="21" t="n"/>
      <c r="E281" s="21" t="n"/>
      <c r="F281" s="21" t="n"/>
      <c r="G281" s="21" t="n"/>
      <c r="H281" s="21" t="n"/>
      <c r="I281" s="21" t="n"/>
      <c r="J281" s="11" t="n"/>
      <c r="K281" s="34" t="n"/>
      <c r="L281" s="33" t="n"/>
      <c r="M281" s="3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  <c r="Y281" s="24" t="n"/>
      <c r="Z281" s="24" t="n"/>
      <c r="AA281" s="24" t="n"/>
      <c r="AB281" s="24" t="n"/>
    </row>
    <row customHeight="1" ht="16.5" r="282" s="29">
      <c r="A282" s="25" t="n"/>
      <c r="B282" s="25" t="n"/>
      <c r="C282" s="21" t="n"/>
      <c r="D282" s="21" t="n"/>
      <c r="E282" s="21" t="n"/>
      <c r="F282" s="21" t="n"/>
      <c r="G282" s="21" t="n"/>
      <c r="H282" s="21" t="n"/>
      <c r="I282" s="21" t="n"/>
      <c r="J282" s="11" t="n"/>
      <c r="K282" s="34" t="n"/>
      <c r="L282" s="33" t="n"/>
      <c r="M282" s="3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4" t="n"/>
      <c r="AB282" s="24" t="n"/>
    </row>
    <row customHeight="1" ht="16.5" r="283" s="29">
      <c r="A283" s="25" t="n"/>
      <c r="B283" s="25" t="n"/>
      <c r="C283" s="21" t="n"/>
      <c r="D283" s="21" t="n"/>
      <c r="E283" s="21" t="n"/>
      <c r="F283" s="21" t="n"/>
      <c r="G283" s="21" t="n"/>
      <c r="H283" s="21" t="n"/>
      <c r="I283" s="21" t="n"/>
      <c r="J283" s="11" t="n"/>
      <c r="K283" s="34" t="n"/>
      <c r="L283" s="33" t="n"/>
      <c r="M283" s="3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  <c r="Y283" s="24" t="n"/>
      <c r="Z283" s="24" t="n"/>
      <c r="AA283" s="24" t="n"/>
      <c r="AB283" s="24" t="n"/>
    </row>
    <row customHeight="1" ht="16.5" r="284" s="29">
      <c r="A284" s="25" t="n"/>
      <c r="B284" s="25" t="n"/>
      <c r="C284" s="21" t="n"/>
      <c r="D284" s="21" t="n"/>
      <c r="E284" s="21" t="n"/>
      <c r="F284" s="21" t="n"/>
      <c r="G284" s="21" t="n"/>
      <c r="H284" s="21" t="n"/>
      <c r="I284" s="21" t="n"/>
      <c r="J284" s="11" t="n"/>
      <c r="K284" s="34" t="n"/>
      <c r="L284" s="33" t="n"/>
      <c r="M284" s="3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  <c r="Y284" s="24" t="n"/>
      <c r="Z284" s="24" t="n"/>
      <c r="AA284" s="24" t="n"/>
      <c r="AB284" s="24" t="n"/>
    </row>
    <row customHeight="1" ht="16.5" r="285" s="29">
      <c r="A285" s="25" t="n"/>
      <c r="B285" s="25" t="n"/>
      <c r="C285" s="21" t="n"/>
      <c r="D285" s="21" t="n"/>
      <c r="E285" s="21" t="n"/>
      <c r="F285" s="21" t="n"/>
      <c r="G285" s="21" t="n"/>
      <c r="H285" s="21" t="n"/>
      <c r="I285" s="21" t="n"/>
      <c r="J285" s="11" t="n"/>
      <c r="K285" s="34" t="n"/>
      <c r="L285" s="33" t="n"/>
      <c r="M285" s="3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  <c r="Y285" s="24" t="n"/>
      <c r="Z285" s="24" t="n"/>
      <c r="AA285" s="24" t="n"/>
      <c r="AB285" s="24" t="n"/>
    </row>
    <row customHeight="1" ht="16.5" r="286" s="29">
      <c r="A286" s="25" t="n"/>
      <c r="B286" s="25" t="n"/>
      <c r="C286" s="21" t="n"/>
      <c r="D286" s="21" t="n"/>
      <c r="E286" s="21" t="n"/>
      <c r="F286" s="21" t="n"/>
      <c r="G286" s="21" t="n"/>
      <c r="H286" s="21" t="n"/>
      <c r="I286" s="21" t="n"/>
      <c r="J286" s="11" t="n"/>
      <c r="K286" s="34" t="n"/>
      <c r="L286" s="33" t="n"/>
      <c r="M286" s="3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24" t="n"/>
      <c r="AB286" s="24" t="n"/>
    </row>
    <row customHeight="1" ht="16.5" r="287" s="29">
      <c r="A287" s="25" t="n"/>
      <c r="B287" s="25" t="n"/>
      <c r="C287" s="21" t="n"/>
      <c r="D287" s="21" t="n"/>
      <c r="E287" s="21" t="n"/>
      <c r="F287" s="21" t="n"/>
      <c r="G287" s="21" t="n"/>
      <c r="H287" s="21" t="n"/>
      <c r="I287" s="21" t="n"/>
      <c r="J287" s="11" t="n"/>
      <c r="K287" s="34" t="n"/>
      <c r="L287" s="33" t="n"/>
      <c r="M287" s="3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  <c r="Y287" s="24" t="n"/>
      <c r="Z287" s="24" t="n"/>
      <c r="AA287" s="24" t="n"/>
      <c r="AB287" s="24" t="n"/>
    </row>
    <row customHeight="1" ht="16.5" r="288" s="29">
      <c r="A288" s="25" t="n"/>
      <c r="B288" s="25" t="n"/>
      <c r="C288" s="21" t="n"/>
      <c r="D288" s="21" t="n"/>
      <c r="E288" s="21" t="n"/>
      <c r="F288" s="21" t="n"/>
      <c r="G288" s="21" t="n"/>
      <c r="H288" s="21" t="n"/>
      <c r="I288" s="21" t="n"/>
      <c r="J288" s="11" t="n"/>
      <c r="K288" s="34" t="n"/>
      <c r="L288" s="33" t="n"/>
      <c r="M288" s="3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  <c r="Y288" s="24" t="n"/>
      <c r="Z288" s="24" t="n"/>
      <c r="AA288" s="24" t="n"/>
      <c r="AB288" s="24" t="n"/>
    </row>
    <row customHeight="1" ht="16.5" r="289" s="29">
      <c r="A289" s="25" t="n"/>
      <c r="B289" s="25" t="n"/>
      <c r="C289" s="21" t="n"/>
      <c r="D289" s="21" t="n"/>
      <c r="E289" s="21" t="n"/>
      <c r="F289" s="21" t="n"/>
      <c r="G289" s="21" t="n"/>
      <c r="H289" s="21" t="n"/>
      <c r="I289" s="21" t="n"/>
      <c r="J289" s="11" t="n"/>
      <c r="K289" s="34" t="n"/>
      <c r="L289" s="33" t="n"/>
      <c r="M289" s="3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  <c r="Y289" s="24" t="n"/>
      <c r="Z289" s="24" t="n"/>
      <c r="AA289" s="24" t="n"/>
      <c r="AB289" s="24" t="n"/>
    </row>
    <row customHeight="1" ht="16.5" r="290" s="29">
      <c r="A290" s="25" t="n"/>
      <c r="B290" s="25" t="n"/>
      <c r="C290" s="21" t="n"/>
      <c r="D290" s="21" t="n"/>
      <c r="E290" s="21" t="n"/>
      <c r="F290" s="21" t="n"/>
      <c r="G290" s="21" t="n"/>
      <c r="H290" s="21" t="n"/>
      <c r="I290" s="21" t="n"/>
      <c r="J290" s="11" t="n"/>
      <c r="K290" s="34" t="n"/>
      <c r="L290" s="33" t="n"/>
      <c r="M290" s="3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4" t="n"/>
      <c r="AB290" s="24" t="n"/>
    </row>
    <row customHeight="1" ht="16.5" r="291" s="29">
      <c r="A291" s="25" t="n"/>
      <c r="B291" s="25" t="n"/>
      <c r="C291" s="21" t="n"/>
      <c r="D291" s="21" t="n"/>
      <c r="E291" s="21" t="n"/>
      <c r="F291" s="21" t="n"/>
      <c r="G291" s="21" t="n"/>
      <c r="H291" s="21" t="n"/>
      <c r="I291" s="21" t="n"/>
      <c r="J291" s="11" t="n"/>
      <c r="K291" s="34" t="n"/>
      <c r="L291" s="33" t="n"/>
      <c r="M291" s="3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  <c r="Y291" s="24" t="n"/>
      <c r="Z291" s="24" t="n"/>
      <c r="AA291" s="24" t="n"/>
      <c r="AB291" s="24" t="n"/>
    </row>
    <row customHeight="1" ht="16.5" r="292" s="29">
      <c r="A292" s="25" t="n"/>
      <c r="B292" s="25" t="n"/>
      <c r="C292" s="21" t="n"/>
      <c r="D292" s="21" t="n"/>
      <c r="E292" s="21" t="n"/>
      <c r="F292" s="21" t="n"/>
      <c r="G292" s="21" t="n"/>
      <c r="H292" s="21" t="n"/>
      <c r="I292" s="21" t="n"/>
      <c r="J292" s="11" t="n"/>
      <c r="K292" s="34" t="n"/>
      <c r="L292" s="33" t="n"/>
      <c r="M292" s="3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  <c r="Y292" s="24" t="n"/>
      <c r="Z292" s="24" t="n"/>
      <c r="AA292" s="24" t="n"/>
      <c r="AB292" s="24" t="n"/>
    </row>
    <row customHeight="1" ht="16.5" r="293" s="29">
      <c r="A293" s="25" t="n"/>
      <c r="B293" s="25" t="n"/>
      <c r="C293" s="21" t="n"/>
      <c r="D293" s="21" t="n"/>
      <c r="E293" s="21" t="n"/>
      <c r="F293" s="21" t="n"/>
      <c r="G293" s="21" t="n"/>
      <c r="H293" s="21" t="n"/>
      <c r="I293" s="21" t="n"/>
      <c r="J293" s="11" t="n"/>
      <c r="K293" s="34" t="n"/>
      <c r="L293" s="33" t="n"/>
      <c r="M293" s="3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  <c r="Y293" s="24" t="n"/>
      <c r="Z293" s="24" t="n"/>
      <c r="AA293" s="24" t="n"/>
      <c r="AB293" s="24" t="n"/>
    </row>
    <row customHeight="1" ht="16.5" r="294" s="29">
      <c r="A294" s="25" t="n"/>
      <c r="B294" s="25" t="n"/>
      <c r="C294" s="21" t="n"/>
      <c r="D294" s="21" t="n"/>
      <c r="E294" s="21" t="n"/>
      <c r="F294" s="21" t="n"/>
      <c r="G294" s="21" t="n"/>
      <c r="H294" s="21" t="n"/>
      <c r="I294" s="21" t="n"/>
      <c r="J294" s="11" t="n"/>
      <c r="K294" s="34" t="n"/>
      <c r="L294" s="33" t="n"/>
      <c r="M294" s="3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4" t="n"/>
      <c r="AB294" s="24" t="n"/>
    </row>
    <row customHeight="1" ht="16.5" r="295" s="29">
      <c r="A295" s="25" t="n"/>
      <c r="B295" s="25" t="n"/>
      <c r="C295" s="21" t="n"/>
      <c r="D295" s="21" t="n"/>
      <c r="E295" s="21" t="n"/>
      <c r="F295" s="21" t="n"/>
      <c r="G295" s="21" t="n"/>
      <c r="H295" s="21" t="n"/>
      <c r="I295" s="21" t="n"/>
      <c r="J295" s="11" t="n"/>
      <c r="K295" s="34" t="n"/>
      <c r="L295" s="33" t="n"/>
      <c r="M295" s="3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  <c r="Y295" s="24" t="n"/>
      <c r="Z295" s="24" t="n"/>
      <c r="AA295" s="24" t="n"/>
      <c r="AB295" s="24" t="n"/>
    </row>
    <row customHeight="1" ht="16.5" r="296" s="29">
      <c r="A296" s="25" t="n"/>
      <c r="B296" s="25" t="n"/>
      <c r="C296" s="21" t="n"/>
      <c r="D296" s="21" t="n"/>
      <c r="E296" s="21" t="n"/>
      <c r="F296" s="21" t="n"/>
      <c r="G296" s="21" t="n"/>
      <c r="H296" s="21" t="n"/>
      <c r="I296" s="21" t="n"/>
      <c r="J296" s="11" t="n"/>
      <c r="K296" s="34" t="n"/>
      <c r="L296" s="33" t="n"/>
      <c r="M296" s="3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  <c r="Y296" s="24" t="n"/>
      <c r="Z296" s="24" t="n"/>
      <c r="AA296" s="24" t="n"/>
      <c r="AB296" s="24" t="n"/>
    </row>
    <row customHeight="1" ht="16.5" r="297" s="29">
      <c r="A297" s="25" t="n"/>
      <c r="B297" s="25" t="n"/>
      <c r="C297" s="21" t="n"/>
      <c r="D297" s="21" t="n"/>
      <c r="E297" s="21" t="n"/>
      <c r="F297" s="21" t="n"/>
      <c r="G297" s="21" t="n"/>
      <c r="H297" s="21" t="n"/>
      <c r="I297" s="21" t="n"/>
      <c r="J297" s="11" t="n"/>
      <c r="K297" s="34" t="n"/>
      <c r="L297" s="33" t="n"/>
      <c r="M297" s="3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  <c r="Y297" s="24" t="n"/>
      <c r="Z297" s="24" t="n"/>
      <c r="AA297" s="24" t="n"/>
      <c r="AB297" s="24" t="n"/>
    </row>
    <row customHeight="1" ht="16.5" r="298" s="29">
      <c r="A298" s="25" t="n"/>
      <c r="B298" s="25" t="n"/>
      <c r="C298" s="21" t="n"/>
      <c r="D298" s="21" t="n"/>
      <c r="E298" s="21" t="n"/>
      <c r="F298" s="21" t="n"/>
      <c r="G298" s="21" t="n"/>
      <c r="H298" s="21" t="n"/>
      <c r="I298" s="21" t="n"/>
      <c r="J298" s="11" t="n"/>
      <c r="K298" s="34" t="n"/>
      <c r="L298" s="33" t="n"/>
      <c r="M298" s="3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  <c r="Y298" s="24" t="n"/>
      <c r="Z298" s="24" t="n"/>
      <c r="AA298" s="24" t="n"/>
      <c r="AB298" s="24" t="n"/>
    </row>
    <row customHeight="1" ht="16.5" r="299" s="29">
      <c r="A299" s="25" t="n"/>
      <c r="B299" s="25" t="n"/>
      <c r="C299" s="21" t="n"/>
      <c r="D299" s="21" t="n"/>
      <c r="E299" s="21" t="n"/>
      <c r="F299" s="21" t="n"/>
      <c r="G299" s="21" t="n"/>
      <c r="H299" s="21" t="n"/>
      <c r="I299" s="21" t="n"/>
      <c r="J299" s="11" t="n"/>
      <c r="K299" s="34" t="n"/>
      <c r="L299" s="33" t="n"/>
      <c r="M299" s="3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  <c r="Y299" s="24" t="n"/>
      <c r="Z299" s="24" t="n"/>
      <c r="AA299" s="24" t="n"/>
      <c r="AB299" s="24" t="n"/>
    </row>
    <row customHeight="1" ht="16.5" r="300" s="29">
      <c r="A300" s="25" t="n"/>
      <c r="B300" s="25" t="n"/>
      <c r="C300" s="21" t="n"/>
      <c r="D300" s="21" t="n"/>
      <c r="E300" s="21" t="n"/>
      <c r="F300" s="21" t="n"/>
      <c r="G300" s="21" t="n"/>
      <c r="H300" s="21" t="n"/>
      <c r="I300" s="21" t="n"/>
      <c r="J300" s="11" t="n"/>
      <c r="K300" s="34" t="n"/>
      <c r="L300" s="33" t="n"/>
      <c r="M300" s="3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  <c r="Y300" s="24" t="n"/>
      <c r="Z300" s="24" t="n"/>
      <c r="AA300" s="24" t="n"/>
      <c r="AB300" s="24" t="n"/>
    </row>
    <row customHeight="1" ht="16.5" r="301" s="29">
      <c r="A301" s="25" t="n"/>
      <c r="B301" s="25" t="n"/>
      <c r="C301" s="21" t="n"/>
      <c r="D301" s="21" t="n"/>
      <c r="E301" s="21" t="n"/>
      <c r="F301" s="21" t="n"/>
      <c r="G301" s="21" t="n"/>
      <c r="H301" s="21" t="n"/>
      <c r="I301" s="21" t="n"/>
      <c r="J301" s="11" t="n"/>
      <c r="K301" s="34" t="n"/>
      <c r="L301" s="33" t="n"/>
      <c r="M301" s="3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  <c r="Y301" s="24" t="n"/>
      <c r="Z301" s="24" t="n"/>
      <c r="AA301" s="24" t="n"/>
      <c r="AB301" s="24" t="n"/>
    </row>
    <row customHeight="1" ht="16.5" r="302" s="29">
      <c r="A302" s="25" t="n"/>
      <c r="B302" s="25" t="n"/>
      <c r="C302" s="21" t="n"/>
      <c r="D302" s="21" t="n"/>
      <c r="E302" s="21" t="n"/>
      <c r="F302" s="21" t="n"/>
      <c r="G302" s="21" t="n"/>
      <c r="H302" s="21" t="n"/>
      <c r="I302" s="21" t="n"/>
      <c r="J302" s="11" t="n"/>
      <c r="K302" s="34" t="n"/>
      <c r="L302" s="33" t="n"/>
      <c r="M302" s="3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  <c r="Y302" s="24" t="n"/>
      <c r="Z302" s="24" t="n"/>
      <c r="AA302" s="24" t="n"/>
      <c r="AB302" s="24" t="n"/>
    </row>
    <row customHeight="1" ht="16.5" r="303" s="29">
      <c r="A303" s="25" t="n"/>
      <c r="B303" s="25" t="n"/>
      <c r="C303" s="21" t="n"/>
      <c r="D303" s="21" t="n"/>
      <c r="E303" s="21" t="n"/>
      <c r="F303" s="21" t="n"/>
      <c r="G303" s="21" t="n"/>
      <c r="H303" s="21" t="n"/>
      <c r="I303" s="21" t="n"/>
      <c r="J303" s="11" t="n"/>
      <c r="K303" s="34" t="n"/>
      <c r="L303" s="33" t="n"/>
      <c r="M303" s="3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  <c r="Y303" s="24" t="n"/>
      <c r="Z303" s="24" t="n"/>
      <c r="AA303" s="24" t="n"/>
      <c r="AB303" s="24" t="n"/>
    </row>
    <row customHeight="1" ht="16.5" r="304" s="29">
      <c r="A304" s="25" t="n"/>
      <c r="B304" s="25" t="n"/>
      <c r="C304" s="21" t="n"/>
      <c r="D304" s="21" t="n"/>
      <c r="E304" s="21" t="n"/>
      <c r="F304" s="21" t="n"/>
      <c r="G304" s="21" t="n"/>
      <c r="H304" s="21" t="n"/>
      <c r="I304" s="21" t="n"/>
      <c r="J304" s="11" t="n"/>
      <c r="K304" s="34" t="n"/>
      <c r="L304" s="33" t="n"/>
      <c r="M304" s="3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  <c r="Y304" s="24" t="n"/>
      <c r="Z304" s="24" t="n"/>
      <c r="AA304" s="24" t="n"/>
      <c r="AB304" s="24" t="n"/>
    </row>
  </sheetData>
  <pageMargins bottom="0.75" footer="0" header="0" left="0.7" right="0.7" top="0.75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3.25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10.88"/>
    <col customWidth="1" max="10" min="10" style="29" width="6.75"/>
    <col customWidth="1" max="11" min="11" style="29" width="7.25"/>
    <col customWidth="1" max="12" min="12" style="29" width="4.63"/>
    <col customWidth="1" max="14" min="13" style="29" width="4.5"/>
    <col customWidth="1" max="15" min="15" style="29" width="7.75"/>
    <col customWidth="1" max="16" min="16" style="29" width="41.13"/>
    <col customWidth="1" max="26" min="17" style="29" width="7.88"/>
    <col customWidth="1" max="28" min="27" style="29" width="7"/>
  </cols>
  <sheetData>
    <row customHeight="1" ht="39.75" r="1" s="29">
      <c r="A1" s="10" t="inlineStr">
        <is>
          <t>組</t>
        </is>
      </c>
      <c r="B1" s="10" t="inlineStr">
        <is>
          <t>序</t>
        </is>
      </c>
      <c r="C1" s="11" t="inlineStr">
        <is>
          <t>項目</t>
        </is>
      </c>
      <c r="D1" s="11" t="inlineStr">
        <is>
          <t>組別</t>
        </is>
      </c>
      <c r="E1" s="11" t="inlineStr">
        <is>
          <t>年級</t>
        </is>
      </c>
      <c r="F1" s="11" t="inlineStr">
        <is>
          <t>學校</t>
        </is>
      </c>
      <c r="G1" s="11" t="inlineStr">
        <is>
          <t>姓名</t>
        </is>
      </c>
      <c r="H1" s="12" t="inlineStr">
        <is>
          <t>指導
老師</t>
        </is>
      </c>
      <c r="I1" s="11" t="inlineStr">
        <is>
          <t>號碼</t>
        </is>
      </c>
      <c r="J1" s="12" t="inlineStr">
        <is>
          <t>成績</t>
        </is>
      </c>
      <c r="K1" s="13" t="inlineStr">
        <is>
          <t>等第</t>
        </is>
      </c>
      <c r="L1" s="14" t="inlineStr">
        <is>
          <t>名次</t>
        </is>
      </c>
      <c r="M1" s="15" t="n"/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</row>
    <row customHeight="1" ht="15.75" r="2" s="29">
      <c r="A2" s="19" t="n"/>
      <c r="B2" s="19" t="n"/>
      <c r="C2" s="12" t="inlineStr">
        <is>
          <t>一跳一迴旋</t>
        </is>
      </c>
      <c r="D2" s="20" t="inlineStr">
        <is>
          <t>女子組</t>
        </is>
      </c>
      <c r="E2" s="20" t="inlineStr">
        <is>
          <t>二年級</t>
        </is>
      </c>
      <c r="F2" s="20" t="inlineStr">
        <is>
          <t>文澳國小</t>
        </is>
      </c>
      <c r="G2" s="20" t="inlineStr">
        <is>
          <t>黃芷筠</t>
        </is>
      </c>
      <c r="H2" s="20" t="inlineStr">
        <is>
          <t>呂佳玲</t>
        </is>
      </c>
      <c r="I2" s="20" t="inlineStr">
        <is>
          <t>A2296</t>
        </is>
      </c>
      <c r="J2" s="11" t="n">
        <v>199</v>
      </c>
      <c r="K2" s="11" t="inlineStr">
        <is>
          <t>金質獎</t>
        </is>
      </c>
      <c r="L2" s="11" t="n"/>
      <c r="M2" s="21" t="n"/>
      <c r="N2" s="4">
        <f>IF(COUNTIF($F$2:F2,F2)&gt;2,COUNTIF($F$2:F2,F2),0)</f>
        <v/>
      </c>
      <c r="O2" s="22">
        <f>IF(COUNTIF($H$2:H2,H2)&gt;1,1,0)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</row>
    <row customHeight="1" ht="15.75" r="3" s="29">
      <c r="A3" s="25" t="n"/>
      <c r="B3" s="25" t="n"/>
      <c r="C3" s="12" t="inlineStr">
        <is>
          <t>一跳一迴旋</t>
        </is>
      </c>
      <c r="D3" s="26" t="inlineStr">
        <is>
          <t>女子組</t>
        </is>
      </c>
      <c r="E3" s="26" t="inlineStr">
        <is>
          <t>二年級</t>
        </is>
      </c>
      <c r="F3" s="26" t="inlineStr">
        <is>
          <t>中山國小</t>
        </is>
      </c>
      <c r="G3" s="26" t="inlineStr">
        <is>
          <t>陳宥棠</t>
        </is>
      </c>
      <c r="H3" s="26" t="inlineStr">
        <is>
          <t>陳嘉珮</t>
        </is>
      </c>
      <c r="I3" s="26" t="inlineStr">
        <is>
          <t>A2227</t>
        </is>
      </c>
      <c r="J3" s="11" t="n">
        <v>198</v>
      </c>
      <c r="K3" s="11" t="inlineStr">
        <is>
          <t>金質獎</t>
        </is>
      </c>
      <c r="L3" s="11" t="n"/>
      <c r="M3" s="21" t="n"/>
      <c r="N3" s="4">
        <f>IF(COUNTIF($F$2:F3,F3)&gt;2,COUNTIF($F$2:F3,F3),0)</f>
        <v/>
      </c>
      <c r="O3" s="22">
        <f>IF(COUNTIF($H$1:H2,H1)&gt;1,1,0)</f>
        <v/>
      </c>
      <c r="P3" s="3" t="inlineStr">
        <is>
          <t>獎狀</t>
        </is>
      </c>
      <c r="Q3" s="11" t="inlineStr">
        <is>
          <t>銀質獎</t>
        </is>
      </c>
      <c r="R3" s="24" t="n"/>
      <c r="S3" s="24" t="n"/>
      <c r="T3" s="24" t="n"/>
      <c r="U3" s="24" t="n"/>
      <c r="V3" s="24" t="n"/>
      <c r="W3" s="24" t="n"/>
      <c r="X3" s="24" t="n"/>
      <c r="Y3" s="24" t="n"/>
      <c r="Z3" s="24" t="n"/>
      <c r="AA3" s="24" t="n"/>
      <c r="AB3" s="24" t="n"/>
    </row>
    <row customHeight="1" ht="15.75" r="4" s="29">
      <c r="A4" s="19" t="n"/>
      <c r="B4" s="19" t="n"/>
      <c r="C4" s="12" t="inlineStr">
        <is>
          <t>一跳一迴旋</t>
        </is>
      </c>
      <c r="D4" s="26" t="inlineStr">
        <is>
          <t>女子組</t>
        </is>
      </c>
      <c r="E4" s="26" t="inlineStr">
        <is>
          <t>二年級</t>
        </is>
      </c>
      <c r="F4" s="26" t="inlineStr">
        <is>
          <t>中山國小</t>
        </is>
      </c>
      <c r="G4" s="26" t="inlineStr">
        <is>
          <t>林燕慈</t>
        </is>
      </c>
      <c r="H4" s="26" t="inlineStr">
        <is>
          <t>陳嘉珮</t>
        </is>
      </c>
      <c r="I4" s="26" t="inlineStr">
        <is>
          <t>A2226</t>
        </is>
      </c>
      <c r="J4" s="11" t="n">
        <v>198</v>
      </c>
      <c r="K4" s="11" t="inlineStr">
        <is>
          <t>金質獎</t>
        </is>
      </c>
      <c r="L4" s="11" t="n"/>
      <c r="M4" s="21" t="n"/>
      <c r="N4" s="4">
        <f>IF(COUNTIF($F$2:F3,#REF!)&gt;2,COUNTIF($F$2:F3,#REF!),0)</f>
        <v/>
      </c>
      <c r="O4" s="22">
        <f>IF(COUNTIF($H$2:H3,#REF!)&gt;1,1,0)</f>
        <v/>
      </c>
      <c r="P4" t="inlineStr">
        <is>
          <t>積分</t>
        </is>
      </c>
      <c r="Q4" s="11" t="inlineStr">
        <is>
          <t>銅質獎</t>
        </is>
      </c>
      <c r="R4" s="24" t="n"/>
      <c r="S4" s="24" t="n"/>
      <c r="T4" s="24" t="n"/>
      <c r="U4" s="24" t="n"/>
      <c r="V4" s="24" t="n"/>
      <c r="W4" s="24" t="n"/>
      <c r="X4" s="24" t="n"/>
      <c r="Y4" s="24" t="n"/>
      <c r="Z4" s="24" t="n"/>
      <c r="AA4" s="24" t="n"/>
      <c r="AB4" s="24" t="n"/>
    </row>
    <row customHeight="1" ht="15.75" r="5" s="29">
      <c r="A5" s="25" t="n"/>
      <c r="B5" s="25" t="n"/>
      <c r="C5" s="12" t="inlineStr">
        <is>
          <t>一跳一迴旋</t>
        </is>
      </c>
      <c r="D5" s="26" t="inlineStr">
        <is>
          <t>女子組</t>
        </is>
      </c>
      <c r="E5" s="26" t="inlineStr">
        <is>
          <t>二年級</t>
        </is>
      </c>
      <c r="F5" s="26" t="inlineStr">
        <is>
          <t>文澳國小</t>
        </is>
      </c>
      <c r="G5" s="26" t="inlineStr">
        <is>
          <t>陳玥芯</t>
        </is>
      </c>
      <c r="H5" s="26" t="inlineStr">
        <is>
          <t>鄭綉雯</t>
        </is>
      </c>
      <c r="I5" s="26" t="inlineStr">
        <is>
          <t>A2295</t>
        </is>
      </c>
      <c r="J5" s="11" t="n">
        <v>196</v>
      </c>
      <c r="K5" s="11" t="inlineStr">
        <is>
          <t>金質獎</t>
        </is>
      </c>
      <c r="L5" s="11" t="n"/>
      <c r="M5" s="21" t="n"/>
      <c r="N5" s="4">
        <f>IF(COUNTIF($F$2:F4,F4)&gt;2,COUNTIF($F$2:F4,F4),0)</f>
        <v/>
      </c>
      <c r="O5" s="22">
        <f>IF(COUNTIF($H$2:H3,#REF!)&gt;1,1,0)</f>
        <v/>
      </c>
      <c r="P5" t="inlineStr">
        <is>
          <t>金70銀50銅30下</t>
        </is>
      </c>
      <c r="Q5" s="2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  <c r="AA5" s="24" t="n"/>
      <c r="AB5" s="24" t="n"/>
    </row>
    <row customHeight="1" ht="15.75" r="6" s="29">
      <c r="A6" s="25" t="n"/>
      <c r="B6" s="25" t="n"/>
      <c r="C6" s="12" t="inlineStr">
        <is>
          <t>一跳一迴旋</t>
        </is>
      </c>
      <c r="D6" s="26" t="inlineStr">
        <is>
          <t>女子組</t>
        </is>
      </c>
      <c r="E6" s="26" t="inlineStr">
        <is>
          <t>二年級</t>
        </is>
      </c>
      <c r="F6" s="26" t="inlineStr">
        <is>
          <t>馬公國小</t>
        </is>
      </c>
      <c r="G6" s="26" t="inlineStr">
        <is>
          <t>許芷萱</t>
        </is>
      </c>
      <c r="H6" s="26" t="inlineStr">
        <is>
          <t>陳宜徽</t>
        </is>
      </c>
      <c r="I6" s="26" t="inlineStr">
        <is>
          <t>A2206</t>
        </is>
      </c>
      <c r="J6" s="11" t="n">
        <v>195</v>
      </c>
      <c r="K6" s="11" t="inlineStr">
        <is>
          <t>金質獎</t>
        </is>
      </c>
      <c r="L6" s="11" t="n"/>
      <c r="M6" s="21" t="n"/>
      <c r="N6" s="4">
        <f>IF(COUNTIF($F$2:F5,F5)&gt;2,COUNTIF($F$2:F5,F5),0)</f>
        <v/>
      </c>
      <c r="O6" s="22">
        <f>IF(COUNTIF($H$2:H3,#REF!)&gt;1,1,0)</f>
        <v/>
      </c>
      <c r="P6" s="3" t="inlineStr">
        <is>
          <t>金3銀2銅1，12班以下*2</t>
        </is>
      </c>
      <c r="Q6" s="3" t="n"/>
      <c r="R6" s="24" t="n"/>
      <c r="S6" s="24" t="n"/>
      <c r="T6" s="24" t="n"/>
      <c r="U6" s="24" t="n"/>
      <c r="V6" s="24" t="n"/>
      <c r="W6" s="24" t="n"/>
      <c r="X6" s="24" t="n"/>
      <c r="Y6" s="24" t="n"/>
      <c r="Z6" s="24" t="n"/>
      <c r="AA6" s="24" t="n"/>
      <c r="AB6" s="24" t="n"/>
    </row>
    <row customHeight="1" ht="15.75" r="7" s="29">
      <c r="A7" s="25" t="n"/>
      <c r="B7" s="25" t="n"/>
      <c r="C7" s="12" t="inlineStr">
        <is>
          <t>一跳一迴旋</t>
        </is>
      </c>
      <c r="D7" s="27" t="inlineStr">
        <is>
          <t>女子組</t>
        </is>
      </c>
      <c r="E7" s="26" t="inlineStr">
        <is>
          <t>二年級</t>
        </is>
      </c>
      <c r="F7" s="26" t="inlineStr">
        <is>
          <t>文光國小</t>
        </is>
      </c>
      <c r="G7" s="26" t="inlineStr">
        <is>
          <t>蔡宛芸</t>
        </is>
      </c>
      <c r="H7" s="26" t="inlineStr">
        <is>
          <t>廖勇順</t>
        </is>
      </c>
      <c r="I7" s="26" t="inlineStr">
        <is>
          <t>A2298</t>
        </is>
      </c>
      <c r="J7" s="11" t="n">
        <v>193</v>
      </c>
      <c r="K7" s="11" t="inlineStr">
        <is>
          <t>金質獎</t>
        </is>
      </c>
      <c r="L7" s="11" t="n"/>
      <c r="M7" s="21" t="n"/>
      <c r="N7" s="4">
        <f>IF(COUNTIF($F$2:F6,F6)&gt;2,COUNTIF($F$2:F6,F6),0)</f>
        <v/>
      </c>
      <c r="O7" s="22">
        <f>IF(COUNTIF($H$2:H5,H5)&gt;1,1,0)</f>
        <v/>
      </c>
      <c r="P7" s="3" t="n"/>
      <c r="Q7" s="3" t="n"/>
      <c r="R7" s="24" t="n"/>
      <c r="S7" s="24" t="n"/>
      <c r="T7" s="24" t="n"/>
      <c r="U7" s="24" t="n"/>
      <c r="V7" s="24" t="n"/>
      <c r="W7" s="24" t="n"/>
      <c r="X7" s="24" t="n"/>
      <c r="Y7" s="24" t="n"/>
      <c r="Z7" s="24" t="n"/>
      <c r="AA7" s="24" t="n"/>
      <c r="AB7" s="24" t="n"/>
    </row>
    <row customHeight="1" ht="15.75" r="8" s="29">
      <c r="A8" s="25" t="n"/>
      <c r="B8" s="25" t="n"/>
      <c r="C8" s="12" t="inlineStr">
        <is>
          <t>一跳一迴旋</t>
        </is>
      </c>
      <c r="D8" s="26" t="inlineStr">
        <is>
          <t>女子組</t>
        </is>
      </c>
      <c r="E8" s="26" t="inlineStr">
        <is>
          <t>二年級</t>
        </is>
      </c>
      <c r="F8" s="26" t="inlineStr">
        <is>
          <t>外垵國小</t>
        </is>
      </c>
      <c r="G8" s="26" t="inlineStr">
        <is>
          <t>呂沂恩</t>
        </is>
      </c>
      <c r="H8" s="26" t="inlineStr">
        <is>
          <t>李正榮</t>
        </is>
      </c>
      <c r="I8" s="26" t="inlineStr">
        <is>
          <t>A2277</t>
        </is>
      </c>
      <c r="J8" s="11" t="n">
        <v>192</v>
      </c>
      <c r="K8" s="11" t="inlineStr">
        <is>
          <t>金質獎</t>
        </is>
      </c>
      <c r="L8" s="11" t="n"/>
      <c r="M8" s="21" t="n"/>
      <c r="N8" s="4">
        <f>IF(COUNTIF($F$2:F7,F7)&gt;2,COUNTIF($F$2:F7,F7),0)</f>
        <v/>
      </c>
      <c r="O8" s="22">
        <f>IF(COUNTIF($H$2:H5,H5)&gt;1,1,0)</f>
        <v/>
      </c>
      <c r="P8" s="3" t="inlineStr">
        <is>
          <t>可並列，但須扣除下一個名次</t>
        </is>
      </c>
      <c r="Q8" s="3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</row>
    <row customHeight="1" ht="15.75" r="9" s="29">
      <c r="A9" s="19" t="n"/>
      <c r="B9" s="25" t="n"/>
      <c r="C9" s="12" t="inlineStr">
        <is>
          <t>一跳一迴旋</t>
        </is>
      </c>
      <c r="D9" s="26" t="inlineStr">
        <is>
          <t>女子組</t>
        </is>
      </c>
      <c r="E9" s="26" t="inlineStr">
        <is>
          <t>二年級</t>
        </is>
      </c>
      <c r="F9" s="26" t="inlineStr">
        <is>
          <t>嵵裡國小</t>
        </is>
      </c>
      <c r="G9" s="26" t="inlineStr">
        <is>
          <t>陳珮萱</t>
        </is>
      </c>
      <c r="H9" s="26" t="inlineStr">
        <is>
          <t>李莉淳</t>
        </is>
      </c>
      <c r="I9" s="26" t="inlineStr">
        <is>
          <t>A2241</t>
        </is>
      </c>
      <c r="J9" s="11" t="n">
        <v>191</v>
      </c>
      <c r="K9" s="11" t="inlineStr">
        <is>
          <t>金質獎</t>
        </is>
      </c>
      <c r="L9" s="11" t="n"/>
      <c r="M9" s="21" t="n"/>
      <c r="N9" s="4">
        <f>IF(COUNTIF($F$2:F8,F8)&gt;2,COUNTIF($F$2:F8,F8),0)</f>
        <v/>
      </c>
      <c r="O9" s="22">
        <f>IF(COUNTIF($H$2:H6,H6)&gt;1,1,0)</f>
        <v/>
      </c>
      <c r="Q9" s="3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</row>
    <row customHeight="1" ht="15" r="10" s="29">
      <c r="A10" s="25" t="n"/>
      <c r="B10" s="19" t="n"/>
      <c r="C10" s="12" t="inlineStr">
        <is>
          <t>一跳一迴旋</t>
        </is>
      </c>
      <c r="D10" s="26" t="inlineStr">
        <is>
          <t>女子組</t>
        </is>
      </c>
      <c r="E10" s="27" t="inlineStr">
        <is>
          <t>二年級</t>
        </is>
      </c>
      <c r="F10" s="26" t="inlineStr">
        <is>
          <t>石泉國小</t>
        </is>
      </c>
      <c r="G10" s="26" t="inlineStr">
        <is>
          <t>吳珈萱</t>
        </is>
      </c>
      <c r="H10" s="26" t="inlineStr">
        <is>
          <t>楊豔紅</t>
        </is>
      </c>
      <c r="I10" s="26" t="inlineStr">
        <is>
          <t>A2229</t>
        </is>
      </c>
      <c r="J10" s="11" t="n">
        <v>191</v>
      </c>
      <c r="K10" s="11" t="inlineStr">
        <is>
          <t>金質獎</t>
        </is>
      </c>
      <c r="L10" s="11" t="n"/>
      <c r="M10" s="21" t="n"/>
      <c r="N10" s="4">
        <f>IF(COUNTIF($F$2:F9,F9)&gt;2,COUNTIF($F$2:F9,F9),0)</f>
        <v/>
      </c>
      <c r="O10" s="22">
        <f>IF(COUNTIF($H$2:H7,H7)&gt;1,1,0)</f>
        <v/>
      </c>
      <c r="P10" s="3" t="inlineStr">
        <is>
          <t>獎狀生</t>
        </is>
      </c>
      <c r="Q10" s="3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</row>
    <row customHeight="1" ht="15" r="11" s="29">
      <c r="A11" s="25" t="n"/>
      <c r="B11" s="25" t="n"/>
      <c r="C11" s="12" t="inlineStr">
        <is>
          <t>一跳一迴旋</t>
        </is>
      </c>
      <c r="D11" s="26" t="inlineStr">
        <is>
          <t>女子組</t>
        </is>
      </c>
      <c r="E11" s="26" t="inlineStr">
        <is>
          <t>二年級</t>
        </is>
      </c>
      <c r="F11" s="26" t="inlineStr">
        <is>
          <t>中正國小</t>
        </is>
      </c>
      <c r="G11" s="26" t="inlineStr">
        <is>
          <t>鄭睿琦</t>
        </is>
      </c>
      <c r="H11" s="26" t="inlineStr">
        <is>
          <t>王莉嵐</t>
        </is>
      </c>
      <c r="I11" s="26" t="inlineStr">
        <is>
          <t>A2216</t>
        </is>
      </c>
      <c r="J11" s="11" t="n">
        <v>189</v>
      </c>
      <c r="K11" s="11" t="inlineStr">
        <is>
          <t>金質獎</t>
        </is>
      </c>
      <c r="L11" s="11" t="n"/>
      <c r="M11" s="21" t="n"/>
      <c r="N11" s="4">
        <f>IF(COUNTIF($F$2:F10,F10)&gt;2,COUNTIF($F$2:F10,F10),0)</f>
        <v/>
      </c>
      <c r="O11" s="22">
        <f>IF(COUNTIF($H$2:H9,H9)&gt;1,1,0)</f>
        <v/>
      </c>
      <c r="P11" s="3" t="inlineStr">
        <is>
          <t>成績會自動以前面的順序，對應到總成績表</t>
        </is>
      </c>
      <c r="Q11" s="3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</row>
    <row customHeight="1" ht="15" r="12" s="29">
      <c r="A12" s="19" t="n"/>
      <c r="B12" s="25" t="n"/>
      <c r="C12" s="12" t="inlineStr">
        <is>
          <t>一跳一迴旋</t>
        </is>
      </c>
      <c r="D12" s="26" t="inlineStr">
        <is>
          <t>女子組</t>
        </is>
      </c>
      <c r="E12" s="26" t="inlineStr">
        <is>
          <t>二年級</t>
        </is>
      </c>
      <c r="F12" s="26" t="inlineStr">
        <is>
          <t>雙湖國小</t>
        </is>
      </c>
      <c r="G12" s="26" t="inlineStr">
        <is>
          <t>吳姿儀</t>
        </is>
      </c>
      <c r="H12" s="26" t="inlineStr">
        <is>
          <t>李品琦</t>
        </is>
      </c>
      <c r="I12" s="26" t="inlineStr">
        <is>
          <t>A2286</t>
        </is>
      </c>
      <c r="J12" s="11" t="n">
        <v>185</v>
      </c>
      <c r="K12" s="11" t="inlineStr">
        <is>
          <t>金質獎</t>
        </is>
      </c>
      <c r="L12" s="31" t="n"/>
      <c r="M12" s="21" t="n"/>
      <c r="N12" s="4">
        <f>IF(COUNTIF($F$2:F11,F11)&gt;2,COUNTIF($F$2:F11,F11),0)</f>
        <v/>
      </c>
      <c r="O12" s="22">
        <f>IF(COUNTIF($H$2:H9,H9)&gt;1,1,0)</f>
        <v/>
      </c>
      <c r="P12" s="3" t="inlineStr">
        <is>
          <t>各校總積分最多取積分最高兩名</t>
        </is>
      </c>
      <c r="Q12" s="3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</row>
    <row customHeight="1" ht="15" r="13" s="29">
      <c r="A13" s="25" t="n"/>
      <c r="B13" s="25" t="n"/>
      <c r="C13" s="12" t="inlineStr">
        <is>
          <t>一跳一迴旋</t>
        </is>
      </c>
      <c r="D13" s="27" t="inlineStr">
        <is>
          <t>女子組</t>
        </is>
      </c>
      <c r="E13" s="26" t="inlineStr">
        <is>
          <t>二年級</t>
        </is>
      </c>
      <c r="F13" s="26" t="inlineStr">
        <is>
          <t>湖西國小</t>
        </is>
      </c>
      <c r="G13" s="26" t="inlineStr">
        <is>
          <t>趙琇岑</t>
        </is>
      </c>
      <c r="H13" s="26" t="inlineStr">
        <is>
          <t>陳香云</t>
        </is>
      </c>
      <c r="I13" s="26" t="inlineStr">
        <is>
          <t>A2247</t>
        </is>
      </c>
      <c r="J13" s="11" t="n">
        <v>184</v>
      </c>
      <c r="K13" s="11" t="inlineStr">
        <is>
          <t>金質獎</t>
        </is>
      </c>
      <c r="L13" s="11" t="n"/>
      <c r="M13" s="21" t="n"/>
      <c r="N13" s="4">
        <f>IF(COUNTIF($F$2:F12,F12)&gt;2,COUNTIF($F$2:F12,F12),0)</f>
        <v/>
      </c>
      <c r="O13" s="22">
        <f>IF(COUNTIF($H$2:H9,H9)&gt;1,1,0)</f>
        <v/>
      </c>
      <c r="P13" s="3" t="inlineStr">
        <is>
          <t>獎狀師</t>
        </is>
      </c>
      <c r="Q13" s="3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</row>
    <row customHeight="1" ht="15" r="14" s="29">
      <c r="A14" s="25" t="n"/>
      <c r="B14" s="19" t="n"/>
      <c r="C14" s="12" t="inlineStr">
        <is>
          <t>一跳一迴旋</t>
        </is>
      </c>
      <c r="D14" s="26" t="inlineStr">
        <is>
          <t>女子組</t>
        </is>
      </c>
      <c r="E14" s="26" t="inlineStr">
        <is>
          <t>二年級</t>
        </is>
      </c>
      <c r="F14" s="27" t="inlineStr">
        <is>
          <t>馬公國小</t>
        </is>
      </c>
      <c r="G14" s="27" t="inlineStr">
        <is>
          <t>趙星渝</t>
        </is>
      </c>
      <c r="H14" s="27" t="inlineStr">
        <is>
          <t>陳宜徽</t>
        </is>
      </c>
      <c r="I14" s="27" t="inlineStr">
        <is>
          <t>A2207</t>
        </is>
      </c>
      <c r="J14" s="11" t="n">
        <v>184</v>
      </c>
      <c r="K14" s="11" t="inlineStr">
        <is>
          <t>金質獎</t>
        </is>
      </c>
      <c r="L14" s="11" t="n"/>
      <c r="M14" s="21" t="n"/>
      <c r="N14" s="4">
        <f>IF(COUNTIF($F$2:F13,F13)&gt;2,COUNTIF($F$2:F13,F13),0)</f>
        <v/>
      </c>
      <c r="O14" s="22">
        <f>IF(COUNTIF($H$2:H10,H10)&gt;1,1,0)</f>
        <v/>
      </c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</row>
    <row customHeight="1" ht="15" r="15" s="29">
      <c r="A15" s="19" t="n"/>
      <c r="B15" s="25" t="n"/>
      <c r="C15" s="12" t="inlineStr">
        <is>
          <t>一跳一迴旋</t>
        </is>
      </c>
      <c r="D15" s="26" t="inlineStr">
        <is>
          <t>女子組</t>
        </is>
      </c>
      <c r="E15" s="26" t="inlineStr">
        <is>
          <t>二年級</t>
        </is>
      </c>
      <c r="F15" s="26" t="inlineStr">
        <is>
          <t>文光國小</t>
        </is>
      </c>
      <c r="G15" s="26" t="inlineStr">
        <is>
          <t>鄭詠欣</t>
        </is>
      </c>
      <c r="H15" s="26" t="inlineStr">
        <is>
          <t>廖勇順</t>
        </is>
      </c>
      <c r="I15" s="26" t="inlineStr">
        <is>
          <t>A2299</t>
        </is>
      </c>
      <c r="J15" s="11" t="n">
        <v>182</v>
      </c>
      <c r="K15" s="11" t="inlineStr">
        <is>
          <t>金質獎</t>
        </is>
      </c>
      <c r="L15" s="11" t="n"/>
      <c r="M15" s="21" t="n"/>
      <c r="N15" s="4">
        <f>IF(COUNTIF($F$2:F14,F14)&gt;2,COUNTIF($F$2:F14,F14),0)</f>
        <v/>
      </c>
      <c r="O15" s="22">
        <f>IF(COUNTIF($H$2:H11,H11)&gt;1,1,0)</f>
        <v/>
      </c>
      <c r="P15" s="3" t="inlineStr">
        <is>
          <t>獎狀</t>
        </is>
      </c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  <c r="AA15" s="24" t="n"/>
      <c r="AB15" s="24" t="n"/>
    </row>
    <row customHeight="1" ht="15" r="16" s="29">
      <c r="A16" s="19" t="n"/>
      <c r="B16" s="25" t="n"/>
      <c r="C16" s="12" t="inlineStr">
        <is>
          <t>一跳一迴旋</t>
        </is>
      </c>
      <c r="D16" s="26" t="inlineStr">
        <is>
          <t>女子組</t>
        </is>
      </c>
      <c r="E16" s="27" t="inlineStr">
        <is>
          <t>二年級</t>
        </is>
      </c>
      <c r="F16" s="30" t="inlineStr">
        <is>
          <t>中正國小</t>
        </is>
      </c>
      <c r="G16" s="30" t="inlineStr">
        <is>
          <t>許洋恩</t>
        </is>
      </c>
      <c r="H16" s="30" t="inlineStr">
        <is>
          <t>王莉嵐</t>
        </is>
      </c>
      <c r="I16" s="30" t="inlineStr">
        <is>
          <t>A2215</t>
        </is>
      </c>
      <c r="J16" s="25" t="n">
        <v>182</v>
      </c>
      <c r="K16" s="11" t="inlineStr">
        <is>
          <t>金質獎</t>
        </is>
      </c>
      <c r="L16" s="11" t="n"/>
      <c r="M16" s="21" t="n"/>
      <c r="N16" s="4">
        <f>IF(COUNTIF($F$2:F15,F15)&gt;2,COUNTIF($F$2:F15,F15),0)</f>
        <v/>
      </c>
      <c r="O16" s="22">
        <f>IF(COUNTIF($H$2:H13,#REF!)&gt;1,1,0)</f>
        <v/>
      </c>
      <c r="P16" s="3" t="inlineStr">
        <is>
          <t>第1名10第2名8…765432優勝1</t>
        </is>
      </c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  <c r="AA16" s="24" t="n"/>
      <c r="AB16" s="24" t="n"/>
    </row>
    <row customHeight="1" ht="15" r="17" s="29">
      <c r="A17" s="25" t="n"/>
      <c r="B17" s="19" t="n"/>
      <c r="C17" s="12" t="inlineStr">
        <is>
          <t>一跳一迴旋</t>
        </is>
      </c>
      <c r="D17" s="27" t="inlineStr">
        <is>
          <t>女子組</t>
        </is>
      </c>
      <c r="E17" s="26" t="inlineStr">
        <is>
          <t>二年級</t>
        </is>
      </c>
      <c r="F17" s="30" t="inlineStr">
        <is>
          <t>吉貝國小</t>
        </is>
      </c>
      <c r="G17" s="30" t="inlineStr">
        <is>
          <t>呂沛玹</t>
        </is>
      </c>
      <c r="H17" s="30" t="inlineStr">
        <is>
          <t>鄭珮琳</t>
        </is>
      </c>
      <c r="I17" s="30" t="inlineStr">
        <is>
          <t>A2265</t>
        </is>
      </c>
      <c r="J17" s="25" t="n">
        <v>181</v>
      </c>
      <c r="K17" s="11" t="inlineStr">
        <is>
          <t>金質獎</t>
        </is>
      </c>
      <c r="L17" s="11" t="n"/>
      <c r="M17" s="21" t="n"/>
      <c r="N17" s="4">
        <f>IF(COUNTIF($F$2:F16,F16)&gt;2,COUNTIF($F$2:F16,F16),0)</f>
        <v/>
      </c>
      <c r="O17" s="22">
        <f>IF(COUNTIF($H$2:H14,#REF!)&gt;1,1,0)</f>
        <v/>
      </c>
      <c r="P17" s="3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  <c r="AA17" s="24" t="n"/>
      <c r="AB17" s="24" t="n"/>
    </row>
    <row customHeight="1" ht="15" r="18" s="29">
      <c r="A18" s="19" t="n"/>
      <c r="B18" s="19" t="n"/>
      <c r="C18" s="12" t="inlineStr">
        <is>
          <t>一跳一迴旋</t>
        </is>
      </c>
      <c r="D18" s="27" t="inlineStr">
        <is>
          <t>女子組</t>
        </is>
      </c>
      <c r="E18" s="26" t="inlineStr">
        <is>
          <t>二年級</t>
        </is>
      </c>
      <c r="F18" s="32" t="inlineStr">
        <is>
          <t>中屯國小</t>
        </is>
      </c>
      <c r="G18" s="32" t="inlineStr">
        <is>
          <t>陳嘉茵</t>
        </is>
      </c>
      <c r="H18" s="32" t="inlineStr">
        <is>
          <t>歐陽伊倫</t>
        </is>
      </c>
      <c r="I18" s="32" t="inlineStr">
        <is>
          <t>A2258</t>
        </is>
      </c>
      <c r="J18" s="11" t="n">
        <v>181</v>
      </c>
      <c r="K18" s="11" t="inlineStr">
        <is>
          <t>金質獎</t>
        </is>
      </c>
      <c r="L18" s="11" t="n"/>
      <c r="M18" s="21" t="n"/>
      <c r="N18" s="3" t="n"/>
      <c r="O18" s="3" t="n"/>
      <c r="P18" s="3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4" t="n"/>
      <c r="AA18" s="24" t="n"/>
      <c r="AB18" s="24" t="n"/>
    </row>
    <row customHeight="1" ht="15.75" r="19" s="29">
      <c r="A19" s="25" t="n"/>
      <c r="B19" s="25" t="n"/>
      <c r="C19" s="12" t="inlineStr">
        <is>
          <t>一跳一迴旋</t>
        </is>
      </c>
      <c r="D19" s="26" t="inlineStr">
        <is>
          <t>女子組</t>
        </is>
      </c>
      <c r="E19" s="26" t="inlineStr">
        <is>
          <t>二年級</t>
        </is>
      </c>
      <c r="F19" s="26" t="inlineStr">
        <is>
          <t>赤崁國小</t>
        </is>
      </c>
      <c r="G19" s="26" t="inlineStr">
        <is>
          <t>王舒誼</t>
        </is>
      </c>
      <c r="H19" s="26" t="inlineStr">
        <is>
          <t>洪麗伶</t>
        </is>
      </c>
      <c r="I19" s="26" t="inlineStr">
        <is>
          <t>A2260</t>
        </is>
      </c>
      <c r="J19" s="11" t="n">
        <v>180</v>
      </c>
      <c r="K19" s="11" t="inlineStr">
        <is>
          <t>金質獎</t>
        </is>
      </c>
      <c r="L19" s="11" t="n"/>
      <c r="M19" s="21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4" t="n"/>
      <c r="AA19" s="24" t="n"/>
      <c r="AB19" s="24" t="n"/>
    </row>
    <row customHeight="1" ht="15.75" r="20" s="29">
      <c r="A20" s="25" t="n"/>
      <c r="B20" s="19" t="n"/>
      <c r="C20" s="12" t="inlineStr">
        <is>
          <t>一跳一迴旋</t>
        </is>
      </c>
      <c r="D20" s="26" t="inlineStr">
        <is>
          <t>女子組</t>
        </is>
      </c>
      <c r="E20" s="26" t="inlineStr">
        <is>
          <t>二年級</t>
        </is>
      </c>
      <c r="F20" s="26" t="inlineStr">
        <is>
          <t>文光國小</t>
        </is>
      </c>
      <c r="G20" s="26" t="inlineStr">
        <is>
          <t>陳宇龍</t>
        </is>
      </c>
      <c r="H20" s="26" t="inlineStr">
        <is>
          <t>廖勇順</t>
        </is>
      </c>
      <c r="I20" s="26" t="inlineStr">
        <is>
          <t>A2201</t>
        </is>
      </c>
      <c r="J20" s="11" t="n">
        <v>179</v>
      </c>
      <c r="K20" s="11" t="inlineStr">
        <is>
          <t>金質獎</t>
        </is>
      </c>
      <c r="L20" s="11" t="n"/>
      <c r="M20" s="21" t="n"/>
      <c r="N20" s="3" t="n"/>
      <c r="O20" s="3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  <c r="AA20" s="24" t="n"/>
      <c r="AB20" s="24" t="n"/>
    </row>
    <row customHeight="1" ht="15.75" r="21" s="29">
      <c r="A21" s="19" t="n"/>
      <c r="B21" s="25" t="n"/>
      <c r="C21" s="12" t="inlineStr">
        <is>
          <t>一跳一迴旋</t>
        </is>
      </c>
      <c r="D21" s="26" t="inlineStr">
        <is>
          <t>女子組</t>
        </is>
      </c>
      <c r="E21" s="26" t="inlineStr">
        <is>
          <t>二年級</t>
        </is>
      </c>
      <c r="F21" s="27" t="inlineStr">
        <is>
          <t>嵵裡國小</t>
        </is>
      </c>
      <c r="G21" s="27" t="inlineStr">
        <is>
          <t>蔡侑芸</t>
        </is>
      </c>
      <c r="H21" s="27" t="inlineStr">
        <is>
          <t>李莉淳</t>
        </is>
      </c>
      <c r="I21" s="27" t="inlineStr">
        <is>
          <t>A2239</t>
        </is>
      </c>
      <c r="J21" s="11" t="n">
        <v>178</v>
      </c>
      <c r="K21" s="11" t="inlineStr">
        <is>
          <t>金質獎</t>
        </is>
      </c>
      <c r="L21" s="11" t="n"/>
      <c r="M21" s="21" t="n"/>
      <c r="N21" s="3" t="n"/>
      <c r="O21" s="3" t="n"/>
      <c r="P21" s="3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4" t="n"/>
      <c r="AA21" s="24" t="n"/>
      <c r="AB21" s="24" t="n"/>
    </row>
    <row customHeight="1" ht="15.75" r="22" s="29">
      <c r="A22" s="25" t="n"/>
      <c r="B22" s="25" t="n"/>
      <c r="C22" s="12" t="inlineStr">
        <is>
          <t>一跳一迴旋</t>
        </is>
      </c>
      <c r="D22" s="26" t="inlineStr">
        <is>
          <t>女子組</t>
        </is>
      </c>
      <c r="E22" s="27" t="inlineStr">
        <is>
          <t>二年級</t>
        </is>
      </c>
      <c r="F22" s="26" t="inlineStr">
        <is>
          <t>湖西國小</t>
        </is>
      </c>
      <c r="G22" s="26" t="inlineStr">
        <is>
          <t>許欣媛</t>
        </is>
      </c>
      <c r="H22" s="26" t="inlineStr">
        <is>
          <t>蔡秀英</t>
        </is>
      </c>
      <c r="I22" s="26" t="inlineStr">
        <is>
          <t>A2245</t>
        </is>
      </c>
      <c r="J22" s="11" t="n">
        <v>176</v>
      </c>
      <c r="K22" s="11" t="inlineStr">
        <is>
          <t>金質獎</t>
        </is>
      </c>
      <c r="L22" s="11" t="n"/>
      <c r="M22" s="21" t="n"/>
      <c r="N22" s="3" t="n"/>
      <c r="O22" s="3" t="n"/>
      <c r="P22" s="3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4" t="n"/>
      <c r="AA22" s="24" t="n"/>
      <c r="AB22" s="24" t="n"/>
    </row>
    <row customHeight="1" ht="15.75" r="23" s="29">
      <c r="A23" s="25" t="n"/>
      <c r="B23" s="25" t="n"/>
      <c r="C23" s="12" t="inlineStr">
        <is>
          <t>一跳一迴旋</t>
        </is>
      </c>
      <c r="D23" s="26" t="inlineStr">
        <is>
          <t>女子組</t>
        </is>
      </c>
      <c r="E23" s="26" t="inlineStr">
        <is>
          <t>二年級</t>
        </is>
      </c>
      <c r="F23" s="26" t="inlineStr">
        <is>
          <t>花嶼國小</t>
        </is>
      </c>
      <c r="G23" s="26" t="inlineStr">
        <is>
          <t>黃彩晴</t>
        </is>
      </c>
      <c r="H23" s="26" t="inlineStr">
        <is>
          <t>邱加佳</t>
        </is>
      </c>
      <c r="I23" s="26" t="inlineStr">
        <is>
          <t>A2284</t>
        </is>
      </c>
      <c r="J23" s="11" t="n">
        <v>175</v>
      </c>
      <c r="K23" s="11" t="inlineStr">
        <is>
          <t>金質獎</t>
        </is>
      </c>
      <c r="L23" s="11" t="n"/>
      <c r="M23" s="21" t="n"/>
      <c r="N23" s="3" t="n"/>
      <c r="O23" s="3" t="n"/>
      <c r="P23" s="3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  <c r="AA23" s="24" t="n"/>
      <c r="AB23" s="24" t="n"/>
    </row>
    <row customHeight="1" ht="15.75" r="24" s="29">
      <c r="A24" s="19" t="n"/>
      <c r="B24" s="19" t="n"/>
      <c r="C24" s="12" t="inlineStr">
        <is>
          <t>一跳一迴旋</t>
        </is>
      </c>
      <c r="D24" s="27" t="inlineStr">
        <is>
          <t>女子組</t>
        </is>
      </c>
      <c r="E24" s="26" t="inlineStr">
        <is>
          <t>二年級</t>
        </is>
      </c>
      <c r="F24" s="26" t="inlineStr">
        <is>
          <t>七美國小</t>
        </is>
      </c>
      <c r="G24" s="26" t="inlineStr">
        <is>
          <t>陳禹絜</t>
        </is>
      </c>
      <c r="H24" s="26" t="inlineStr">
        <is>
          <t>蔡書文</t>
        </is>
      </c>
      <c r="I24" s="26" t="inlineStr">
        <is>
          <t>A2285</t>
        </is>
      </c>
      <c r="J24" s="11" t="n">
        <v>172</v>
      </c>
      <c r="K24" s="11" t="inlineStr">
        <is>
          <t>金質獎</t>
        </is>
      </c>
      <c r="L24" s="11" t="n"/>
      <c r="M24" s="21" t="n"/>
      <c r="N24" s="3" t="n"/>
      <c r="O24" s="3" t="n"/>
      <c r="P24" s="3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  <c r="AA24" s="24" t="n"/>
      <c r="AB24" s="24" t="n"/>
    </row>
    <row customHeight="1" ht="15.75" r="25" s="29">
      <c r="A25" s="19" t="n"/>
      <c r="B25" s="25" t="n"/>
      <c r="C25" s="12" t="inlineStr">
        <is>
          <t>一跳一迴旋</t>
        </is>
      </c>
      <c r="D25" s="26" t="inlineStr">
        <is>
          <t>女子組</t>
        </is>
      </c>
      <c r="E25" s="26" t="inlineStr">
        <is>
          <t>二年級</t>
        </is>
      </c>
      <c r="F25" s="27" t="inlineStr">
        <is>
          <t>山水國小</t>
        </is>
      </c>
      <c r="G25" s="27" t="inlineStr">
        <is>
          <t>陳漩紜</t>
        </is>
      </c>
      <c r="H25" s="27" t="inlineStr">
        <is>
          <t>林宏昕</t>
        </is>
      </c>
      <c r="I25" s="27" t="inlineStr">
        <is>
          <t>A2237</t>
        </is>
      </c>
      <c r="J25" s="11" t="n">
        <v>172</v>
      </c>
      <c r="K25" s="11" t="inlineStr">
        <is>
          <t>金質獎</t>
        </is>
      </c>
      <c r="L25" s="11" t="n"/>
      <c r="M25" s="21" t="n"/>
      <c r="N25" s="3" t="n"/>
      <c r="O25" s="3" t="n"/>
      <c r="P25" s="3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24" t="n"/>
      <c r="AA25" s="24" t="n"/>
      <c r="AB25" s="24" t="n"/>
    </row>
    <row customHeight="1" ht="15.75" r="26" s="29">
      <c r="A26" s="25" t="n"/>
      <c r="B26" s="25" t="n"/>
      <c r="C26" s="12" t="inlineStr">
        <is>
          <t>一跳一迴旋</t>
        </is>
      </c>
      <c r="D26" s="26" t="inlineStr">
        <is>
          <t>女子組</t>
        </is>
      </c>
      <c r="E26" s="26" t="inlineStr">
        <is>
          <t>二年級</t>
        </is>
      </c>
      <c r="F26" s="27" t="inlineStr">
        <is>
          <t>中山國小</t>
        </is>
      </c>
      <c r="G26" s="27" t="inlineStr">
        <is>
          <t>吳雨柔</t>
        </is>
      </c>
      <c r="H26" s="27" t="inlineStr">
        <is>
          <t>陳嘉珮</t>
        </is>
      </c>
      <c r="I26" s="27" t="inlineStr">
        <is>
          <t>A2225</t>
        </is>
      </c>
      <c r="J26" s="11" t="n">
        <v>171</v>
      </c>
      <c r="K26" s="11" t="inlineStr">
        <is>
          <t>金質獎</t>
        </is>
      </c>
      <c r="L26" s="11" t="n"/>
      <c r="M26" s="21" t="n"/>
      <c r="N26" s="3" t="n"/>
      <c r="O26" s="3" t="n"/>
      <c r="P26" s="3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  <c r="AA26" s="24" t="n"/>
      <c r="AB26" s="24" t="n"/>
    </row>
    <row customHeight="1" ht="15.75" r="27" s="29">
      <c r="A27" s="25" t="n"/>
      <c r="B27" s="19" t="n"/>
      <c r="C27" s="12" t="inlineStr">
        <is>
          <t>一跳一迴旋</t>
        </is>
      </c>
      <c r="D27" s="26" t="inlineStr">
        <is>
          <t>女子組</t>
        </is>
      </c>
      <c r="E27" s="26" t="inlineStr">
        <is>
          <t>二年級</t>
        </is>
      </c>
      <c r="F27" s="26" t="inlineStr">
        <is>
          <t>石泉國小</t>
        </is>
      </c>
      <c r="G27" s="26" t="inlineStr">
        <is>
          <t>陳宣妤</t>
        </is>
      </c>
      <c r="H27" s="26" t="inlineStr">
        <is>
          <t>鄭翠芬</t>
        </is>
      </c>
      <c r="I27" s="26" t="inlineStr">
        <is>
          <t>A2233</t>
        </is>
      </c>
      <c r="J27" s="11" t="n">
        <v>170</v>
      </c>
      <c r="K27" s="11" t="inlineStr">
        <is>
          <t>金質獎</t>
        </is>
      </c>
      <c r="L27" s="11" t="n"/>
      <c r="M27" s="21" t="n"/>
      <c r="N27" s="3" t="n"/>
      <c r="O27" s="3" t="n"/>
      <c r="P27" s="3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4" t="n"/>
      <c r="AA27" s="24" t="n"/>
      <c r="AB27" s="24" t="n"/>
    </row>
    <row customHeight="1" ht="15.75" r="28" s="29">
      <c r="A28" s="25" t="n"/>
      <c r="B28" s="25" t="n"/>
      <c r="C28" s="12" t="inlineStr">
        <is>
          <t>一跳一迴旋</t>
        </is>
      </c>
      <c r="D28" s="26" t="inlineStr">
        <is>
          <t>女子組</t>
        </is>
      </c>
      <c r="E28" s="26" t="inlineStr">
        <is>
          <t>二年級</t>
        </is>
      </c>
      <c r="F28" s="30" t="inlineStr">
        <is>
          <t>山水國小</t>
        </is>
      </c>
      <c r="G28" s="30" t="inlineStr">
        <is>
          <t>陳苡心</t>
        </is>
      </c>
      <c r="H28" s="30" t="inlineStr">
        <is>
          <t>林宏昕</t>
        </is>
      </c>
      <c r="I28" s="30" t="inlineStr">
        <is>
          <t>A2238</t>
        </is>
      </c>
      <c r="J28" s="25" t="n">
        <v>167</v>
      </c>
      <c r="K28" s="11" t="inlineStr">
        <is>
          <t>金質獎</t>
        </is>
      </c>
      <c r="L28" s="33" t="n"/>
      <c r="M28" s="21" t="n"/>
      <c r="N28" s="3" t="n"/>
      <c r="O28" s="3" t="n"/>
      <c r="P28" s="3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  <c r="AA28" s="24" t="n"/>
      <c r="AB28" s="24" t="n"/>
    </row>
    <row customHeight="1" ht="15.75" r="29" s="29">
      <c r="A29" s="25" t="n"/>
      <c r="B29" s="19" t="n"/>
      <c r="C29" s="12" t="inlineStr">
        <is>
          <t>一跳一迴旋</t>
        </is>
      </c>
      <c r="D29" s="26" t="inlineStr">
        <is>
          <t>女子組</t>
        </is>
      </c>
      <c r="E29" s="26" t="inlineStr">
        <is>
          <t>二年級</t>
        </is>
      </c>
      <c r="F29" s="30" t="inlineStr">
        <is>
          <t>中正國小</t>
        </is>
      </c>
      <c r="G29" s="30" t="inlineStr">
        <is>
          <t>洪宇芊</t>
        </is>
      </c>
      <c r="H29" s="30" t="inlineStr">
        <is>
          <t>王莉嵐</t>
        </is>
      </c>
      <c r="I29" s="30" t="inlineStr">
        <is>
          <t>A2211</t>
        </is>
      </c>
      <c r="J29" s="25" t="n">
        <v>166</v>
      </c>
      <c r="K29" s="11" t="inlineStr">
        <is>
          <t>金質獎</t>
        </is>
      </c>
      <c r="L29" s="11" t="n"/>
      <c r="M29" s="21" t="n"/>
      <c r="N29" s="3" t="n"/>
      <c r="O29" s="3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4" t="n"/>
      <c r="AA29" s="24" t="n"/>
      <c r="AB29" s="24" t="n"/>
    </row>
    <row customHeight="1" ht="15.75" r="30" s="29">
      <c r="A30" s="19" t="n"/>
      <c r="B30" s="25" t="n"/>
      <c r="C30" s="12" t="inlineStr">
        <is>
          <t>一跳一迴旋</t>
        </is>
      </c>
      <c r="D30" s="26" t="inlineStr">
        <is>
          <t>女子組</t>
        </is>
      </c>
      <c r="E30" s="26" t="inlineStr">
        <is>
          <t>二年級</t>
        </is>
      </c>
      <c r="F30" s="26" t="inlineStr">
        <is>
          <t>石泉國小</t>
        </is>
      </c>
      <c r="G30" s="26" t="inlineStr">
        <is>
          <t>楊依璇</t>
        </is>
      </c>
      <c r="H30" s="26" t="inlineStr">
        <is>
          <t>李明瑤</t>
        </is>
      </c>
      <c r="I30" s="26" t="inlineStr">
        <is>
          <t>A2230</t>
        </is>
      </c>
      <c r="J30" s="11" t="n">
        <v>162</v>
      </c>
      <c r="K30" s="11" t="inlineStr">
        <is>
          <t>金質獎</t>
        </is>
      </c>
      <c r="L30" s="11" t="n"/>
      <c r="M30" s="21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4" t="n"/>
      <c r="AA30" s="24" t="n"/>
      <c r="AB30" s="24" t="n"/>
    </row>
    <row customHeight="1" ht="15.75" r="31" s="29">
      <c r="A31" s="25" t="n"/>
      <c r="B31" s="25" t="n"/>
      <c r="C31" s="12" t="inlineStr">
        <is>
          <t>一跳一迴旋</t>
        </is>
      </c>
      <c r="D31" s="27" t="inlineStr">
        <is>
          <t>女子組</t>
        </is>
      </c>
      <c r="E31" s="26" t="inlineStr">
        <is>
          <t>二年級</t>
        </is>
      </c>
      <c r="F31" s="26" t="inlineStr">
        <is>
          <t>隘門國小</t>
        </is>
      </c>
      <c r="G31" s="26" t="inlineStr">
        <is>
          <t>黃千純</t>
        </is>
      </c>
      <c r="H31" s="26" t="inlineStr">
        <is>
          <t>洪曉蓓</t>
        </is>
      </c>
      <c r="I31" s="26" t="inlineStr">
        <is>
          <t>A2255</t>
        </is>
      </c>
      <c r="J31" s="11" t="n">
        <v>161</v>
      </c>
      <c r="K31" s="11" t="inlineStr">
        <is>
          <t>金質獎</t>
        </is>
      </c>
      <c r="L31" s="11" t="n"/>
      <c r="M31" s="21" t="n"/>
      <c r="N31" s="3" t="n"/>
      <c r="O31" s="3" t="n"/>
      <c r="P31" s="3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4" t="n"/>
      <c r="AA31" s="24" t="n"/>
      <c r="AB31" s="24" t="n"/>
    </row>
    <row customHeight="1" ht="15.75" r="32" s="29">
      <c r="A32" s="19" t="n"/>
      <c r="B32" s="25" t="n"/>
      <c r="C32" s="12" t="inlineStr">
        <is>
          <t>一跳一迴旋</t>
        </is>
      </c>
      <c r="D32" s="26" t="inlineStr">
        <is>
          <t>女子組</t>
        </is>
      </c>
      <c r="E32" s="26" t="inlineStr">
        <is>
          <t>二年級</t>
        </is>
      </c>
      <c r="F32" s="30" t="inlineStr">
        <is>
          <t>後寮國小</t>
        </is>
      </c>
      <c r="G32" s="30" t="inlineStr">
        <is>
          <t>林嘉宸</t>
        </is>
      </c>
      <c r="H32" s="30" t="inlineStr">
        <is>
          <t>吳旻駿</t>
        </is>
      </c>
      <c r="I32" s="30" t="inlineStr">
        <is>
          <t>A2270</t>
        </is>
      </c>
      <c r="J32" s="25" t="n">
        <v>161</v>
      </c>
      <c r="K32" s="11" t="inlineStr">
        <is>
          <t>金質獎</t>
        </is>
      </c>
      <c r="L32" s="11" t="n"/>
      <c r="M32" s="21" t="n"/>
      <c r="N32" s="3" t="n"/>
      <c r="O32" s="3" t="n"/>
      <c r="P32" s="3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4" t="n"/>
      <c r="AA32" s="24" t="n"/>
      <c r="AB32" s="24" t="n"/>
    </row>
    <row customHeight="1" ht="15.75" r="33" s="29">
      <c r="A33" s="19" t="n"/>
      <c r="B33" s="25" t="n"/>
      <c r="C33" s="12" t="inlineStr">
        <is>
          <t>一跳一迴旋</t>
        </is>
      </c>
      <c r="D33" s="27" t="inlineStr">
        <is>
          <t>女子組</t>
        </is>
      </c>
      <c r="E33" s="27" t="inlineStr">
        <is>
          <t>二年級</t>
        </is>
      </c>
      <c r="F33" s="30" t="inlineStr">
        <is>
          <t>馬公國小</t>
        </is>
      </c>
      <c r="G33" s="30" t="inlineStr">
        <is>
          <t>陳歆伃</t>
        </is>
      </c>
      <c r="H33" s="30" t="inlineStr">
        <is>
          <t>張涵婷</t>
        </is>
      </c>
      <c r="I33" s="30" t="inlineStr">
        <is>
          <t>A2208</t>
        </is>
      </c>
      <c r="J33" s="25" t="n">
        <v>160</v>
      </c>
      <c r="K33" s="11" t="inlineStr">
        <is>
          <t>金質獎</t>
        </is>
      </c>
      <c r="L33" s="11" t="n"/>
      <c r="M33" s="21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4" t="n"/>
      <c r="AA33" s="24" t="n"/>
      <c r="AB33" s="24" t="n"/>
    </row>
    <row customHeight="1" ht="15.75" r="34" s="29">
      <c r="A34" s="25" t="n"/>
      <c r="B34" s="19" t="n"/>
      <c r="C34" s="12" t="inlineStr">
        <is>
          <t>一跳一迴旋</t>
        </is>
      </c>
      <c r="D34" s="26" t="inlineStr">
        <is>
          <t>女子組</t>
        </is>
      </c>
      <c r="E34" s="27" t="inlineStr">
        <is>
          <t>二年級</t>
        </is>
      </c>
      <c r="F34" s="26" t="inlineStr">
        <is>
          <t>中正國小</t>
        </is>
      </c>
      <c r="G34" s="26" t="inlineStr">
        <is>
          <t>茆芛瑄</t>
        </is>
      </c>
      <c r="H34" s="26" t="inlineStr">
        <is>
          <t>劉又嘉</t>
        </is>
      </c>
      <c r="I34" s="26" t="inlineStr">
        <is>
          <t>A2213</t>
        </is>
      </c>
      <c r="J34" s="11" t="n">
        <v>156</v>
      </c>
      <c r="K34" s="11" t="inlineStr">
        <is>
          <t>金質獎</t>
        </is>
      </c>
      <c r="L34" s="11" t="n"/>
      <c r="M34" s="21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  <c r="AA34" s="24" t="n"/>
      <c r="AB34" s="24" t="n"/>
    </row>
    <row customHeight="1" ht="15.75" r="35" s="29">
      <c r="A35" s="19" t="n"/>
      <c r="B35" s="25" t="n"/>
      <c r="C35" s="12" t="inlineStr">
        <is>
          <t>一跳一迴旋</t>
        </is>
      </c>
      <c r="D35" s="26" t="inlineStr">
        <is>
          <t>女子組</t>
        </is>
      </c>
      <c r="E35" s="26" t="inlineStr">
        <is>
          <t>二年級</t>
        </is>
      </c>
      <c r="F35" s="26" t="inlineStr">
        <is>
          <t>外垵國小</t>
        </is>
      </c>
      <c r="G35" s="26" t="inlineStr">
        <is>
          <t>董冠玲</t>
        </is>
      </c>
      <c r="H35" s="26" t="inlineStr">
        <is>
          <t>李嘉欣</t>
        </is>
      </c>
      <c r="I35" s="26" t="inlineStr">
        <is>
          <t>A2278</t>
        </is>
      </c>
      <c r="J35" s="11" t="n">
        <v>155</v>
      </c>
      <c r="K35" s="11" t="inlineStr">
        <is>
          <t>金質獎</t>
        </is>
      </c>
      <c r="L35" s="11" t="n"/>
      <c r="M35" s="21" t="n"/>
      <c r="N35" s="3" t="n"/>
      <c r="O35" s="3" t="n"/>
      <c r="P35" s="3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  <c r="AA35" s="24" t="n"/>
      <c r="AB35" s="24" t="n"/>
    </row>
    <row customHeight="1" ht="15.75" r="36" s="29">
      <c r="A36" s="19" t="n"/>
      <c r="B36" s="19" t="n"/>
      <c r="C36" s="12" t="inlineStr">
        <is>
          <t>一跳一迴旋</t>
        </is>
      </c>
      <c r="D36" s="27" t="inlineStr">
        <is>
          <t>女子組</t>
        </is>
      </c>
      <c r="E36" s="26" t="inlineStr">
        <is>
          <t>二年級</t>
        </is>
      </c>
      <c r="F36" s="27" t="inlineStr">
        <is>
          <t>馬公國小</t>
        </is>
      </c>
      <c r="G36" s="27" t="inlineStr">
        <is>
          <t>葉育含</t>
        </is>
      </c>
      <c r="H36" s="27" t="inlineStr">
        <is>
          <t>陳宜徽</t>
        </is>
      </c>
      <c r="I36" s="27" t="inlineStr">
        <is>
          <t>A2203</t>
        </is>
      </c>
      <c r="J36" s="11" t="n">
        <v>153</v>
      </c>
      <c r="K36" s="11" t="inlineStr">
        <is>
          <t>金質獎</t>
        </is>
      </c>
      <c r="L36" s="11" t="n"/>
      <c r="M36" s="34" t="n"/>
      <c r="N36" s="3" t="n"/>
      <c r="O36" s="3" t="n"/>
      <c r="P36" s="3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4" t="n"/>
      <c r="AA36" s="24" t="n"/>
      <c r="AB36" s="24" t="n"/>
    </row>
    <row customHeight="1" ht="15.75" r="37" s="29">
      <c r="A37" s="25" t="n"/>
      <c r="B37" s="19" t="n"/>
      <c r="C37" s="12" t="inlineStr">
        <is>
          <t>一跳一迴旋</t>
        </is>
      </c>
      <c r="D37" s="26" t="inlineStr">
        <is>
          <t>女子組</t>
        </is>
      </c>
      <c r="E37" s="27" t="inlineStr">
        <is>
          <t>二年級</t>
        </is>
      </c>
      <c r="F37" s="30" t="inlineStr">
        <is>
          <t>外垵國小</t>
        </is>
      </c>
      <c r="G37" s="30" t="inlineStr">
        <is>
          <t>許邵淇</t>
        </is>
      </c>
      <c r="H37" s="30" t="inlineStr">
        <is>
          <t>許如光</t>
        </is>
      </c>
      <c r="I37" s="30" t="inlineStr">
        <is>
          <t>A2280</t>
        </is>
      </c>
      <c r="J37" s="25" t="n">
        <v>152</v>
      </c>
      <c r="K37" s="11" t="inlineStr">
        <is>
          <t>金質獎</t>
        </is>
      </c>
      <c r="L37" s="11" t="n"/>
      <c r="M37" s="3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4" t="n"/>
      <c r="AA37" s="24" t="n"/>
      <c r="AB37" s="24" t="n"/>
    </row>
    <row customHeight="1" ht="15.75" r="38" s="29">
      <c r="A38" s="25" t="n"/>
      <c r="B38" s="25" t="n"/>
      <c r="C38" s="12" t="inlineStr">
        <is>
          <t>一跳一迴旋</t>
        </is>
      </c>
      <c r="D38" s="26" t="inlineStr">
        <is>
          <t>女子組</t>
        </is>
      </c>
      <c r="E38" s="26" t="inlineStr">
        <is>
          <t>二年級</t>
        </is>
      </c>
      <c r="F38" s="32" t="inlineStr">
        <is>
          <t>中興國小</t>
        </is>
      </c>
      <c r="G38" s="32" t="inlineStr">
        <is>
          <t>韓 涵</t>
        </is>
      </c>
      <c r="H38" s="32" t="inlineStr">
        <is>
          <t>許彩虹</t>
        </is>
      </c>
      <c r="I38" s="32" t="inlineStr">
        <is>
          <t>A2224</t>
        </is>
      </c>
      <c r="J38" s="11" t="n">
        <v>151</v>
      </c>
      <c r="K38" s="11" t="inlineStr">
        <is>
          <t>金質獎</t>
        </is>
      </c>
      <c r="L38" s="11" t="n"/>
      <c r="M38" s="3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  <c r="Z38" s="24" t="n"/>
      <c r="AA38" s="24" t="n"/>
      <c r="AB38" s="24" t="n"/>
    </row>
    <row customHeight="1" ht="15.75" r="39" s="29">
      <c r="A39" s="25" t="n"/>
      <c r="B39" s="19" t="n"/>
      <c r="C39" s="12" t="inlineStr">
        <is>
          <t>一跳一迴旋</t>
        </is>
      </c>
      <c r="D39" s="27" t="inlineStr">
        <is>
          <t>女子組</t>
        </is>
      </c>
      <c r="E39" s="26" t="inlineStr">
        <is>
          <t>二年級</t>
        </is>
      </c>
      <c r="F39" s="30" t="inlineStr">
        <is>
          <t>隘門國小</t>
        </is>
      </c>
      <c r="G39" s="30" t="inlineStr">
        <is>
          <t>鄭雯心</t>
        </is>
      </c>
      <c r="H39" s="30" t="inlineStr">
        <is>
          <t>陳雅婷</t>
        </is>
      </c>
      <c r="I39" s="30" t="inlineStr">
        <is>
          <t>A2254</t>
        </is>
      </c>
      <c r="J39" s="25" t="n">
        <v>148</v>
      </c>
      <c r="K39" s="11" t="inlineStr">
        <is>
          <t>金質獎</t>
        </is>
      </c>
      <c r="L39" s="11" t="n"/>
      <c r="M39" s="21" t="n"/>
      <c r="N39" s="3" t="n"/>
      <c r="O39" s="3" t="n"/>
      <c r="P39" s="3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  <c r="Z39" s="24" t="n"/>
      <c r="AA39" s="24" t="n"/>
      <c r="AB39" s="24" t="n"/>
    </row>
    <row customHeight="1" ht="15.75" r="40" s="29">
      <c r="A40" s="19" t="n"/>
      <c r="B40" s="19" t="n"/>
      <c r="C40" s="12" t="inlineStr">
        <is>
          <t>一跳一迴旋</t>
        </is>
      </c>
      <c r="D40" s="26" t="inlineStr">
        <is>
          <t>女子組</t>
        </is>
      </c>
      <c r="E40" s="27" t="inlineStr">
        <is>
          <t>二年級</t>
        </is>
      </c>
      <c r="F40" s="26" t="inlineStr">
        <is>
          <t>馬公國小</t>
        </is>
      </c>
      <c r="G40" s="26" t="inlineStr">
        <is>
          <t>莊珺涵</t>
        </is>
      </c>
      <c r="H40" s="26" t="inlineStr">
        <is>
          <t>張涵婷</t>
        </is>
      </c>
      <c r="I40" s="26" t="inlineStr">
        <is>
          <t>A2202</t>
        </is>
      </c>
      <c r="J40" s="11" t="n">
        <v>146</v>
      </c>
      <c r="K40" s="11" t="inlineStr">
        <is>
          <t>金質獎</t>
        </is>
      </c>
      <c r="L40" s="11" t="n"/>
      <c r="M40" s="21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  <c r="Z40" s="24" t="n"/>
      <c r="AA40" s="24" t="n"/>
      <c r="AB40" s="24" t="n"/>
    </row>
    <row customHeight="1" ht="15.75" r="41" s="29">
      <c r="A41" s="25" t="n"/>
      <c r="B41" s="25" t="n"/>
      <c r="C41" s="12" t="inlineStr">
        <is>
          <t>一跳一迴旋</t>
        </is>
      </c>
      <c r="D41" s="26" t="inlineStr">
        <is>
          <t>女子組</t>
        </is>
      </c>
      <c r="E41" s="26" t="inlineStr">
        <is>
          <t>二年級</t>
        </is>
      </c>
      <c r="F41" s="30" t="inlineStr">
        <is>
          <t>石泉國小</t>
        </is>
      </c>
      <c r="G41" s="30" t="inlineStr">
        <is>
          <t>陳沐希</t>
        </is>
      </c>
      <c r="H41" s="30" t="inlineStr">
        <is>
          <t>李明瑤</t>
        </is>
      </c>
      <c r="I41" s="30" t="inlineStr">
        <is>
          <t>A2234</t>
        </is>
      </c>
      <c r="J41" s="25" t="n">
        <v>143</v>
      </c>
      <c r="K41" s="11" t="inlineStr">
        <is>
          <t>金質獎</t>
        </is>
      </c>
      <c r="L41" s="11" t="n"/>
      <c r="M41" s="21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  <c r="Z41" s="24" t="n"/>
      <c r="AA41" s="24" t="n"/>
      <c r="AB41" s="24" t="n"/>
    </row>
    <row customHeight="1" ht="15.75" r="42" s="29">
      <c r="A42" s="25" t="n"/>
      <c r="B42" s="25" t="n"/>
      <c r="C42" s="12" t="inlineStr">
        <is>
          <t>一跳一迴旋</t>
        </is>
      </c>
      <c r="D42" s="26" t="inlineStr">
        <is>
          <t>女子組</t>
        </is>
      </c>
      <c r="E42" s="26" t="inlineStr">
        <is>
          <t>二年級</t>
        </is>
      </c>
      <c r="F42" s="30" t="inlineStr">
        <is>
          <t>雙湖國小</t>
        </is>
      </c>
      <c r="G42" s="30" t="inlineStr">
        <is>
          <t>吳采嘉</t>
        </is>
      </c>
      <c r="H42" s="30" t="inlineStr">
        <is>
          <t>李品琦</t>
        </is>
      </c>
      <c r="I42" s="30" t="inlineStr">
        <is>
          <t>A2287</t>
        </is>
      </c>
      <c r="J42" s="25" t="n">
        <v>143</v>
      </c>
      <c r="K42" s="11" t="inlineStr">
        <is>
          <t>金質獎</t>
        </is>
      </c>
      <c r="L42" s="11" t="n"/>
      <c r="M42" s="34" t="n"/>
      <c r="N42" s="3" t="n"/>
      <c r="O42" s="3" t="n"/>
      <c r="P42" s="3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  <c r="Z42" s="24" t="n"/>
      <c r="AA42" s="24" t="n"/>
      <c r="AB42" s="24" t="n"/>
    </row>
    <row customHeight="1" ht="15.75" r="43" s="29">
      <c r="A43" s="19" t="n"/>
      <c r="B43" s="19" t="n"/>
      <c r="C43" s="12" t="inlineStr">
        <is>
          <t>一跳一迴旋</t>
        </is>
      </c>
      <c r="D43" s="26" t="inlineStr">
        <is>
          <t>女子組</t>
        </is>
      </c>
      <c r="E43" s="26" t="inlineStr">
        <is>
          <t>二年級</t>
        </is>
      </c>
      <c r="F43" s="26" t="inlineStr">
        <is>
          <t>中興國小</t>
        </is>
      </c>
      <c r="G43" s="26" t="inlineStr">
        <is>
          <t>侯淳瀠</t>
        </is>
      </c>
      <c r="H43" s="26" t="inlineStr">
        <is>
          <t>許春暉</t>
        </is>
      </c>
      <c r="I43" s="26" t="inlineStr">
        <is>
          <t>A2217</t>
        </is>
      </c>
      <c r="J43" s="11" t="n">
        <v>138</v>
      </c>
      <c r="K43" s="11" t="inlineStr">
        <is>
          <t>金質獎</t>
        </is>
      </c>
      <c r="L43" s="33" t="n"/>
      <c r="M43" s="34" t="n"/>
      <c r="N43" s="3" t="n"/>
      <c r="O43" s="3" t="n"/>
      <c r="P43" s="3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  <c r="Z43" s="24" t="n"/>
      <c r="AA43" s="24" t="n"/>
      <c r="AB43" s="24" t="n"/>
    </row>
    <row customHeight="1" ht="15.75" r="44" s="29">
      <c r="A44" s="25" t="n"/>
      <c r="B44" s="25" t="n"/>
      <c r="C44" s="12" t="inlineStr">
        <is>
          <t>一跳一迴旋</t>
        </is>
      </c>
      <c r="D44" s="26" t="inlineStr">
        <is>
          <t>女子組</t>
        </is>
      </c>
      <c r="E44" s="26" t="inlineStr">
        <is>
          <t>二年級</t>
        </is>
      </c>
      <c r="F44" s="30" t="inlineStr">
        <is>
          <t>池東國小</t>
        </is>
      </c>
      <c r="G44" s="30" t="inlineStr">
        <is>
          <t>陳汶郁</t>
        </is>
      </c>
      <c r="H44" s="30" t="inlineStr">
        <is>
          <t>許宗永</t>
        </is>
      </c>
      <c r="I44" s="30" t="inlineStr">
        <is>
          <t>A2275</t>
        </is>
      </c>
      <c r="J44" s="25" t="n">
        <v>136</v>
      </c>
      <c r="K44" s="11" t="inlineStr">
        <is>
          <t>金質獎</t>
        </is>
      </c>
      <c r="L44" s="33" t="n"/>
      <c r="M44" s="34" t="n"/>
      <c r="N44" s="3" t="n"/>
      <c r="O44" s="3" t="n"/>
      <c r="P44" s="3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  <c r="Z44" s="24" t="n"/>
      <c r="AA44" s="24" t="n"/>
      <c r="AB44" s="24" t="n"/>
    </row>
    <row customHeight="1" ht="15.75" r="45" s="29">
      <c r="A45" s="25" t="n"/>
      <c r="B45" s="19" t="n"/>
      <c r="C45" s="12" t="inlineStr">
        <is>
          <t>一跳一迴旋</t>
        </is>
      </c>
      <c r="D45" s="26" t="inlineStr">
        <is>
          <t>女子組</t>
        </is>
      </c>
      <c r="E45" s="27" t="inlineStr">
        <is>
          <t>二年級</t>
        </is>
      </c>
      <c r="F45" s="26" t="inlineStr">
        <is>
          <t>湖西國小</t>
        </is>
      </c>
      <c r="G45" s="26" t="inlineStr">
        <is>
          <t>趙以晴</t>
        </is>
      </c>
      <c r="H45" s="26" t="inlineStr">
        <is>
          <t>陳香云</t>
        </is>
      </c>
      <c r="I45" s="26" t="inlineStr">
        <is>
          <t>A2246</t>
        </is>
      </c>
      <c r="J45" s="11" t="n">
        <v>136</v>
      </c>
      <c r="K45" s="11" t="inlineStr">
        <is>
          <t>金質獎</t>
        </is>
      </c>
      <c r="L45" s="31" t="n"/>
      <c r="M45" s="21" t="n"/>
      <c r="N45" s="3" t="n"/>
      <c r="O45" s="3" t="n"/>
      <c r="P45" s="3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  <c r="Z45" s="24" t="n"/>
      <c r="AA45" s="24" t="n"/>
      <c r="AB45" s="24" t="n"/>
    </row>
    <row customHeight="1" ht="15.75" r="46" s="29">
      <c r="A46" s="25" t="n"/>
      <c r="B46" s="25" t="n"/>
      <c r="C46" s="12" t="inlineStr">
        <is>
          <t>一跳一迴旋</t>
        </is>
      </c>
      <c r="D46" s="26" t="inlineStr">
        <is>
          <t>女子組</t>
        </is>
      </c>
      <c r="E46" s="26" t="inlineStr">
        <is>
          <t>二年級</t>
        </is>
      </c>
      <c r="F46" s="27" t="inlineStr">
        <is>
          <t>文光國小</t>
        </is>
      </c>
      <c r="G46" s="27" t="inlineStr">
        <is>
          <t>翁汶妡</t>
        </is>
      </c>
      <c r="H46" s="27" t="inlineStr">
        <is>
          <t>廖勇順</t>
        </is>
      </c>
      <c r="I46" s="27" t="inlineStr">
        <is>
          <t>A2297</t>
        </is>
      </c>
      <c r="J46" s="11" t="n">
        <v>133</v>
      </c>
      <c r="K46" s="11" t="inlineStr">
        <is>
          <t>金質獎</t>
        </is>
      </c>
      <c r="L46" s="33" t="n"/>
      <c r="M46" s="3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4" t="n"/>
      <c r="AB46" s="24" t="n"/>
    </row>
    <row customHeight="1" ht="15.75" r="47" s="29">
      <c r="A47" s="25" t="n"/>
      <c r="B47" s="25" t="n"/>
      <c r="C47" s="12" t="inlineStr">
        <is>
          <t>一跳一迴旋</t>
        </is>
      </c>
      <c r="D47" s="26" t="inlineStr">
        <is>
          <t>女子組</t>
        </is>
      </c>
      <c r="E47" s="27" t="inlineStr">
        <is>
          <t>二年級</t>
        </is>
      </c>
      <c r="F47" s="30" t="inlineStr">
        <is>
          <t>文澳國小</t>
        </is>
      </c>
      <c r="G47" s="30" t="inlineStr">
        <is>
          <t>陳弈昕</t>
        </is>
      </c>
      <c r="H47" s="30" t="inlineStr">
        <is>
          <t>吳秋慧</t>
        </is>
      </c>
      <c r="I47" s="30" t="inlineStr">
        <is>
          <t>A2294</t>
        </is>
      </c>
      <c r="J47" s="25" t="n">
        <v>131</v>
      </c>
      <c r="K47" s="11" t="inlineStr">
        <is>
          <t>金質獎</t>
        </is>
      </c>
      <c r="L47" s="33" t="n"/>
      <c r="M47" s="34" t="n"/>
      <c r="N47" s="3" t="n"/>
      <c r="O47" s="3" t="n"/>
      <c r="P47" s="3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  <c r="Z47" s="24" t="n"/>
      <c r="AA47" s="24" t="n"/>
      <c r="AB47" s="24" t="n"/>
    </row>
    <row customHeight="1" ht="15.75" r="48" s="29">
      <c r="A48" s="25" t="n"/>
      <c r="B48" s="19" t="n"/>
      <c r="C48" s="12" t="inlineStr">
        <is>
          <t>一跳一迴旋</t>
        </is>
      </c>
      <c r="D48" s="26" t="inlineStr">
        <is>
          <t>女子組</t>
        </is>
      </c>
      <c r="E48" s="26" t="inlineStr">
        <is>
          <t>二年級</t>
        </is>
      </c>
      <c r="F48" s="26" t="inlineStr">
        <is>
          <t>隘門國小</t>
        </is>
      </c>
      <c r="G48" s="26" t="inlineStr">
        <is>
          <t>李星妍</t>
        </is>
      </c>
      <c r="H48" s="26" t="inlineStr">
        <is>
          <t>王韻筑</t>
        </is>
      </c>
      <c r="I48" s="26" t="inlineStr">
        <is>
          <t>A2253</t>
        </is>
      </c>
      <c r="J48" s="11" t="n">
        <v>130</v>
      </c>
      <c r="K48" s="11" t="inlineStr">
        <is>
          <t>金質獎</t>
        </is>
      </c>
      <c r="L48" s="33" t="n"/>
      <c r="M48" s="21" t="n"/>
      <c r="N48" s="3" t="n"/>
      <c r="O48" s="3" t="n"/>
      <c r="P48" s="3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  <c r="Z48" s="24" t="n"/>
      <c r="AA48" s="24" t="n"/>
      <c r="AB48" s="24" t="n"/>
    </row>
    <row customHeight="1" ht="15.75" r="49" s="29">
      <c r="A49" s="19" t="n"/>
      <c r="B49" s="25" t="n"/>
      <c r="C49" s="12" t="inlineStr">
        <is>
          <t>一跳一迴旋</t>
        </is>
      </c>
      <c r="D49" s="26" t="inlineStr">
        <is>
          <t>女子組</t>
        </is>
      </c>
      <c r="E49" s="26" t="inlineStr">
        <is>
          <t>二年級</t>
        </is>
      </c>
      <c r="F49" s="26" t="inlineStr">
        <is>
          <t>雙湖國小</t>
        </is>
      </c>
      <c r="G49" s="26" t="inlineStr">
        <is>
          <t>夏穎樂</t>
        </is>
      </c>
      <c r="H49" s="26" t="inlineStr">
        <is>
          <t>李品琦</t>
        </is>
      </c>
      <c r="I49" s="26" t="inlineStr">
        <is>
          <t>A2288</t>
        </is>
      </c>
      <c r="J49" s="11" t="n">
        <v>126</v>
      </c>
      <c r="K49" s="11" t="inlineStr">
        <is>
          <t>金質獎</t>
        </is>
      </c>
      <c r="L49" s="11" t="n"/>
      <c r="M49" s="21" t="n"/>
      <c r="N49" s="3" t="n"/>
      <c r="O49" s="3" t="n"/>
      <c r="P49" s="3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  <c r="Z49" s="24" t="n"/>
      <c r="AA49" s="24" t="n"/>
      <c r="AB49" s="24" t="n"/>
    </row>
    <row customHeight="1" ht="15.75" r="50" s="29">
      <c r="A50" s="25" t="n"/>
      <c r="B50" s="25" t="n"/>
      <c r="C50" s="12" t="inlineStr">
        <is>
          <t>一跳一迴旋</t>
        </is>
      </c>
      <c r="D50" s="26" t="inlineStr">
        <is>
          <t>女子組</t>
        </is>
      </c>
      <c r="E50" s="26" t="inlineStr">
        <is>
          <t>二年級</t>
        </is>
      </c>
      <c r="F50" s="27" t="inlineStr">
        <is>
          <t>成功國小</t>
        </is>
      </c>
      <c r="G50" s="27" t="inlineStr">
        <is>
          <t>李思羽</t>
        </is>
      </c>
      <c r="H50" s="27" t="inlineStr">
        <is>
          <t>張語真</t>
        </is>
      </c>
      <c r="I50" s="27" t="inlineStr">
        <is>
          <t>A2243</t>
        </is>
      </c>
      <c r="J50" s="11" t="n">
        <v>126</v>
      </c>
      <c r="K50" s="11" t="inlineStr">
        <is>
          <t>金質獎</t>
        </is>
      </c>
      <c r="L50" s="11" t="n"/>
      <c r="M50" s="21" t="n"/>
      <c r="N50" s="3" t="n"/>
      <c r="O50" s="3" t="n"/>
      <c r="P50" s="3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  <c r="Z50" s="24" t="n"/>
      <c r="AA50" s="24" t="n"/>
      <c r="AB50" s="24" t="n"/>
    </row>
    <row customHeight="1" ht="15.75" r="51" s="29">
      <c r="A51" s="25" t="n"/>
      <c r="B51" s="25" t="n"/>
      <c r="C51" s="12" t="inlineStr">
        <is>
          <t>一跳一迴旋</t>
        </is>
      </c>
      <c r="D51" s="27" t="inlineStr">
        <is>
          <t>女子組</t>
        </is>
      </c>
      <c r="E51" s="26" t="inlineStr">
        <is>
          <t>二年級</t>
        </is>
      </c>
      <c r="F51" s="30" t="inlineStr">
        <is>
          <t>石泉國小</t>
        </is>
      </c>
      <c r="G51" s="30" t="inlineStr">
        <is>
          <t>黃睦容</t>
        </is>
      </c>
      <c r="H51" s="30" t="inlineStr">
        <is>
          <t>黃宜津</t>
        </is>
      </c>
      <c r="I51" s="30" t="inlineStr">
        <is>
          <t>A2236</t>
        </is>
      </c>
      <c r="J51" s="25" t="n">
        <v>124</v>
      </c>
      <c r="K51" s="11" t="inlineStr">
        <is>
          <t>金質獎</t>
        </is>
      </c>
      <c r="L51" s="33" t="n"/>
      <c r="M51" s="21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  <c r="Z51" s="24" t="n"/>
      <c r="AA51" s="24" t="n"/>
      <c r="AB51" s="24" t="n"/>
    </row>
    <row customHeight="1" ht="15.75" r="52" s="29">
      <c r="A52" s="19" t="n"/>
      <c r="B52" s="25" t="n"/>
      <c r="C52" s="12" t="inlineStr">
        <is>
          <t>一跳一迴旋</t>
        </is>
      </c>
      <c r="D52" s="26" t="inlineStr">
        <is>
          <t>女子組</t>
        </is>
      </c>
      <c r="E52" s="27" t="inlineStr">
        <is>
          <t>二年級</t>
        </is>
      </c>
      <c r="F52" s="30" t="inlineStr">
        <is>
          <t>中正國小</t>
        </is>
      </c>
      <c r="G52" s="30" t="inlineStr">
        <is>
          <t>林洺羽</t>
        </is>
      </c>
      <c r="H52" s="30" t="inlineStr">
        <is>
          <t>王莉嵐</t>
        </is>
      </c>
      <c r="I52" s="30" t="inlineStr">
        <is>
          <t>A2210</t>
        </is>
      </c>
      <c r="J52" s="25" t="n">
        <v>123</v>
      </c>
      <c r="K52" s="11" t="inlineStr">
        <is>
          <t>金質獎</t>
        </is>
      </c>
      <c r="L52" s="33" t="n"/>
      <c r="M52" s="34" t="n"/>
      <c r="N52" s="3" t="n"/>
      <c r="O52" s="3" t="n"/>
      <c r="P52" s="3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  <c r="Z52" s="24" t="n"/>
      <c r="AA52" s="24" t="n"/>
      <c r="AB52" s="24" t="n"/>
    </row>
    <row customHeight="1" ht="15.75" r="53" s="29">
      <c r="A53" s="19" t="n"/>
      <c r="B53" s="25" t="n"/>
      <c r="C53" s="12" t="inlineStr">
        <is>
          <t>一跳一迴旋</t>
        </is>
      </c>
      <c r="D53" s="26" t="inlineStr">
        <is>
          <t>女子組</t>
        </is>
      </c>
      <c r="E53" s="26" t="inlineStr">
        <is>
          <t>二年級</t>
        </is>
      </c>
      <c r="F53" s="26" t="inlineStr">
        <is>
          <t>中屯國小</t>
        </is>
      </c>
      <c r="G53" s="26" t="inlineStr">
        <is>
          <t>楊謹瑜</t>
        </is>
      </c>
      <c r="H53" s="26" t="inlineStr">
        <is>
          <t>陳怡瑄</t>
        </is>
      </c>
      <c r="I53" s="26" t="inlineStr">
        <is>
          <t>A2256</t>
        </is>
      </c>
      <c r="J53" s="11" t="n">
        <v>121</v>
      </c>
      <c r="K53" s="11" t="inlineStr">
        <is>
          <t>金質獎</t>
        </is>
      </c>
      <c r="L53" s="31" t="n"/>
      <c r="M53" s="21" t="n"/>
      <c r="N53" s="3" t="n"/>
      <c r="O53" s="3" t="n"/>
      <c r="P53" s="3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24" t="n"/>
      <c r="AA53" s="24" t="n"/>
      <c r="AB53" s="24" t="n"/>
    </row>
    <row customHeight="1" ht="15.75" r="54" s="29">
      <c r="A54" s="25" t="n"/>
      <c r="B54" s="19" t="n"/>
      <c r="C54" s="12" t="inlineStr">
        <is>
          <t>一跳一迴旋</t>
        </is>
      </c>
      <c r="D54" s="26" t="inlineStr">
        <is>
          <t>女子組</t>
        </is>
      </c>
      <c r="E54" s="26" t="inlineStr">
        <is>
          <t>二年級</t>
        </is>
      </c>
      <c r="F54" s="30" t="inlineStr">
        <is>
          <t>中興國小</t>
        </is>
      </c>
      <c r="G54" s="30" t="inlineStr">
        <is>
          <t>李竹甯</t>
        </is>
      </c>
      <c r="H54" s="30" t="inlineStr">
        <is>
          <t>許淑惠</t>
        </is>
      </c>
      <c r="I54" s="30" t="inlineStr">
        <is>
          <t>A2219</t>
        </is>
      </c>
      <c r="J54" s="25" t="n">
        <v>118</v>
      </c>
      <c r="K54" s="11" t="inlineStr">
        <is>
          <t>金質獎</t>
        </is>
      </c>
      <c r="L54" s="33" t="n"/>
      <c r="M54" s="21" t="n"/>
      <c r="N54" s="3" t="n"/>
      <c r="O54" s="3" t="n"/>
      <c r="P54" s="3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  <c r="Z54" s="24" t="n"/>
      <c r="AA54" s="24" t="n"/>
      <c r="AB54" s="24" t="n"/>
    </row>
    <row customHeight="1" ht="15.75" r="55" s="29">
      <c r="A55" s="25" t="n"/>
      <c r="B55" s="25" t="n"/>
      <c r="C55" s="12" t="inlineStr">
        <is>
          <t>一跳一迴旋</t>
        </is>
      </c>
      <c r="D55" s="26" t="inlineStr">
        <is>
          <t>女子組</t>
        </is>
      </c>
      <c r="E55" s="26" t="inlineStr">
        <is>
          <t>二年級</t>
        </is>
      </c>
      <c r="F55" s="30" t="inlineStr">
        <is>
          <t>中正國小</t>
        </is>
      </c>
      <c r="G55" s="30" t="inlineStr">
        <is>
          <t>張芯菱</t>
        </is>
      </c>
      <c r="H55" s="30" t="inlineStr">
        <is>
          <t>劉又嘉</t>
        </is>
      </c>
      <c r="I55" s="30" t="inlineStr">
        <is>
          <t>A2209</t>
        </is>
      </c>
      <c r="J55" s="25" t="n">
        <v>117</v>
      </c>
      <c r="K55" s="11" t="inlineStr">
        <is>
          <t>金質獎</t>
        </is>
      </c>
      <c r="L55" s="31" t="n"/>
      <c r="M55" s="21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  <c r="Z55" s="24" t="n"/>
      <c r="AA55" s="24" t="n"/>
      <c r="AB55" s="24" t="n"/>
    </row>
    <row customHeight="1" ht="15.75" r="56" s="29">
      <c r="A56" s="25" t="n"/>
      <c r="B56" s="25" t="n"/>
      <c r="C56" s="12" t="inlineStr">
        <is>
          <t>一跳一迴旋</t>
        </is>
      </c>
      <c r="D56" s="26" t="inlineStr">
        <is>
          <t>女子組</t>
        </is>
      </c>
      <c r="E56" s="26" t="inlineStr">
        <is>
          <t>二年級</t>
        </is>
      </c>
      <c r="F56" s="30" t="inlineStr">
        <is>
          <t>隘門國小</t>
        </is>
      </c>
      <c r="G56" s="30" t="inlineStr">
        <is>
          <t>張家歆</t>
        </is>
      </c>
      <c r="H56" s="30" t="inlineStr">
        <is>
          <t>許禎庭</t>
        </is>
      </c>
      <c r="I56" s="30" t="inlineStr">
        <is>
          <t>A2252</t>
        </is>
      </c>
      <c r="J56" s="25" t="n">
        <v>117</v>
      </c>
      <c r="K56" s="11" t="inlineStr">
        <is>
          <t>金質獎</t>
        </is>
      </c>
      <c r="L56" s="31" t="n"/>
      <c r="M56" s="21" t="n"/>
      <c r="N56" s="3" t="n"/>
      <c r="O56" s="3" t="n"/>
      <c r="P56" s="3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  <c r="Z56" s="24" t="n"/>
      <c r="AA56" s="24" t="n"/>
      <c r="AB56" s="24" t="n"/>
    </row>
    <row customHeight="1" ht="15.75" r="57" s="29">
      <c r="A57" s="25" t="n"/>
      <c r="B57" s="19" t="n"/>
      <c r="C57" s="12" t="inlineStr">
        <is>
          <t>一跳一迴旋</t>
        </is>
      </c>
      <c r="D57" s="26" t="inlineStr">
        <is>
          <t>女子組</t>
        </is>
      </c>
      <c r="E57" s="27" t="inlineStr">
        <is>
          <t>二年級</t>
        </is>
      </c>
      <c r="F57" s="27" t="inlineStr">
        <is>
          <t>後寮國小</t>
        </is>
      </c>
      <c r="G57" s="27" t="inlineStr">
        <is>
          <t>林妍恩</t>
        </is>
      </c>
      <c r="H57" s="27" t="inlineStr">
        <is>
          <t>陳子淵</t>
        </is>
      </c>
      <c r="I57" s="27" t="inlineStr">
        <is>
          <t>A2271</t>
        </is>
      </c>
      <c r="J57" s="11" t="n">
        <v>116</v>
      </c>
      <c r="K57" s="11" t="inlineStr">
        <is>
          <t>金質獎</t>
        </is>
      </c>
      <c r="L57" s="33" t="n"/>
      <c r="M57" s="34" t="n"/>
      <c r="N57" s="3" t="n"/>
      <c r="O57" s="3" t="n"/>
      <c r="P57" s="3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  <c r="Z57" s="24" t="n"/>
      <c r="AA57" s="24" t="n"/>
      <c r="AB57" s="24" t="n"/>
    </row>
    <row customHeight="1" ht="15.75" r="58" s="29">
      <c r="A58" s="25" t="n"/>
      <c r="B58" s="19" t="n"/>
      <c r="C58" s="12" t="inlineStr">
        <is>
          <t>一跳一迴旋</t>
        </is>
      </c>
      <c r="D58" s="26" t="inlineStr">
        <is>
          <t>女子組</t>
        </is>
      </c>
      <c r="E58" s="26" t="inlineStr">
        <is>
          <t>二年級</t>
        </is>
      </c>
      <c r="F58" s="26" t="inlineStr">
        <is>
          <t>赤崁國小</t>
        </is>
      </c>
      <c r="G58" s="26" t="inlineStr">
        <is>
          <t>陳姝昕</t>
        </is>
      </c>
      <c r="H58" s="26" t="inlineStr">
        <is>
          <t>洪麗伶</t>
        </is>
      </c>
      <c r="I58" s="26" t="inlineStr">
        <is>
          <t>A2261</t>
        </is>
      </c>
      <c r="J58" s="11" t="n">
        <v>116</v>
      </c>
      <c r="K58" s="11" t="inlineStr">
        <is>
          <t>金質獎</t>
        </is>
      </c>
      <c r="L58" s="11" t="n"/>
      <c r="M58" s="21" t="n"/>
      <c r="N58" s="3" t="n"/>
      <c r="O58" s="3" t="n"/>
      <c r="P58" s="3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24" t="n"/>
      <c r="AA58" s="24" t="n"/>
      <c r="AB58" s="24" t="n"/>
    </row>
    <row customHeight="1" ht="15.75" r="59" s="29">
      <c r="A59" s="19" t="n"/>
      <c r="B59" s="25" t="n"/>
      <c r="C59" s="12" t="inlineStr">
        <is>
          <t>一跳一迴旋</t>
        </is>
      </c>
      <c r="D59" s="26" t="inlineStr">
        <is>
          <t>女子組</t>
        </is>
      </c>
      <c r="E59" s="26" t="inlineStr">
        <is>
          <t>二年級</t>
        </is>
      </c>
      <c r="F59" s="26" t="inlineStr">
        <is>
          <t>嵵裡國小</t>
        </is>
      </c>
      <c r="G59" s="26" t="inlineStr">
        <is>
          <t>許靚翎</t>
        </is>
      </c>
      <c r="H59" s="26" t="inlineStr">
        <is>
          <t>張榆英</t>
        </is>
      </c>
      <c r="I59" s="26" t="inlineStr">
        <is>
          <t>A2240</t>
        </is>
      </c>
      <c r="J59" s="11" t="n">
        <v>115</v>
      </c>
      <c r="K59" s="11" t="inlineStr">
        <is>
          <t>金質獎</t>
        </is>
      </c>
      <c r="L59" s="11" t="n"/>
      <c r="M59" s="21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  <c r="AA59" s="24" t="n"/>
      <c r="AB59" s="24" t="n"/>
    </row>
    <row customHeight="1" ht="15.75" r="60" s="29">
      <c r="A60" s="25" t="n"/>
      <c r="B60" s="25" t="n"/>
      <c r="C60" s="12" t="inlineStr">
        <is>
          <t>一跳一迴旋</t>
        </is>
      </c>
      <c r="D60" s="26" t="inlineStr">
        <is>
          <t>女子組</t>
        </is>
      </c>
      <c r="E60" s="26" t="inlineStr">
        <is>
          <t>二年級</t>
        </is>
      </c>
      <c r="F60" s="30" t="inlineStr">
        <is>
          <t>文光國小</t>
        </is>
      </c>
      <c r="G60" s="30" t="inlineStr">
        <is>
          <t>陳和彥</t>
        </is>
      </c>
      <c r="H60" s="30" t="inlineStr">
        <is>
          <t>廖勇順</t>
        </is>
      </c>
      <c r="I60" s="30" t="inlineStr">
        <is>
          <t>A2200</t>
        </is>
      </c>
      <c r="J60" s="25" t="n">
        <v>112</v>
      </c>
      <c r="K60" s="11" t="inlineStr">
        <is>
          <t>金質獎</t>
        </is>
      </c>
      <c r="L60" s="11" t="n"/>
      <c r="M60" s="21" t="n"/>
      <c r="N60" s="3" t="n"/>
      <c r="O60" s="3" t="n"/>
      <c r="P60" s="3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  <c r="AA60" s="24" t="n"/>
      <c r="AB60" s="24" t="n"/>
    </row>
    <row customHeight="1" ht="15.75" r="61" s="29">
      <c r="A61" s="25" t="n"/>
      <c r="B61" s="25" t="n"/>
      <c r="C61" s="12" t="inlineStr">
        <is>
          <t>一跳一迴旋</t>
        </is>
      </c>
      <c r="D61" s="35" t="inlineStr">
        <is>
          <t>女子組</t>
        </is>
      </c>
      <c r="E61" s="35" t="inlineStr">
        <is>
          <t>二年級</t>
        </is>
      </c>
      <c r="F61" s="25" t="inlineStr">
        <is>
          <t>將軍國小</t>
        </is>
      </c>
      <c r="G61" s="25" t="inlineStr">
        <is>
          <t>陳茸杏</t>
        </is>
      </c>
      <c r="H61" s="25" t="inlineStr">
        <is>
          <t>廖啓雯</t>
        </is>
      </c>
      <c r="I61" s="25" t="inlineStr">
        <is>
          <t>A2283</t>
        </is>
      </c>
      <c r="J61" s="25" t="n">
        <v>111</v>
      </c>
      <c r="K61" s="11" t="inlineStr">
        <is>
          <t>金質獎</t>
        </is>
      </c>
      <c r="L61" s="33" t="n"/>
      <c r="M61" s="34" t="n"/>
      <c r="N61" s="3" t="n"/>
      <c r="O61" s="3" t="n"/>
      <c r="P61" s="3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</row>
    <row customHeight="1" ht="15.75" r="62" s="29">
      <c r="A62" s="25" t="n"/>
      <c r="B62" s="25" t="n"/>
      <c r="C62" s="12" t="inlineStr">
        <is>
          <t>一跳一迴旋</t>
        </is>
      </c>
      <c r="D62" s="11" t="inlineStr">
        <is>
          <t>女子組</t>
        </is>
      </c>
      <c r="E62" s="35" t="inlineStr">
        <is>
          <t>二年級</t>
        </is>
      </c>
      <c r="F62" s="35" t="inlineStr">
        <is>
          <t>後寮國小</t>
        </is>
      </c>
      <c r="G62" s="35" t="inlineStr">
        <is>
          <t>陳宥芯</t>
        </is>
      </c>
      <c r="H62" s="35" t="inlineStr">
        <is>
          <t>陳俊璋</t>
        </is>
      </c>
      <c r="I62" s="35" t="inlineStr">
        <is>
          <t>A2272</t>
        </is>
      </c>
      <c r="J62" s="11" t="n">
        <v>104</v>
      </c>
      <c r="K62" s="11" t="inlineStr">
        <is>
          <t>金質獎</t>
        </is>
      </c>
      <c r="L62" s="31" t="n"/>
      <c r="M62" s="21" t="n"/>
      <c r="N62" s="3" t="n"/>
      <c r="O62" s="3" t="n"/>
      <c r="P62" s="3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  <c r="AA62" s="24" t="n"/>
      <c r="AB62" s="24" t="n"/>
    </row>
    <row customHeight="1" ht="15.75" r="63" s="29">
      <c r="A63" s="25" t="n"/>
      <c r="B63" s="25" t="n"/>
      <c r="C63" s="12" t="inlineStr">
        <is>
          <t>一跳一迴旋</t>
        </is>
      </c>
      <c r="D63" s="35" t="inlineStr">
        <is>
          <t>女子組</t>
        </is>
      </c>
      <c r="E63" s="35" t="inlineStr">
        <is>
          <t>二年級</t>
        </is>
      </c>
      <c r="F63" s="11" t="inlineStr">
        <is>
          <t>湖西國小</t>
        </is>
      </c>
      <c r="G63" s="11" t="inlineStr">
        <is>
          <t>陳紫晴</t>
        </is>
      </c>
      <c r="H63" s="11" t="inlineStr">
        <is>
          <t>陳香云</t>
        </is>
      </c>
      <c r="I63" s="11" t="inlineStr">
        <is>
          <t>A2248</t>
        </is>
      </c>
      <c r="J63" s="11" t="n">
        <v>95</v>
      </c>
      <c r="K63" s="11" t="inlineStr">
        <is>
          <t>金質獎</t>
        </is>
      </c>
      <c r="L63" s="31" t="n"/>
      <c r="M63" s="21" t="n"/>
      <c r="N63" s="3" t="n"/>
      <c r="O63" s="3" t="n"/>
      <c r="P63" s="3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  <c r="Z63" s="24" t="n"/>
      <c r="AA63" s="24" t="n"/>
      <c r="AB63" s="24" t="n"/>
    </row>
    <row customHeight="1" ht="15.75" r="64" s="29">
      <c r="A64" s="25" t="n"/>
      <c r="B64" s="25" t="n"/>
      <c r="C64" s="12" t="inlineStr">
        <is>
          <t>一跳一迴旋</t>
        </is>
      </c>
      <c r="D64" s="35" t="inlineStr">
        <is>
          <t>女子組</t>
        </is>
      </c>
      <c r="E64" s="35" t="inlineStr">
        <is>
          <t>二年級</t>
        </is>
      </c>
      <c r="F64" s="35" t="inlineStr">
        <is>
          <t>石泉國小</t>
        </is>
      </c>
      <c r="G64" s="35" t="inlineStr">
        <is>
          <t>王泳晴</t>
        </is>
      </c>
      <c r="H64" s="35" t="inlineStr">
        <is>
          <t>楊豔紅</t>
        </is>
      </c>
      <c r="I64" s="35" t="inlineStr">
        <is>
          <t>A2231</t>
        </is>
      </c>
      <c r="J64" s="37" t="n">
        <v>92</v>
      </c>
      <c r="K64" s="11" t="inlineStr">
        <is>
          <t>金質獎</t>
        </is>
      </c>
      <c r="L64" s="11" t="n"/>
      <c r="M64" s="21" t="n"/>
      <c r="N64" s="3" t="n"/>
      <c r="O64" s="3" t="n"/>
      <c r="P64" s="3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  <c r="Z64" s="24" t="n"/>
      <c r="AA64" s="24" t="n"/>
      <c r="AB64" s="24" t="n"/>
    </row>
    <row customHeight="1" ht="16.5" r="65" s="29">
      <c r="A65" s="25" t="n"/>
      <c r="B65" s="25" t="n"/>
      <c r="C65" s="12" t="inlineStr">
        <is>
          <t>一跳一迴旋</t>
        </is>
      </c>
      <c r="D65" s="35" t="inlineStr">
        <is>
          <t>女子組</t>
        </is>
      </c>
      <c r="E65" s="35" t="inlineStr">
        <is>
          <t>二年級</t>
        </is>
      </c>
      <c r="F65" s="35" t="inlineStr">
        <is>
          <t>石泉國小</t>
        </is>
      </c>
      <c r="G65" s="35" t="inlineStr">
        <is>
          <t>呂銘祐</t>
        </is>
      </c>
      <c r="H65" s="35" t="inlineStr">
        <is>
          <t>李明瑤</t>
        </is>
      </c>
      <c r="I65" s="35" t="inlineStr">
        <is>
          <t>A2203</t>
        </is>
      </c>
      <c r="J65" s="11" t="n">
        <v>90</v>
      </c>
      <c r="K65" s="11" t="inlineStr">
        <is>
          <t>金質獎</t>
        </is>
      </c>
      <c r="L65" s="31" t="n"/>
      <c r="M65" s="21" t="n"/>
      <c r="N65" s="3" t="n"/>
      <c r="O65" s="3" t="n"/>
      <c r="P65" s="3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  <c r="Z65" s="24" t="n"/>
      <c r="AA65" s="24" t="n"/>
      <c r="AB65" s="24" t="n"/>
    </row>
    <row customHeight="1" ht="16.5" r="66" s="29">
      <c r="A66" s="25" t="n"/>
      <c r="B66" s="25" t="n"/>
      <c r="C66" s="12" t="inlineStr">
        <is>
          <t>一跳一迴旋</t>
        </is>
      </c>
      <c r="D66" s="35" t="inlineStr">
        <is>
          <t>女子組</t>
        </is>
      </c>
      <c r="E66" s="35" t="inlineStr">
        <is>
          <t>二年級</t>
        </is>
      </c>
      <c r="F66" s="11" t="inlineStr">
        <is>
          <t>中正國小</t>
        </is>
      </c>
      <c r="G66" s="11" t="inlineStr">
        <is>
          <t>許妍愛</t>
        </is>
      </c>
      <c r="H66" s="11" t="inlineStr">
        <is>
          <t>劉又嘉</t>
        </is>
      </c>
      <c r="I66" s="11" t="inlineStr">
        <is>
          <t>A2214</t>
        </is>
      </c>
      <c r="J66" s="11" t="n">
        <v>86</v>
      </c>
      <c r="K66" s="11" t="inlineStr">
        <is>
          <t>金質獎</t>
        </is>
      </c>
      <c r="L66" s="31" t="n"/>
      <c r="M66" s="21" t="n"/>
      <c r="N66" s="3" t="n"/>
      <c r="O66" s="3" t="n"/>
      <c r="P66" s="3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  <c r="Z66" s="24" t="n"/>
      <c r="AA66" s="24" t="n"/>
      <c r="AB66" s="24" t="n"/>
    </row>
    <row customHeight="1" ht="16.5" r="67" s="29">
      <c r="A67" s="25" t="n"/>
      <c r="B67" s="25" t="n"/>
      <c r="C67" s="12" t="inlineStr">
        <is>
          <t>一跳一迴旋</t>
        </is>
      </c>
      <c r="D67" s="35" t="inlineStr">
        <is>
          <t>女子組</t>
        </is>
      </c>
      <c r="E67" s="35" t="inlineStr">
        <is>
          <t>二年級</t>
        </is>
      </c>
      <c r="F67" s="35" t="inlineStr">
        <is>
          <t>中興國小</t>
        </is>
      </c>
      <c r="G67" s="35" t="inlineStr">
        <is>
          <t>王乃儀</t>
        </is>
      </c>
      <c r="H67" s="35" t="inlineStr">
        <is>
          <t>許彩虹</t>
        </is>
      </c>
      <c r="I67" s="35" t="inlineStr">
        <is>
          <t>A2221</t>
        </is>
      </c>
      <c r="J67" s="11" t="n">
        <v>86</v>
      </c>
      <c r="K67" s="11" t="inlineStr">
        <is>
          <t>金質獎</t>
        </is>
      </c>
      <c r="L67" s="33" t="n"/>
      <c r="M67" s="21" t="n"/>
      <c r="N67" s="3" t="n"/>
      <c r="O67" s="3" t="n"/>
      <c r="P67" s="3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  <c r="Z67" s="24" t="n"/>
      <c r="AA67" s="24" t="n"/>
      <c r="AB67" s="24" t="n"/>
    </row>
    <row customHeight="1" ht="16.5" r="68" s="29">
      <c r="A68" s="25" t="n"/>
      <c r="B68" s="25" t="n"/>
      <c r="C68" s="12" t="inlineStr">
        <is>
          <t>一跳一迴旋</t>
        </is>
      </c>
      <c r="D68" s="35" t="inlineStr">
        <is>
          <t>女子組</t>
        </is>
      </c>
      <c r="E68" s="35" t="inlineStr">
        <is>
          <t>二年級</t>
        </is>
      </c>
      <c r="F68" s="35" t="inlineStr">
        <is>
          <t>外垵國小</t>
        </is>
      </c>
      <c r="G68" s="35" t="inlineStr">
        <is>
          <t>許芯言</t>
        </is>
      </c>
      <c r="H68" s="35" t="inlineStr">
        <is>
          <t>王育柔</t>
        </is>
      </c>
      <c r="I68" s="35" t="inlineStr">
        <is>
          <t>A2279</t>
        </is>
      </c>
      <c r="J68" s="11" t="n">
        <v>81</v>
      </c>
      <c r="K68" s="11" t="inlineStr">
        <is>
          <t>金質獎</t>
        </is>
      </c>
      <c r="L68" s="31" t="n"/>
      <c r="M68" s="21" t="n"/>
      <c r="N68" s="3" t="n"/>
      <c r="O68" s="3" t="n"/>
      <c r="P68" s="3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  <c r="AA68" s="24" t="n"/>
      <c r="AB68" s="24" t="n"/>
    </row>
    <row customHeight="1" ht="16.5" r="69" s="29">
      <c r="A69" s="25" t="n"/>
      <c r="B69" s="25" t="n"/>
      <c r="C69" s="12" t="inlineStr">
        <is>
          <t>一跳一迴旋</t>
        </is>
      </c>
      <c r="D69" s="35" t="inlineStr">
        <is>
          <t>女子組</t>
        </is>
      </c>
      <c r="E69" s="35" t="inlineStr">
        <is>
          <t>二年級</t>
        </is>
      </c>
      <c r="F69" s="25" t="inlineStr">
        <is>
          <t>文澳國小</t>
        </is>
      </c>
      <c r="G69" s="25" t="inlineStr">
        <is>
          <t>鄭鈺璇</t>
        </is>
      </c>
      <c r="H69" s="25" t="inlineStr">
        <is>
          <t>盧雅雯</t>
        </is>
      </c>
      <c r="I69" s="25" t="inlineStr">
        <is>
          <t>A2293</t>
        </is>
      </c>
      <c r="J69" s="25" t="n">
        <v>77</v>
      </c>
      <c r="K69" s="11" t="inlineStr">
        <is>
          <t>金質獎</t>
        </is>
      </c>
      <c r="L69" s="11" t="n"/>
      <c r="M69" s="21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  <c r="Z69" s="24" t="n"/>
      <c r="AA69" s="24" t="n"/>
      <c r="AB69" s="24" t="n"/>
    </row>
    <row customHeight="1" ht="16.5" r="70" s="29">
      <c r="A70" s="25" t="n"/>
      <c r="B70" s="25" t="n"/>
      <c r="C70" s="12" t="inlineStr">
        <is>
          <t>一跳一迴旋</t>
        </is>
      </c>
      <c r="D70" s="35" t="inlineStr">
        <is>
          <t>女子組</t>
        </is>
      </c>
      <c r="E70" s="35" t="inlineStr">
        <is>
          <t>二年級</t>
        </is>
      </c>
      <c r="F70" s="25" t="inlineStr">
        <is>
          <t>中興國小</t>
        </is>
      </c>
      <c r="G70" s="25" t="inlineStr">
        <is>
          <t>張綵浂</t>
        </is>
      </c>
      <c r="H70" s="25" t="inlineStr">
        <is>
          <t>趙友琳</t>
        </is>
      </c>
      <c r="I70" s="25" t="inlineStr">
        <is>
          <t>A2218</t>
        </is>
      </c>
      <c r="J70" s="25" t="n">
        <v>75</v>
      </c>
      <c r="K70" s="11" t="inlineStr">
        <is>
          <t>金質獎</t>
        </is>
      </c>
      <c r="L70" s="33" t="n"/>
      <c r="M70" s="3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  <c r="Z70" s="24" t="n"/>
      <c r="AA70" s="24" t="n"/>
      <c r="AB70" s="24" t="n"/>
    </row>
    <row customHeight="1" ht="16.5" r="71" s="29">
      <c r="A71" s="25" t="n"/>
      <c r="B71" s="25" t="n"/>
      <c r="C71" s="12" t="inlineStr">
        <is>
          <t>一跳一迴旋</t>
        </is>
      </c>
      <c r="D71" s="35" t="inlineStr">
        <is>
          <t>女子組</t>
        </is>
      </c>
      <c r="E71" s="35" t="inlineStr">
        <is>
          <t>二年級</t>
        </is>
      </c>
      <c r="F71" s="35" t="inlineStr">
        <is>
          <t>馬公國小</t>
        </is>
      </c>
      <c r="G71" s="35" t="inlineStr">
        <is>
          <t>蘇采緹</t>
        </is>
      </c>
      <c r="H71" s="35" t="inlineStr">
        <is>
          <t>張涵婷</t>
        </is>
      </c>
      <c r="I71" s="35" t="inlineStr">
        <is>
          <t>A2204</t>
        </is>
      </c>
      <c r="J71" s="11" t="n">
        <v>69</v>
      </c>
      <c r="K71" s="11" t="inlineStr">
        <is>
          <t>金質獎</t>
        </is>
      </c>
      <c r="L71" s="33" t="n"/>
      <c r="M71" s="34" t="n"/>
      <c r="N71" s="3" t="n"/>
      <c r="O71" s="3" t="n"/>
      <c r="P71" s="3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  <c r="Z71" s="24" t="n"/>
      <c r="AA71" s="24" t="n"/>
      <c r="AB71" s="24" t="n"/>
    </row>
    <row customHeight="1" ht="15" r="72" s="29">
      <c r="A72" s="25" t="n"/>
      <c r="B72" s="25" t="n"/>
      <c r="C72" s="12" t="inlineStr">
        <is>
          <t>一跳一迴旋</t>
        </is>
      </c>
      <c r="D72" s="35" t="inlineStr">
        <is>
          <t>女子組</t>
        </is>
      </c>
      <c r="E72" s="35" t="inlineStr">
        <is>
          <t>二年級</t>
        </is>
      </c>
      <c r="F72" s="25" t="inlineStr">
        <is>
          <t>鳥嶼國小</t>
        </is>
      </c>
      <c r="G72" s="25" t="inlineStr">
        <is>
          <t>石羽棠</t>
        </is>
      </c>
      <c r="H72" s="25" t="inlineStr">
        <is>
          <t>呂淑華</t>
        </is>
      </c>
      <c r="I72" s="25" t="inlineStr">
        <is>
          <t>A2263</t>
        </is>
      </c>
      <c r="J72" s="25" t="n">
        <v>67</v>
      </c>
      <c r="K72" s="11" t="inlineStr">
        <is>
          <t>金質獎</t>
        </is>
      </c>
      <c r="L72" s="36" t="n"/>
      <c r="M72" s="25" t="n"/>
    </row>
    <row customHeight="1" ht="15" r="73" s="29">
      <c r="A73" s="25" t="n"/>
      <c r="B73" s="25" t="n"/>
      <c r="C73" s="12" t="inlineStr">
        <is>
          <t>一跳一迴旋</t>
        </is>
      </c>
      <c r="D73" s="35" t="inlineStr">
        <is>
          <t>女子組</t>
        </is>
      </c>
      <c r="E73" s="35" t="inlineStr">
        <is>
          <t>二年級</t>
        </is>
      </c>
      <c r="F73" s="25" t="inlineStr">
        <is>
          <t>大池國小</t>
        </is>
      </c>
      <c r="G73" s="25" t="inlineStr">
        <is>
          <t>陳霓津</t>
        </is>
      </c>
      <c r="H73" s="25" t="inlineStr">
        <is>
          <t>蘇哲毅</t>
        </is>
      </c>
      <c r="I73" s="25" t="inlineStr">
        <is>
          <t>A2274</t>
        </is>
      </c>
      <c r="J73" s="25" t="n">
        <v>64</v>
      </c>
      <c r="K73" s="11" t="inlineStr">
        <is>
          <t>金質獎</t>
        </is>
      </c>
      <c r="L73" s="36" t="n"/>
      <c r="M73" s="25" t="n"/>
    </row>
    <row customHeight="1" ht="15" r="74" s="29">
      <c r="A74" s="25" t="n"/>
      <c r="B74" s="25" t="n"/>
      <c r="C74" s="12" t="inlineStr">
        <is>
          <t>一跳一迴旋</t>
        </is>
      </c>
      <c r="D74" s="35" t="inlineStr">
        <is>
          <t>女子組</t>
        </is>
      </c>
      <c r="E74" s="35" t="inlineStr">
        <is>
          <t>二年級</t>
        </is>
      </c>
      <c r="F74" s="35" t="inlineStr">
        <is>
          <t>文澳國小</t>
        </is>
      </c>
      <c r="G74" s="35" t="inlineStr">
        <is>
          <t>李子妤</t>
        </is>
      </c>
      <c r="H74" s="35" t="inlineStr">
        <is>
          <t>鄭綉雯</t>
        </is>
      </c>
      <c r="I74" s="35" t="inlineStr">
        <is>
          <t>A2290</t>
        </is>
      </c>
      <c r="J74" s="11" t="n">
        <v>61</v>
      </c>
      <c r="K74" s="11" t="inlineStr">
        <is>
          <t>金質獎</t>
        </is>
      </c>
      <c r="L74" s="36" t="n"/>
      <c r="M74" s="25" t="n"/>
    </row>
    <row customHeight="1" ht="15" r="75" s="29">
      <c r="A75" s="25" t="n"/>
      <c r="B75" s="25" t="n"/>
      <c r="C75" s="12" t="inlineStr">
        <is>
          <t>一跳一迴旋</t>
        </is>
      </c>
      <c r="D75" s="35" t="inlineStr">
        <is>
          <t>女子組</t>
        </is>
      </c>
      <c r="E75" s="35" t="inlineStr">
        <is>
          <t>二年級</t>
        </is>
      </c>
      <c r="F75" s="35" t="inlineStr">
        <is>
          <t>竹灣國小</t>
        </is>
      </c>
      <c r="G75" s="35" t="inlineStr">
        <is>
          <t>林筠蒨</t>
        </is>
      </c>
      <c r="H75" s="35" t="inlineStr">
        <is>
          <t>楊文啟</t>
        </is>
      </c>
      <c r="I75" s="35" t="inlineStr">
        <is>
          <t>A2273</t>
        </is>
      </c>
      <c r="J75" s="11" t="n">
        <v>61</v>
      </c>
      <c r="K75" s="11" t="inlineStr">
        <is>
          <t>金質獎</t>
        </is>
      </c>
      <c r="L75" s="36" t="n"/>
      <c r="M75" s="25" t="n"/>
    </row>
    <row customHeight="1" ht="15" r="76" s="29">
      <c r="A76" s="25" t="n"/>
      <c r="B76" s="25" t="n"/>
      <c r="C76" s="12" t="inlineStr">
        <is>
          <t>一跳一迴旋</t>
        </is>
      </c>
      <c r="D76" s="35" t="inlineStr">
        <is>
          <t>女子組</t>
        </is>
      </c>
      <c r="E76" s="35" t="inlineStr">
        <is>
          <t>二年級</t>
        </is>
      </c>
      <c r="F76" s="35" t="inlineStr">
        <is>
          <t>文澳國小</t>
        </is>
      </c>
      <c r="G76" s="35" t="inlineStr">
        <is>
          <t>葉羽恩</t>
        </is>
      </c>
      <c r="H76" s="35" t="inlineStr">
        <is>
          <t>鄭綉雯</t>
        </is>
      </c>
      <c r="I76" s="35" t="inlineStr">
        <is>
          <t>A2292</t>
        </is>
      </c>
      <c r="J76" s="11" t="n">
        <v>58</v>
      </c>
      <c r="K76" s="11" t="inlineStr">
        <is>
          <t>金質獎</t>
        </is>
      </c>
      <c r="L76" s="36" t="n"/>
      <c r="M76" s="25" t="n"/>
    </row>
    <row customHeight="1" ht="15" r="77" s="29">
      <c r="A77" s="25" t="n"/>
      <c r="B77" s="25" t="n"/>
      <c r="C77" s="12" t="inlineStr">
        <is>
          <t>一跳一迴旋</t>
        </is>
      </c>
      <c r="D77" s="35" t="inlineStr">
        <is>
          <t>女子組</t>
        </is>
      </c>
      <c r="E77" s="35" t="inlineStr">
        <is>
          <t>二年級</t>
        </is>
      </c>
      <c r="F77" s="35" t="inlineStr">
        <is>
          <t>龍門國小</t>
        </is>
      </c>
      <c r="G77" s="35" t="inlineStr">
        <is>
          <t>鄭佩琦</t>
        </is>
      </c>
      <c r="H77" s="35" t="inlineStr">
        <is>
          <t>沈瑞華</t>
        </is>
      </c>
      <c r="I77" s="35" t="inlineStr">
        <is>
          <t>A2251</t>
        </is>
      </c>
      <c r="J77" s="28" t="n">
        <v>54</v>
      </c>
      <c r="K77" s="11" t="inlineStr">
        <is>
          <t>金質獎</t>
        </is>
      </c>
      <c r="L77" s="36" t="n"/>
      <c r="M77" s="25" t="n"/>
    </row>
    <row customHeight="1" ht="15" r="78" s="29">
      <c r="A78" s="25" t="n"/>
      <c r="B78" s="25" t="n"/>
      <c r="C78" s="12" t="inlineStr">
        <is>
          <t>一跳一迴旋</t>
        </is>
      </c>
      <c r="D78" s="35" t="inlineStr">
        <is>
          <t>女子組</t>
        </is>
      </c>
      <c r="E78" s="35" t="inlineStr">
        <is>
          <t>二年級</t>
        </is>
      </c>
      <c r="F78" s="11" t="inlineStr">
        <is>
          <t>嵵裡國小</t>
        </is>
      </c>
      <c r="G78" s="11" t="inlineStr">
        <is>
          <t>陳韻承</t>
        </is>
      </c>
      <c r="H78" s="11" t="inlineStr">
        <is>
          <t>張榆英</t>
        </is>
      </c>
      <c r="I78" s="11" t="inlineStr">
        <is>
          <t>A2242</t>
        </is>
      </c>
      <c r="J78" s="11" t="n">
        <v>54</v>
      </c>
      <c r="K78" s="11" t="inlineStr">
        <is>
          <t>金質獎</t>
        </is>
      </c>
      <c r="L78" s="36" t="n"/>
      <c r="M78" s="25" t="n"/>
    </row>
    <row customHeight="1" ht="15" r="79" s="29">
      <c r="A79" s="25" t="n"/>
      <c r="B79" s="25" t="n"/>
      <c r="C79" s="12" t="inlineStr">
        <is>
          <t>一跳一迴旋</t>
        </is>
      </c>
      <c r="D79" s="35" t="inlineStr">
        <is>
          <t>女子組</t>
        </is>
      </c>
      <c r="E79" s="35" t="inlineStr">
        <is>
          <t>二年級</t>
        </is>
      </c>
      <c r="F79" s="35" t="inlineStr">
        <is>
          <t>馬公國小</t>
        </is>
      </c>
      <c r="G79" s="35" t="inlineStr">
        <is>
          <t>許芳瑄</t>
        </is>
      </c>
      <c r="H79" s="35" t="inlineStr">
        <is>
          <t>許秀萍</t>
        </is>
      </c>
      <c r="I79" s="35" t="inlineStr">
        <is>
          <t>A2205</t>
        </is>
      </c>
      <c r="J79" s="11" t="n">
        <v>53</v>
      </c>
      <c r="K79" s="11" t="inlineStr">
        <is>
          <t>金質獎</t>
        </is>
      </c>
      <c r="L79" s="36" t="n"/>
      <c r="M79" s="25" t="n"/>
    </row>
    <row customHeight="1" ht="15" r="80" s="29">
      <c r="A80" s="25" t="n"/>
      <c r="B80" s="25" t="n"/>
      <c r="C80" s="12" t="inlineStr">
        <is>
          <t>一跳一迴旋</t>
        </is>
      </c>
      <c r="D80" s="35" t="inlineStr">
        <is>
          <t>女子組</t>
        </is>
      </c>
      <c r="E80" s="35" t="inlineStr">
        <is>
          <t>二年級</t>
        </is>
      </c>
      <c r="F80" s="35" t="inlineStr">
        <is>
          <t>文光國小</t>
        </is>
      </c>
      <c r="G80" s="35" t="inlineStr">
        <is>
          <t>高鈞霖</t>
        </is>
      </c>
      <c r="H80" s="35" t="inlineStr">
        <is>
          <t>廖勇順</t>
        </is>
      </c>
      <c r="I80" s="35" t="inlineStr">
        <is>
          <t>A2202</t>
        </is>
      </c>
      <c r="J80" s="11" t="n">
        <v>47</v>
      </c>
      <c r="K80" s="11" t="inlineStr">
        <is>
          <t>金質獎</t>
        </is>
      </c>
      <c r="L80" s="36" t="n"/>
      <c r="M80" s="25" t="n"/>
    </row>
    <row customHeight="1" ht="15" r="81" s="29">
      <c r="A81" s="25" t="n"/>
      <c r="B81" s="25" t="n"/>
      <c r="C81" s="12" t="inlineStr">
        <is>
          <t>一跳一迴旋</t>
        </is>
      </c>
      <c r="D81" s="35" t="inlineStr">
        <is>
          <t>女子組</t>
        </is>
      </c>
      <c r="E81" s="35" t="inlineStr">
        <is>
          <t>二年級</t>
        </is>
      </c>
      <c r="F81" s="11" t="inlineStr">
        <is>
          <t>中興國小</t>
        </is>
      </c>
      <c r="G81" s="11" t="inlineStr">
        <is>
          <t>蘇雨芩</t>
        </is>
      </c>
      <c r="H81" s="11" t="inlineStr">
        <is>
          <t>許春暉</t>
        </is>
      </c>
      <c r="I81" s="11" t="inlineStr">
        <is>
          <t>A2223</t>
        </is>
      </c>
      <c r="J81" s="11" t="n">
        <v>47</v>
      </c>
      <c r="K81" s="11" t="inlineStr">
        <is>
          <t>金質獎</t>
        </is>
      </c>
      <c r="L81" s="36" t="n"/>
      <c r="M81" s="25" t="n"/>
    </row>
    <row customHeight="1" ht="15" r="82" s="29">
      <c r="A82" s="25" t="n"/>
      <c r="B82" s="25" t="n"/>
      <c r="C82" s="12" t="inlineStr">
        <is>
          <t>一跳一迴旋</t>
        </is>
      </c>
      <c r="D82" s="35" t="inlineStr">
        <is>
          <t>女子組</t>
        </is>
      </c>
      <c r="E82" s="35" t="inlineStr">
        <is>
          <t>二年級</t>
        </is>
      </c>
      <c r="F82" s="35" t="inlineStr">
        <is>
          <t>文澳國小</t>
        </is>
      </c>
      <c r="G82" s="35" t="inlineStr">
        <is>
          <t>朱詠涵</t>
        </is>
      </c>
      <c r="H82" s="35" t="inlineStr">
        <is>
          <t>鄭綉雯</t>
        </is>
      </c>
      <c r="I82" s="35" t="inlineStr">
        <is>
          <t>A2289</t>
        </is>
      </c>
      <c r="J82" s="11" t="n">
        <v>46</v>
      </c>
      <c r="K82" s="25" t="inlineStr">
        <is>
          <t>銀質獎</t>
        </is>
      </c>
      <c r="L82" s="36" t="n"/>
      <c r="M82" s="25" t="n"/>
    </row>
    <row customHeight="1" ht="15" r="83" s="29">
      <c r="A83" s="25" t="n"/>
      <c r="B83" s="25" t="n"/>
      <c r="C83" s="12" t="inlineStr">
        <is>
          <t>一跳一迴旋</t>
        </is>
      </c>
      <c r="D83" s="35" t="inlineStr">
        <is>
          <t>女子組</t>
        </is>
      </c>
      <c r="E83" s="35" t="inlineStr">
        <is>
          <t>二年級</t>
        </is>
      </c>
      <c r="F83" s="35" t="inlineStr">
        <is>
          <t>中興國小</t>
        </is>
      </c>
      <c r="G83" s="35" t="inlineStr">
        <is>
          <t>歐媗綺</t>
        </is>
      </c>
      <c r="H83" s="35" t="inlineStr">
        <is>
          <t>許春暉</t>
        </is>
      </c>
      <c r="I83" s="35" t="inlineStr">
        <is>
          <t>A2220</t>
        </is>
      </c>
      <c r="J83" s="11" t="n">
        <v>45</v>
      </c>
      <c r="K83" s="25" t="inlineStr">
        <is>
          <t>銀質獎</t>
        </is>
      </c>
      <c r="L83" s="36" t="n"/>
      <c r="M83" s="25" t="n"/>
    </row>
    <row customHeight="1" ht="15" r="84" s="29">
      <c r="A84" s="25" t="n"/>
      <c r="B84" s="25" t="n"/>
      <c r="C84" s="12" t="inlineStr">
        <is>
          <t>一跳一迴旋</t>
        </is>
      </c>
      <c r="D84" s="35" t="inlineStr">
        <is>
          <t>女子組</t>
        </is>
      </c>
      <c r="E84" s="35" t="inlineStr">
        <is>
          <t>二年級</t>
        </is>
      </c>
      <c r="F84" s="35" t="inlineStr">
        <is>
          <t>中屯國小</t>
        </is>
      </c>
      <c r="G84" s="35" t="inlineStr">
        <is>
          <t>鄭羽恩</t>
        </is>
      </c>
      <c r="H84" s="35" t="inlineStr">
        <is>
          <t>陳怡瑄</t>
        </is>
      </c>
      <c r="I84" s="35" t="inlineStr">
        <is>
          <t>A2257</t>
        </is>
      </c>
      <c r="J84" s="11" t="n">
        <v>43</v>
      </c>
      <c r="K84" s="25" t="inlineStr">
        <is>
          <t>銀質獎</t>
        </is>
      </c>
      <c r="L84" s="36" t="n"/>
      <c r="M84" s="25" t="n"/>
    </row>
    <row customHeight="1" ht="15" r="85" s="29">
      <c r="A85" s="25" t="n"/>
      <c r="B85" s="25" t="n"/>
      <c r="C85" s="12" t="inlineStr">
        <is>
          <t>一跳一迴旋</t>
        </is>
      </c>
      <c r="D85" s="35" t="inlineStr">
        <is>
          <t>女子組</t>
        </is>
      </c>
      <c r="E85" s="35" t="inlineStr">
        <is>
          <t>二年級</t>
        </is>
      </c>
      <c r="F85" s="25" t="inlineStr">
        <is>
          <t>中興國小</t>
        </is>
      </c>
      <c r="G85" s="25" t="inlineStr">
        <is>
          <t>王姝涵</t>
        </is>
      </c>
      <c r="H85" s="25" t="inlineStr">
        <is>
          <t>趙友琳</t>
        </is>
      </c>
      <c r="I85" s="25" t="inlineStr">
        <is>
          <t>A2222</t>
        </is>
      </c>
      <c r="J85" s="25" t="n">
        <v>42</v>
      </c>
      <c r="K85" s="25" t="inlineStr">
        <is>
          <t>銀質獎</t>
        </is>
      </c>
      <c r="L85" s="36" t="n"/>
      <c r="M85" s="25" t="n"/>
    </row>
    <row customHeight="1" ht="15" r="86" s="29">
      <c r="A86" s="25" t="n"/>
      <c r="B86" s="25" t="n"/>
      <c r="C86" s="12" t="inlineStr">
        <is>
          <t>一跳一迴旋</t>
        </is>
      </c>
      <c r="D86" s="35" t="inlineStr">
        <is>
          <t>女子組</t>
        </is>
      </c>
      <c r="E86" s="35" t="inlineStr">
        <is>
          <t>二年級</t>
        </is>
      </c>
      <c r="F86" s="35" t="inlineStr">
        <is>
          <t>赤崁國小</t>
        </is>
      </c>
      <c r="G86" s="35" t="inlineStr">
        <is>
          <t>陳怡如</t>
        </is>
      </c>
      <c r="H86" s="35" t="inlineStr">
        <is>
          <t>洪麗伶</t>
        </is>
      </c>
      <c r="I86" s="35" t="inlineStr">
        <is>
          <t>A2262</t>
        </is>
      </c>
      <c r="J86" s="11" t="n">
        <v>41</v>
      </c>
      <c r="K86" s="25" t="inlineStr">
        <is>
          <t>銀質獎</t>
        </is>
      </c>
      <c r="L86" s="36" t="n"/>
      <c r="M86" s="25" t="n"/>
    </row>
    <row customHeight="1" ht="15" r="87" s="29">
      <c r="A87" s="25" t="n"/>
      <c r="B87" s="25" t="n"/>
      <c r="C87" s="12" t="inlineStr">
        <is>
          <t>一跳一迴旋</t>
        </is>
      </c>
      <c r="D87" s="35" t="inlineStr">
        <is>
          <t>女子組</t>
        </is>
      </c>
      <c r="E87" s="35" t="inlineStr">
        <is>
          <t>二年級</t>
        </is>
      </c>
      <c r="F87" s="35" t="inlineStr">
        <is>
          <t>後寮國小</t>
        </is>
      </c>
      <c r="G87" s="35" t="inlineStr">
        <is>
          <t>李懿汝</t>
        </is>
      </c>
      <c r="H87" s="35" t="inlineStr">
        <is>
          <t>邱志峰</t>
        </is>
      </c>
      <c r="I87" s="35" t="inlineStr">
        <is>
          <t>A2269</t>
        </is>
      </c>
      <c r="J87" s="11" t="n">
        <v>37</v>
      </c>
      <c r="K87" s="25" t="inlineStr">
        <is>
          <t>銀質獎</t>
        </is>
      </c>
      <c r="L87" s="36" t="n"/>
      <c r="M87" s="25" t="n"/>
    </row>
    <row customHeight="1" ht="15" r="88" s="29">
      <c r="A88" s="25" t="n"/>
      <c r="B88" s="25" t="n"/>
      <c r="C88" s="12" t="inlineStr">
        <is>
          <t>一跳一迴旋</t>
        </is>
      </c>
      <c r="D88" s="35" t="inlineStr">
        <is>
          <t>女子組</t>
        </is>
      </c>
      <c r="E88" s="35" t="inlineStr">
        <is>
          <t>二年級</t>
        </is>
      </c>
      <c r="F88" s="11" t="inlineStr">
        <is>
          <t>馬公國小</t>
        </is>
      </c>
      <c r="G88" s="11" t="inlineStr">
        <is>
          <t>歐語柔</t>
        </is>
      </c>
      <c r="H88" s="11" t="inlineStr">
        <is>
          <t>許秀萍</t>
        </is>
      </c>
      <c r="I88" s="11" t="inlineStr">
        <is>
          <t>A2201</t>
        </is>
      </c>
      <c r="J88" s="11" t="n">
        <v>33</v>
      </c>
      <c r="K88" s="25" t="inlineStr">
        <is>
          <t>銀質獎</t>
        </is>
      </c>
      <c r="L88" s="36" t="n"/>
      <c r="M88" s="25" t="n"/>
    </row>
    <row customHeight="1" ht="15" r="89" s="29">
      <c r="A89" s="25" t="n"/>
      <c r="B89" s="25" t="n"/>
      <c r="C89" s="12" t="inlineStr">
        <is>
          <t>一跳一迴旋</t>
        </is>
      </c>
      <c r="D89" s="35" t="inlineStr">
        <is>
          <t>女子組</t>
        </is>
      </c>
      <c r="E89" s="35" t="inlineStr">
        <is>
          <t>二年級</t>
        </is>
      </c>
      <c r="F89" s="25" t="inlineStr">
        <is>
          <t>中山國小</t>
        </is>
      </c>
      <c r="G89" s="25" t="inlineStr">
        <is>
          <t>高苡晴</t>
        </is>
      </c>
      <c r="H89" s="25" t="inlineStr">
        <is>
          <t>陳嘉珮</t>
        </is>
      </c>
      <c r="I89" s="25" t="inlineStr">
        <is>
          <t>A2228</t>
        </is>
      </c>
      <c r="J89" s="25" t="n">
        <v>32</v>
      </c>
      <c r="K89" s="25" t="inlineStr">
        <is>
          <t>銀質獎</t>
        </is>
      </c>
      <c r="L89" s="36" t="n"/>
      <c r="M89" s="25" t="n"/>
    </row>
    <row customHeight="1" ht="15" r="90" s="29">
      <c r="A90" s="25" t="n"/>
      <c r="B90" s="25" t="n"/>
      <c r="C90" s="12" t="inlineStr">
        <is>
          <t>一跳一迴旋</t>
        </is>
      </c>
      <c r="D90" s="35" t="inlineStr">
        <is>
          <t>女子組</t>
        </is>
      </c>
      <c r="E90" s="35" t="inlineStr">
        <is>
          <t>二年級</t>
        </is>
      </c>
      <c r="F90" s="35" t="inlineStr">
        <is>
          <t>鳥嶼國小</t>
        </is>
      </c>
      <c r="G90" s="35" t="inlineStr">
        <is>
          <t>鄭珮誼</t>
        </is>
      </c>
      <c r="H90" s="35" t="inlineStr">
        <is>
          <t>廖俞晴</t>
        </is>
      </c>
      <c r="I90" s="35" t="inlineStr">
        <is>
          <t>A2264</t>
        </is>
      </c>
      <c r="J90" s="11" t="n">
        <v>30</v>
      </c>
      <c r="K90" s="25" t="inlineStr">
        <is>
          <t>銀質獎</t>
        </is>
      </c>
      <c r="L90" s="36" t="n"/>
      <c r="M90" s="25" t="n"/>
    </row>
    <row customHeight="1" ht="15" r="91" s="29">
      <c r="A91" s="25" t="n"/>
      <c r="B91" s="25" t="n"/>
      <c r="C91" s="12" t="inlineStr">
        <is>
          <t>一跳一迴旋</t>
        </is>
      </c>
      <c r="D91" s="35" t="inlineStr">
        <is>
          <t>女子組</t>
        </is>
      </c>
      <c r="E91" s="35" t="inlineStr">
        <is>
          <t>二年級</t>
        </is>
      </c>
      <c r="F91" s="35" t="inlineStr">
        <is>
          <t>望安國小</t>
        </is>
      </c>
      <c r="G91" s="35" t="inlineStr">
        <is>
          <t>許玉慈</t>
        </is>
      </c>
      <c r="H91" s="35" t="inlineStr">
        <is>
          <t>林家如</t>
        </is>
      </c>
      <c r="I91" s="35" t="inlineStr">
        <is>
          <t>A2281</t>
        </is>
      </c>
      <c r="J91" s="11" t="n">
        <v>29</v>
      </c>
      <c r="K91" s="25" t="inlineStr">
        <is>
          <t>銀質獎</t>
        </is>
      </c>
      <c r="L91" s="36" t="n"/>
      <c r="M91" s="25" t="n"/>
    </row>
    <row customHeight="1" ht="15" r="92" s="29">
      <c r="A92" s="25" t="n"/>
      <c r="B92" s="25" t="n"/>
      <c r="C92" s="12" t="inlineStr">
        <is>
          <t>一跳一迴旋</t>
        </is>
      </c>
      <c r="D92" s="35" t="inlineStr">
        <is>
          <t>女子組</t>
        </is>
      </c>
      <c r="E92" s="35" t="inlineStr">
        <is>
          <t>二年級</t>
        </is>
      </c>
      <c r="F92" s="11" t="inlineStr">
        <is>
          <t>內垵國小</t>
        </is>
      </c>
      <c r="G92" s="11" t="inlineStr">
        <is>
          <t>薛宇晴</t>
        </is>
      </c>
      <c r="H92" s="11" t="inlineStr">
        <is>
          <t>曾珮媛</t>
        </is>
      </c>
      <c r="I92" s="11" t="inlineStr">
        <is>
          <t>A2276</t>
        </is>
      </c>
      <c r="J92" s="11" t="n">
        <v>24</v>
      </c>
      <c r="K92" s="25" t="inlineStr">
        <is>
          <t>銀質獎</t>
        </is>
      </c>
      <c r="L92" s="36" t="n"/>
      <c r="M92" s="25" t="n"/>
    </row>
    <row customHeight="1" ht="15" r="93" s="29">
      <c r="A93" s="25" t="n"/>
      <c r="B93" s="25" t="n"/>
      <c r="C93" s="12" t="inlineStr">
        <is>
          <t>一跳一迴旋</t>
        </is>
      </c>
      <c r="D93" s="35" t="inlineStr">
        <is>
          <t>女子組</t>
        </is>
      </c>
      <c r="E93" s="35" t="inlineStr">
        <is>
          <t>二年級</t>
        </is>
      </c>
      <c r="F93" s="25" t="inlineStr">
        <is>
          <t>龍門國小</t>
        </is>
      </c>
      <c r="G93" s="25" t="inlineStr">
        <is>
          <t>林芯卉</t>
        </is>
      </c>
      <c r="H93" s="25" t="inlineStr">
        <is>
          <t>沈瑞華</t>
        </is>
      </c>
      <c r="I93" s="25" t="inlineStr">
        <is>
          <t>A2250</t>
        </is>
      </c>
      <c r="J93" s="25" t="n">
        <v>24</v>
      </c>
      <c r="K93" s="25" t="inlineStr">
        <is>
          <t>銀質獎</t>
        </is>
      </c>
      <c r="L93" s="36" t="n"/>
      <c r="M93" s="25" t="n"/>
    </row>
    <row customHeight="1" ht="15" r="94" s="29">
      <c r="A94" s="25" t="n"/>
      <c r="B94" s="25" t="n"/>
      <c r="C94" s="12" t="inlineStr">
        <is>
          <t>一跳一迴旋</t>
        </is>
      </c>
      <c r="D94" s="35" t="inlineStr">
        <is>
          <t>女子組</t>
        </is>
      </c>
      <c r="E94" s="35" t="inlineStr">
        <is>
          <t>二年級</t>
        </is>
      </c>
      <c r="F94" s="25" t="inlineStr">
        <is>
          <t>石泉國小</t>
        </is>
      </c>
      <c r="G94" s="25" t="inlineStr">
        <is>
          <t>陳安柔</t>
        </is>
      </c>
      <c r="H94" s="25" t="inlineStr">
        <is>
          <t>鄭翠芬</t>
        </is>
      </c>
      <c r="I94" s="25" t="inlineStr">
        <is>
          <t>A2232</t>
        </is>
      </c>
      <c r="J94" s="25" t="n">
        <v>22</v>
      </c>
      <c r="K94" s="25" t="inlineStr">
        <is>
          <t>銀質獎</t>
        </is>
      </c>
      <c r="L94" s="36" t="n"/>
      <c r="M94" s="25" t="n"/>
    </row>
    <row customHeight="1" ht="15" r="95" s="29">
      <c r="A95" s="25" t="n"/>
      <c r="B95" s="25" t="n"/>
      <c r="C95" s="12" t="inlineStr">
        <is>
          <t>一跳一迴旋</t>
        </is>
      </c>
      <c r="D95" s="35" t="inlineStr">
        <is>
          <t>女子組</t>
        </is>
      </c>
      <c r="E95" s="35" t="inlineStr">
        <is>
          <t>二年級</t>
        </is>
      </c>
      <c r="F95" s="25" t="inlineStr">
        <is>
          <t>中正國小</t>
        </is>
      </c>
      <c r="G95" s="25" t="inlineStr">
        <is>
          <t>滕羽婕</t>
        </is>
      </c>
      <c r="H95" s="25" t="inlineStr">
        <is>
          <t>劉又嘉</t>
        </is>
      </c>
      <c r="I95" s="25" t="inlineStr">
        <is>
          <t>A2212</t>
        </is>
      </c>
      <c r="J95" s="25" t="n">
        <v>16</v>
      </c>
      <c r="K95" s="25" t="inlineStr">
        <is>
          <t>銀質獎</t>
        </is>
      </c>
      <c r="L95" s="36" t="n"/>
      <c r="M95" s="25" t="n"/>
    </row>
    <row customHeight="1" ht="15" r="96" s="29">
      <c r="A96" s="25" t="n"/>
      <c r="B96" s="25" t="n"/>
      <c r="C96" s="12" t="inlineStr">
        <is>
          <t>一跳一迴旋</t>
        </is>
      </c>
      <c r="D96" s="35" t="inlineStr">
        <is>
          <t>女子組</t>
        </is>
      </c>
      <c r="E96" s="35" t="inlineStr">
        <is>
          <t>二年級</t>
        </is>
      </c>
      <c r="F96" s="25" t="inlineStr">
        <is>
          <t>文澳國小</t>
        </is>
      </c>
      <c r="G96" s="25" t="inlineStr">
        <is>
          <t>歐陽習妍</t>
        </is>
      </c>
      <c r="H96" s="25" t="inlineStr">
        <is>
          <t>呂佳玲</t>
        </is>
      </c>
      <c r="I96" s="25" t="inlineStr">
        <is>
          <t>A2291</t>
        </is>
      </c>
      <c r="J96" s="25" t="n">
        <v>16</v>
      </c>
      <c r="K96" s="25" t="inlineStr">
        <is>
          <t>銀質獎</t>
        </is>
      </c>
      <c r="L96" s="36" t="n"/>
      <c r="M96" s="25" t="n"/>
    </row>
    <row customHeight="1" ht="15" r="97" s="29">
      <c r="A97" s="25" t="n"/>
      <c r="B97" s="25" t="n"/>
      <c r="C97" s="12" t="inlineStr">
        <is>
          <t>一跳一迴旋</t>
        </is>
      </c>
      <c r="D97" s="35" t="inlineStr">
        <is>
          <t>女子組</t>
        </is>
      </c>
      <c r="E97" s="35" t="inlineStr">
        <is>
          <t>二年級</t>
        </is>
      </c>
      <c r="F97" s="35" t="inlineStr">
        <is>
          <t>吉貝國小</t>
        </is>
      </c>
      <c r="G97" s="35" t="inlineStr">
        <is>
          <t>李依珍</t>
        </is>
      </c>
      <c r="H97" s="35" t="inlineStr">
        <is>
          <t>鄭珮琳</t>
        </is>
      </c>
      <c r="I97" s="35" t="inlineStr">
        <is>
          <t>A2266</t>
        </is>
      </c>
      <c r="J97" s="11" t="n">
        <v>16</v>
      </c>
      <c r="K97" s="25" t="inlineStr">
        <is>
          <t>銀質獎</t>
        </is>
      </c>
      <c r="L97" s="36" t="n"/>
      <c r="M97" s="25" t="n"/>
    </row>
    <row customHeight="1" ht="15" r="98" s="29">
      <c r="A98" s="25" t="n"/>
      <c r="B98" s="25" t="n"/>
      <c r="C98" s="12" t="inlineStr">
        <is>
          <t>一跳一迴旋</t>
        </is>
      </c>
      <c r="D98" s="35" t="inlineStr">
        <is>
          <t>女子組</t>
        </is>
      </c>
      <c r="E98" s="35" t="inlineStr">
        <is>
          <t>二年級</t>
        </is>
      </c>
      <c r="F98" s="21" t="inlineStr">
        <is>
          <t>將軍國小</t>
        </is>
      </c>
      <c r="G98" s="21" t="inlineStr">
        <is>
          <t>葉欣妤</t>
        </is>
      </c>
      <c r="H98" s="21" t="inlineStr">
        <is>
          <t>許芷瑄</t>
        </is>
      </c>
      <c r="I98" s="21" t="inlineStr">
        <is>
          <t>A2282</t>
        </is>
      </c>
      <c r="J98" s="11" t="n">
        <v>12</v>
      </c>
      <c r="K98" s="25" t="inlineStr">
        <is>
          <t>銀質獎</t>
        </is>
      </c>
      <c r="L98" s="36" t="n"/>
      <c r="M98" s="25" t="n"/>
    </row>
    <row customHeight="1" ht="15" r="99" s="29">
      <c r="A99" s="25" t="n"/>
      <c r="B99" s="25" t="n"/>
      <c r="C99" s="12" t="inlineStr">
        <is>
          <t>一跳一迴旋</t>
        </is>
      </c>
      <c r="D99" s="35" t="inlineStr">
        <is>
          <t>女子組</t>
        </is>
      </c>
      <c r="E99" s="35" t="inlineStr">
        <is>
          <t>二年級</t>
        </is>
      </c>
      <c r="F99" s="11" t="inlineStr">
        <is>
          <t>石泉國小</t>
        </is>
      </c>
      <c r="G99" s="11" t="inlineStr">
        <is>
          <t>陳芳晴</t>
        </is>
      </c>
      <c r="H99" s="11" t="inlineStr">
        <is>
          <t>鄭翠芬</t>
        </is>
      </c>
      <c r="I99" s="11" t="inlineStr">
        <is>
          <t>A2235</t>
        </is>
      </c>
      <c r="J99" s="11" t="n">
        <v>9</v>
      </c>
      <c r="K99" s="25" t="inlineStr">
        <is>
          <t>銅質獎</t>
        </is>
      </c>
      <c r="L99" s="36" t="n"/>
      <c r="M99" s="25" t="n"/>
    </row>
    <row customHeight="1" ht="15" r="100" s="29">
      <c r="A100" s="25" t="n"/>
      <c r="B100" s="25" t="n"/>
      <c r="C100" s="12" t="inlineStr">
        <is>
          <t>一跳一迴旋</t>
        </is>
      </c>
      <c r="D100" s="35" t="inlineStr">
        <is>
          <t>女子組</t>
        </is>
      </c>
      <c r="E100" s="35" t="inlineStr">
        <is>
          <t>二年級</t>
        </is>
      </c>
      <c r="F100" s="11" t="inlineStr">
        <is>
          <t>吉貝國小</t>
        </is>
      </c>
      <c r="G100" s="11" t="inlineStr">
        <is>
          <t>陳佩羽</t>
        </is>
      </c>
      <c r="H100" s="11" t="inlineStr">
        <is>
          <t>鄭珮琳</t>
        </is>
      </c>
      <c r="I100" s="11" t="inlineStr">
        <is>
          <t>A2268</t>
        </is>
      </c>
      <c r="J100" s="11" t="n">
        <v>7</v>
      </c>
      <c r="K100" s="25" t="inlineStr">
        <is>
          <t>銅質獎</t>
        </is>
      </c>
      <c r="L100" s="36" t="n"/>
      <c r="M100" s="25" t="n"/>
    </row>
    <row customHeight="1" ht="16.5" r="101" s="29">
      <c r="A101" s="25" t="n"/>
      <c r="B101" s="25" t="n"/>
      <c r="C101" s="12" t="inlineStr">
        <is>
          <t>一跳一迴旋</t>
        </is>
      </c>
      <c r="D101" s="35" t="inlineStr">
        <is>
          <t>女子組</t>
        </is>
      </c>
      <c r="E101" s="35" t="inlineStr">
        <is>
          <t>二年級</t>
        </is>
      </c>
      <c r="F101" s="11" t="inlineStr">
        <is>
          <t>赤崁國小</t>
        </is>
      </c>
      <c r="G101" s="11" t="inlineStr">
        <is>
          <t>王心郁</t>
        </is>
      </c>
      <c r="H101" s="11" t="inlineStr">
        <is>
          <t>洪麗伶</t>
        </is>
      </c>
      <c r="I101" s="11" t="inlineStr">
        <is>
          <t>A2259</t>
        </is>
      </c>
      <c r="J101" s="11" t="n">
        <v>6</v>
      </c>
      <c r="K101" s="25" t="n"/>
      <c r="L101" s="33" t="n"/>
      <c r="M101" s="3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  <c r="Z101" s="24" t="n"/>
      <c r="AA101" s="24" t="n"/>
      <c r="AB101" s="24" t="n"/>
    </row>
    <row customHeight="1" ht="16.5" r="102" s="29">
      <c r="A102" s="25" t="n"/>
      <c r="B102" s="25" t="n"/>
      <c r="C102" s="25" t="n"/>
      <c r="D102" s="25" t="n"/>
      <c r="E102" s="25" t="n"/>
      <c r="F102" s="25" t="inlineStr">
        <is>
          <t>成功國小</t>
        </is>
      </c>
      <c r="G102" s="25" t="inlineStr">
        <is>
          <t>蕭丞嫻</t>
        </is>
      </c>
      <c r="H102" s="25" t="inlineStr">
        <is>
          <t>張語真</t>
        </is>
      </c>
      <c r="I102" s="25" t="inlineStr">
        <is>
          <t>A2244</t>
        </is>
      </c>
      <c r="J102" s="25" t="n">
        <v>5</v>
      </c>
      <c r="K102" s="25" t="n"/>
      <c r="L102" s="33" t="n"/>
      <c r="M102" s="3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  <c r="Z102" s="24" t="n"/>
      <c r="AA102" s="24" t="n"/>
      <c r="AB102" s="24" t="n"/>
    </row>
    <row customHeight="1" ht="16.5" r="103" s="29">
      <c r="A103" s="25" t="n"/>
      <c r="B103" s="25" t="n"/>
      <c r="C103" s="21" t="n"/>
      <c r="D103" s="21" t="n"/>
      <c r="E103" s="21" t="n"/>
      <c r="F103" s="21" t="inlineStr">
        <is>
          <t>龍門國小</t>
        </is>
      </c>
      <c r="G103" s="21" t="inlineStr">
        <is>
          <t>李偉琳</t>
        </is>
      </c>
      <c r="H103" s="21" t="inlineStr">
        <is>
          <t>陳毓元</t>
        </is>
      </c>
      <c r="I103" s="21" t="inlineStr">
        <is>
          <t>A2249</t>
        </is>
      </c>
      <c r="J103" s="11" t="n">
        <v>2</v>
      </c>
      <c r="K103" s="34" t="n"/>
      <c r="L103" s="33" t="n"/>
      <c r="M103" s="3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  <c r="Z103" s="24" t="n"/>
      <c r="AA103" s="24" t="n"/>
      <c r="AB103" s="24" t="n"/>
    </row>
    <row customHeight="1" ht="16.5" r="104" s="29">
      <c r="A104" s="25" t="n"/>
      <c r="B104" s="25" t="n"/>
      <c r="C104" s="21" t="n"/>
      <c r="D104" s="21" t="n"/>
      <c r="E104" s="21" t="n"/>
      <c r="F104" s="21" t="inlineStr">
        <is>
          <t>吉貝國小</t>
        </is>
      </c>
      <c r="G104" s="21" t="inlineStr">
        <is>
          <t>楊淑玲</t>
        </is>
      </c>
      <c r="H104" s="21" t="inlineStr">
        <is>
          <t>鄭珮琳</t>
        </is>
      </c>
      <c r="I104" s="21" t="inlineStr">
        <is>
          <t>A2267</t>
        </is>
      </c>
      <c r="J104" s="11" t="n">
        <v>1</v>
      </c>
      <c r="K104" s="34" t="n"/>
      <c r="L104" s="33" t="n"/>
      <c r="M104" s="3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  <c r="Z104" s="24" t="n"/>
      <c r="AA104" s="24" t="n"/>
      <c r="AB104" s="24" t="n"/>
    </row>
    <row customHeight="1" ht="16.5" r="105" s="29">
      <c r="A105" s="25" t="n"/>
      <c r="B105" s="25" t="n"/>
      <c r="C105" s="21" t="n"/>
      <c r="D105" s="21" t="n"/>
      <c r="E105" s="21" t="n"/>
      <c r="F105" s="21" t="n"/>
      <c r="G105" s="21" t="n"/>
      <c r="H105" s="21" t="n"/>
      <c r="I105" s="21" t="n"/>
      <c r="J105" s="11" t="n"/>
      <c r="K105" s="34" t="n"/>
      <c r="L105" s="33" t="n"/>
      <c r="M105" s="3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  <c r="Z105" s="24" t="n"/>
      <c r="AA105" s="24" t="n"/>
      <c r="AB105" s="24" t="n"/>
    </row>
    <row customHeight="1" ht="16.5" r="106" s="29">
      <c r="A106" s="25" t="n"/>
      <c r="B106" s="25" t="n"/>
      <c r="C106" s="21" t="n"/>
      <c r="D106" s="21" t="n"/>
      <c r="E106" s="21" t="n"/>
      <c r="F106" s="21" t="n"/>
      <c r="G106" s="21" t="n"/>
      <c r="H106" s="21" t="n"/>
      <c r="I106" s="21" t="n"/>
      <c r="J106" s="11" t="n"/>
      <c r="K106" s="34" t="n"/>
      <c r="L106" s="33" t="n"/>
      <c r="M106" s="3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  <c r="Z106" s="24" t="n"/>
      <c r="AA106" s="24" t="n"/>
      <c r="AB106" s="24" t="n"/>
    </row>
    <row customHeight="1" ht="16.5" r="107" s="29">
      <c r="A107" s="25" t="n"/>
      <c r="B107" s="25" t="n"/>
      <c r="C107" s="21" t="n"/>
      <c r="D107" s="21" t="n"/>
      <c r="E107" s="21" t="n"/>
      <c r="F107" s="21" t="n"/>
      <c r="G107" s="21" t="n"/>
      <c r="H107" s="21" t="n"/>
      <c r="I107" s="21" t="n"/>
      <c r="J107" s="11" t="n"/>
      <c r="K107" s="34" t="n"/>
      <c r="L107" s="33" t="n"/>
      <c r="M107" s="3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  <c r="Z107" s="24" t="n"/>
      <c r="AA107" s="24" t="n"/>
      <c r="AB107" s="24" t="n"/>
    </row>
    <row customHeight="1" ht="16.5" r="108" s="29">
      <c r="A108" s="25" t="n"/>
      <c r="B108" s="25" t="n"/>
      <c r="C108" s="21" t="n"/>
      <c r="D108" s="21" t="n"/>
      <c r="E108" s="21" t="n"/>
      <c r="F108" s="21" t="n"/>
      <c r="G108" s="21" t="n"/>
      <c r="H108" s="21" t="n"/>
      <c r="I108" s="21" t="n"/>
      <c r="J108" s="11" t="n"/>
      <c r="K108" s="34" t="n"/>
      <c r="L108" s="33" t="n"/>
      <c r="M108" s="3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  <c r="Z108" s="24" t="n"/>
      <c r="AA108" s="24" t="n"/>
      <c r="AB108" s="24" t="n"/>
    </row>
    <row customHeight="1" ht="16.5" r="109" s="29">
      <c r="A109" s="25" t="n"/>
      <c r="B109" s="25" t="n"/>
      <c r="C109" s="21" t="n"/>
      <c r="D109" s="21" t="n"/>
      <c r="E109" s="21" t="n"/>
      <c r="F109" s="21" t="n"/>
      <c r="G109" s="21" t="n"/>
      <c r="H109" s="21" t="n"/>
      <c r="I109" s="21" t="n"/>
      <c r="J109" s="11" t="n"/>
      <c r="K109" s="34" t="n"/>
      <c r="L109" s="33" t="n"/>
      <c r="M109" s="3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  <c r="Z109" s="24" t="n"/>
      <c r="AA109" s="24" t="n"/>
      <c r="AB109" s="24" t="n"/>
    </row>
    <row customHeight="1" ht="16.5" r="110" s="29">
      <c r="A110" s="25" t="n"/>
      <c r="B110" s="25" t="n"/>
      <c r="C110" s="21" t="n"/>
      <c r="D110" s="21" t="n"/>
      <c r="E110" s="21" t="n"/>
      <c r="F110" s="21" t="n"/>
      <c r="G110" s="21" t="n"/>
      <c r="H110" s="21" t="n"/>
      <c r="I110" s="21" t="n"/>
      <c r="J110" s="11" t="n"/>
      <c r="K110" s="34" t="n"/>
      <c r="L110" s="33" t="n"/>
      <c r="M110" s="3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  <c r="Z110" s="24" t="n"/>
      <c r="AA110" s="24" t="n"/>
      <c r="AB110" s="24" t="n"/>
    </row>
    <row customHeight="1" ht="16.5" r="111" s="29">
      <c r="A111" s="25" t="n"/>
      <c r="B111" s="25" t="n"/>
      <c r="C111" s="21" t="n"/>
      <c r="D111" s="21" t="n"/>
      <c r="E111" s="21" t="n"/>
      <c r="F111" s="21" t="n"/>
      <c r="G111" s="21" t="n"/>
      <c r="H111" s="21" t="n"/>
      <c r="I111" s="21" t="n"/>
      <c r="J111" s="11" t="n"/>
      <c r="K111" s="34" t="n"/>
      <c r="L111" s="33" t="n"/>
      <c r="M111" s="3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  <c r="AA111" s="24" t="n"/>
      <c r="AB111" s="24" t="n"/>
    </row>
    <row customHeight="1" ht="16.5" r="112" s="29">
      <c r="A112" s="25" t="n"/>
      <c r="B112" s="25" t="n"/>
      <c r="C112" s="21" t="n"/>
      <c r="D112" s="21" t="n"/>
      <c r="E112" s="21" t="n"/>
      <c r="F112" s="21" t="n"/>
      <c r="G112" s="21" t="n"/>
      <c r="H112" s="21" t="n"/>
      <c r="I112" s="21" t="n"/>
      <c r="J112" s="11" t="n"/>
      <c r="K112" s="34" t="n"/>
      <c r="L112" s="33" t="n"/>
      <c r="M112" s="3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  <c r="Z112" s="24" t="n"/>
      <c r="AA112" s="24" t="n"/>
      <c r="AB112" s="24" t="n"/>
    </row>
    <row customHeight="1" ht="16.5" r="113" s="29">
      <c r="A113" s="25" t="n"/>
      <c r="B113" s="25" t="n"/>
      <c r="C113" s="21" t="n"/>
      <c r="D113" s="21" t="n"/>
      <c r="E113" s="21" t="n"/>
      <c r="F113" s="21" t="n"/>
      <c r="G113" s="21" t="n"/>
      <c r="H113" s="21" t="n"/>
      <c r="I113" s="21" t="n"/>
      <c r="J113" s="11" t="n"/>
      <c r="K113" s="34" t="n"/>
      <c r="L113" s="33" t="n"/>
      <c r="M113" s="3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  <c r="Z113" s="24" t="n"/>
      <c r="AA113" s="24" t="n"/>
      <c r="AB113" s="24" t="n"/>
    </row>
    <row customHeight="1" ht="16.5" r="114" s="29">
      <c r="A114" s="25" t="n"/>
      <c r="B114" s="25" t="n"/>
      <c r="C114" s="21" t="n"/>
      <c r="D114" s="21" t="n"/>
      <c r="E114" s="21" t="n"/>
      <c r="F114" s="21" t="n"/>
      <c r="G114" s="21" t="n"/>
      <c r="H114" s="21" t="n"/>
      <c r="I114" s="21" t="n"/>
      <c r="J114" s="11" t="n"/>
      <c r="K114" s="34" t="n"/>
      <c r="L114" s="33" t="n"/>
      <c r="M114" s="3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  <c r="Z114" s="24" t="n"/>
      <c r="AA114" s="24" t="n"/>
      <c r="AB114" s="24" t="n"/>
    </row>
    <row customHeight="1" ht="16.5" r="115" s="29">
      <c r="A115" s="25" t="n"/>
      <c r="B115" s="25" t="n"/>
      <c r="C115" s="21" t="n"/>
      <c r="D115" s="21" t="n"/>
      <c r="E115" s="21" t="n"/>
      <c r="F115" s="21" t="n"/>
      <c r="G115" s="21" t="n"/>
      <c r="H115" s="21" t="n"/>
      <c r="I115" s="21" t="n"/>
      <c r="J115" s="11" t="n"/>
      <c r="K115" s="34" t="n"/>
      <c r="L115" s="33" t="n"/>
      <c r="M115" s="3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  <c r="Z115" s="24" t="n"/>
      <c r="AA115" s="24" t="n"/>
      <c r="AB115" s="24" t="n"/>
    </row>
    <row customHeight="1" ht="16.5" r="116" s="29">
      <c r="A116" s="25" t="n"/>
      <c r="B116" s="25" t="n"/>
      <c r="C116" s="21" t="n"/>
      <c r="D116" s="21" t="n"/>
      <c r="E116" s="21" t="n"/>
      <c r="F116" s="21" t="n"/>
      <c r="G116" s="21" t="n"/>
      <c r="H116" s="21" t="n"/>
      <c r="I116" s="21" t="n"/>
      <c r="J116" s="11" t="n"/>
      <c r="K116" s="34" t="n"/>
      <c r="L116" s="33" t="n"/>
      <c r="M116" s="3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  <c r="Z116" s="24" t="n"/>
      <c r="AA116" s="24" t="n"/>
      <c r="AB116" s="24" t="n"/>
    </row>
    <row customHeight="1" ht="16.5" r="117" s="29">
      <c r="A117" s="25" t="n"/>
      <c r="B117" s="25" t="n"/>
      <c r="C117" s="21" t="n"/>
      <c r="D117" s="21" t="n"/>
      <c r="E117" s="21" t="n"/>
      <c r="F117" s="21" t="n"/>
      <c r="G117" s="21" t="n"/>
      <c r="H117" s="21" t="n"/>
      <c r="I117" s="21" t="n"/>
      <c r="J117" s="11" t="n"/>
      <c r="K117" s="34" t="n"/>
      <c r="L117" s="33" t="n"/>
      <c r="M117" s="3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  <c r="Z117" s="24" t="n"/>
      <c r="AA117" s="24" t="n"/>
      <c r="AB117" s="24" t="n"/>
    </row>
    <row customHeight="1" ht="16.5" r="118" s="29">
      <c r="A118" s="25" t="n"/>
      <c r="B118" s="25" t="n"/>
      <c r="C118" s="21" t="n"/>
      <c r="D118" s="21" t="n"/>
      <c r="E118" s="21" t="n"/>
      <c r="F118" s="21" t="n"/>
      <c r="G118" s="21" t="n"/>
      <c r="H118" s="21" t="n"/>
      <c r="I118" s="21" t="n"/>
      <c r="J118" s="11" t="n"/>
      <c r="K118" s="34" t="n"/>
      <c r="L118" s="33" t="n"/>
      <c r="M118" s="3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  <c r="Z118" s="24" t="n"/>
      <c r="AA118" s="24" t="n"/>
      <c r="AB118" s="24" t="n"/>
    </row>
    <row customHeight="1" ht="16.5" r="119" s="29">
      <c r="A119" s="25" t="n"/>
      <c r="B119" s="25" t="n"/>
      <c r="C119" s="21" t="n"/>
      <c r="D119" s="21" t="n"/>
      <c r="E119" s="21" t="n"/>
      <c r="F119" s="21" t="n"/>
      <c r="G119" s="21" t="n"/>
      <c r="H119" s="21" t="n"/>
      <c r="I119" s="21" t="n"/>
      <c r="J119" s="11" t="n"/>
      <c r="K119" s="34" t="n"/>
      <c r="L119" s="33" t="n"/>
      <c r="M119" s="3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  <c r="Z119" s="24" t="n"/>
      <c r="AA119" s="24" t="n"/>
      <c r="AB119" s="24" t="n"/>
    </row>
    <row customHeight="1" ht="16.5" r="120" s="29">
      <c r="A120" s="25" t="n"/>
      <c r="B120" s="25" t="n"/>
      <c r="C120" s="21" t="n"/>
      <c r="D120" s="21" t="n"/>
      <c r="E120" s="21" t="n"/>
      <c r="F120" s="21" t="n"/>
      <c r="G120" s="21" t="n"/>
      <c r="H120" s="21" t="n"/>
      <c r="I120" s="21" t="n"/>
      <c r="J120" s="11" t="n"/>
      <c r="K120" s="34" t="n"/>
      <c r="L120" s="33" t="n"/>
      <c r="M120" s="3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  <c r="Z120" s="24" t="n"/>
      <c r="AA120" s="24" t="n"/>
      <c r="AB120" s="24" t="n"/>
    </row>
    <row customHeight="1" ht="16.5" r="121" s="29">
      <c r="A121" s="25" t="n"/>
      <c r="B121" s="25" t="n"/>
      <c r="C121" s="21" t="n"/>
      <c r="D121" s="21" t="n"/>
      <c r="E121" s="21" t="n"/>
      <c r="F121" s="21" t="n"/>
      <c r="G121" s="21" t="n"/>
      <c r="H121" s="21" t="n"/>
      <c r="I121" s="21" t="n"/>
      <c r="J121" s="11" t="n"/>
      <c r="K121" s="34" t="n"/>
      <c r="L121" s="33" t="n"/>
      <c r="M121" s="3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  <c r="Z121" s="24" t="n"/>
      <c r="AA121" s="24" t="n"/>
      <c r="AB121" s="24" t="n"/>
    </row>
    <row customHeight="1" ht="16.5" r="122" s="29">
      <c r="A122" s="25" t="n"/>
      <c r="B122" s="25" t="n"/>
      <c r="C122" s="21" t="n"/>
      <c r="D122" s="21" t="n"/>
      <c r="E122" s="21" t="n"/>
      <c r="F122" s="21" t="n"/>
      <c r="G122" s="21" t="n"/>
      <c r="H122" s="21" t="n"/>
      <c r="I122" s="21" t="n"/>
      <c r="J122" s="11" t="n"/>
      <c r="K122" s="34" t="n"/>
      <c r="L122" s="33" t="n"/>
      <c r="M122" s="3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  <c r="Z122" s="24" t="n"/>
      <c r="AA122" s="24" t="n"/>
      <c r="AB122" s="24" t="n"/>
    </row>
    <row customHeight="1" ht="16.5" r="123" s="29">
      <c r="A123" s="25" t="n"/>
      <c r="B123" s="25" t="n"/>
      <c r="C123" s="21" t="n"/>
      <c r="D123" s="21" t="n"/>
      <c r="E123" s="21" t="n"/>
      <c r="F123" s="21" t="n"/>
      <c r="G123" s="21" t="n"/>
      <c r="H123" s="21" t="n"/>
      <c r="I123" s="21" t="n"/>
      <c r="J123" s="11" t="n"/>
      <c r="K123" s="34" t="n"/>
      <c r="L123" s="33" t="n"/>
      <c r="M123" s="3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  <c r="Z123" s="24" t="n"/>
      <c r="AA123" s="24" t="n"/>
      <c r="AB123" s="24" t="n"/>
    </row>
    <row customHeight="1" ht="16.5" r="124" s="29">
      <c r="A124" s="25" t="n"/>
      <c r="B124" s="25" t="n"/>
      <c r="C124" s="21" t="n"/>
      <c r="D124" s="21" t="n"/>
      <c r="E124" s="21" t="n"/>
      <c r="F124" s="21" t="n"/>
      <c r="G124" s="21" t="n"/>
      <c r="H124" s="21" t="n"/>
      <c r="I124" s="21" t="n"/>
      <c r="J124" s="11" t="n"/>
      <c r="K124" s="34" t="n"/>
      <c r="L124" s="33" t="n"/>
      <c r="M124" s="3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  <c r="Z124" s="24" t="n"/>
      <c r="AA124" s="24" t="n"/>
      <c r="AB124" s="24" t="n"/>
    </row>
    <row customHeight="1" ht="16.5" r="125" s="29">
      <c r="A125" s="25" t="n"/>
      <c r="B125" s="25" t="n"/>
      <c r="C125" s="21" t="n"/>
      <c r="D125" s="21" t="n"/>
      <c r="E125" s="21" t="n"/>
      <c r="F125" s="21" t="n"/>
      <c r="G125" s="21" t="n"/>
      <c r="H125" s="21" t="n"/>
      <c r="I125" s="21" t="n"/>
      <c r="J125" s="11" t="n"/>
      <c r="K125" s="34" t="n"/>
      <c r="L125" s="33" t="n"/>
      <c r="M125" s="3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  <c r="Z125" s="24" t="n"/>
      <c r="AA125" s="24" t="n"/>
      <c r="AB125" s="24" t="n"/>
    </row>
    <row customHeight="1" ht="16.5" r="126" s="29">
      <c r="A126" s="25" t="n"/>
      <c r="B126" s="25" t="n"/>
      <c r="C126" s="21" t="n"/>
      <c r="D126" s="21" t="n"/>
      <c r="E126" s="21" t="n"/>
      <c r="F126" s="21" t="n"/>
      <c r="G126" s="21" t="n"/>
      <c r="H126" s="21" t="n"/>
      <c r="I126" s="21" t="n"/>
      <c r="J126" s="11" t="n"/>
      <c r="K126" s="34" t="n"/>
      <c r="L126" s="33" t="n"/>
      <c r="M126" s="3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  <c r="Z126" s="24" t="n"/>
      <c r="AA126" s="24" t="n"/>
      <c r="AB126" s="24" t="n"/>
    </row>
    <row customHeight="1" ht="16.5" r="127" s="29">
      <c r="A127" s="25" t="n"/>
      <c r="B127" s="25" t="n"/>
      <c r="C127" s="21" t="n"/>
      <c r="D127" s="21" t="n"/>
      <c r="E127" s="21" t="n"/>
      <c r="F127" s="21" t="n"/>
      <c r="G127" s="21" t="n"/>
      <c r="H127" s="21" t="n"/>
      <c r="I127" s="21" t="n"/>
      <c r="J127" s="11" t="n"/>
      <c r="K127" s="34" t="n"/>
      <c r="L127" s="33" t="n"/>
      <c r="M127" s="3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  <c r="Z127" s="24" t="n"/>
      <c r="AA127" s="24" t="n"/>
      <c r="AB127" s="24" t="n"/>
    </row>
    <row customHeight="1" ht="16.5" r="128" s="29">
      <c r="A128" s="25" t="n"/>
      <c r="B128" s="25" t="n"/>
      <c r="C128" s="21" t="n"/>
      <c r="D128" s="21" t="n"/>
      <c r="E128" s="21" t="n"/>
      <c r="F128" s="21" t="n"/>
      <c r="G128" s="21" t="n"/>
      <c r="H128" s="21" t="n"/>
      <c r="I128" s="21" t="n"/>
      <c r="J128" s="11" t="n"/>
      <c r="K128" s="34" t="n"/>
      <c r="L128" s="33" t="n"/>
      <c r="M128" s="3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  <c r="Z128" s="24" t="n"/>
      <c r="AA128" s="24" t="n"/>
      <c r="AB128" s="24" t="n"/>
    </row>
    <row customHeight="1" ht="16.5" r="129" s="29">
      <c r="A129" s="25" t="n"/>
      <c r="B129" s="25" t="n"/>
      <c r="C129" s="21" t="n"/>
      <c r="D129" s="21" t="n"/>
      <c r="E129" s="21" t="n"/>
      <c r="F129" s="21" t="n"/>
      <c r="G129" s="21" t="n"/>
      <c r="H129" s="21" t="n"/>
      <c r="I129" s="21" t="n"/>
      <c r="J129" s="11" t="n"/>
      <c r="K129" s="34" t="n"/>
      <c r="L129" s="33" t="n"/>
      <c r="M129" s="3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  <c r="Z129" s="24" t="n"/>
      <c r="AA129" s="24" t="n"/>
      <c r="AB129" s="24" t="n"/>
    </row>
    <row customHeight="1" ht="16.5" r="130" s="29">
      <c r="A130" s="25" t="n"/>
      <c r="B130" s="25" t="n"/>
      <c r="C130" s="21" t="n"/>
      <c r="D130" s="21" t="n"/>
      <c r="E130" s="21" t="n"/>
      <c r="F130" s="21" t="n"/>
      <c r="G130" s="21" t="n"/>
      <c r="H130" s="21" t="n"/>
      <c r="I130" s="21" t="n"/>
      <c r="J130" s="11" t="n"/>
      <c r="K130" s="34" t="n"/>
      <c r="L130" s="33" t="n"/>
      <c r="M130" s="3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  <c r="Z130" s="24" t="n"/>
      <c r="AA130" s="24" t="n"/>
      <c r="AB130" s="24" t="n"/>
    </row>
    <row customHeight="1" ht="16.5" r="131" s="29">
      <c r="A131" s="25" t="n"/>
      <c r="B131" s="25" t="n"/>
      <c r="C131" s="21" t="n"/>
      <c r="D131" s="21" t="n"/>
      <c r="E131" s="21" t="n"/>
      <c r="F131" s="21" t="n"/>
      <c r="G131" s="21" t="n"/>
      <c r="H131" s="21" t="n"/>
      <c r="I131" s="21" t="n"/>
      <c r="J131" s="11" t="n"/>
      <c r="K131" s="34" t="n"/>
      <c r="L131" s="33" t="n"/>
      <c r="M131" s="3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  <c r="AA131" s="24" t="n"/>
      <c r="AB131" s="24" t="n"/>
    </row>
    <row customHeight="1" ht="16.5" r="132" s="29">
      <c r="A132" s="25" t="n"/>
      <c r="B132" s="25" t="n"/>
      <c r="C132" s="21" t="n"/>
      <c r="D132" s="21" t="n"/>
      <c r="E132" s="21" t="n"/>
      <c r="F132" s="21" t="n"/>
      <c r="G132" s="21" t="n"/>
      <c r="H132" s="21" t="n"/>
      <c r="I132" s="21" t="n"/>
      <c r="J132" s="11" t="n"/>
      <c r="K132" s="34" t="n"/>
      <c r="L132" s="33" t="n"/>
      <c r="M132" s="3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  <c r="Z132" s="24" t="n"/>
      <c r="AA132" s="24" t="n"/>
      <c r="AB132" s="24" t="n"/>
    </row>
    <row customHeight="1" ht="16.5" r="133" s="29">
      <c r="A133" s="25" t="n"/>
      <c r="B133" s="25" t="n"/>
      <c r="C133" s="21" t="n"/>
      <c r="D133" s="21" t="n"/>
      <c r="E133" s="21" t="n"/>
      <c r="F133" s="21" t="n"/>
      <c r="G133" s="21" t="n"/>
      <c r="H133" s="21" t="n"/>
      <c r="I133" s="21" t="n"/>
      <c r="J133" s="11" t="n"/>
      <c r="K133" s="34" t="n"/>
      <c r="L133" s="33" t="n"/>
      <c r="M133" s="3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  <c r="Z133" s="24" t="n"/>
      <c r="AA133" s="24" t="n"/>
      <c r="AB133" s="24" t="n"/>
    </row>
    <row customHeight="1" ht="16.5" r="134" s="29">
      <c r="A134" s="25" t="n"/>
      <c r="B134" s="25" t="n"/>
      <c r="C134" s="21" t="n"/>
      <c r="D134" s="21" t="n"/>
      <c r="E134" s="21" t="n"/>
      <c r="F134" s="21" t="n"/>
      <c r="G134" s="21" t="n"/>
      <c r="H134" s="21" t="n"/>
      <c r="I134" s="21" t="n"/>
      <c r="J134" s="11" t="n"/>
      <c r="K134" s="34" t="n"/>
      <c r="L134" s="33" t="n"/>
      <c r="M134" s="3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  <c r="Z134" s="24" t="n"/>
      <c r="AA134" s="24" t="n"/>
      <c r="AB134" s="24" t="n"/>
    </row>
    <row customHeight="1" ht="16.5" r="135" s="29">
      <c r="A135" s="25" t="n"/>
      <c r="B135" s="25" t="n"/>
      <c r="C135" s="21" t="n"/>
      <c r="D135" s="21" t="n"/>
      <c r="E135" s="21" t="n"/>
      <c r="F135" s="21" t="n"/>
      <c r="G135" s="21" t="n"/>
      <c r="H135" s="21" t="n"/>
      <c r="I135" s="21" t="n"/>
      <c r="J135" s="11" t="n"/>
      <c r="K135" s="34" t="n"/>
      <c r="L135" s="33" t="n"/>
      <c r="M135" s="3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  <c r="Z135" s="24" t="n"/>
      <c r="AA135" s="24" t="n"/>
      <c r="AB135" s="24" t="n"/>
    </row>
    <row customHeight="1" ht="16.5" r="136" s="29">
      <c r="A136" s="25" t="n"/>
      <c r="B136" s="25" t="n"/>
      <c r="C136" s="21" t="n"/>
      <c r="D136" s="21" t="n"/>
      <c r="E136" s="21" t="n"/>
      <c r="F136" s="21" t="n"/>
      <c r="G136" s="21" t="n"/>
      <c r="H136" s="21" t="n"/>
      <c r="I136" s="21" t="n"/>
      <c r="J136" s="11" t="n"/>
      <c r="K136" s="34" t="n"/>
      <c r="L136" s="33" t="n"/>
      <c r="M136" s="3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  <c r="Z136" s="24" t="n"/>
      <c r="AA136" s="24" t="n"/>
      <c r="AB136" s="24" t="n"/>
    </row>
    <row customHeight="1" ht="16.5" r="137" s="29">
      <c r="A137" s="25" t="n"/>
      <c r="B137" s="25" t="n"/>
      <c r="C137" s="21" t="n"/>
      <c r="D137" s="21" t="n"/>
      <c r="E137" s="21" t="n"/>
      <c r="F137" s="21" t="n"/>
      <c r="G137" s="21" t="n"/>
      <c r="H137" s="21" t="n"/>
      <c r="I137" s="21" t="n"/>
      <c r="J137" s="11" t="n"/>
      <c r="K137" s="34" t="n"/>
      <c r="L137" s="33" t="n"/>
      <c r="M137" s="3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  <c r="Z137" s="24" t="n"/>
      <c r="AA137" s="24" t="n"/>
      <c r="AB137" s="24" t="n"/>
    </row>
    <row customHeight="1" ht="16.5" r="138" s="29">
      <c r="A138" s="25" t="n"/>
      <c r="B138" s="25" t="n"/>
      <c r="C138" s="21" t="n"/>
      <c r="D138" s="21" t="n"/>
      <c r="E138" s="21" t="n"/>
      <c r="F138" s="21" t="n"/>
      <c r="G138" s="21" t="n"/>
      <c r="H138" s="21" t="n"/>
      <c r="I138" s="21" t="n"/>
      <c r="J138" s="11" t="n"/>
      <c r="K138" s="34" t="n"/>
      <c r="L138" s="33" t="n"/>
      <c r="M138" s="3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  <c r="Z138" s="24" t="n"/>
      <c r="AA138" s="24" t="n"/>
      <c r="AB138" s="24" t="n"/>
    </row>
    <row customHeight="1" ht="16.5" r="139" s="29">
      <c r="A139" s="25" t="n"/>
      <c r="B139" s="25" t="n"/>
      <c r="C139" s="21" t="n"/>
      <c r="D139" s="21" t="n"/>
      <c r="E139" s="21" t="n"/>
      <c r="F139" s="21" t="n"/>
      <c r="G139" s="21" t="n"/>
      <c r="H139" s="21" t="n"/>
      <c r="I139" s="21" t="n"/>
      <c r="J139" s="11" t="n"/>
      <c r="K139" s="34" t="n"/>
      <c r="L139" s="33" t="n"/>
      <c r="M139" s="3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  <c r="Z139" s="24" t="n"/>
      <c r="AA139" s="24" t="n"/>
      <c r="AB139" s="24" t="n"/>
    </row>
    <row customHeight="1" ht="16.5" r="140" s="29">
      <c r="A140" s="25" t="n"/>
      <c r="B140" s="25" t="n"/>
      <c r="C140" s="21" t="n"/>
      <c r="D140" s="21" t="n"/>
      <c r="E140" s="21" t="n"/>
      <c r="F140" s="21" t="n"/>
      <c r="G140" s="21" t="n"/>
      <c r="H140" s="21" t="n"/>
      <c r="I140" s="21" t="n"/>
      <c r="J140" s="11" t="n"/>
      <c r="K140" s="34" t="n"/>
      <c r="L140" s="33" t="n"/>
      <c r="M140" s="3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  <c r="Z140" s="24" t="n"/>
      <c r="AA140" s="24" t="n"/>
      <c r="AB140" s="24" t="n"/>
    </row>
    <row customHeight="1" ht="16.5" r="141" s="29">
      <c r="A141" s="25" t="n"/>
      <c r="B141" s="25" t="n"/>
      <c r="C141" s="21" t="n"/>
      <c r="D141" s="21" t="n"/>
      <c r="E141" s="21" t="n"/>
      <c r="F141" s="21" t="n"/>
      <c r="G141" s="21" t="n"/>
      <c r="H141" s="21" t="n"/>
      <c r="I141" s="21" t="n"/>
      <c r="J141" s="11" t="n"/>
      <c r="K141" s="34" t="n"/>
      <c r="L141" s="33" t="n"/>
      <c r="M141" s="3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  <c r="Z141" s="24" t="n"/>
      <c r="AA141" s="24" t="n"/>
      <c r="AB141" s="24" t="n"/>
    </row>
    <row customHeight="1" ht="16.5" r="142" s="29">
      <c r="A142" s="25" t="n"/>
      <c r="B142" s="25" t="n"/>
      <c r="C142" s="21" t="n"/>
      <c r="D142" s="21" t="n"/>
      <c r="E142" s="21" t="n"/>
      <c r="F142" s="21" t="n"/>
      <c r="G142" s="21" t="n"/>
      <c r="H142" s="21" t="n"/>
      <c r="I142" s="21" t="n"/>
      <c r="J142" s="11" t="n"/>
      <c r="K142" s="34" t="n"/>
      <c r="L142" s="33" t="n"/>
      <c r="M142" s="3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  <c r="Z142" s="24" t="n"/>
      <c r="AA142" s="24" t="n"/>
      <c r="AB142" s="24" t="n"/>
    </row>
    <row customHeight="1" ht="16.5" r="143" s="29">
      <c r="A143" s="25" t="n"/>
      <c r="B143" s="25" t="n"/>
      <c r="C143" s="21" t="n"/>
      <c r="D143" s="21" t="n"/>
      <c r="E143" s="21" t="n"/>
      <c r="F143" s="21" t="n"/>
      <c r="G143" s="21" t="n"/>
      <c r="H143" s="21" t="n"/>
      <c r="I143" s="21" t="n"/>
      <c r="J143" s="11" t="n"/>
      <c r="K143" s="34" t="n"/>
      <c r="L143" s="33" t="n"/>
      <c r="M143" s="3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  <c r="Z143" s="24" t="n"/>
      <c r="AA143" s="24" t="n"/>
      <c r="AB143" s="24" t="n"/>
    </row>
    <row customHeight="1" ht="16.5" r="144" s="29">
      <c r="A144" s="25" t="n"/>
      <c r="B144" s="25" t="n"/>
      <c r="C144" s="21" t="n"/>
      <c r="D144" s="21" t="n"/>
      <c r="E144" s="21" t="n"/>
      <c r="F144" s="21" t="n"/>
      <c r="G144" s="21" t="n"/>
      <c r="H144" s="21" t="n"/>
      <c r="I144" s="21" t="n"/>
      <c r="J144" s="11" t="n"/>
      <c r="K144" s="34" t="n"/>
      <c r="L144" s="33" t="n"/>
      <c r="M144" s="3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  <c r="Z144" s="24" t="n"/>
      <c r="AA144" s="24" t="n"/>
      <c r="AB144" s="24" t="n"/>
    </row>
    <row customHeight="1" ht="16.5" r="145" s="29">
      <c r="A145" s="25" t="n"/>
      <c r="B145" s="25" t="n"/>
      <c r="C145" s="21" t="n"/>
      <c r="D145" s="21" t="n"/>
      <c r="E145" s="21" t="n"/>
      <c r="F145" s="21" t="n"/>
      <c r="G145" s="21" t="n"/>
      <c r="H145" s="21" t="n"/>
      <c r="I145" s="21" t="n"/>
      <c r="J145" s="11" t="n"/>
      <c r="K145" s="34" t="n"/>
      <c r="L145" s="33" t="n"/>
      <c r="M145" s="3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  <c r="Z145" s="24" t="n"/>
      <c r="AA145" s="24" t="n"/>
      <c r="AB145" s="24" t="n"/>
    </row>
    <row customHeight="1" ht="16.5" r="146" s="29">
      <c r="A146" s="25" t="n"/>
      <c r="B146" s="25" t="n"/>
      <c r="C146" s="21" t="n"/>
      <c r="D146" s="21" t="n"/>
      <c r="E146" s="21" t="n"/>
      <c r="F146" s="21" t="n"/>
      <c r="G146" s="21" t="n"/>
      <c r="H146" s="21" t="n"/>
      <c r="I146" s="21" t="n"/>
      <c r="J146" s="11" t="n"/>
      <c r="K146" s="34" t="n"/>
      <c r="L146" s="33" t="n"/>
      <c r="M146" s="3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  <c r="Z146" s="24" t="n"/>
      <c r="AA146" s="24" t="n"/>
      <c r="AB146" s="24" t="n"/>
    </row>
    <row customHeight="1" ht="16.5" r="147" s="29">
      <c r="A147" s="25" t="n"/>
      <c r="B147" s="25" t="n"/>
      <c r="C147" s="21" t="n"/>
      <c r="D147" s="21" t="n"/>
      <c r="E147" s="21" t="n"/>
      <c r="F147" s="21" t="n"/>
      <c r="G147" s="21" t="n"/>
      <c r="H147" s="21" t="n"/>
      <c r="I147" s="21" t="n"/>
      <c r="J147" s="11" t="n"/>
      <c r="K147" s="34" t="n"/>
      <c r="L147" s="33" t="n"/>
      <c r="M147" s="3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  <c r="Z147" s="24" t="n"/>
      <c r="AA147" s="24" t="n"/>
      <c r="AB147" s="24" t="n"/>
    </row>
    <row customHeight="1" ht="16.5" r="148" s="29">
      <c r="A148" s="25" t="n"/>
      <c r="B148" s="25" t="n"/>
      <c r="C148" s="21" t="n"/>
      <c r="D148" s="21" t="n"/>
      <c r="E148" s="21" t="n"/>
      <c r="F148" s="21" t="n"/>
      <c r="G148" s="21" t="n"/>
      <c r="H148" s="21" t="n"/>
      <c r="I148" s="21" t="n"/>
      <c r="J148" s="11" t="n"/>
      <c r="K148" s="34" t="n"/>
      <c r="L148" s="33" t="n"/>
      <c r="M148" s="3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  <c r="Z148" s="24" t="n"/>
      <c r="AA148" s="24" t="n"/>
      <c r="AB148" s="24" t="n"/>
    </row>
    <row customHeight="1" ht="16.5" r="149" s="29">
      <c r="A149" s="25" t="n"/>
      <c r="B149" s="25" t="n"/>
      <c r="C149" s="21" t="n"/>
      <c r="D149" s="21" t="n"/>
      <c r="E149" s="21" t="n"/>
      <c r="F149" s="21" t="n"/>
      <c r="G149" s="21" t="n"/>
      <c r="H149" s="21" t="n"/>
      <c r="I149" s="21" t="n"/>
      <c r="J149" s="11" t="n"/>
      <c r="K149" s="34" t="n"/>
      <c r="L149" s="33" t="n"/>
      <c r="M149" s="3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  <c r="Z149" s="24" t="n"/>
      <c r="AA149" s="24" t="n"/>
      <c r="AB149" s="24" t="n"/>
    </row>
    <row customHeight="1" ht="16.5" r="150" s="29">
      <c r="A150" s="25" t="n"/>
      <c r="B150" s="25" t="n"/>
      <c r="C150" s="21" t="n"/>
      <c r="D150" s="21" t="n"/>
      <c r="E150" s="21" t="n"/>
      <c r="F150" s="21" t="n"/>
      <c r="G150" s="21" t="n"/>
      <c r="H150" s="21" t="n"/>
      <c r="I150" s="21" t="n"/>
      <c r="J150" s="11" t="n"/>
      <c r="K150" s="34" t="n"/>
      <c r="L150" s="33" t="n"/>
      <c r="M150" s="3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  <c r="Z150" s="24" t="n"/>
      <c r="AA150" s="24" t="n"/>
      <c r="AB150" s="24" t="n"/>
    </row>
    <row customHeight="1" ht="16.5" r="151" s="29">
      <c r="A151" s="25" t="n"/>
      <c r="B151" s="25" t="n"/>
      <c r="C151" s="21" t="n"/>
      <c r="D151" s="21" t="n"/>
      <c r="E151" s="21" t="n"/>
      <c r="F151" s="21" t="n"/>
      <c r="G151" s="21" t="n"/>
      <c r="H151" s="21" t="n"/>
      <c r="I151" s="21" t="n"/>
      <c r="J151" s="11" t="n"/>
      <c r="K151" s="34" t="n"/>
      <c r="L151" s="33" t="n"/>
      <c r="M151" s="3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  <c r="Z151" s="24" t="n"/>
      <c r="AA151" s="24" t="n"/>
      <c r="AB151" s="24" t="n"/>
    </row>
    <row customHeight="1" ht="16.5" r="152" s="29">
      <c r="A152" s="25" t="n"/>
      <c r="B152" s="25" t="n"/>
      <c r="C152" s="21" t="n"/>
      <c r="D152" s="21" t="n"/>
      <c r="E152" s="21" t="n"/>
      <c r="F152" s="21" t="n"/>
      <c r="G152" s="21" t="n"/>
      <c r="H152" s="21" t="n"/>
      <c r="I152" s="21" t="n"/>
      <c r="J152" s="11" t="n"/>
      <c r="K152" s="34" t="n"/>
      <c r="L152" s="33" t="n"/>
      <c r="M152" s="3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  <c r="Z152" s="24" t="n"/>
      <c r="AA152" s="24" t="n"/>
      <c r="AB152" s="24" t="n"/>
    </row>
    <row customHeight="1" ht="16.5" r="153" s="29">
      <c r="A153" s="25" t="n"/>
      <c r="B153" s="25" t="n"/>
      <c r="C153" s="21" t="n"/>
      <c r="D153" s="21" t="n"/>
      <c r="E153" s="21" t="n"/>
      <c r="F153" s="21" t="n"/>
      <c r="G153" s="21" t="n"/>
      <c r="H153" s="21" t="n"/>
      <c r="I153" s="21" t="n"/>
      <c r="J153" s="11" t="n"/>
      <c r="K153" s="34" t="n"/>
      <c r="L153" s="33" t="n"/>
      <c r="M153" s="3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  <c r="Z153" s="24" t="n"/>
      <c r="AA153" s="24" t="n"/>
      <c r="AB153" s="24" t="n"/>
    </row>
    <row customHeight="1" ht="16.5" r="154" s="29">
      <c r="A154" s="25" t="n"/>
      <c r="B154" s="25" t="n"/>
      <c r="C154" s="21" t="n"/>
      <c r="D154" s="21" t="n"/>
      <c r="E154" s="21" t="n"/>
      <c r="F154" s="21" t="n"/>
      <c r="G154" s="21" t="n"/>
      <c r="H154" s="21" t="n"/>
      <c r="I154" s="21" t="n"/>
      <c r="J154" s="11" t="n"/>
      <c r="K154" s="34" t="n"/>
      <c r="L154" s="33" t="n"/>
      <c r="M154" s="3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  <c r="Z154" s="24" t="n"/>
      <c r="AA154" s="24" t="n"/>
      <c r="AB154" s="24" t="n"/>
    </row>
    <row customHeight="1" ht="16.5" r="155" s="29">
      <c r="A155" s="25" t="n"/>
      <c r="B155" s="25" t="n"/>
      <c r="C155" s="21" t="n"/>
      <c r="D155" s="21" t="n"/>
      <c r="E155" s="21" t="n"/>
      <c r="F155" s="21" t="n"/>
      <c r="G155" s="21" t="n"/>
      <c r="H155" s="21" t="n"/>
      <c r="I155" s="21" t="n"/>
      <c r="J155" s="11" t="n"/>
      <c r="K155" s="34" t="n"/>
      <c r="L155" s="33" t="n"/>
      <c r="M155" s="3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  <c r="Z155" s="24" t="n"/>
      <c r="AA155" s="24" t="n"/>
      <c r="AB155" s="24" t="n"/>
    </row>
    <row customHeight="1" ht="16.5" r="156" s="29">
      <c r="A156" s="25" t="n"/>
      <c r="B156" s="25" t="n"/>
      <c r="C156" s="21" t="n"/>
      <c r="D156" s="21" t="n"/>
      <c r="E156" s="21" t="n"/>
      <c r="F156" s="21" t="n"/>
      <c r="G156" s="21" t="n"/>
      <c r="H156" s="21" t="n"/>
      <c r="I156" s="21" t="n"/>
      <c r="J156" s="11" t="n"/>
      <c r="K156" s="34" t="n"/>
      <c r="L156" s="33" t="n"/>
      <c r="M156" s="3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  <c r="Z156" s="24" t="n"/>
      <c r="AA156" s="24" t="n"/>
      <c r="AB156" s="24" t="n"/>
    </row>
    <row customHeight="1" ht="16.5" r="157" s="29">
      <c r="A157" s="25" t="n"/>
      <c r="B157" s="25" t="n"/>
      <c r="C157" s="21" t="n"/>
      <c r="D157" s="21" t="n"/>
      <c r="E157" s="21" t="n"/>
      <c r="F157" s="21" t="n"/>
      <c r="G157" s="21" t="n"/>
      <c r="H157" s="21" t="n"/>
      <c r="I157" s="21" t="n"/>
      <c r="J157" s="11" t="n"/>
      <c r="K157" s="34" t="n"/>
      <c r="L157" s="33" t="n"/>
      <c r="M157" s="3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  <c r="Z157" s="24" t="n"/>
      <c r="AA157" s="24" t="n"/>
      <c r="AB157" s="24" t="n"/>
    </row>
    <row customHeight="1" ht="16.5" r="158" s="29">
      <c r="A158" s="25" t="n"/>
      <c r="B158" s="25" t="n"/>
      <c r="C158" s="21" t="n"/>
      <c r="D158" s="21" t="n"/>
      <c r="E158" s="21" t="n"/>
      <c r="F158" s="21" t="n"/>
      <c r="G158" s="21" t="n"/>
      <c r="H158" s="21" t="n"/>
      <c r="I158" s="21" t="n"/>
      <c r="J158" s="11" t="n"/>
      <c r="K158" s="34" t="n"/>
      <c r="L158" s="33" t="n"/>
      <c r="M158" s="3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  <c r="Z158" s="24" t="n"/>
      <c r="AA158" s="24" t="n"/>
      <c r="AB158" s="24" t="n"/>
    </row>
    <row customHeight="1" ht="16.5" r="159" s="29">
      <c r="A159" s="25" t="n"/>
      <c r="B159" s="25" t="n"/>
      <c r="C159" s="21" t="n"/>
      <c r="D159" s="21" t="n"/>
      <c r="E159" s="21" t="n"/>
      <c r="F159" s="21" t="n"/>
      <c r="G159" s="21" t="n"/>
      <c r="H159" s="21" t="n"/>
      <c r="I159" s="21" t="n"/>
      <c r="J159" s="11" t="n"/>
      <c r="K159" s="34" t="n"/>
      <c r="L159" s="33" t="n"/>
      <c r="M159" s="3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  <c r="Z159" s="24" t="n"/>
      <c r="AA159" s="24" t="n"/>
      <c r="AB159" s="24" t="n"/>
    </row>
    <row customHeight="1" ht="16.5" r="160" s="29">
      <c r="A160" s="25" t="n"/>
      <c r="B160" s="25" t="n"/>
      <c r="C160" s="21" t="n"/>
      <c r="D160" s="21" t="n"/>
      <c r="E160" s="21" t="n"/>
      <c r="F160" s="21" t="n"/>
      <c r="G160" s="21" t="n"/>
      <c r="H160" s="21" t="n"/>
      <c r="I160" s="21" t="n"/>
      <c r="J160" s="11" t="n"/>
      <c r="K160" s="34" t="n"/>
      <c r="L160" s="33" t="n"/>
      <c r="M160" s="3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  <c r="Z160" s="24" t="n"/>
      <c r="AA160" s="24" t="n"/>
      <c r="AB160" s="24" t="n"/>
    </row>
    <row customHeight="1" ht="16.5" r="161" s="29">
      <c r="A161" s="25" t="n"/>
      <c r="B161" s="25" t="n"/>
      <c r="C161" s="21" t="n"/>
      <c r="D161" s="21" t="n"/>
      <c r="E161" s="21" t="n"/>
      <c r="F161" s="21" t="n"/>
      <c r="G161" s="21" t="n"/>
      <c r="H161" s="21" t="n"/>
      <c r="I161" s="21" t="n"/>
      <c r="J161" s="11" t="n"/>
      <c r="K161" s="34" t="n"/>
      <c r="L161" s="33" t="n"/>
      <c r="M161" s="3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  <c r="Z161" s="24" t="n"/>
      <c r="AA161" s="24" t="n"/>
      <c r="AB161" s="24" t="n"/>
    </row>
    <row customHeight="1" ht="16.5" r="162" s="29">
      <c r="A162" s="25" t="n"/>
      <c r="B162" s="25" t="n"/>
      <c r="C162" s="21" t="n"/>
      <c r="D162" s="21" t="n"/>
      <c r="E162" s="21" t="n"/>
      <c r="F162" s="21" t="n"/>
      <c r="G162" s="21" t="n"/>
      <c r="H162" s="21" t="n"/>
      <c r="I162" s="21" t="n"/>
      <c r="J162" s="11" t="n"/>
      <c r="K162" s="34" t="n"/>
      <c r="L162" s="33" t="n"/>
      <c r="M162" s="3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  <c r="Z162" s="24" t="n"/>
      <c r="AA162" s="24" t="n"/>
      <c r="AB162" s="24" t="n"/>
    </row>
    <row customHeight="1" ht="16.5" r="163" s="29">
      <c r="A163" s="25" t="n"/>
      <c r="B163" s="25" t="n"/>
      <c r="C163" s="21" t="n"/>
      <c r="D163" s="21" t="n"/>
      <c r="E163" s="21" t="n"/>
      <c r="F163" s="21" t="n"/>
      <c r="G163" s="21" t="n"/>
      <c r="H163" s="21" t="n"/>
      <c r="I163" s="21" t="n"/>
      <c r="J163" s="11" t="n"/>
      <c r="K163" s="34" t="n"/>
      <c r="L163" s="33" t="n"/>
      <c r="M163" s="3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  <c r="Z163" s="24" t="n"/>
      <c r="AA163" s="24" t="n"/>
      <c r="AB163" s="24" t="n"/>
    </row>
    <row customHeight="1" ht="16.5" r="164" s="29">
      <c r="A164" s="25" t="n"/>
      <c r="B164" s="25" t="n"/>
      <c r="C164" s="21" t="n"/>
      <c r="D164" s="21" t="n"/>
      <c r="E164" s="21" t="n"/>
      <c r="F164" s="21" t="n"/>
      <c r="G164" s="21" t="n"/>
      <c r="H164" s="21" t="n"/>
      <c r="I164" s="21" t="n"/>
      <c r="J164" s="11" t="n"/>
      <c r="K164" s="34" t="n"/>
      <c r="L164" s="33" t="n"/>
      <c r="M164" s="3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  <c r="Z164" s="24" t="n"/>
      <c r="AA164" s="24" t="n"/>
      <c r="AB164" s="24" t="n"/>
    </row>
    <row customHeight="1" ht="16.5" r="165" s="29">
      <c r="A165" s="25" t="n"/>
      <c r="B165" s="25" t="n"/>
      <c r="C165" s="21" t="n"/>
      <c r="D165" s="21" t="n"/>
      <c r="E165" s="21" t="n"/>
      <c r="F165" s="21" t="n"/>
      <c r="G165" s="21" t="n"/>
      <c r="H165" s="21" t="n"/>
      <c r="I165" s="21" t="n"/>
      <c r="J165" s="11" t="n"/>
      <c r="K165" s="34" t="n"/>
      <c r="L165" s="33" t="n"/>
      <c r="M165" s="3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  <c r="Z165" s="24" t="n"/>
      <c r="AA165" s="24" t="n"/>
      <c r="AB165" s="24" t="n"/>
    </row>
    <row customHeight="1" ht="16.5" r="166" s="29">
      <c r="A166" s="25" t="n"/>
      <c r="B166" s="25" t="n"/>
      <c r="C166" s="21" t="n"/>
      <c r="D166" s="21" t="n"/>
      <c r="E166" s="21" t="n"/>
      <c r="F166" s="21" t="n"/>
      <c r="G166" s="21" t="n"/>
      <c r="H166" s="21" t="n"/>
      <c r="I166" s="21" t="n"/>
      <c r="J166" s="11" t="n"/>
      <c r="K166" s="34" t="n"/>
      <c r="L166" s="33" t="n"/>
      <c r="M166" s="3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  <c r="Z166" s="24" t="n"/>
      <c r="AA166" s="24" t="n"/>
      <c r="AB166" s="24" t="n"/>
    </row>
    <row customHeight="1" ht="16.5" r="167" s="29">
      <c r="A167" s="25" t="n"/>
      <c r="B167" s="25" t="n"/>
      <c r="C167" s="21" t="n"/>
      <c r="D167" s="21" t="n"/>
      <c r="E167" s="21" t="n"/>
      <c r="F167" s="21" t="n"/>
      <c r="G167" s="21" t="n"/>
      <c r="H167" s="21" t="n"/>
      <c r="I167" s="21" t="n"/>
      <c r="J167" s="11" t="n"/>
      <c r="K167" s="34" t="n"/>
      <c r="L167" s="33" t="n"/>
      <c r="M167" s="3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  <c r="Z167" s="24" t="n"/>
      <c r="AA167" s="24" t="n"/>
      <c r="AB167" s="24" t="n"/>
    </row>
    <row customHeight="1" ht="16.5" r="168" s="29">
      <c r="A168" s="25" t="n"/>
      <c r="B168" s="25" t="n"/>
      <c r="C168" s="21" t="n"/>
      <c r="D168" s="21" t="n"/>
      <c r="E168" s="21" t="n"/>
      <c r="F168" s="21" t="n"/>
      <c r="G168" s="21" t="n"/>
      <c r="H168" s="21" t="n"/>
      <c r="I168" s="21" t="n"/>
      <c r="J168" s="11" t="n"/>
      <c r="K168" s="34" t="n"/>
      <c r="L168" s="33" t="n"/>
      <c r="M168" s="3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  <c r="Z168" s="24" t="n"/>
      <c r="AA168" s="24" t="n"/>
      <c r="AB168" s="24" t="n"/>
    </row>
    <row customHeight="1" ht="16.5" r="169" s="29">
      <c r="A169" s="25" t="n"/>
      <c r="B169" s="25" t="n"/>
      <c r="C169" s="21" t="n"/>
      <c r="D169" s="21" t="n"/>
      <c r="E169" s="21" t="n"/>
      <c r="F169" s="21" t="n"/>
      <c r="G169" s="21" t="n"/>
      <c r="H169" s="21" t="n"/>
      <c r="I169" s="21" t="n"/>
      <c r="J169" s="11" t="n"/>
      <c r="K169" s="34" t="n"/>
      <c r="L169" s="33" t="n"/>
      <c r="M169" s="3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  <c r="Z169" s="24" t="n"/>
      <c r="AA169" s="24" t="n"/>
      <c r="AB169" s="24" t="n"/>
    </row>
    <row customHeight="1" ht="16.5" r="170" s="29">
      <c r="A170" s="25" t="n"/>
      <c r="B170" s="25" t="n"/>
      <c r="C170" s="21" t="n"/>
      <c r="D170" s="21" t="n"/>
      <c r="E170" s="21" t="n"/>
      <c r="F170" s="21" t="n"/>
      <c r="G170" s="21" t="n"/>
      <c r="H170" s="21" t="n"/>
      <c r="I170" s="21" t="n"/>
      <c r="J170" s="11" t="n"/>
      <c r="K170" s="34" t="n"/>
      <c r="L170" s="33" t="n"/>
      <c r="M170" s="3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  <c r="Z170" s="24" t="n"/>
      <c r="AA170" s="24" t="n"/>
      <c r="AB170" s="24" t="n"/>
    </row>
    <row customHeight="1" ht="16.5" r="171" s="29">
      <c r="A171" s="25" t="n"/>
      <c r="B171" s="25" t="n"/>
      <c r="C171" s="21" t="n"/>
      <c r="D171" s="21" t="n"/>
      <c r="E171" s="21" t="n"/>
      <c r="F171" s="21" t="n"/>
      <c r="G171" s="21" t="n"/>
      <c r="H171" s="21" t="n"/>
      <c r="I171" s="21" t="n"/>
      <c r="J171" s="11" t="n"/>
      <c r="K171" s="34" t="n"/>
      <c r="L171" s="33" t="n"/>
      <c r="M171" s="3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  <c r="Z171" s="24" t="n"/>
      <c r="AA171" s="24" t="n"/>
      <c r="AB171" s="24" t="n"/>
    </row>
    <row customHeight="1" ht="16.5" r="172" s="29">
      <c r="A172" s="25" t="n"/>
      <c r="B172" s="25" t="n"/>
      <c r="C172" s="21" t="n"/>
      <c r="D172" s="21" t="n"/>
      <c r="E172" s="21" t="n"/>
      <c r="F172" s="21" t="n"/>
      <c r="G172" s="21" t="n"/>
      <c r="H172" s="21" t="n"/>
      <c r="I172" s="21" t="n"/>
      <c r="J172" s="11" t="n"/>
      <c r="K172" s="34" t="n"/>
      <c r="L172" s="33" t="n"/>
      <c r="M172" s="3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  <c r="Z172" s="24" t="n"/>
      <c r="AA172" s="24" t="n"/>
      <c r="AB172" s="24" t="n"/>
    </row>
    <row customHeight="1" ht="16.5" r="173" s="29">
      <c r="A173" s="25" t="n"/>
      <c r="B173" s="25" t="n"/>
      <c r="C173" s="21" t="n"/>
      <c r="D173" s="21" t="n"/>
      <c r="E173" s="21" t="n"/>
      <c r="F173" s="21" t="n"/>
      <c r="G173" s="21" t="n"/>
      <c r="H173" s="21" t="n"/>
      <c r="I173" s="21" t="n"/>
      <c r="J173" s="11" t="n"/>
      <c r="K173" s="34" t="n"/>
      <c r="L173" s="33" t="n"/>
      <c r="M173" s="3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  <c r="Z173" s="24" t="n"/>
      <c r="AA173" s="24" t="n"/>
      <c r="AB173" s="24" t="n"/>
    </row>
    <row customHeight="1" ht="16.5" r="174" s="29">
      <c r="A174" s="25" t="n"/>
      <c r="B174" s="25" t="n"/>
      <c r="C174" s="21" t="n"/>
      <c r="D174" s="21" t="n"/>
      <c r="E174" s="21" t="n"/>
      <c r="F174" s="21" t="n"/>
      <c r="G174" s="21" t="n"/>
      <c r="H174" s="21" t="n"/>
      <c r="I174" s="21" t="n"/>
      <c r="J174" s="11" t="n"/>
      <c r="K174" s="34" t="n"/>
      <c r="L174" s="33" t="n"/>
      <c r="M174" s="3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  <c r="Z174" s="24" t="n"/>
      <c r="AA174" s="24" t="n"/>
      <c r="AB174" s="24" t="n"/>
    </row>
    <row customHeight="1" ht="16.5" r="175" s="29">
      <c r="A175" s="25" t="n"/>
      <c r="B175" s="25" t="n"/>
      <c r="C175" s="21" t="n"/>
      <c r="D175" s="21" t="n"/>
      <c r="E175" s="21" t="n"/>
      <c r="F175" s="21" t="n"/>
      <c r="G175" s="21" t="n"/>
      <c r="H175" s="21" t="n"/>
      <c r="I175" s="21" t="n"/>
      <c r="J175" s="11" t="n"/>
      <c r="K175" s="34" t="n"/>
      <c r="L175" s="33" t="n"/>
      <c r="M175" s="3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  <c r="Z175" s="24" t="n"/>
      <c r="AA175" s="24" t="n"/>
      <c r="AB175" s="24" t="n"/>
    </row>
    <row customHeight="1" ht="16.5" r="176" s="29">
      <c r="A176" s="25" t="n"/>
      <c r="B176" s="25" t="n"/>
      <c r="C176" s="21" t="n"/>
      <c r="D176" s="21" t="n"/>
      <c r="E176" s="21" t="n"/>
      <c r="F176" s="21" t="n"/>
      <c r="G176" s="21" t="n"/>
      <c r="H176" s="21" t="n"/>
      <c r="I176" s="21" t="n"/>
      <c r="J176" s="11" t="n"/>
      <c r="K176" s="34" t="n"/>
      <c r="L176" s="33" t="n"/>
      <c r="M176" s="3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  <c r="Z176" s="24" t="n"/>
      <c r="AA176" s="24" t="n"/>
      <c r="AB176" s="24" t="n"/>
    </row>
    <row customHeight="1" ht="16.5" r="177" s="29">
      <c r="A177" s="25" t="n"/>
      <c r="B177" s="25" t="n"/>
      <c r="C177" s="21" t="n"/>
      <c r="D177" s="21" t="n"/>
      <c r="E177" s="21" t="n"/>
      <c r="F177" s="21" t="n"/>
      <c r="G177" s="21" t="n"/>
      <c r="H177" s="21" t="n"/>
      <c r="I177" s="21" t="n"/>
      <c r="J177" s="11" t="n"/>
      <c r="K177" s="34" t="n"/>
      <c r="L177" s="33" t="n"/>
      <c r="M177" s="3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  <c r="Z177" s="24" t="n"/>
      <c r="AA177" s="24" t="n"/>
      <c r="AB177" s="24" t="n"/>
    </row>
    <row customHeight="1" ht="16.5" r="178" s="29">
      <c r="A178" s="25" t="n"/>
      <c r="B178" s="25" t="n"/>
      <c r="C178" s="21" t="n"/>
      <c r="D178" s="21" t="n"/>
      <c r="E178" s="21" t="n"/>
      <c r="F178" s="21" t="n"/>
      <c r="G178" s="21" t="n"/>
      <c r="H178" s="21" t="n"/>
      <c r="I178" s="21" t="n"/>
      <c r="J178" s="11" t="n"/>
      <c r="K178" s="34" t="n"/>
      <c r="L178" s="33" t="n"/>
      <c r="M178" s="3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  <c r="Z178" s="24" t="n"/>
      <c r="AA178" s="24" t="n"/>
      <c r="AB178" s="24" t="n"/>
    </row>
    <row customHeight="1" ht="16.5" r="179" s="29">
      <c r="A179" s="25" t="n"/>
      <c r="B179" s="25" t="n"/>
      <c r="C179" s="21" t="n"/>
      <c r="D179" s="21" t="n"/>
      <c r="E179" s="21" t="n"/>
      <c r="F179" s="21" t="n"/>
      <c r="G179" s="21" t="n"/>
      <c r="H179" s="21" t="n"/>
      <c r="I179" s="21" t="n"/>
      <c r="J179" s="11" t="n"/>
      <c r="K179" s="34" t="n"/>
      <c r="L179" s="33" t="n"/>
      <c r="M179" s="3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  <c r="Z179" s="24" t="n"/>
      <c r="AA179" s="24" t="n"/>
      <c r="AB179" s="24" t="n"/>
    </row>
    <row customHeight="1" ht="16.5" r="180" s="29">
      <c r="A180" s="25" t="n"/>
      <c r="B180" s="25" t="n"/>
      <c r="C180" s="21" t="n"/>
      <c r="D180" s="21" t="n"/>
      <c r="E180" s="21" t="n"/>
      <c r="F180" s="21" t="n"/>
      <c r="G180" s="21" t="n"/>
      <c r="H180" s="21" t="n"/>
      <c r="I180" s="21" t="n"/>
      <c r="J180" s="11" t="n"/>
      <c r="K180" s="34" t="n"/>
      <c r="L180" s="33" t="n"/>
      <c r="M180" s="3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  <c r="Z180" s="24" t="n"/>
      <c r="AA180" s="24" t="n"/>
      <c r="AB180" s="24" t="n"/>
    </row>
    <row customHeight="1" ht="16.5" r="181" s="29">
      <c r="A181" s="25" t="n"/>
      <c r="B181" s="25" t="n"/>
      <c r="C181" s="21" t="n"/>
      <c r="D181" s="21" t="n"/>
      <c r="E181" s="21" t="n"/>
      <c r="F181" s="21" t="n"/>
      <c r="G181" s="21" t="n"/>
      <c r="H181" s="21" t="n"/>
      <c r="I181" s="21" t="n"/>
      <c r="J181" s="11" t="n"/>
      <c r="K181" s="34" t="n"/>
      <c r="L181" s="33" t="n"/>
      <c r="M181" s="3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  <c r="Z181" s="24" t="n"/>
      <c r="AA181" s="24" t="n"/>
      <c r="AB181" s="24" t="n"/>
    </row>
    <row customHeight="1" ht="16.5" r="182" s="29">
      <c r="A182" s="25" t="n"/>
      <c r="B182" s="25" t="n"/>
      <c r="C182" s="21" t="n"/>
      <c r="D182" s="21" t="n"/>
      <c r="E182" s="21" t="n"/>
      <c r="F182" s="21" t="n"/>
      <c r="G182" s="21" t="n"/>
      <c r="H182" s="21" t="n"/>
      <c r="I182" s="21" t="n"/>
      <c r="J182" s="11" t="n"/>
      <c r="K182" s="34" t="n"/>
      <c r="L182" s="33" t="n"/>
      <c r="M182" s="3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  <c r="Z182" s="24" t="n"/>
      <c r="AA182" s="24" t="n"/>
      <c r="AB182" s="24" t="n"/>
    </row>
    <row customHeight="1" ht="16.5" r="183" s="29">
      <c r="A183" s="25" t="n"/>
      <c r="B183" s="25" t="n"/>
      <c r="C183" s="21" t="n"/>
      <c r="D183" s="21" t="n"/>
      <c r="E183" s="21" t="n"/>
      <c r="F183" s="21" t="n"/>
      <c r="G183" s="21" t="n"/>
      <c r="H183" s="21" t="n"/>
      <c r="I183" s="21" t="n"/>
      <c r="J183" s="11" t="n"/>
      <c r="K183" s="34" t="n"/>
      <c r="L183" s="33" t="n"/>
      <c r="M183" s="3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  <c r="Z183" s="24" t="n"/>
      <c r="AA183" s="24" t="n"/>
      <c r="AB183" s="24" t="n"/>
    </row>
    <row customHeight="1" ht="16.5" r="184" s="29">
      <c r="A184" s="25" t="n"/>
      <c r="B184" s="25" t="n"/>
      <c r="C184" s="21" t="n"/>
      <c r="D184" s="21" t="n"/>
      <c r="E184" s="21" t="n"/>
      <c r="F184" s="21" t="n"/>
      <c r="G184" s="21" t="n"/>
      <c r="H184" s="21" t="n"/>
      <c r="I184" s="21" t="n"/>
      <c r="J184" s="11" t="n"/>
      <c r="K184" s="34" t="n"/>
      <c r="L184" s="33" t="n"/>
      <c r="M184" s="3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  <c r="Z184" s="24" t="n"/>
      <c r="AA184" s="24" t="n"/>
      <c r="AB184" s="24" t="n"/>
    </row>
    <row customHeight="1" ht="16.5" r="185" s="29">
      <c r="A185" s="25" t="n"/>
      <c r="B185" s="25" t="n"/>
      <c r="C185" s="21" t="n"/>
      <c r="D185" s="21" t="n"/>
      <c r="E185" s="21" t="n"/>
      <c r="F185" s="21" t="n"/>
      <c r="G185" s="21" t="n"/>
      <c r="H185" s="21" t="n"/>
      <c r="I185" s="21" t="n"/>
      <c r="J185" s="11" t="n"/>
      <c r="K185" s="34" t="n"/>
      <c r="L185" s="33" t="n"/>
      <c r="M185" s="3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  <c r="Z185" s="24" t="n"/>
      <c r="AA185" s="24" t="n"/>
      <c r="AB185" s="24" t="n"/>
    </row>
    <row customHeight="1" ht="16.5" r="186" s="29">
      <c r="A186" s="25" t="n"/>
      <c r="B186" s="25" t="n"/>
      <c r="C186" s="21" t="n"/>
      <c r="D186" s="21" t="n"/>
      <c r="E186" s="21" t="n"/>
      <c r="F186" s="21" t="n"/>
      <c r="G186" s="21" t="n"/>
      <c r="H186" s="21" t="n"/>
      <c r="I186" s="21" t="n"/>
      <c r="J186" s="11" t="n"/>
      <c r="K186" s="34" t="n"/>
      <c r="L186" s="33" t="n"/>
      <c r="M186" s="3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  <c r="Z186" s="24" t="n"/>
      <c r="AA186" s="24" t="n"/>
      <c r="AB186" s="24" t="n"/>
    </row>
    <row customHeight="1" ht="16.5" r="187" s="29">
      <c r="A187" s="25" t="n"/>
      <c r="B187" s="25" t="n"/>
      <c r="C187" s="21" t="n"/>
      <c r="D187" s="21" t="n"/>
      <c r="E187" s="21" t="n"/>
      <c r="F187" s="21" t="n"/>
      <c r="G187" s="21" t="n"/>
      <c r="H187" s="21" t="n"/>
      <c r="I187" s="21" t="n"/>
      <c r="J187" s="11" t="n"/>
      <c r="K187" s="34" t="n"/>
      <c r="L187" s="33" t="n"/>
      <c r="M187" s="3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  <c r="Z187" s="24" t="n"/>
      <c r="AA187" s="24" t="n"/>
      <c r="AB187" s="24" t="n"/>
    </row>
    <row customHeight="1" ht="16.5" r="188" s="29">
      <c r="A188" s="25" t="n"/>
      <c r="B188" s="25" t="n"/>
      <c r="C188" s="21" t="n"/>
      <c r="D188" s="21" t="n"/>
      <c r="E188" s="21" t="n"/>
      <c r="F188" s="21" t="n"/>
      <c r="G188" s="21" t="n"/>
      <c r="H188" s="21" t="n"/>
      <c r="I188" s="21" t="n"/>
      <c r="J188" s="11" t="n"/>
      <c r="K188" s="34" t="n"/>
      <c r="L188" s="33" t="n"/>
      <c r="M188" s="3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  <c r="Z188" s="24" t="n"/>
      <c r="AA188" s="24" t="n"/>
      <c r="AB188" s="24" t="n"/>
    </row>
    <row customHeight="1" ht="16.5" r="189" s="29">
      <c r="A189" s="25" t="n"/>
      <c r="B189" s="25" t="n"/>
      <c r="C189" s="21" t="n"/>
      <c r="D189" s="21" t="n"/>
      <c r="E189" s="21" t="n"/>
      <c r="F189" s="21" t="n"/>
      <c r="G189" s="21" t="n"/>
      <c r="H189" s="21" t="n"/>
      <c r="I189" s="21" t="n"/>
      <c r="J189" s="11" t="n"/>
      <c r="K189" s="34" t="n"/>
      <c r="L189" s="33" t="n"/>
      <c r="M189" s="3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  <c r="Z189" s="24" t="n"/>
      <c r="AA189" s="24" t="n"/>
      <c r="AB189" s="24" t="n"/>
    </row>
    <row customHeight="1" ht="16.5" r="190" s="29">
      <c r="A190" s="25" t="n"/>
      <c r="B190" s="25" t="n"/>
      <c r="C190" s="21" t="n"/>
      <c r="D190" s="21" t="n"/>
      <c r="E190" s="21" t="n"/>
      <c r="F190" s="21" t="n"/>
      <c r="G190" s="21" t="n"/>
      <c r="H190" s="21" t="n"/>
      <c r="I190" s="21" t="n"/>
      <c r="J190" s="11" t="n"/>
      <c r="K190" s="34" t="n"/>
      <c r="L190" s="33" t="n"/>
      <c r="M190" s="3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  <c r="Z190" s="24" t="n"/>
      <c r="AA190" s="24" t="n"/>
      <c r="AB190" s="24" t="n"/>
    </row>
    <row customHeight="1" ht="16.5" r="191" s="29">
      <c r="A191" s="25" t="n"/>
      <c r="B191" s="25" t="n"/>
      <c r="C191" s="21" t="n"/>
      <c r="D191" s="21" t="n"/>
      <c r="E191" s="21" t="n"/>
      <c r="F191" s="21" t="n"/>
      <c r="G191" s="21" t="n"/>
      <c r="H191" s="21" t="n"/>
      <c r="I191" s="21" t="n"/>
      <c r="J191" s="11" t="n"/>
      <c r="K191" s="34" t="n"/>
      <c r="L191" s="33" t="n"/>
      <c r="M191" s="3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  <c r="Z191" s="24" t="n"/>
      <c r="AA191" s="24" t="n"/>
      <c r="AB191" s="24" t="n"/>
    </row>
    <row customHeight="1" ht="16.5" r="192" s="29">
      <c r="A192" s="25" t="n"/>
      <c r="B192" s="25" t="n"/>
      <c r="C192" s="21" t="n"/>
      <c r="D192" s="21" t="n"/>
      <c r="E192" s="21" t="n"/>
      <c r="F192" s="21" t="n"/>
      <c r="G192" s="21" t="n"/>
      <c r="H192" s="21" t="n"/>
      <c r="I192" s="21" t="n"/>
      <c r="J192" s="11" t="n"/>
      <c r="K192" s="34" t="n"/>
      <c r="L192" s="33" t="n"/>
      <c r="M192" s="3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  <c r="Z192" s="24" t="n"/>
      <c r="AA192" s="24" t="n"/>
      <c r="AB192" s="24" t="n"/>
    </row>
    <row customHeight="1" ht="16.5" r="193" s="29">
      <c r="A193" s="25" t="n"/>
      <c r="B193" s="25" t="n"/>
      <c r="C193" s="21" t="n"/>
      <c r="D193" s="21" t="n"/>
      <c r="E193" s="21" t="n"/>
      <c r="F193" s="21" t="n"/>
      <c r="G193" s="21" t="n"/>
      <c r="H193" s="21" t="n"/>
      <c r="I193" s="21" t="n"/>
      <c r="J193" s="11" t="n"/>
      <c r="K193" s="34" t="n"/>
      <c r="L193" s="33" t="n"/>
      <c r="M193" s="3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  <c r="Z193" s="24" t="n"/>
      <c r="AA193" s="24" t="n"/>
      <c r="AB193" s="24" t="n"/>
    </row>
    <row customHeight="1" ht="16.5" r="194" s="29">
      <c r="A194" s="25" t="n"/>
      <c r="B194" s="25" t="n"/>
      <c r="C194" s="21" t="n"/>
      <c r="D194" s="21" t="n"/>
      <c r="E194" s="21" t="n"/>
      <c r="F194" s="21" t="n"/>
      <c r="G194" s="21" t="n"/>
      <c r="H194" s="21" t="n"/>
      <c r="I194" s="21" t="n"/>
      <c r="J194" s="11" t="n"/>
      <c r="K194" s="34" t="n"/>
      <c r="L194" s="33" t="n"/>
      <c r="M194" s="3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  <c r="Z194" s="24" t="n"/>
      <c r="AA194" s="24" t="n"/>
      <c r="AB194" s="24" t="n"/>
    </row>
    <row customHeight="1" ht="16.5" r="195" s="29">
      <c r="A195" s="25" t="n"/>
      <c r="B195" s="25" t="n"/>
      <c r="C195" s="21" t="n"/>
      <c r="D195" s="21" t="n"/>
      <c r="E195" s="21" t="n"/>
      <c r="F195" s="21" t="n"/>
      <c r="G195" s="21" t="n"/>
      <c r="H195" s="21" t="n"/>
      <c r="I195" s="21" t="n"/>
      <c r="J195" s="11" t="n"/>
      <c r="K195" s="34" t="n"/>
      <c r="L195" s="33" t="n"/>
      <c r="M195" s="3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  <c r="Z195" s="24" t="n"/>
      <c r="AA195" s="24" t="n"/>
      <c r="AB195" s="24" t="n"/>
    </row>
    <row customHeight="1" ht="16.5" r="196" s="29">
      <c r="A196" s="25" t="n"/>
      <c r="B196" s="25" t="n"/>
      <c r="C196" s="21" t="n"/>
      <c r="D196" s="21" t="n"/>
      <c r="E196" s="21" t="n"/>
      <c r="F196" s="21" t="n"/>
      <c r="G196" s="21" t="n"/>
      <c r="H196" s="21" t="n"/>
      <c r="I196" s="21" t="n"/>
      <c r="J196" s="11" t="n"/>
      <c r="K196" s="34" t="n"/>
      <c r="L196" s="33" t="n"/>
      <c r="M196" s="3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  <c r="Z196" s="24" t="n"/>
      <c r="AA196" s="24" t="n"/>
      <c r="AB196" s="24" t="n"/>
    </row>
    <row customHeight="1" ht="16.5" r="197" s="29">
      <c r="A197" s="25" t="n"/>
      <c r="B197" s="25" t="n"/>
      <c r="C197" s="21" t="n"/>
      <c r="D197" s="21" t="n"/>
      <c r="E197" s="21" t="n"/>
      <c r="F197" s="21" t="n"/>
      <c r="G197" s="21" t="n"/>
      <c r="H197" s="21" t="n"/>
      <c r="I197" s="21" t="n"/>
      <c r="J197" s="11" t="n"/>
      <c r="K197" s="34" t="n"/>
      <c r="L197" s="33" t="n"/>
      <c r="M197" s="3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  <c r="Z197" s="24" t="n"/>
      <c r="AA197" s="24" t="n"/>
      <c r="AB197" s="24" t="n"/>
    </row>
    <row customHeight="1" ht="16.5" r="198" s="29">
      <c r="A198" s="25" t="n"/>
      <c r="B198" s="25" t="n"/>
      <c r="C198" s="21" t="n"/>
      <c r="D198" s="21" t="n"/>
      <c r="E198" s="21" t="n"/>
      <c r="F198" s="21" t="n"/>
      <c r="G198" s="21" t="n"/>
      <c r="H198" s="21" t="n"/>
      <c r="I198" s="21" t="n"/>
      <c r="J198" s="11" t="n"/>
      <c r="K198" s="34" t="n"/>
      <c r="L198" s="33" t="n"/>
      <c r="M198" s="3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  <c r="Z198" s="24" t="n"/>
      <c r="AA198" s="24" t="n"/>
      <c r="AB198" s="24" t="n"/>
    </row>
    <row customHeight="1" ht="16.5" r="199" s="29">
      <c r="A199" s="25" t="n"/>
      <c r="B199" s="25" t="n"/>
      <c r="C199" s="21" t="n"/>
      <c r="D199" s="21" t="n"/>
      <c r="E199" s="21" t="n"/>
      <c r="F199" s="21" t="n"/>
      <c r="G199" s="21" t="n"/>
      <c r="H199" s="21" t="n"/>
      <c r="I199" s="21" t="n"/>
      <c r="J199" s="11" t="n"/>
      <c r="K199" s="34" t="n"/>
      <c r="L199" s="33" t="n"/>
      <c r="M199" s="3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  <c r="Z199" s="24" t="n"/>
      <c r="AA199" s="24" t="n"/>
      <c r="AB199" s="24" t="n"/>
    </row>
    <row customHeight="1" ht="16.5" r="200" s="29">
      <c r="A200" s="25" t="n"/>
      <c r="B200" s="25" t="n"/>
      <c r="C200" s="21" t="n"/>
      <c r="D200" s="21" t="n"/>
      <c r="E200" s="21" t="n"/>
      <c r="F200" s="21" t="n"/>
      <c r="G200" s="21" t="n"/>
      <c r="H200" s="21" t="n"/>
      <c r="I200" s="21" t="n"/>
      <c r="J200" s="11" t="n"/>
      <c r="K200" s="34" t="n"/>
      <c r="L200" s="33" t="n"/>
      <c r="M200" s="3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  <c r="Z200" s="24" t="n"/>
      <c r="AA200" s="24" t="n"/>
      <c r="AB200" s="24" t="n"/>
    </row>
    <row customHeight="1" ht="16.5" r="201" s="29">
      <c r="A201" s="25" t="n"/>
      <c r="B201" s="25" t="n"/>
      <c r="C201" s="21" t="n"/>
      <c r="D201" s="21" t="n"/>
      <c r="E201" s="21" t="n"/>
      <c r="F201" s="21" t="n"/>
      <c r="G201" s="21" t="n"/>
      <c r="H201" s="21" t="n"/>
      <c r="I201" s="21" t="n"/>
      <c r="J201" s="11" t="n"/>
      <c r="K201" s="34" t="n"/>
      <c r="L201" s="33" t="n"/>
      <c r="M201" s="3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  <c r="Z201" s="24" t="n"/>
      <c r="AA201" s="24" t="n"/>
      <c r="AB201" s="24" t="n"/>
    </row>
    <row customHeight="1" ht="16.5" r="202" s="29">
      <c r="A202" s="25" t="n"/>
      <c r="B202" s="25" t="n"/>
      <c r="C202" s="21" t="n"/>
      <c r="D202" s="21" t="n"/>
      <c r="E202" s="21" t="n"/>
      <c r="F202" s="21" t="n"/>
      <c r="G202" s="21" t="n"/>
      <c r="H202" s="21" t="n"/>
      <c r="I202" s="21" t="n"/>
      <c r="J202" s="11" t="n"/>
      <c r="K202" s="34" t="n"/>
      <c r="L202" s="33" t="n"/>
      <c r="M202" s="3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  <c r="Z202" s="24" t="n"/>
      <c r="AA202" s="24" t="n"/>
      <c r="AB202" s="24" t="n"/>
    </row>
    <row customHeight="1" ht="16.5" r="203" s="29">
      <c r="A203" s="25" t="n"/>
      <c r="B203" s="25" t="n"/>
      <c r="C203" s="21" t="n"/>
      <c r="D203" s="21" t="n"/>
      <c r="E203" s="21" t="n"/>
      <c r="F203" s="21" t="n"/>
      <c r="G203" s="21" t="n"/>
      <c r="H203" s="21" t="n"/>
      <c r="I203" s="21" t="n"/>
      <c r="J203" s="11" t="n"/>
      <c r="K203" s="34" t="n"/>
      <c r="L203" s="33" t="n"/>
      <c r="M203" s="3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  <c r="Z203" s="24" t="n"/>
      <c r="AA203" s="24" t="n"/>
      <c r="AB203" s="24" t="n"/>
    </row>
    <row customHeight="1" ht="16.5" r="204" s="29">
      <c r="A204" s="25" t="n"/>
      <c r="B204" s="25" t="n"/>
      <c r="C204" s="21" t="n"/>
      <c r="D204" s="21" t="n"/>
      <c r="E204" s="21" t="n"/>
      <c r="F204" s="21" t="n"/>
      <c r="G204" s="21" t="n"/>
      <c r="H204" s="21" t="n"/>
      <c r="I204" s="21" t="n"/>
      <c r="J204" s="11" t="n"/>
      <c r="K204" s="34" t="n"/>
      <c r="L204" s="33" t="n"/>
      <c r="M204" s="3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  <c r="Z204" s="24" t="n"/>
      <c r="AA204" s="24" t="n"/>
      <c r="AB204" s="24" t="n"/>
    </row>
    <row customHeight="1" ht="16.5" r="205" s="29">
      <c r="A205" s="25" t="n"/>
      <c r="B205" s="25" t="n"/>
      <c r="C205" s="21" t="n"/>
      <c r="D205" s="21" t="n"/>
      <c r="E205" s="21" t="n"/>
      <c r="F205" s="21" t="n"/>
      <c r="G205" s="21" t="n"/>
      <c r="H205" s="21" t="n"/>
      <c r="I205" s="21" t="n"/>
      <c r="J205" s="11" t="n"/>
      <c r="K205" s="34" t="n"/>
      <c r="L205" s="33" t="n"/>
      <c r="M205" s="3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4" t="n"/>
      <c r="AB205" s="24" t="n"/>
    </row>
    <row customHeight="1" ht="16.5" r="206" s="29">
      <c r="A206" s="25" t="n"/>
      <c r="B206" s="25" t="n"/>
      <c r="C206" s="21" t="n"/>
      <c r="D206" s="21" t="n"/>
      <c r="E206" s="21" t="n"/>
      <c r="F206" s="21" t="n"/>
      <c r="G206" s="21" t="n"/>
      <c r="H206" s="21" t="n"/>
      <c r="I206" s="21" t="n"/>
      <c r="J206" s="11" t="n"/>
      <c r="K206" s="34" t="n"/>
      <c r="L206" s="33" t="n"/>
      <c r="M206" s="3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  <c r="Z206" s="24" t="n"/>
      <c r="AA206" s="24" t="n"/>
      <c r="AB206" s="24" t="n"/>
    </row>
    <row customHeight="1" ht="16.5" r="207" s="29">
      <c r="A207" s="25" t="n"/>
      <c r="B207" s="25" t="n"/>
      <c r="C207" s="21" t="n"/>
      <c r="D207" s="21" t="n"/>
      <c r="E207" s="21" t="n"/>
      <c r="F207" s="21" t="n"/>
      <c r="G207" s="21" t="n"/>
      <c r="H207" s="21" t="n"/>
      <c r="I207" s="21" t="n"/>
      <c r="J207" s="11" t="n"/>
      <c r="K207" s="34" t="n"/>
      <c r="L207" s="33" t="n"/>
      <c r="M207" s="3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  <c r="Z207" s="24" t="n"/>
      <c r="AA207" s="24" t="n"/>
      <c r="AB207" s="24" t="n"/>
    </row>
    <row customHeight="1" ht="16.5" r="208" s="29">
      <c r="A208" s="25" t="n"/>
      <c r="B208" s="25" t="n"/>
      <c r="C208" s="21" t="n"/>
      <c r="D208" s="21" t="n"/>
      <c r="E208" s="21" t="n"/>
      <c r="F208" s="21" t="n"/>
      <c r="G208" s="21" t="n"/>
      <c r="H208" s="21" t="n"/>
      <c r="I208" s="21" t="n"/>
      <c r="J208" s="11" t="n"/>
      <c r="K208" s="34" t="n"/>
      <c r="L208" s="33" t="n"/>
      <c r="M208" s="3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  <c r="Z208" s="24" t="n"/>
      <c r="AA208" s="24" t="n"/>
      <c r="AB208" s="24" t="n"/>
    </row>
    <row customHeight="1" ht="16.5" r="209" s="29">
      <c r="A209" s="25" t="n"/>
      <c r="B209" s="25" t="n"/>
      <c r="C209" s="21" t="n"/>
      <c r="D209" s="21" t="n"/>
      <c r="E209" s="21" t="n"/>
      <c r="F209" s="21" t="n"/>
      <c r="G209" s="21" t="n"/>
      <c r="H209" s="21" t="n"/>
      <c r="I209" s="21" t="n"/>
      <c r="J209" s="11" t="n"/>
      <c r="K209" s="34" t="n"/>
      <c r="L209" s="33" t="n"/>
      <c r="M209" s="3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  <c r="Z209" s="24" t="n"/>
      <c r="AA209" s="24" t="n"/>
      <c r="AB209" s="24" t="n"/>
    </row>
    <row customHeight="1" ht="16.5" r="210" s="29">
      <c r="A210" s="25" t="n"/>
      <c r="B210" s="25" t="n"/>
      <c r="C210" s="21" t="n"/>
      <c r="D210" s="21" t="n"/>
      <c r="E210" s="21" t="n"/>
      <c r="F210" s="21" t="n"/>
      <c r="G210" s="21" t="n"/>
      <c r="H210" s="21" t="n"/>
      <c r="I210" s="21" t="n"/>
      <c r="J210" s="11" t="n"/>
      <c r="K210" s="34" t="n"/>
      <c r="L210" s="33" t="n"/>
      <c r="M210" s="3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  <c r="Z210" s="24" t="n"/>
      <c r="AA210" s="24" t="n"/>
      <c r="AB210" s="24" t="n"/>
    </row>
    <row customHeight="1" ht="16.5" r="211" s="29">
      <c r="A211" s="25" t="n"/>
      <c r="B211" s="25" t="n"/>
      <c r="C211" s="21" t="n"/>
      <c r="D211" s="21" t="n"/>
      <c r="E211" s="21" t="n"/>
      <c r="F211" s="21" t="n"/>
      <c r="G211" s="21" t="n"/>
      <c r="H211" s="21" t="n"/>
      <c r="I211" s="21" t="n"/>
      <c r="J211" s="11" t="n"/>
      <c r="K211" s="34" t="n"/>
      <c r="L211" s="33" t="n"/>
      <c r="M211" s="3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  <c r="Z211" s="24" t="n"/>
      <c r="AA211" s="24" t="n"/>
      <c r="AB211" s="24" t="n"/>
    </row>
    <row customHeight="1" ht="16.5" r="212" s="29">
      <c r="A212" s="25" t="n"/>
      <c r="B212" s="25" t="n"/>
      <c r="C212" s="21" t="n"/>
      <c r="D212" s="21" t="n"/>
      <c r="E212" s="21" t="n"/>
      <c r="F212" s="21" t="n"/>
      <c r="G212" s="21" t="n"/>
      <c r="H212" s="21" t="n"/>
      <c r="I212" s="21" t="n"/>
      <c r="J212" s="11" t="n"/>
      <c r="K212" s="34" t="n"/>
      <c r="L212" s="33" t="n"/>
      <c r="M212" s="3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  <c r="Z212" s="24" t="n"/>
      <c r="AA212" s="24" t="n"/>
      <c r="AB212" s="24" t="n"/>
    </row>
    <row customHeight="1" ht="16.5" r="213" s="29">
      <c r="A213" s="25" t="n"/>
      <c r="B213" s="25" t="n"/>
      <c r="C213" s="21" t="n"/>
      <c r="D213" s="21" t="n"/>
      <c r="E213" s="21" t="n"/>
      <c r="F213" s="21" t="n"/>
      <c r="G213" s="21" t="n"/>
      <c r="H213" s="21" t="n"/>
      <c r="I213" s="21" t="n"/>
      <c r="J213" s="11" t="n"/>
      <c r="K213" s="34" t="n"/>
      <c r="L213" s="33" t="n"/>
      <c r="M213" s="3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  <c r="Z213" s="24" t="n"/>
      <c r="AA213" s="24" t="n"/>
      <c r="AB213" s="24" t="n"/>
    </row>
    <row customHeight="1" ht="16.5" r="214" s="29">
      <c r="A214" s="25" t="n"/>
      <c r="B214" s="25" t="n"/>
      <c r="C214" s="21" t="n"/>
      <c r="D214" s="21" t="n"/>
      <c r="E214" s="21" t="n"/>
      <c r="F214" s="21" t="n"/>
      <c r="G214" s="21" t="n"/>
      <c r="H214" s="21" t="n"/>
      <c r="I214" s="21" t="n"/>
      <c r="J214" s="11" t="n"/>
      <c r="K214" s="34" t="n"/>
      <c r="L214" s="33" t="n"/>
      <c r="M214" s="3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  <c r="Z214" s="24" t="n"/>
      <c r="AA214" s="24" t="n"/>
      <c r="AB214" s="24" t="n"/>
    </row>
    <row customHeight="1" ht="16.5" r="215" s="29">
      <c r="A215" s="25" t="n"/>
      <c r="B215" s="25" t="n"/>
      <c r="C215" s="21" t="n"/>
      <c r="D215" s="21" t="n"/>
      <c r="E215" s="21" t="n"/>
      <c r="F215" s="21" t="n"/>
      <c r="G215" s="21" t="n"/>
      <c r="H215" s="21" t="n"/>
      <c r="I215" s="21" t="n"/>
      <c r="J215" s="11" t="n"/>
      <c r="K215" s="34" t="n"/>
      <c r="L215" s="33" t="n"/>
      <c r="M215" s="3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  <c r="Z215" s="24" t="n"/>
      <c r="AA215" s="24" t="n"/>
      <c r="AB215" s="24" t="n"/>
    </row>
    <row customHeight="1" ht="16.5" r="216" s="29">
      <c r="A216" s="25" t="n"/>
      <c r="B216" s="25" t="n"/>
      <c r="C216" s="21" t="n"/>
      <c r="D216" s="21" t="n"/>
      <c r="E216" s="21" t="n"/>
      <c r="F216" s="21" t="n"/>
      <c r="G216" s="21" t="n"/>
      <c r="H216" s="21" t="n"/>
      <c r="I216" s="21" t="n"/>
      <c r="J216" s="11" t="n"/>
      <c r="K216" s="34" t="n"/>
      <c r="L216" s="33" t="n"/>
      <c r="M216" s="3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  <c r="Z216" s="24" t="n"/>
      <c r="AA216" s="24" t="n"/>
      <c r="AB216" s="24" t="n"/>
    </row>
    <row customHeight="1" ht="16.5" r="217" s="29">
      <c r="A217" s="25" t="n"/>
      <c r="B217" s="25" t="n"/>
      <c r="C217" s="21" t="n"/>
      <c r="D217" s="21" t="n"/>
      <c r="E217" s="21" t="n"/>
      <c r="F217" s="21" t="n"/>
      <c r="G217" s="21" t="n"/>
      <c r="H217" s="21" t="n"/>
      <c r="I217" s="21" t="n"/>
      <c r="J217" s="11" t="n"/>
      <c r="K217" s="34" t="n"/>
      <c r="L217" s="33" t="n"/>
      <c r="M217" s="3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  <c r="Z217" s="24" t="n"/>
      <c r="AA217" s="24" t="n"/>
      <c r="AB217" s="24" t="n"/>
    </row>
    <row customHeight="1" ht="16.5" r="218" s="29">
      <c r="A218" s="25" t="n"/>
      <c r="B218" s="25" t="n"/>
      <c r="C218" s="21" t="n"/>
      <c r="D218" s="21" t="n"/>
      <c r="E218" s="21" t="n"/>
      <c r="F218" s="21" t="n"/>
      <c r="G218" s="21" t="n"/>
      <c r="H218" s="21" t="n"/>
      <c r="I218" s="21" t="n"/>
      <c r="J218" s="11" t="n"/>
      <c r="K218" s="34" t="n"/>
      <c r="L218" s="33" t="n"/>
      <c r="M218" s="3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  <c r="Z218" s="24" t="n"/>
      <c r="AA218" s="24" t="n"/>
      <c r="AB218" s="24" t="n"/>
    </row>
    <row customHeight="1" ht="16.5" r="219" s="29">
      <c r="A219" s="25" t="n"/>
      <c r="B219" s="25" t="n"/>
      <c r="C219" s="21" t="n"/>
      <c r="D219" s="21" t="n"/>
      <c r="E219" s="21" t="n"/>
      <c r="F219" s="21" t="n"/>
      <c r="G219" s="21" t="n"/>
      <c r="H219" s="21" t="n"/>
      <c r="I219" s="21" t="n"/>
      <c r="J219" s="11" t="n"/>
      <c r="K219" s="34" t="n"/>
      <c r="L219" s="33" t="n"/>
      <c r="M219" s="3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  <c r="Z219" s="24" t="n"/>
      <c r="AA219" s="24" t="n"/>
      <c r="AB219" s="24" t="n"/>
    </row>
    <row customHeight="1" ht="16.5" r="220" s="29">
      <c r="A220" s="25" t="n"/>
      <c r="B220" s="25" t="n"/>
      <c r="C220" s="21" t="n"/>
      <c r="D220" s="21" t="n"/>
      <c r="E220" s="21" t="n"/>
      <c r="F220" s="21" t="n"/>
      <c r="G220" s="21" t="n"/>
      <c r="H220" s="21" t="n"/>
      <c r="I220" s="21" t="n"/>
      <c r="J220" s="11" t="n"/>
      <c r="K220" s="34" t="n"/>
      <c r="L220" s="33" t="n"/>
      <c r="M220" s="3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  <c r="Z220" s="24" t="n"/>
      <c r="AA220" s="24" t="n"/>
      <c r="AB220" s="24" t="n"/>
    </row>
    <row customHeight="1" ht="16.5" r="221" s="29">
      <c r="A221" s="25" t="n"/>
      <c r="B221" s="25" t="n"/>
      <c r="C221" s="21" t="n"/>
      <c r="D221" s="21" t="n"/>
      <c r="E221" s="21" t="n"/>
      <c r="F221" s="21" t="n"/>
      <c r="G221" s="21" t="n"/>
      <c r="H221" s="21" t="n"/>
      <c r="I221" s="21" t="n"/>
      <c r="J221" s="11" t="n"/>
      <c r="K221" s="34" t="n"/>
      <c r="L221" s="33" t="n"/>
      <c r="M221" s="3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  <c r="Z221" s="24" t="n"/>
      <c r="AA221" s="24" t="n"/>
      <c r="AB221" s="24" t="n"/>
    </row>
    <row customHeight="1" ht="16.5" r="222" s="29">
      <c r="A222" s="25" t="n"/>
      <c r="B222" s="25" t="n"/>
      <c r="C222" s="21" t="n"/>
      <c r="D222" s="21" t="n"/>
      <c r="E222" s="21" t="n"/>
      <c r="F222" s="21" t="n"/>
      <c r="G222" s="21" t="n"/>
      <c r="H222" s="21" t="n"/>
      <c r="I222" s="21" t="n"/>
      <c r="J222" s="11" t="n"/>
      <c r="K222" s="34" t="n"/>
      <c r="L222" s="33" t="n"/>
      <c r="M222" s="3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4" t="n"/>
      <c r="AB222" s="24" t="n"/>
    </row>
    <row customHeight="1" ht="16.5" r="223" s="29">
      <c r="A223" s="25" t="n"/>
      <c r="B223" s="25" t="n"/>
      <c r="C223" s="21" t="n"/>
      <c r="D223" s="21" t="n"/>
      <c r="E223" s="21" t="n"/>
      <c r="F223" s="21" t="n"/>
      <c r="G223" s="21" t="n"/>
      <c r="H223" s="21" t="n"/>
      <c r="I223" s="21" t="n"/>
      <c r="J223" s="11" t="n"/>
      <c r="K223" s="34" t="n"/>
      <c r="L223" s="33" t="n"/>
      <c r="M223" s="3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4" t="n"/>
      <c r="AB223" s="24" t="n"/>
    </row>
    <row customHeight="1" ht="16.5" r="224" s="29">
      <c r="A224" s="25" t="n"/>
      <c r="B224" s="25" t="n"/>
      <c r="C224" s="21" t="n"/>
      <c r="D224" s="21" t="n"/>
      <c r="E224" s="21" t="n"/>
      <c r="F224" s="21" t="n"/>
      <c r="G224" s="21" t="n"/>
      <c r="H224" s="21" t="n"/>
      <c r="I224" s="21" t="n"/>
      <c r="J224" s="11" t="n"/>
      <c r="K224" s="34" t="n"/>
      <c r="L224" s="33" t="n"/>
      <c r="M224" s="3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  <c r="Z224" s="24" t="n"/>
      <c r="AA224" s="24" t="n"/>
      <c r="AB224" s="24" t="n"/>
    </row>
    <row customHeight="1" ht="16.5" r="225" s="29">
      <c r="A225" s="25" t="n"/>
      <c r="B225" s="25" t="n"/>
      <c r="C225" s="21" t="n"/>
      <c r="D225" s="21" t="n"/>
      <c r="E225" s="21" t="n"/>
      <c r="F225" s="21" t="n"/>
      <c r="G225" s="21" t="n"/>
      <c r="H225" s="21" t="n"/>
      <c r="I225" s="21" t="n"/>
      <c r="J225" s="11" t="n"/>
      <c r="K225" s="34" t="n"/>
      <c r="L225" s="33" t="n"/>
      <c r="M225" s="3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4" t="n"/>
      <c r="AB225" s="24" t="n"/>
    </row>
    <row customHeight="1" ht="16.5" r="226" s="29">
      <c r="A226" s="25" t="n"/>
      <c r="B226" s="25" t="n"/>
      <c r="C226" s="21" t="n"/>
      <c r="D226" s="21" t="n"/>
      <c r="E226" s="21" t="n"/>
      <c r="F226" s="21" t="n"/>
      <c r="G226" s="21" t="n"/>
      <c r="H226" s="21" t="n"/>
      <c r="I226" s="21" t="n"/>
      <c r="J226" s="11" t="n"/>
      <c r="K226" s="34" t="n"/>
      <c r="L226" s="33" t="n"/>
      <c r="M226" s="3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  <c r="Z226" s="24" t="n"/>
      <c r="AA226" s="24" t="n"/>
      <c r="AB226" s="24" t="n"/>
    </row>
    <row customHeight="1" ht="16.5" r="227" s="29">
      <c r="A227" s="25" t="n"/>
      <c r="B227" s="25" t="n"/>
      <c r="C227" s="21" t="n"/>
      <c r="D227" s="21" t="n"/>
      <c r="E227" s="21" t="n"/>
      <c r="F227" s="21" t="n"/>
      <c r="G227" s="21" t="n"/>
      <c r="H227" s="21" t="n"/>
      <c r="I227" s="21" t="n"/>
      <c r="J227" s="11" t="n"/>
      <c r="K227" s="34" t="n"/>
      <c r="L227" s="33" t="n"/>
      <c r="M227" s="3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  <c r="Z227" s="24" t="n"/>
      <c r="AA227" s="24" t="n"/>
      <c r="AB227" s="24" t="n"/>
    </row>
    <row customHeight="1" ht="16.5" r="228" s="29">
      <c r="A228" s="25" t="n"/>
      <c r="B228" s="25" t="n"/>
      <c r="C228" s="21" t="n"/>
      <c r="D228" s="21" t="n"/>
      <c r="E228" s="21" t="n"/>
      <c r="F228" s="21" t="n"/>
      <c r="G228" s="21" t="n"/>
      <c r="H228" s="21" t="n"/>
      <c r="I228" s="21" t="n"/>
      <c r="J228" s="11" t="n"/>
      <c r="K228" s="34" t="n"/>
      <c r="L228" s="33" t="n"/>
      <c r="M228" s="3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4" t="n"/>
      <c r="AB228" s="24" t="n"/>
    </row>
    <row customHeight="1" ht="16.5" r="229" s="29">
      <c r="A229" s="25" t="n"/>
      <c r="B229" s="25" t="n"/>
      <c r="C229" s="21" t="n"/>
      <c r="D229" s="21" t="n"/>
      <c r="E229" s="21" t="n"/>
      <c r="F229" s="21" t="n"/>
      <c r="G229" s="21" t="n"/>
      <c r="H229" s="21" t="n"/>
      <c r="I229" s="21" t="n"/>
      <c r="J229" s="11" t="n"/>
      <c r="K229" s="34" t="n"/>
      <c r="L229" s="33" t="n"/>
      <c r="M229" s="3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  <c r="Z229" s="24" t="n"/>
      <c r="AA229" s="24" t="n"/>
      <c r="AB229" s="24" t="n"/>
    </row>
    <row customHeight="1" ht="16.5" r="230" s="29">
      <c r="A230" s="25" t="n"/>
      <c r="B230" s="25" t="n"/>
      <c r="C230" s="21" t="n"/>
      <c r="D230" s="21" t="n"/>
      <c r="E230" s="21" t="n"/>
      <c r="F230" s="21" t="n"/>
      <c r="G230" s="21" t="n"/>
      <c r="H230" s="21" t="n"/>
      <c r="I230" s="21" t="n"/>
      <c r="J230" s="11" t="n"/>
      <c r="K230" s="34" t="n"/>
      <c r="L230" s="33" t="n"/>
      <c r="M230" s="3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  <c r="Z230" s="24" t="n"/>
      <c r="AA230" s="24" t="n"/>
      <c r="AB230" s="24" t="n"/>
    </row>
    <row customHeight="1" ht="16.5" r="231" s="29">
      <c r="A231" s="25" t="n"/>
      <c r="B231" s="25" t="n"/>
      <c r="C231" s="21" t="n"/>
      <c r="D231" s="21" t="n"/>
      <c r="E231" s="21" t="n"/>
      <c r="F231" s="21" t="n"/>
      <c r="G231" s="21" t="n"/>
      <c r="H231" s="21" t="n"/>
      <c r="I231" s="21" t="n"/>
      <c r="J231" s="11" t="n"/>
      <c r="K231" s="34" t="n"/>
      <c r="L231" s="33" t="n"/>
      <c r="M231" s="3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  <c r="Z231" s="24" t="n"/>
      <c r="AA231" s="24" t="n"/>
      <c r="AB231" s="24" t="n"/>
    </row>
    <row customHeight="1" ht="16.5" r="232" s="29">
      <c r="A232" s="25" t="n"/>
      <c r="B232" s="25" t="n"/>
      <c r="C232" s="21" t="n"/>
      <c r="D232" s="21" t="n"/>
      <c r="E232" s="21" t="n"/>
      <c r="F232" s="21" t="n"/>
      <c r="G232" s="21" t="n"/>
      <c r="H232" s="21" t="n"/>
      <c r="I232" s="21" t="n"/>
      <c r="J232" s="11" t="n"/>
      <c r="K232" s="34" t="n"/>
      <c r="L232" s="33" t="n"/>
      <c r="M232" s="3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  <c r="Z232" s="24" t="n"/>
      <c r="AA232" s="24" t="n"/>
      <c r="AB232" s="24" t="n"/>
    </row>
    <row customHeight="1" ht="16.5" r="233" s="29">
      <c r="A233" s="25" t="n"/>
      <c r="B233" s="25" t="n"/>
      <c r="C233" s="21" t="n"/>
      <c r="D233" s="21" t="n"/>
      <c r="E233" s="21" t="n"/>
      <c r="F233" s="21" t="n"/>
      <c r="G233" s="21" t="n"/>
      <c r="H233" s="21" t="n"/>
      <c r="I233" s="21" t="n"/>
      <c r="J233" s="11" t="n"/>
      <c r="K233" s="34" t="n"/>
      <c r="L233" s="33" t="n"/>
      <c r="M233" s="3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  <c r="Z233" s="24" t="n"/>
      <c r="AA233" s="24" t="n"/>
      <c r="AB233" s="24" t="n"/>
    </row>
    <row customHeight="1" ht="16.5" r="234" s="29">
      <c r="A234" s="25" t="n"/>
      <c r="B234" s="25" t="n"/>
      <c r="C234" s="21" t="n"/>
      <c r="D234" s="21" t="n"/>
      <c r="E234" s="21" t="n"/>
      <c r="F234" s="21" t="n"/>
      <c r="G234" s="21" t="n"/>
      <c r="H234" s="21" t="n"/>
      <c r="I234" s="21" t="n"/>
      <c r="J234" s="11" t="n"/>
      <c r="K234" s="34" t="n"/>
      <c r="L234" s="33" t="n"/>
      <c r="M234" s="3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  <c r="Y234" s="24" t="n"/>
      <c r="Z234" s="24" t="n"/>
      <c r="AA234" s="24" t="n"/>
      <c r="AB234" s="24" t="n"/>
    </row>
    <row customHeight="1" ht="16.5" r="235" s="29">
      <c r="A235" s="25" t="n"/>
      <c r="B235" s="25" t="n"/>
      <c r="C235" s="21" t="n"/>
      <c r="D235" s="21" t="n"/>
      <c r="E235" s="21" t="n"/>
      <c r="F235" s="21" t="n"/>
      <c r="G235" s="21" t="n"/>
      <c r="H235" s="21" t="n"/>
      <c r="I235" s="21" t="n"/>
      <c r="J235" s="11" t="n"/>
      <c r="K235" s="34" t="n"/>
      <c r="L235" s="33" t="n"/>
      <c r="M235" s="3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  <c r="Z235" s="24" t="n"/>
      <c r="AA235" s="24" t="n"/>
      <c r="AB235" s="24" t="n"/>
    </row>
    <row customHeight="1" ht="16.5" r="236" s="29">
      <c r="A236" s="25" t="n"/>
      <c r="B236" s="25" t="n"/>
      <c r="C236" s="21" t="n"/>
      <c r="D236" s="21" t="n"/>
      <c r="E236" s="21" t="n"/>
      <c r="F236" s="21" t="n"/>
      <c r="G236" s="21" t="n"/>
      <c r="H236" s="21" t="n"/>
      <c r="I236" s="21" t="n"/>
      <c r="J236" s="11" t="n"/>
      <c r="K236" s="34" t="n"/>
      <c r="L236" s="33" t="n"/>
      <c r="M236" s="3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4" t="n"/>
      <c r="AB236" s="24" t="n"/>
    </row>
    <row customHeight="1" ht="16.5" r="237" s="29">
      <c r="A237" s="25" t="n"/>
      <c r="B237" s="25" t="n"/>
      <c r="C237" s="21" t="n"/>
      <c r="D237" s="21" t="n"/>
      <c r="E237" s="21" t="n"/>
      <c r="F237" s="21" t="n"/>
      <c r="G237" s="21" t="n"/>
      <c r="H237" s="21" t="n"/>
      <c r="I237" s="21" t="n"/>
      <c r="J237" s="11" t="n"/>
      <c r="K237" s="34" t="n"/>
      <c r="L237" s="33" t="n"/>
      <c r="M237" s="3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  <c r="Z237" s="24" t="n"/>
      <c r="AA237" s="24" t="n"/>
      <c r="AB237" s="24" t="n"/>
    </row>
    <row customHeight="1" ht="16.5" r="238" s="29">
      <c r="A238" s="25" t="n"/>
      <c r="B238" s="25" t="n"/>
      <c r="C238" s="21" t="n"/>
      <c r="D238" s="21" t="n"/>
      <c r="E238" s="21" t="n"/>
      <c r="F238" s="21" t="n"/>
      <c r="G238" s="21" t="n"/>
      <c r="H238" s="21" t="n"/>
      <c r="I238" s="21" t="n"/>
      <c r="J238" s="11" t="n"/>
      <c r="K238" s="34" t="n"/>
      <c r="L238" s="33" t="n"/>
      <c r="M238" s="3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  <c r="Z238" s="24" t="n"/>
      <c r="AA238" s="24" t="n"/>
      <c r="AB238" s="24" t="n"/>
    </row>
    <row customHeight="1" ht="16.5" r="239" s="29">
      <c r="A239" s="25" t="n"/>
      <c r="B239" s="25" t="n"/>
      <c r="C239" s="21" t="n"/>
      <c r="D239" s="21" t="n"/>
      <c r="E239" s="21" t="n"/>
      <c r="F239" s="21" t="n"/>
      <c r="G239" s="21" t="n"/>
      <c r="H239" s="21" t="n"/>
      <c r="I239" s="21" t="n"/>
      <c r="J239" s="11" t="n"/>
      <c r="K239" s="34" t="n"/>
      <c r="L239" s="33" t="n"/>
      <c r="M239" s="3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  <c r="Z239" s="24" t="n"/>
      <c r="AA239" s="24" t="n"/>
      <c r="AB239" s="24" t="n"/>
    </row>
    <row customHeight="1" ht="16.5" r="240" s="29">
      <c r="A240" s="25" t="n"/>
      <c r="B240" s="25" t="n"/>
      <c r="C240" s="21" t="n"/>
      <c r="D240" s="21" t="n"/>
      <c r="E240" s="21" t="n"/>
      <c r="F240" s="21" t="n"/>
      <c r="G240" s="21" t="n"/>
      <c r="H240" s="21" t="n"/>
      <c r="I240" s="21" t="n"/>
      <c r="J240" s="11" t="n"/>
      <c r="K240" s="34" t="n"/>
      <c r="L240" s="33" t="n"/>
      <c r="M240" s="3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  <c r="Z240" s="24" t="n"/>
      <c r="AA240" s="24" t="n"/>
      <c r="AB240" s="24" t="n"/>
    </row>
    <row customHeight="1" ht="16.5" r="241" s="29">
      <c r="A241" s="25" t="n"/>
      <c r="B241" s="25" t="n"/>
      <c r="C241" s="21" t="n"/>
      <c r="D241" s="21" t="n"/>
      <c r="E241" s="21" t="n"/>
      <c r="F241" s="21" t="n"/>
      <c r="G241" s="21" t="n"/>
      <c r="H241" s="21" t="n"/>
      <c r="I241" s="21" t="n"/>
      <c r="J241" s="11" t="n"/>
      <c r="K241" s="34" t="n"/>
      <c r="L241" s="33" t="n"/>
      <c r="M241" s="3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24" t="n"/>
      <c r="AB241" s="24" t="n"/>
    </row>
    <row customHeight="1" ht="16.5" r="242" s="29">
      <c r="A242" s="25" t="n"/>
      <c r="B242" s="25" t="n"/>
      <c r="C242" s="21" t="n"/>
      <c r="D242" s="21" t="n"/>
      <c r="E242" s="21" t="n"/>
      <c r="F242" s="21" t="n"/>
      <c r="G242" s="21" t="n"/>
      <c r="H242" s="21" t="n"/>
      <c r="I242" s="21" t="n"/>
      <c r="J242" s="11" t="n"/>
      <c r="K242" s="34" t="n"/>
      <c r="L242" s="33" t="n"/>
      <c r="M242" s="3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4" t="n"/>
      <c r="AB242" s="24" t="n"/>
    </row>
    <row customHeight="1" ht="16.5" r="243" s="29">
      <c r="A243" s="25" t="n"/>
      <c r="B243" s="25" t="n"/>
      <c r="C243" s="21" t="n"/>
      <c r="D243" s="21" t="n"/>
      <c r="E243" s="21" t="n"/>
      <c r="F243" s="21" t="n"/>
      <c r="G243" s="21" t="n"/>
      <c r="H243" s="21" t="n"/>
      <c r="I243" s="21" t="n"/>
      <c r="J243" s="11" t="n"/>
      <c r="K243" s="34" t="n"/>
      <c r="L243" s="33" t="n"/>
      <c r="M243" s="3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  <c r="Z243" s="24" t="n"/>
      <c r="AA243" s="24" t="n"/>
      <c r="AB243" s="24" t="n"/>
    </row>
    <row customHeight="1" ht="16.5" r="244" s="29">
      <c r="A244" s="25" t="n"/>
      <c r="B244" s="25" t="n"/>
      <c r="C244" s="21" t="n"/>
      <c r="D244" s="21" t="n"/>
      <c r="E244" s="21" t="n"/>
      <c r="F244" s="21" t="n"/>
      <c r="G244" s="21" t="n"/>
      <c r="H244" s="21" t="n"/>
      <c r="I244" s="21" t="n"/>
      <c r="J244" s="11" t="n"/>
      <c r="K244" s="34" t="n"/>
      <c r="L244" s="33" t="n"/>
      <c r="M244" s="3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  <c r="Z244" s="24" t="n"/>
      <c r="AA244" s="24" t="n"/>
      <c r="AB244" s="24" t="n"/>
    </row>
    <row customHeight="1" ht="16.5" r="245" s="29">
      <c r="A245" s="25" t="n"/>
      <c r="B245" s="25" t="n"/>
      <c r="C245" s="21" t="n"/>
      <c r="D245" s="21" t="n"/>
      <c r="E245" s="21" t="n"/>
      <c r="F245" s="21" t="n"/>
      <c r="G245" s="21" t="n"/>
      <c r="H245" s="21" t="n"/>
      <c r="I245" s="21" t="n"/>
      <c r="J245" s="11" t="n"/>
      <c r="K245" s="34" t="n"/>
      <c r="L245" s="33" t="n"/>
      <c r="M245" s="3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  <c r="Z245" s="24" t="n"/>
      <c r="AA245" s="24" t="n"/>
      <c r="AB245" s="24" t="n"/>
    </row>
    <row customHeight="1" ht="16.5" r="246" s="29">
      <c r="A246" s="25" t="n"/>
      <c r="B246" s="25" t="n"/>
      <c r="C246" s="21" t="n"/>
      <c r="D246" s="21" t="n"/>
      <c r="E246" s="21" t="n"/>
      <c r="F246" s="21" t="n"/>
      <c r="G246" s="21" t="n"/>
      <c r="H246" s="21" t="n"/>
      <c r="I246" s="21" t="n"/>
      <c r="J246" s="11" t="n"/>
      <c r="K246" s="34" t="n"/>
      <c r="L246" s="33" t="n"/>
      <c r="M246" s="3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4" t="n"/>
      <c r="AB246" s="24" t="n"/>
    </row>
    <row customHeight="1" ht="16.5" r="247" s="29">
      <c r="A247" s="25" t="n"/>
      <c r="B247" s="25" t="n"/>
      <c r="C247" s="21" t="n"/>
      <c r="D247" s="21" t="n"/>
      <c r="E247" s="21" t="n"/>
      <c r="F247" s="21" t="n"/>
      <c r="G247" s="21" t="n"/>
      <c r="H247" s="21" t="n"/>
      <c r="I247" s="21" t="n"/>
      <c r="J247" s="11" t="n"/>
      <c r="K247" s="34" t="n"/>
      <c r="L247" s="33" t="n"/>
      <c r="M247" s="3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  <c r="Z247" s="24" t="n"/>
      <c r="AA247" s="24" t="n"/>
      <c r="AB247" s="24" t="n"/>
    </row>
    <row customHeight="1" ht="16.5" r="248" s="29">
      <c r="A248" s="25" t="n"/>
      <c r="B248" s="25" t="n"/>
      <c r="C248" s="21" t="n"/>
      <c r="D248" s="21" t="n"/>
      <c r="E248" s="21" t="n"/>
      <c r="F248" s="21" t="n"/>
      <c r="G248" s="21" t="n"/>
      <c r="H248" s="21" t="n"/>
      <c r="I248" s="21" t="n"/>
      <c r="J248" s="11" t="n"/>
      <c r="K248" s="34" t="n"/>
      <c r="L248" s="33" t="n"/>
      <c r="M248" s="3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  <c r="Z248" s="24" t="n"/>
      <c r="AA248" s="24" t="n"/>
      <c r="AB248" s="24" t="n"/>
    </row>
    <row customHeight="1" ht="16.5" r="249" s="29">
      <c r="A249" s="25" t="n"/>
      <c r="B249" s="25" t="n"/>
      <c r="C249" s="21" t="n"/>
      <c r="D249" s="21" t="n"/>
      <c r="E249" s="21" t="n"/>
      <c r="F249" s="21" t="n"/>
      <c r="G249" s="21" t="n"/>
      <c r="H249" s="21" t="n"/>
      <c r="I249" s="21" t="n"/>
      <c r="J249" s="11" t="n"/>
      <c r="K249" s="34" t="n"/>
      <c r="L249" s="33" t="n"/>
      <c r="M249" s="3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  <c r="Y249" s="24" t="n"/>
      <c r="Z249" s="24" t="n"/>
      <c r="AA249" s="24" t="n"/>
      <c r="AB249" s="24" t="n"/>
    </row>
    <row customHeight="1" ht="16.5" r="250" s="29">
      <c r="A250" s="25" t="n"/>
      <c r="B250" s="25" t="n"/>
      <c r="C250" s="21" t="n"/>
      <c r="D250" s="21" t="n"/>
      <c r="E250" s="21" t="n"/>
      <c r="F250" s="21" t="n"/>
      <c r="G250" s="21" t="n"/>
      <c r="H250" s="21" t="n"/>
      <c r="I250" s="21" t="n"/>
      <c r="J250" s="11" t="n"/>
      <c r="K250" s="34" t="n"/>
      <c r="L250" s="33" t="n"/>
      <c r="M250" s="3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4" t="n"/>
      <c r="AB250" s="24" t="n"/>
    </row>
    <row customHeight="1" ht="16.5" r="251" s="29">
      <c r="A251" s="25" t="n"/>
      <c r="B251" s="25" t="n"/>
      <c r="C251" s="21" t="n"/>
      <c r="D251" s="21" t="n"/>
      <c r="E251" s="21" t="n"/>
      <c r="F251" s="21" t="n"/>
      <c r="G251" s="21" t="n"/>
      <c r="H251" s="21" t="n"/>
      <c r="I251" s="21" t="n"/>
      <c r="J251" s="11" t="n"/>
      <c r="K251" s="34" t="n"/>
      <c r="L251" s="33" t="n"/>
      <c r="M251" s="3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  <c r="Z251" s="24" t="n"/>
      <c r="AA251" s="24" t="n"/>
      <c r="AB251" s="24" t="n"/>
    </row>
    <row customHeight="1" ht="16.5" r="252" s="29">
      <c r="A252" s="25" t="n"/>
      <c r="B252" s="25" t="n"/>
      <c r="C252" s="21" t="n"/>
      <c r="D252" s="21" t="n"/>
      <c r="E252" s="21" t="n"/>
      <c r="F252" s="21" t="n"/>
      <c r="G252" s="21" t="n"/>
      <c r="H252" s="21" t="n"/>
      <c r="I252" s="21" t="n"/>
      <c r="J252" s="11" t="n"/>
      <c r="K252" s="34" t="n"/>
      <c r="L252" s="33" t="n"/>
      <c r="M252" s="3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  <c r="Z252" s="24" t="n"/>
      <c r="AA252" s="24" t="n"/>
      <c r="AB252" s="24" t="n"/>
    </row>
    <row customHeight="1" ht="16.5" r="253" s="29">
      <c r="A253" s="25" t="n"/>
      <c r="B253" s="25" t="n"/>
      <c r="C253" s="21" t="n"/>
      <c r="D253" s="21" t="n"/>
      <c r="E253" s="21" t="n"/>
      <c r="F253" s="21" t="n"/>
      <c r="G253" s="21" t="n"/>
      <c r="H253" s="21" t="n"/>
      <c r="I253" s="21" t="n"/>
      <c r="J253" s="11" t="n"/>
      <c r="K253" s="34" t="n"/>
      <c r="L253" s="33" t="n"/>
      <c r="M253" s="3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  <c r="Y253" s="24" t="n"/>
      <c r="Z253" s="24" t="n"/>
      <c r="AA253" s="24" t="n"/>
      <c r="AB253" s="24" t="n"/>
    </row>
    <row customHeight="1" ht="16.5" r="254" s="29">
      <c r="A254" s="25" t="n"/>
      <c r="B254" s="25" t="n"/>
      <c r="C254" s="21" t="n"/>
      <c r="D254" s="21" t="n"/>
      <c r="E254" s="21" t="n"/>
      <c r="F254" s="21" t="n"/>
      <c r="G254" s="21" t="n"/>
      <c r="H254" s="21" t="n"/>
      <c r="I254" s="21" t="n"/>
      <c r="J254" s="11" t="n"/>
      <c r="K254" s="34" t="n"/>
      <c r="L254" s="33" t="n"/>
      <c r="M254" s="3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  <c r="Y254" s="24" t="n"/>
      <c r="Z254" s="24" t="n"/>
      <c r="AA254" s="24" t="n"/>
      <c r="AB254" s="24" t="n"/>
    </row>
    <row customHeight="1" ht="16.5" r="255" s="29">
      <c r="A255" s="25" t="n"/>
      <c r="B255" s="25" t="n"/>
      <c r="C255" s="21" t="n"/>
      <c r="D255" s="21" t="n"/>
      <c r="E255" s="21" t="n"/>
      <c r="F255" s="21" t="n"/>
      <c r="G255" s="21" t="n"/>
      <c r="H255" s="21" t="n"/>
      <c r="I255" s="21" t="n"/>
      <c r="J255" s="11" t="n"/>
      <c r="K255" s="34" t="n"/>
      <c r="L255" s="33" t="n"/>
      <c r="M255" s="3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  <c r="Y255" s="24" t="n"/>
      <c r="Z255" s="24" t="n"/>
      <c r="AA255" s="24" t="n"/>
      <c r="AB255" s="24" t="n"/>
    </row>
    <row customHeight="1" ht="16.5" r="256" s="29">
      <c r="A256" s="25" t="n"/>
      <c r="B256" s="25" t="n"/>
      <c r="C256" s="21" t="n"/>
      <c r="D256" s="21" t="n"/>
      <c r="E256" s="21" t="n"/>
      <c r="F256" s="21" t="n"/>
      <c r="G256" s="21" t="n"/>
      <c r="H256" s="21" t="n"/>
      <c r="I256" s="21" t="n"/>
      <c r="J256" s="11" t="n"/>
      <c r="K256" s="34" t="n"/>
      <c r="L256" s="33" t="n"/>
      <c r="M256" s="3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4" t="n"/>
      <c r="AB256" s="24" t="n"/>
    </row>
    <row customHeight="1" ht="16.5" r="257" s="29">
      <c r="A257" s="25" t="n"/>
      <c r="B257" s="25" t="n"/>
      <c r="C257" s="21" t="n"/>
      <c r="D257" s="21" t="n"/>
      <c r="E257" s="21" t="n"/>
      <c r="F257" s="21" t="n"/>
      <c r="G257" s="21" t="n"/>
      <c r="H257" s="21" t="n"/>
      <c r="I257" s="21" t="n"/>
      <c r="J257" s="11" t="n"/>
      <c r="K257" s="34" t="n"/>
      <c r="L257" s="33" t="n"/>
      <c r="M257" s="3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4" t="n"/>
      <c r="AB257" s="24" t="n"/>
    </row>
    <row customHeight="1" ht="16.5" r="258" s="29">
      <c r="A258" s="25" t="n"/>
      <c r="B258" s="25" t="n"/>
      <c r="C258" s="21" t="n"/>
      <c r="D258" s="21" t="n"/>
      <c r="E258" s="21" t="n"/>
      <c r="F258" s="21" t="n"/>
      <c r="G258" s="21" t="n"/>
      <c r="H258" s="21" t="n"/>
      <c r="I258" s="21" t="n"/>
      <c r="J258" s="11" t="n"/>
      <c r="K258" s="34" t="n"/>
      <c r="L258" s="33" t="n"/>
      <c r="M258" s="3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4" t="n"/>
      <c r="AB258" s="24" t="n"/>
    </row>
    <row customHeight="1" ht="16.5" r="259" s="29">
      <c r="A259" s="25" t="n"/>
      <c r="B259" s="25" t="n"/>
      <c r="C259" s="21" t="n"/>
      <c r="D259" s="21" t="n"/>
      <c r="E259" s="21" t="n"/>
      <c r="F259" s="21" t="n"/>
      <c r="G259" s="21" t="n"/>
      <c r="H259" s="21" t="n"/>
      <c r="I259" s="21" t="n"/>
      <c r="J259" s="11" t="n"/>
      <c r="K259" s="34" t="n"/>
      <c r="L259" s="33" t="n"/>
      <c r="M259" s="3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  <c r="Y259" s="24" t="n"/>
      <c r="Z259" s="24" t="n"/>
      <c r="AA259" s="24" t="n"/>
      <c r="AB259" s="24" t="n"/>
    </row>
    <row customHeight="1" ht="16.5" r="260" s="29">
      <c r="A260" s="25" t="n"/>
      <c r="B260" s="25" t="n"/>
      <c r="C260" s="21" t="n"/>
      <c r="D260" s="21" t="n"/>
      <c r="E260" s="21" t="n"/>
      <c r="F260" s="21" t="n"/>
      <c r="G260" s="21" t="n"/>
      <c r="H260" s="21" t="n"/>
      <c r="I260" s="21" t="n"/>
      <c r="J260" s="11" t="n"/>
      <c r="K260" s="34" t="n"/>
      <c r="L260" s="33" t="n"/>
      <c r="M260" s="3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  <c r="Y260" s="24" t="n"/>
      <c r="Z260" s="24" t="n"/>
      <c r="AA260" s="24" t="n"/>
      <c r="AB260" s="24" t="n"/>
    </row>
    <row customHeight="1" ht="16.5" r="261" s="29">
      <c r="A261" s="25" t="n"/>
      <c r="B261" s="25" t="n"/>
      <c r="C261" s="21" t="n"/>
      <c r="D261" s="21" t="n"/>
      <c r="E261" s="21" t="n"/>
      <c r="F261" s="21" t="n"/>
      <c r="G261" s="21" t="n"/>
      <c r="H261" s="21" t="n"/>
      <c r="I261" s="21" t="n"/>
      <c r="J261" s="11" t="n"/>
      <c r="K261" s="34" t="n"/>
      <c r="L261" s="33" t="n"/>
      <c r="M261" s="3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  <c r="Y261" s="24" t="n"/>
      <c r="Z261" s="24" t="n"/>
      <c r="AA261" s="24" t="n"/>
      <c r="AB261" s="24" t="n"/>
    </row>
    <row customHeight="1" ht="16.5" r="262" s="29">
      <c r="A262" s="25" t="n"/>
      <c r="B262" s="25" t="n"/>
      <c r="C262" s="21" t="n"/>
      <c r="D262" s="21" t="n"/>
      <c r="E262" s="21" t="n"/>
      <c r="F262" s="21" t="n"/>
      <c r="G262" s="21" t="n"/>
      <c r="H262" s="21" t="n"/>
      <c r="I262" s="21" t="n"/>
      <c r="J262" s="11" t="n"/>
      <c r="K262" s="34" t="n"/>
      <c r="L262" s="33" t="n"/>
      <c r="M262" s="3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  <c r="Y262" s="24" t="n"/>
      <c r="Z262" s="24" t="n"/>
      <c r="AA262" s="24" t="n"/>
      <c r="AB262" s="24" t="n"/>
    </row>
    <row customHeight="1" ht="16.5" r="263" s="29">
      <c r="A263" s="25" t="n"/>
      <c r="B263" s="25" t="n"/>
      <c r="C263" s="21" t="n"/>
      <c r="D263" s="21" t="n"/>
      <c r="E263" s="21" t="n"/>
      <c r="F263" s="21" t="n"/>
      <c r="G263" s="21" t="n"/>
      <c r="H263" s="21" t="n"/>
      <c r="I263" s="21" t="n"/>
      <c r="J263" s="11" t="n"/>
      <c r="K263" s="34" t="n"/>
      <c r="L263" s="33" t="n"/>
      <c r="M263" s="3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  <c r="Y263" s="24" t="n"/>
      <c r="Z263" s="24" t="n"/>
      <c r="AA263" s="24" t="n"/>
      <c r="AB263" s="24" t="n"/>
    </row>
    <row customHeight="1" ht="16.5" r="264" s="29">
      <c r="A264" s="25" t="n"/>
      <c r="B264" s="25" t="n"/>
      <c r="C264" s="21" t="n"/>
      <c r="D264" s="21" t="n"/>
      <c r="E264" s="21" t="n"/>
      <c r="F264" s="21" t="n"/>
      <c r="G264" s="21" t="n"/>
      <c r="H264" s="21" t="n"/>
      <c r="I264" s="21" t="n"/>
      <c r="J264" s="11" t="n"/>
      <c r="K264" s="34" t="n"/>
      <c r="L264" s="33" t="n"/>
      <c r="M264" s="3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  <c r="Y264" s="24" t="n"/>
      <c r="Z264" s="24" t="n"/>
      <c r="AA264" s="24" t="n"/>
      <c r="AB264" s="24" t="n"/>
    </row>
    <row customHeight="1" ht="16.5" r="265" s="29">
      <c r="A265" s="25" t="n"/>
      <c r="B265" s="25" t="n"/>
      <c r="C265" s="21" t="n"/>
      <c r="D265" s="21" t="n"/>
      <c r="E265" s="21" t="n"/>
      <c r="F265" s="21" t="n"/>
      <c r="G265" s="21" t="n"/>
      <c r="H265" s="21" t="n"/>
      <c r="I265" s="21" t="n"/>
      <c r="J265" s="11" t="n"/>
      <c r="K265" s="34" t="n"/>
      <c r="L265" s="33" t="n"/>
      <c r="M265" s="3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  <c r="Y265" s="24" t="n"/>
      <c r="Z265" s="24" t="n"/>
      <c r="AA265" s="24" t="n"/>
      <c r="AB265" s="24" t="n"/>
    </row>
    <row customHeight="1" ht="16.5" r="266" s="29">
      <c r="A266" s="25" t="n"/>
      <c r="B266" s="25" t="n"/>
      <c r="C266" s="21" t="n"/>
      <c r="D266" s="21" t="n"/>
      <c r="E266" s="21" t="n"/>
      <c r="F266" s="21" t="n"/>
      <c r="G266" s="21" t="n"/>
      <c r="H266" s="21" t="n"/>
      <c r="I266" s="21" t="n"/>
      <c r="J266" s="11" t="n"/>
      <c r="K266" s="34" t="n"/>
      <c r="L266" s="33" t="n"/>
      <c r="M266" s="3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  <c r="Y266" s="24" t="n"/>
      <c r="Z266" s="24" t="n"/>
      <c r="AA266" s="24" t="n"/>
      <c r="AB266" s="24" t="n"/>
    </row>
    <row customHeight="1" ht="16.5" r="267" s="29">
      <c r="A267" s="25" t="n"/>
      <c r="B267" s="25" t="n"/>
      <c r="C267" s="21" t="n"/>
      <c r="D267" s="21" t="n"/>
      <c r="E267" s="21" t="n"/>
      <c r="F267" s="21" t="n"/>
      <c r="G267" s="21" t="n"/>
      <c r="H267" s="21" t="n"/>
      <c r="I267" s="21" t="n"/>
      <c r="J267" s="11" t="n"/>
      <c r="K267" s="34" t="n"/>
      <c r="L267" s="33" t="n"/>
      <c r="M267" s="3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  <c r="Y267" s="24" t="n"/>
      <c r="Z267" s="24" t="n"/>
      <c r="AA267" s="24" t="n"/>
      <c r="AB267" s="24" t="n"/>
    </row>
    <row customHeight="1" ht="16.5" r="268" s="29">
      <c r="A268" s="25" t="n"/>
      <c r="B268" s="25" t="n"/>
      <c r="C268" s="21" t="n"/>
      <c r="D268" s="21" t="n"/>
      <c r="E268" s="21" t="n"/>
      <c r="F268" s="21" t="n"/>
      <c r="G268" s="21" t="n"/>
      <c r="H268" s="21" t="n"/>
      <c r="I268" s="21" t="n"/>
      <c r="J268" s="11" t="n"/>
      <c r="K268" s="34" t="n"/>
      <c r="L268" s="33" t="n"/>
      <c r="M268" s="3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  <c r="Y268" s="24" t="n"/>
      <c r="Z268" s="24" t="n"/>
      <c r="AA268" s="24" t="n"/>
      <c r="AB268" s="24" t="n"/>
    </row>
    <row customHeight="1" ht="16.5" r="269" s="29">
      <c r="A269" s="25" t="n"/>
      <c r="B269" s="25" t="n"/>
      <c r="C269" s="21" t="n"/>
      <c r="D269" s="21" t="n"/>
      <c r="E269" s="21" t="n"/>
      <c r="F269" s="21" t="n"/>
      <c r="G269" s="21" t="n"/>
      <c r="H269" s="21" t="n"/>
      <c r="I269" s="21" t="n"/>
      <c r="J269" s="11" t="n"/>
      <c r="K269" s="34" t="n"/>
      <c r="L269" s="33" t="n"/>
      <c r="M269" s="3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  <c r="Y269" s="24" t="n"/>
      <c r="Z269" s="24" t="n"/>
      <c r="AA269" s="24" t="n"/>
      <c r="AB269" s="24" t="n"/>
    </row>
    <row customHeight="1" ht="16.5" r="270" s="29">
      <c r="A270" s="25" t="n"/>
      <c r="B270" s="25" t="n"/>
      <c r="C270" s="21" t="n"/>
      <c r="D270" s="21" t="n"/>
      <c r="E270" s="21" t="n"/>
      <c r="F270" s="21" t="n"/>
      <c r="G270" s="21" t="n"/>
      <c r="H270" s="21" t="n"/>
      <c r="I270" s="21" t="n"/>
      <c r="J270" s="11" t="n"/>
      <c r="K270" s="34" t="n"/>
      <c r="L270" s="33" t="n"/>
      <c r="M270" s="3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24" t="n"/>
      <c r="Z270" s="24" t="n"/>
      <c r="AA270" s="24" t="n"/>
      <c r="AB270" s="24" t="n"/>
    </row>
    <row customHeight="1" ht="16.5" r="271" s="29">
      <c r="A271" s="25" t="n"/>
      <c r="B271" s="25" t="n"/>
      <c r="C271" s="21" t="n"/>
      <c r="D271" s="21" t="n"/>
      <c r="E271" s="21" t="n"/>
      <c r="F271" s="21" t="n"/>
      <c r="G271" s="21" t="n"/>
      <c r="H271" s="21" t="n"/>
      <c r="I271" s="21" t="n"/>
      <c r="J271" s="11" t="n"/>
      <c r="K271" s="34" t="n"/>
      <c r="L271" s="33" t="n"/>
      <c r="M271" s="3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  <c r="Y271" s="24" t="n"/>
      <c r="Z271" s="24" t="n"/>
      <c r="AA271" s="24" t="n"/>
      <c r="AB271" s="24" t="n"/>
    </row>
    <row customHeight="1" ht="16.5" r="272" s="29">
      <c r="A272" s="25" t="n"/>
      <c r="B272" s="25" t="n"/>
      <c r="C272" s="21" t="n"/>
      <c r="D272" s="21" t="n"/>
      <c r="E272" s="21" t="n"/>
      <c r="F272" s="21" t="n"/>
      <c r="G272" s="21" t="n"/>
      <c r="H272" s="21" t="n"/>
      <c r="I272" s="21" t="n"/>
      <c r="J272" s="11" t="n"/>
      <c r="K272" s="34" t="n"/>
      <c r="L272" s="33" t="n"/>
      <c r="M272" s="3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  <c r="Y272" s="24" t="n"/>
      <c r="Z272" s="24" t="n"/>
      <c r="AA272" s="24" t="n"/>
      <c r="AB272" s="24" t="n"/>
    </row>
    <row customHeight="1" ht="16.5" r="273" s="29">
      <c r="A273" s="25" t="n"/>
      <c r="B273" s="25" t="n"/>
      <c r="C273" s="21" t="n"/>
      <c r="D273" s="21" t="n"/>
      <c r="E273" s="21" t="n"/>
      <c r="F273" s="21" t="n"/>
      <c r="G273" s="21" t="n"/>
      <c r="H273" s="21" t="n"/>
      <c r="I273" s="21" t="n"/>
      <c r="J273" s="11" t="n"/>
      <c r="K273" s="34" t="n"/>
      <c r="L273" s="33" t="n"/>
      <c r="M273" s="3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  <c r="Y273" s="24" t="n"/>
      <c r="Z273" s="24" t="n"/>
      <c r="AA273" s="24" t="n"/>
      <c r="AB273" s="24" t="n"/>
    </row>
    <row customHeight="1" ht="16.5" r="274" s="29">
      <c r="A274" s="25" t="n"/>
      <c r="B274" s="25" t="n"/>
      <c r="C274" s="21" t="n"/>
      <c r="D274" s="21" t="n"/>
      <c r="E274" s="21" t="n"/>
      <c r="F274" s="21" t="n"/>
      <c r="G274" s="21" t="n"/>
      <c r="H274" s="21" t="n"/>
      <c r="I274" s="21" t="n"/>
      <c r="J274" s="11" t="n"/>
      <c r="K274" s="34" t="n"/>
      <c r="L274" s="33" t="n"/>
      <c r="M274" s="3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  <c r="Y274" s="24" t="n"/>
      <c r="Z274" s="24" t="n"/>
      <c r="AA274" s="24" t="n"/>
      <c r="AB274" s="24" t="n"/>
    </row>
    <row customHeight="1" ht="16.5" r="275" s="29">
      <c r="A275" s="25" t="n"/>
      <c r="B275" s="25" t="n"/>
      <c r="C275" s="21" t="n"/>
      <c r="D275" s="21" t="n"/>
      <c r="E275" s="21" t="n"/>
      <c r="F275" s="21" t="n"/>
      <c r="G275" s="21" t="n"/>
      <c r="H275" s="21" t="n"/>
      <c r="I275" s="21" t="n"/>
      <c r="J275" s="11" t="n"/>
      <c r="K275" s="34" t="n"/>
      <c r="L275" s="33" t="n"/>
      <c r="M275" s="3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  <c r="Y275" s="24" t="n"/>
      <c r="Z275" s="24" t="n"/>
      <c r="AA275" s="24" t="n"/>
      <c r="AB275" s="24" t="n"/>
    </row>
    <row customHeight="1" ht="16.5" r="276" s="29">
      <c r="A276" s="25" t="n"/>
      <c r="B276" s="25" t="n"/>
      <c r="C276" s="21" t="n"/>
      <c r="D276" s="21" t="n"/>
      <c r="E276" s="21" t="n"/>
      <c r="F276" s="21" t="n"/>
      <c r="G276" s="21" t="n"/>
      <c r="H276" s="21" t="n"/>
      <c r="I276" s="21" t="n"/>
      <c r="J276" s="11" t="n"/>
      <c r="K276" s="34" t="n"/>
      <c r="L276" s="33" t="n"/>
      <c r="M276" s="3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  <c r="Y276" s="24" t="n"/>
      <c r="Z276" s="24" t="n"/>
      <c r="AA276" s="24" t="n"/>
      <c r="AB276" s="24" t="n"/>
    </row>
    <row customHeight="1" ht="16.5" r="277" s="29">
      <c r="A277" s="25" t="n"/>
      <c r="B277" s="25" t="n"/>
      <c r="C277" s="21" t="n"/>
      <c r="D277" s="21" t="n"/>
      <c r="E277" s="21" t="n"/>
      <c r="F277" s="21" t="n"/>
      <c r="G277" s="21" t="n"/>
      <c r="H277" s="21" t="n"/>
      <c r="I277" s="21" t="n"/>
      <c r="J277" s="11" t="n"/>
      <c r="K277" s="34" t="n"/>
      <c r="L277" s="33" t="n"/>
      <c r="M277" s="3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  <c r="Y277" s="24" t="n"/>
      <c r="Z277" s="24" t="n"/>
      <c r="AA277" s="24" t="n"/>
      <c r="AB277" s="24" t="n"/>
    </row>
    <row customHeight="1" ht="16.5" r="278" s="29">
      <c r="A278" s="25" t="n"/>
      <c r="B278" s="25" t="n"/>
      <c r="C278" s="21" t="n"/>
      <c r="D278" s="21" t="n"/>
      <c r="E278" s="21" t="n"/>
      <c r="F278" s="21" t="n"/>
      <c r="G278" s="21" t="n"/>
      <c r="H278" s="21" t="n"/>
      <c r="I278" s="21" t="n"/>
      <c r="J278" s="11" t="n"/>
      <c r="K278" s="34" t="n"/>
      <c r="L278" s="33" t="n"/>
      <c r="M278" s="3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  <c r="Y278" s="24" t="n"/>
      <c r="Z278" s="24" t="n"/>
      <c r="AA278" s="24" t="n"/>
      <c r="AB278" s="24" t="n"/>
    </row>
    <row customHeight="1" ht="16.5" r="279" s="29">
      <c r="A279" s="25" t="n"/>
      <c r="B279" s="25" t="n"/>
      <c r="C279" s="21" t="n"/>
      <c r="D279" s="21" t="n"/>
      <c r="E279" s="21" t="n"/>
      <c r="F279" s="21" t="n"/>
      <c r="G279" s="21" t="n"/>
      <c r="H279" s="21" t="n"/>
      <c r="I279" s="21" t="n"/>
      <c r="J279" s="11" t="n"/>
      <c r="K279" s="34" t="n"/>
      <c r="L279" s="33" t="n"/>
      <c r="M279" s="3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  <c r="Y279" s="24" t="n"/>
      <c r="Z279" s="24" t="n"/>
      <c r="AA279" s="24" t="n"/>
      <c r="AB279" s="24" t="n"/>
    </row>
    <row customHeight="1" ht="16.5" r="280" s="29">
      <c r="A280" s="25" t="n"/>
      <c r="B280" s="25" t="n"/>
      <c r="C280" s="21" t="n"/>
      <c r="D280" s="21" t="n"/>
      <c r="E280" s="21" t="n"/>
      <c r="F280" s="21" t="n"/>
      <c r="G280" s="21" t="n"/>
      <c r="H280" s="21" t="n"/>
      <c r="I280" s="21" t="n"/>
      <c r="J280" s="11" t="n"/>
      <c r="K280" s="34" t="n"/>
      <c r="L280" s="33" t="n"/>
      <c r="M280" s="3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  <c r="Y280" s="24" t="n"/>
      <c r="Z280" s="24" t="n"/>
      <c r="AA280" s="24" t="n"/>
      <c r="AB280" s="24" t="n"/>
    </row>
    <row customHeight="1" ht="16.5" r="281" s="29">
      <c r="A281" s="25" t="n"/>
      <c r="B281" s="25" t="n"/>
      <c r="C281" s="21" t="n"/>
      <c r="D281" s="21" t="n"/>
      <c r="E281" s="21" t="n"/>
      <c r="F281" s="21" t="n"/>
      <c r="G281" s="21" t="n"/>
      <c r="H281" s="21" t="n"/>
      <c r="I281" s="21" t="n"/>
      <c r="J281" s="11" t="n"/>
      <c r="K281" s="34" t="n"/>
      <c r="L281" s="33" t="n"/>
      <c r="M281" s="3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  <c r="Y281" s="24" t="n"/>
      <c r="Z281" s="24" t="n"/>
      <c r="AA281" s="24" t="n"/>
      <c r="AB281" s="24" t="n"/>
    </row>
    <row customHeight="1" ht="16.5" r="282" s="29">
      <c r="A282" s="25" t="n"/>
      <c r="B282" s="25" t="n"/>
      <c r="C282" s="21" t="n"/>
      <c r="D282" s="21" t="n"/>
      <c r="E282" s="21" t="n"/>
      <c r="F282" s="21" t="n"/>
      <c r="G282" s="21" t="n"/>
      <c r="H282" s="21" t="n"/>
      <c r="I282" s="21" t="n"/>
      <c r="J282" s="11" t="n"/>
      <c r="K282" s="34" t="n"/>
      <c r="L282" s="33" t="n"/>
      <c r="M282" s="3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4" t="n"/>
      <c r="AB282" s="24" t="n"/>
    </row>
    <row customHeight="1" ht="16.5" r="283" s="29">
      <c r="A283" s="25" t="n"/>
      <c r="B283" s="25" t="n"/>
      <c r="C283" s="21" t="n"/>
      <c r="D283" s="21" t="n"/>
      <c r="E283" s="21" t="n"/>
      <c r="F283" s="21" t="n"/>
      <c r="G283" s="21" t="n"/>
      <c r="H283" s="21" t="n"/>
      <c r="I283" s="21" t="n"/>
      <c r="J283" s="11" t="n"/>
      <c r="K283" s="34" t="n"/>
      <c r="L283" s="33" t="n"/>
      <c r="M283" s="3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  <c r="Y283" s="24" t="n"/>
      <c r="Z283" s="24" t="n"/>
      <c r="AA283" s="24" t="n"/>
      <c r="AB283" s="24" t="n"/>
    </row>
    <row customHeight="1" ht="16.5" r="284" s="29">
      <c r="A284" s="25" t="n"/>
      <c r="B284" s="25" t="n"/>
      <c r="C284" s="21" t="n"/>
      <c r="D284" s="21" t="n"/>
      <c r="E284" s="21" t="n"/>
      <c r="F284" s="21" t="n"/>
      <c r="G284" s="21" t="n"/>
      <c r="H284" s="21" t="n"/>
      <c r="I284" s="21" t="n"/>
      <c r="J284" s="11" t="n"/>
      <c r="K284" s="34" t="n"/>
      <c r="L284" s="33" t="n"/>
      <c r="M284" s="3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  <c r="Y284" s="24" t="n"/>
      <c r="Z284" s="24" t="n"/>
      <c r="AA284" s="24" t="n"/>
      <c r="AB284" s="24" t="n"/>
    </row>
    <row customHeight="1" ht="16.5" r="285" s="29">
      <c r="A285" s="25" t="n"/>
      <c r="B285" s="25" t="n"/>
      <c r="C285" s="21" t="n"/>
      <c r="D285" s="21" t="n"/>
      <c r="E285" s="21" t="n"/>
      <c r="F285" s="21" t="n"/>
      <c r="G285" s="21" t="n"/>
      <c r="H285" s="21" t="n"/>
      <c r="I285" s="21" t="n"/>
      <c r="J285" s="11" t="n"/>
      <c r="K285" s="34" t="n"/>
      <c r="L285" s="33" t="n"/>
      <c r="M285" s="3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  <c r="Y285" s="24" t="n"/>
      <c r="Z285" s="24" t="n"/>
      <c r="AA285" s="24" t="n"/>
      <c r="AB285" s="24" t="n"/>
    </row>
    <row customHeight="1" ht="16.5" r="286" s="29">
      <c r="A286" s="25" t="n"/>
      <c r="B286" s="25" t="n"/>
      <c r="C286" s="21" t="n"/>
      <c r="D286" s="21" t="n"/>
      <c r="E286" s="21" t="n"/>
      <c r="F286" s="21" t="n"/>
      <c r="G286" s="21" t="n"/>
      <c r="H286" s="21" t="n"/>
      <c r="I286" s="21" t="n"/>
      <c r="J286" s="11" t="n"/>
      <c r="K286" s="34" t="n"/>
      <c r="L286" s="33" t="n"/>
      <c r="M286" s="3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24" t="n"/>
      <c r="AB286" s="24" t="n"/>
    </row>
    <row customHeight="1" ht="16.5" r="287" s="29">
      <c r="A287" s="25" t="n"/>
      <c r="B287" s="25" t="n"/>
      <c r="C287" s="21" t="n"/>
      <c r="D287" s="21" t="n"/>
      <c r="E287" s="21" t="n"/>
      <c r="F287" s="21" t="n"/>
      <c r="G287" s="21" t="n"/>
      <c r="H287" s="21" t="n"/>
      <c r="I287" s="21" t="n"/>
      <c r="J287" s="11" t="n"/>
      <c r="K287" s="34" t="n"/>
      <c r="L287" s="33" t="n"/>
      <c r="M287" s="3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  <c r="Y287" s="24" t="n"/>
      <c r="Z287" s="24" t="n"/>
      <c r="AA287" s="24" t="n"/>
      <c r="AB287" s="24" t="n"/>
    </row>
    <row customHeight="1" ht="16.5" r="288" s="29">
      <c r="A288" s="25" t="n"/>
      <c r="B288" s="25" t="n"/>
      <c r="C288" s="21" t="n"/>
      <c r="D288" s="21" t="n"/>
      <c r="E288" s="21" t="n"/>
      <c r="F288" s="21" t="n"/>
      <c r="G288" s="21" t="n"/>
      <c r="H288" s="21" t="n"/>
      <c r="I288" s="21" t="n"/>
      <c r="J288" s="11" t="n"/>
      <c r="K288" s="34" t="n"/>
      <c r="L288" s="33" t="n"/>
      <c r="M288" s="3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  <c r="Y288" s="24" t="n"/>
      <c r="Z288" s="24" t="n"/>
      <c r="AA288" s="24" t="n"/>
      <c r="AB288" s="24" t="n"/>
    </row>
    <row customHeight="1" ht="16.5" r="289" s="29">
      <c r="A289" s="25" t="n"/>
      <c r="B289" s="25" t="n"/>
      <c r="C289" s="21" t="n"/>
      <c r="D289" s="21" t="n"/>
      <c r="E289" s="21" t="n"/>
      <c r="F289" s="21" t="n"/>
      <c r="G289" s="21" t="n"/>
      <c r="H289" s="21" t="n"/>
      <c r="I289" s="21" t="n"/>
      <c r="J289" s="11" t="n"/>
      <c r="K289" s="34" t="n"/>
      <c r="L289" s="33" t="n"/>
      <c r="M289" s="3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  <c r="Y289" s="24" t="n"/>
      <c r="Z289" s="24" t="n"/>
      <c r="AA289" s="24" t="n"/>
      <c r="AB289" s="24" t="n"/>
    </row>
    <row customHeight="1" ht="16.5" r="290" s="29">
      <c r="A290" s="25" t="n"/>
      <c r="B290" s="25" t="n"/>
      <c r="C290" s="21" t="n"/>
      <c r="D290" s="21" t="n"/>
      <c r="E290" s="21" t="n"/>
      <c r="F290" s="21" t="n"/>
      <c r="G290" s="21" t="n"/>
      <c r="H290" s="21" t="n"/>
      <c r="I290" s="21" t="n"/>
      <c r="J290" s="11" t="n"/>
      <c r="K290" s="34" t="n"/>
      <c r="L290" s="33" t="n"/>
      <c r="M290" s="3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4" t="n"/>
      <c r="AB290" s="24" t="n"/>
    </row>
    <row customHeight="1" ht="16.5" r="291" s="29">
      <c r="A291" s="25" t="n"/>
      <c r="B291" s="25" t="n"/>
      <c r="C291" s="21" t="n"/>
      <c r="D291" s="21" t="n"/>
      <c r="E291" s="21" t="n"/>
      <c r="F291" s="21" t="n"/>
      <c r="G291" s="21" t="n"/>
      <c r="H291" s="21" t="n"/>
      <c r="I291" s="21" t="n"/>
      <c r="J291" s="11" t="n"/>
      <c r="K291" s="34" t="n"/>
      <c r="L291" s="33" t="n"/>
      <c r="M291" s="3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  <c r="Y291" s="24" t="n"/>
      <c r="Z291" s="24" t="n"/>
      <c r="AA291" s="24" t="n"/>
      <c r="AB291" s="24" t="n"/>
    </row>
    <row customHeight="1" ht="16.5" r="292" s="29">
      <c r="A292" s="25" t="n"/>
      <c r="B292" s="25" t="n"/>
      <c r="C292" s="21" t="n"/>
      <c r="D292" s="21" t="n"/>
      <c r="E292" s="21" t="n"/>
      <c r="F292" s="21" t="n"/>
      <c r="G292" s="21" t="n"/>
      <c r="H292" s="21" t="n"/>
      <c r="I292" s="21" t="n"/>
      <c r="J292" s="11" t="n"/>
      <c r="K292" s="34" t="n"/>
      <c r="L292" s="33" t="n"/>
      <c r="M292" s="3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  <c r="Y292" s="24" t="n"/>
      <c r="Z292" s="24" t="n"/>
      <c r="AA292" s="24" t="n"/>
      <c r="AB292" s="24" t="n"/>
    </row>
    <row customHeight="1" ht="16.5" r="293" s="29">
      <c r="A293" s="25" t="n"/>
      <c r="B293" s="25" t="n"/>
      <c r="C293" s="21" t="n"/>
      <c r="D293" s="21" t="n"/>
      <c r="E293" s="21" t="n"/>
      <c r="F293" s="21" t="n"/>
      <c r="G293" s="21" t="n"/>
      <c r="H293" s="21" t="n"/>
      <c r="I293" s="21" t="n"/>
      <c r="J293" s="11" t="n"/>
      <c r="K293" s="34" t="n"/>
      <c r="L293" s="33" t="n"/>
      <c r="M293" s="3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  <c r="Y293" s="24" t="n"/>
      <c r="Z293" s="24" t="n"/>
      <c r="AA293" s="24" t="n"/>
      <c r="AB293" s="24" t="n"/>
    </row>
    <row customHeight="1" ht="16.5" r="294" s="29">
      <c r="A294" s="25" t="n"/>
      <c r="B294" s="25" t="n"/>
      <c r="C294" s="21" t="n"/>
      <c r="D294" s="21" t="n"/>
      <c r="E294" s="21" t="n"/>
      <c r="F294" s="21" t="n"/>
      <c r="G294" s="21" t="n"/>
      <c r="H294" s="21" t="n"/>
      <c r="I294" s="21" t="n"/>
      <c r="J294" s="11" t="n"/>
      <c r="K294" s="34" t="n"/>
      <c r="L294" s="33" t="n"/>
      <c r="M294" s="3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4" t="n"/>
      <c r="AB294" s="24" t="n"/>
    </row>
    <row customHeight="1" ht="16.5" r="295" s="29">
      <c r="A295" s="25" t="n"/>
      <c r="B295" s="25" t="n"/>
      <c r="C295" s="21" t="n"/>
      <c r="D295" s="21" t="n"/>
      <c r="E295" s="21" t="n"/>
      <c r="F295" s="21" t="n"/>
      <c r="G295" s="21" t="n"/>
      <c r="H295" s="21" t="n"/>
      <c r="I295" s="21" t="n"/>
      <c r="J295" s="11" t="n"/>
      <c r="K295" s="34" t="n"/>
      <c r="L295" s="33" t="n"/>
      <c r="M295" s="3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  <c r="Y295" s="24" t="n"/>
      <c r="Z295" s="24" t="n"/>
      <c r="AA295" s="24" t="n"/>
      <c r="AB295" s="24" t="n"/>
    </row>
    <row customHeight="1" ht="16.5" r="296" s="29">
      <c r="A296" s="25" t="n"/>
      <c r="B296" s="25" t="n"/>
      <c r="C296" s="21" t="n"/>
      <c r="D296" s="21" t="n"/>
      <c r="E296" s="21" t="n"/>
      <c r="F296" s="21" t="n"/>
      <c r="G296" s="21" t="n"/>
      <c r="H296" s="21" t="n"/>
      <c r="I296" s="21" t="n"/>
      <c r="J296" s="11" t="n"/>
      <c r="K296" s="34" t="n"/>
      <c r="L296" s="33" t="n"/>
      <c r="M296" s="3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  <c r="Y296" s="24" t="n"/>
      <c r="Z296" s="24" t="n"/>
      <c r="AA296" s="24" t="n"/>
      <c r="AB296" s="24" t="n"/>
    </row>
    <row customHeight="1" ht="16.5" r="297" s="29">
      <c r="A297" s="25" t="n"/>
      <c r="B297" s="25" t="n"/>
      <c r="C297" s="21" t="n"/>
      <c r="D297" s="21" t="n"/>
      <c r="E297" s="21" t="n"/>
      <c r="F297" s="21" t="n"/>
      <c r="G297" s="21" t="n"/>
      <c r="H297" s="21" t="n"/>
      <c r="I297" s="21" t="n"/>
      <c r="J297" s="11" t="n"/>
      <c r="K297" s="34" t="n"/>
      <c r="L297" s="33" t="n"/>
      <c r="M297" s="3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  <c r="Y297" s="24" t="n"/>
      <c r="Z297" s="24" t="n"/>
      <c r="AA297" s="24" t="n"/>
      <c r="AB297" s="24" t="n"/>
    </row>
    <row customHeight="1" ht="16.5" r="298" s="29">
      <c r="A298" s="25" t="n"/>
      <c r="B298" s="25" t="n"/>
      <c r="C298" s="21" t="n"/>
      <c r="D298" s="21" t="n"/>
      <c r="E298" s="21" t="n"/>
      <c r="F298" s="21" t="n"/>
      <c r="G298" s="21" t="n"/>
      <c r="H298" s="21" t="n"/>
      <c r="I298" s="21" t="n"/>
      <c r="J298" s="11" t="n"/>
      <c r="K298" s="34" t="n"/>
      <c r="L298" s="33" t="n"/>
      <c r="M298" s="3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  <c r="Y298" s="24" t="n"/>
      <c r="Z298" s="24" t="n"/>
      <c r="AA298" s="24" t="n"/>
      <c r="AB298" s="24" t="n"/>
    </row>
    <row customHeight="1" ht="16.5" r="299" s="29">
      <c r="A299" s="25" t="n"/>
      <c r="B299" s="25" t="n"/>
      <c r="C299" s="21" t="n"/>
      <c r="D299" s="21" t="n"/>
      <c r="E299" s="21" t="n"/>
      <c r="F299" s="21" t="n"/>
      <c r="G299" s="21" t="n"/>
      <c r="H299" s="21" t="n"/>
      <c r="I299" s="21" t="n"/>
      <c r="J299" s="11" t="n"/>
      <c r="K299" s="34" t="n"/>
      <c r="L299" s="33" t="n"/>
      <c r="M299" s="3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  <c r="Y299" s="24" t="n"/>
      <c r="Z299" s="24" t="n"/>
      <c r="AA299" s="24" t="n"/>
      <c r="AB299" s="24" t="n"/>
    </row>
    <row customHeight="1" ht="16.5" r="300" s="29">
      <c r="A300" s="25" t="n"/>
      <c r="B300" s="25" t="n"/>
      <c r="C300" s="21" t="n"/>
      <c r="D300" s="21" t="n"/>
      <c r="E300" s="21" t="n"/>
      <c r="F300" s="21" t="n"/>
      <c r="G300" s="21" t="n"/>
      <c r="H300" s="21" t="n"/>
      <c r="I300" s="21" t="n"/>
      <c r="J300" s="11" t="n"/>
      <c r="K300" s="34" t="n"/>
      <c r="L300" s="33" t="n"/>
      <c r="M300" s="3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  <c r="Y300" s="24" t="n"/>
      <c r="Z300" s="24" t="n"/>
      <c r="AA300" s="24" t="n"/>
      <c r="AB300" s="24" t="n"/>
    </row>
    <row customHeight="1" ht="16.5" r="301" s="29">
      <c r="A301" s="25" t="n"/>
      <c r="B301" s="25" t="n"/>
      <c r="C301" s="21" t="n"/>
      <c r="D301" s="21" t="n"/>
      <c r="E301" s="21" t="n"/>
      <c r="F301" s="21" t="n"/>
      <c r="G301" s="21" t="n"/>
      <c r="H301" s="21" t="n"/>
      <c r="I301" s="21" t="n"/>
      <c r="J301" s="11" t="n"/>
      <c r="K301" s="34" t="n"/>
      <c r="L301" s="33" t="n"/>
      <c r="M301" s="3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  <c r="Y301" s="24" t="n"/>
      <c r="Z301" s="24" t="n"/>
      <c r="AA301" s="24" t="n"/>
      <c r="AB301" s="24" t="n"/>
    </row>
  </sheetData>
  <pageMargins bottom="0.75" footer="0" header="0" left="0.7" right="0.7" top="0.75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3.25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10.88"/>
    <col customWidth="1" max="10" min="10" style="29" width="6.75"/>
    <col customWidth="1" max="11" min="11" style="29" width="7.25"/>
    <col customWidth="1" max="12" min="12" style="29" width="4.63"/>
    <col customWidth="1" max="14" min="13" style="29" width="4.5"/>
    <col customWidth="1" max="15" min="15" style="29" width="7.75"/>
    <col customWidth="1" max="16" min="16" style="29" width="41.13"/>
    <col customWidth="1" max="26" min="17" style="29" width="7.88"/>
    <col customWidth="1" max="28" min="27" style="29" width="7"/>
  </cols>
  <sheetData>
    <row customHeight="1" ht="39.75" r="1" s="29">
      <c r="A1" s="10" t="inlineStr">
        <is>
          <t>組</t>
        </is>
      </c>
      <c r="B1" s="10" t="inlineStr">
        <is>
          <t>序</t>
        </is>
      </c>
      <c r="C1" s="11" t="inlineStr">
        <is>
          <t>項目</t>
        </is>
      </c>
      <c r="D1" s="11" t="inlineStr">
        <is>
          <t>組別</t>
        </is>
      </c>
      <c r="E1" s="11" t="inlineStr">
        <is>
          <t>年級</t>
        </is>
      </c>
      <c r="F1" s="11" t="inlineStr">
        <is>
          <t>學校</t>
        </is>
      </c>
      <c r="G1" s="11" t="inlineStr">
        <is>
          <t>姓名</t>
        </is>
      </c>
      <c r="H1" s="12" t="inlineStr">
        <is>
          <t>指導
老師</t>
        </is>
      </c>
      <c r="I1" s="11" t="inlineStr">
        <is>
          <t>號碼</t>
        </is>
      </c>
      <c r="J1" s="12" t="inlineStr">
        <is>
          <t>成績</t>
        </is>
      </c>
      <c r="K1" s="13" t="inlineStr">
        <is>
          <t>等第</t>
        </is>
      </c>
      <c r="L1" s="14" t="inlineStr">
        <is>
          <t>名次</t>
        </is>
      </c>
      <c r="M1" s="15" t="n"/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</row>
    <row customHeight="1" ht="15.75" r="2" s="29">
      <c r="A2" s="19" t="n"/>
      <c r="B2" s="19" t="n"/>
      <c r="C2" s="12" t="inlineStr">
        <is>
          <t>一跳一迴旋</t>
        </is>
      </c>
      <c r="D2" s="20" t="inlineStr">
        <is>
          <t>男子組</t>
        </is>
      </c>
      <c r="E2" s="20" t="inlineStr">
        <is>
          <t>三年級</t>
        </is>
      </c>
      <c r="F2" s="38" t="inlineStr">
        <is>
          <t>講美國小</t>
        </is>
      </c>
      <c r="G2" s="38" t="inlineStr">
        <is>
          <t>顏子爔</t>
        </is>
      </c>
      <c r="H2" s="38" t="inlineStr">
        <is>
          <t>廖信傑</t>
        </is>
      </c>
      <c r="I2" s="38" t="inlineStr">
        <is>
          <t>A3145</t>
        </is>
      </c>
      <c r="J2" s="11" t="n">
        <v>199</v>
      </c>
      <c r="K2" s="11" t="inlineStr">
        <is>
          <t>金質獎</t>
        </is>
      </c>
      <c r="L2" s="11" t="n"/>
      <c r="M2" s="21" t="n"/>
      <c r="N2" s="4">
        <f>IF(COUNTIF($F$2:F2,F2)&gt;2,COUNTIF($F$2:F2,F2),0)</f>
        <v/>
      </c>
      <c r="O2" s="22">
        <f>IF(COUNTIF($H$2:H2,H2)&gt;1,1,0)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</row>
    <row customHeight="1" ht="15.75" r="3" s="29">
      <c r="A3" s="25" t="n"/>
      <c r="B3" s="25" t="n"/>
      <c r="C3" s="12" t="inlineStr">
        <is>
          <t>一跳一迴旋</t>
        </is>
      </c>
      <c r="D3" s="26" t="inlineStr">
        <is>
          <t>男子組</t>
        </is>
      </c>
      <c r="E3" s="26" t="inlineStr">
        <is>
          <t>三年級</t>
        </is>
      </c>
      <c r="F3" s="26" t="inlineStr">
        <is>
          <t>文澳國小</t>
        </is>
      </c>
      <c r="G3" s="26" t="inlineStr">
        <is>
          <t>薛淮中</t>
        </is>
      </c>
      <c r="H3" s="26" t="inlineStr">
        <is>
          <t>曾心怡</t>
        </is>
      </c>
      <c r="I3" s="26" t="inlineStr">
        <is>
          <t>A3166</t>
        </is>
      </c>
      <c r="J3" s="11" t="n">
        <v>198</v>
      </c>
      <c r="K3" s="11" t="inlineStr">
        <is>
          <t>金質獎</t>
        </is>
      </c>
      <c r="L3" s="11" t="n"/>
      <c r="M3" s="21" t="n"/>
      <c r="N3" s="4">
        <f>IF(COUNTIF($F$2:F3,F3)&gt;2,COUNTIF($F$2:F3,F3),0)</f>
        <v/>
      </c>
      <c r="O3" s="22">
        <f>IF(COUNTIF($H$1:H2,H1)&gt;1,1,0)</f>
        <v/>
      </c>
      <c r="P3" s="3" t="inlineStr">
        <is>
          <t>獎狀</t>
        </is>
      </c>
      <c r="Q3" s="11" t="inlineStr">
        <is>
          <t>銀質獎</t>
        </is>
      </c>
      <c r="R3" s="24" t="n"/>
      <c r="S3" s="24" t="n"/>
      <c r="T3" s="24" t="n"/>
      <c r="U3" s="24" t="n"/>
      <c r="V3" s="24" t="n"/>
      <c r="W3" s="24" t="n"/>
      <c r="X3" s="24" t="n"/>
      <c r="Y3" s="24" t="n"/>
      <c r="Z3" s="24" t="n"/>
      <c r="AA3" s="24" t="n"/>
      <c r="AB3" s="24" t="n"/>
    </row>
    <row customHeight="1" ht="15.75" r="4" s="29">
      <c r="A4" s="19" t="n"/>
      <c r="B4" s="19" t="n"/>
      <c r="C4" s="12" t="inlineStr">
        <is>
          <t>一跳一迴旋</t>
        </is>
      </c>
      <c r="D4" s="27" t="inlineStr">
        <is>
          <t>男子組</t>
        </is>
      </c>
      <c r="E4" s="27" t="inlineStr">
        <is>
          <t>三年級</t>
        </is>
      </c>
      <c r="F4" s="26" t="inlineStr">
        <is>
          <t>文光國小</t>
        </is>
      </c>
      <c r="G4" s="26" t="inlineStr">
        <is>
          <t>楊杰修</t>
        </is>
      </c>
      <c r="H4" s="26" t="inlineStr">
        <is>
          <t>謝欣燕</t>
        </is>
      </c>
      <c r="I4" s="26" t="inlineStr">
        <is>
          <t>A3172</t>
        </is>
      </c>
      <c r="J4" s="11" t="n">
        <v>198</v>
      </c>
      <c r="K4" s="11" t="inlineStr">
        <is>
          <t>金質獎</t>
        </is>
      </c>
      <c r="L4" s="11" t="n"/>
      <c r="M4" s="21" t="n"/>
      <c r="N4" s="4">
        <f>IF(COUNTIF($F$2:F4,F4)&gt;2,COUNTIF($F$2:F4,F4),0)</f>
        <v/>
      </c>
      <c r="O4" s="22">
        <f>IF(COUNTIF($H$2:H4,H4)&gt;1,1,0)</f>
        <v/>
      </c>
      <c r="P4" t="inlineStr">
        <is>
          <t>積分</t>
        </is>
      </c>
      <c r="Q4" s="11" t="inlineStr">
        <is>
          <t>銅質獎</t>
        </is>
      </c>
      <c r="R4" s="24" t="n"/>
      <c r="S4" s="24" t="n"/>
      <c r="T4" s="24" t="n"/>
      <c r="U4" s="24" t="n"/>
      <c r="V4" s="24" t="n"/>
      <c r="W4" s="24" t="n"/>
      <c r="X4" s="24" t="n"/>
      <c r="Y4" s="24" t="n"/>
      <c r="Z4" s="24" t="n"/>
      <c r="AA4" s="24" t="n"/>
      <c r="AB4" s="24" t="n"/>
    </row>
    <row customHeight="1" ht="15.75" r="5" s="29">
      <c r="A5" s="25" t="n"/>
      <c r="B5" s="25" t="n"/>
      <c r="C5" s="12" t="inlineStr">
        <is>
          <t>一跳一迴旋</t>
        </is>
      </c>
      <c r="D5" s="26" t="inlineStr">
        <is>
          <t>男子組</t>
        </is>
      </c>
      <c r="E5" s="26" t="inlineStr">
        <is>
          <t>三年級</t>
        </is>
      </c>
      <c r="F5" s="30" t="inlineStr">
        <is>
          <t>成功國小</t>
        </is>
      </c>
      <c r="G5" s="30" t="inlineStr">
        <is>
          <t>洪祥嘉</t>
        </is>
      </c>
      <c r="H5" s="30" t="inlineStr">
        <is>
          <t>洪仲勤</t>
        </is>
      </c>
      <c r="I5" s="30" t="inlineStr">
        <is>
          <t>A3137</t>
        </is>
      </c>
      <c r="J5" s="25" t="n">
        <v>198</v>
      </c>
      <c r="K5" s="11" t="inlineStr">
        <is>
          <t>金質獎</t>
        </is>
      </c>
      <c r="L5" s="11" t="n"/>
      <c r="M5" s="21" t="n"/>
      <c r="N5" s="4">
        <f>IF(COUNTIF($F$2:F5,F5)&gt;2,COUNTIF($F$2:F5,F5),0)</f>
        <v/>
      </c>
      <c r="O5" s="22">
        <f>IF(COUNTIF($H$2:H4,H4)&gt;1,1,0)</f>
        <v/>
      </c>
      <c r="P5" t="inlineStr">
        <is>
          <t>金95銀90銅85下</t>
        </is>
      </c>
      <c r="Q5" s="2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  <c r="AA5" s="24" t="n"/>
      <c r="AB5" s="24" t="n"/>
    </row>
    <row customHeight="1" ht="15.75" r="6" s="29">
      <c r="A6" s="25" t="n"/>
      <c r="B6" s="25" t="n"/>
      <c r="C6" s="12" t="inlineStr">
        <is>
          <t>一跳一迴旋</t>
        </is>
      </c>
      <c r="D6" s="26" t="inlineStr">
        <is>
          <t>男子組</t>
        </is>
      </c>
      <c r="E6" s="26" t="inlineStr">
        <is>
          <t>三年級</t>
        </is>
      </c>
      <c r="F6" s="27" t="inlineStr">
        <is>
          <t>成功國小</t>
        </is>
      </c>
      <c r="G6" s="27" t="inlineStr">
        <is>
          <t>陳禹唯</t>
        </is>
      </c>
      <c r="H6" s="27" t="inlineStr">
        <is>
          <t>洪仲勤</t>
        </is>
      </c>
      <c r="I6" s="27" t="inlineStr">
        <is>
          <t>A3138</t>
        </is>
      </c>
      <c r="J6" s="11" t="n">
        <v>187</v>
      </c>
      <c r="K6" s="11" t="inlineStr">
        <is>
          <t>金質獎</t>
        </is>
      </c>
      <c r="L6" s="11" t="n"/>
      <c r="M6" s="21" t="n"/>
      <c r="N6" s="4">
        <f>IF(COUNTIF($F$2:F6,F6)&gt;2,COUNTIF($F$2:F6,F6),0)</f>
        <v/>
      </c>
      <c r="O6" s="22">
        <f>IF(COUNTIF($H$2:H4,H4)&gt;1,1,0)</f>
        <v/>
      </c>
      <c r="P6" s="3" t="inlineStr">
        <is>
          <t>金3銀2銅1，12班以下*2</t>
        </is>
      </c>
      <c r="Q6" s="3" t="n"/>
      <c r="R6" s="24" t="n"/>
      <c r="S6" s="24" t="n"/>
      <c r="T6" s="24" t="n"/>
      <c r="U6" s="24" t="n"/>
      <c r="V6" s="24" t="n"/>
      <c r="W6" s="24" t="n"/>
      <c r="X6" s="24" t="n"/>
      <c r="Y6" s="24" t="n"/>
      <c r="Z6" s="24" t="n"/>
      <c r="AA6" s="24" t="n"/>
      <c r="AB6" s="24" t="n"/>
    </row>
    <row customHeight="1" ht="15.75" r="7" s="29">
      <c r="A7" s="25" t="n"/>
      <c r="B7" s="25" t="n"/>
      <c r="C7" s="12" t="inlineStr">
        <is>
          <t>一跳一迴旋</t>
        </is>
      </c>
      <c r="D7" s="26" t="inlineStr">
        <is>
          <t>男子組</t>
        </is>
      </c>
      <c r="E7" s="26" t="inlineStr">
        <is>
          <t>三年級</t>
        </is>
      </c>
      <c r="F7" s="26" t="inlineStr">
        <is>
          <t>後寮國小</t>
        </is>
      </c>
      <c r="G7" s="26" t="inlineStr">
        <is>
          <t>林毅泰</t>
        </is>
      </c>
      <c r="H7" s="26" t="inlineStr">
        <is>
          <t>陳子淵</t>
        </is>
      </c>
      <c r="I7" s="26" t="inlineStr">
        <is>
          <t>A3151</t>
        </is>
      </c>
      <c r="J7" s="11" t="n">
        <v>179</v>
      </c>
      <c r="K7" s="11" t="inlineStr">
        <is>
          <t>金質獎</t>
        </is>
      </c>
      <c r="L7" s="11" t="n"/>
      <c r="M7" s="21" t="n"/>
      <c r="N7" s="4">
        <f>IF(COUNTIF($F$2:F7,F7)&gt;2,COUNTIF($F$2:F7,F7),0)</f>
        <v/>
      </c>
      <c r="O7" s="22">
        <f>IF(COUNTIF($H$2:H6,H6)&gt;1,1,0)</f>
        <v/>
      </c>
      <c r="P7" s="3" t="n"/>
      <c r="Q7" s="3" t="n"/>
      <c r="R7" s="24" t="n"/>
      <c r="S7" s="24" t="n"/>
      <c r="T7" s="24" t="n"/>
      <c r="U7" s="24" t="n"/>
      <c r="V7" s="24" t="n"/>
      <c r="W7" s="24" t="n"/>
      <c r="X7" s="24" t="n"/>
      <c r="Y7" s="24" t="n"/>
      <c r="Z7" s="24" t="n"/>
      <c r="AA7" s="24" t="n"/>
      <c r="AB7" s="24" t="n"/>
    </row>
    <row customHeight="1" ht="15.75" r="8" s="29">
      <c r="A8" s="25" t="n"/>
      <c r="B8" s="25" t="n"/>
      <c r="C8" s="12" t="inlineStr">
        <is>
          <t>一跳一迴旋</t>
        </is>
      </c>
      <c r="D8" s="27" t="inlineStr">
        <is>
          <t>男子組</t>
        </is>
      </c>
      <c r="E8" s="26" t="inlineStr">
        <is>
          <t>三年級</t>
        </is>
      </c>
      <c r="F8" s="26" t="inlineStr">
        <is>
          <t>馬公國小</t>
        </is>
      </c>
      <c r="G8" s="26" t="inlineStr">
        <is>
          <t>邱浩哲</t>
        </is>
      </c>
      <c r="H8" s="26" t="inlineStr">
        <is>
          <t>陳雅青</t>
        </is>
      </c>
      <c r="I8" s="26" t="inlineStr">
        <is>
          <t>A3107</t>
        </is>
      </c>
      <c r="J8" s="28" t="n">
        <v>175</v>
      </c>
      <c r="K8" s="11" t="inlineStr">
        <is>
          <t>金質獎</t>
        </is>
      </c>
      <c r="L8" s="11" t="n"/>
      <c r="M8" s="21" t="n"/>
      <c r="N8" s="4">
        <f>IF(COUNTIF($F$2:F8,F8)&gt;2,COUNTIF($F$2:F8,F8),0)</f>
        <v/>
      </c>
      <c r="O8" s="22">
        <f>IF(COUNTIF($H$2:H6,H6)&gt;1,1,0)</f>
        <v/>
      </c>
      <c r="P8" s="3" t="inlineStr">
        <is>
          <t>可並列，但須扣除下一個名次</t>
        </is>
      </c>
      <c r="Q8" s="3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</row>
    <row customHeight="1" ht="15.75" r="9" s="29">
      <c r="A9" s="19" t="n"/>
      <c r="B9" s="25" t="n"/>
      <c r="C9" s="12" t="inlineStr">
        <is>
          <t>一跳一迴旋</t>
        </is>
      </c>
      <c r="D9" s="26" t="inlineStr">
        <is>
          <t>男子組</t>
        </is>
      </c>
      <c r="E9" s="26" t="inlineStr">
        <is>
          <t>三年級</t>
        </is>
      </c>
      <c r="F9" s="26" t="inlineStr">
        <is>
          <t>文光國小</t>
        </is>
      </c>
      <c r="G9" s="26" t="inlineStr">
        <is>
          <t>許國緯</t>
        </is>
      </c>
      <c r="H9" s="26" t="inlineStr">
        <is>
          <t>謝欣燕</t>
        </is>
      </c>
      <c r="I9" s="26" t="inlineStr">
        <is>
          <t>A3173</t>
        </is>
      </c>
      <c r="J9" s="11" t="n">
        <v>174</v>
      </c>
      <c r="K9" s="11" t="inlineStr">
        <is>
          <t>金質獎</t>
        </is>
      </c>
      <c r="L9" s="11" t="n"/>
      <c r="M9" s="21" t="n"/>
      <c r="N9" s="4">
        <f>IF(COUNTIF($F$2:F9,F9)&gt;2,COUNTIF($F$2:F9,F9),0)</f>
        <v/>
      </c>
      <c r="O9" s="22">
        <f>IF(COUNTIF($H$2:H7,H7)&gt;1,1,0)</f>
        <v/>
      </c>
      <c r="Q9" s="3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</row>
    <row customHeight="1" ht="15" r="10" s="29">
      <c r="A10" s="25" t="n"/>
      <c r="B10" s="19" t="n"/>
      <c r="C10" s="12" t="inlineStr">
        <is>
          <t>一跳一迴旋</t>
        </is>
      </c>
      <c r="D10" s="26" t="inlineStr">
        <is>
          <t>男子組</t>
        </is>
      </c>
      <c r="E10" s="26" t="inlineStr">
        <is>
          <t>三年級</t>
        </is>
      </c>
      <c r="F10" s="26" t="inlineStr">
        <is>
          <t>文光國小</t>
        </is>
      </c>
      <c r="G10" s="26" t="inlineStr">
        <is>
          <t>唐洂呏</t>
        </is>
      </c>
      <c r="H10" s="26" t="inlineStr">
        <is>
          <t>謝欣燕</t>
        </is>
      </c>
      <c r="I10" s="26" t="inlineStr">
        <is>
          <t>A3171</t>
        </is>
      </c>
      <c r="J10" s="11" t="n">
        <v>170</v>
      </c>
      <c r="K10" s="11" t="inlineStr">
        <is>
          <t>金質獎</t>
        </is>
      </c>
      <c r="L10" s="11" t="n"/>
      <c r="M10" s="21" t="n"/>
      <c r="N10" s="4">
        <f>IF(COUNTIF($F$2:F10,F10)&gt;2,COUNTIF($F$2:F10,F10),0)</f>
        <v/>
      </c>
      <c r="O10" s="22">
        <f>IF(COUNTIF($H$2:H8,H8)&gt;1,1,0)</f>
        <v/>
      </c>
      <c r="P10" s="3" t="inlineStr">
        <is>
          <t>獎狀生</t>
        </is>
      </c>
      <c r="Q10" s="3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</row>
    <row customHeight="1" ht="15" r="11" s="29">
      <c r="A11" s="25" t="n"/>
      <c r="B11" s="25" t="n"/>
      <c r="C11" s="12" t="inlineStr">
        <is>
          <t>一跳一迴旋</t>
        </is>
      </c>
      <c r="D11" s="26" t="inlineStr">
        <is>
          <t>男子組</t>
        </is>
      </c>
      <c r="E11" s="27" t="inlineStr">
        <is>
          <t>三年級</t>
        </is>
      </c>
      <c r="F11" s="30" t="inlineStr">
        <is>
          <t>大池國小</t>
        </is>
      </c>
      <c r="G11" s="30" t="inlineStr">
        <is>
          <t>許翊暘</t>
        </is>
      </c>
      <c r="H11" s="30" t="inlineStr">
        <is>
          <t>蘇哲毅</t>
        </is>
      </c>
      <c r="I11" s="30" t="inlineStr">
        <is>
          <t>A3154</t>
        </is>
      </c>
      <c r="J11" s="25" t="n">
        <v>168</v>
      </c>
      <c r="K11" s="11" t="inlineStr">
        <is>
          <t>金質獎</t>
        </is>
      </c>
      <c r="L11" s="11" t="n"/>
      <c r="M11" s="21" t="n"/>
      <c r="N11" s="4">
        <f>IF(COUNTIF($F$2:F11,F11)&gt;2,COUNTIF($F$2:F11,F11),0)</f>
        <v/>
      </c>
      <c r="O11" s="22">
        <f>IF(COUNTIF($H$2:H10,H10)&gt;1,1,0)</f>
        <v/>
      </c>
      <c r="P11" s="3" t="inlineStr">
        <is>
          <t>成績會自動以前面的順序，對應到總成績表</t>
        </is>
      </c>
      <c r="Q11" s="3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</row>
    <row customHeight="1" ht="15" r="12" s="29">
      <c r="A12" s="19" t="n"/>
      <c r="B12" s="25" t="n"/>
      <c r="C12" s="12" t="inlineStr">
        <is>
          <t>一跳一迴旋</t>
        </is>
      </c>
      <c r="D12" s="26" t="inlineStr">
        <is>
          <t>男子組</t>
        </is>
      </c>
      <c r="E12" s="26" t="inlineStr">
        <is>
          <t>三年級</t>
        </is>
      </c>
      <c r="F12" s="26" t="inlineStr">
        <is>
          <t>外垵國小</t>
        </is>
      </c>
      <c r="G12" s="26" t="inlineStr">
        <is>
          <t>李承昊</t>
        </is>
      </c>
      <c r="H12" s="26" t="inlineStr">
        <is>
          <t>李正榮</t>
        </is>
      </c>
      <c r="I12" s="26" t="inlineStr">
        <is>
          <t>A3157</t>
        </is>
      </c>
      <c r="J12" s="11" t="n">
        <v>166</v>
      </c>
      <c r="K12" s="11" t="inlineStr">
        <is>
          <t>銀質獎</t>
        </is>
      </c>
      <c r="L12" s="31" t="n"/>
      <c r="M12" s="21" t="n"/>
      <c r="N12" s="4">
        <f>IF(COUNTIF($F$2:F12,F12)&gt;2,COUNTIF($F$2:F12,F12),0)</f>
        <v/>
      </c>
      <c r="O12" s="22">
        <f>IF(COUNTIF($H$2:H10,H10)&gt;1,1,0)</f>
        <v/>
      </c>
      <c r="P12" s="3" t="inlineStr">
        <is>
          <t>各校總積分最多取積分最高兩名</t>
        </is>
      </c>
      <c r="Q12" s="3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</row>
    <row customHeight="1" ht="15" r="13" s="29">
      <c r="A13" s="25" t="n"/>
      <c r="B13" s="25" t="n"/>
      <c r="C13" s="12" t="inlineStr">
        <is>
          <t>一跳一迴旋</t>
        </is>
      </c>
      <c r="D13" s="26" t="inlineStr">
        <is>
          <t>男子組</t>
        </is>
      </c>
      <c r="E13" s="26" t="inlineStr">
        <is>
          <t>三年級</t>
        </is>
      </c>
      <c r="F13" s="26" t="inlineStr">
        <is>
          <t>大池國小</t>
        </is>
      </c>
      <c r="G13" s="26" t="inlineStr">
        <is>
          <t>顏均峯</t>
        </is>
      </c>
      <c r="H13" s="26" t="inlineStr">
        <is>
          <t>姚信嘉</t>
        </is>
      </c>
      <c r="I13" s="26" t="inlineStr">
        <is>
          <t>A3155</t>
        </is>
      </c>
      <c r="J13" s="11" t="n">
        <v>166</v>
      </c>
      <c r="K13" s="11" t="inlineStr">
        <is>
          <t>銀質獎</t>
        </is>
      </c>
      <c r="L13" s="11" t="n"/>
      <c r="M13" s="21" t="n"/>
      <c r="N13" s="4">
        <f>IF(COUNTIF($F$2:F13,F13)&gt;2,COUNTIF($F$2:F13,F13),0)</f>
        <v/>
      </c>
      <c r="O13" s="22">
        <f>IF(COUNTIF($H$2:H10,H10)&gt;1,1,0)</f>
        <v/>
      </c>
      <c r="P13" s="3" t="inlineStr">
        <is>
          <t>獎狀師</t>
        </is>
      </c>
      <c r="Q13" s="3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</row>
    <row customHeight="1" ht="15" r="14" s="29">
      <c r="A14" s="25" t="n"/>
      <c r="B14" s="19" t="n"/>
      <c r="C14" s="12" t="inlineStr">
        <is>
          <t>一跳一迴旋</t>
        </is>
      </c>
      <c r="D14" s="27" t="inlineStr">
        <is>
          <t>男子組</t>
        </is>
      </c>
      <c r="E14" s="26" t="inlineStr">
        <is>
          <t>三年級</t>
        </is>
      </c>
      <c r="F14" s="26" t="inlineStr">
        <is>
          <t>大池國小</t>
        </is>
      </c>
      <c r="G14" s="26" t="inlineStr">
        <is>
          <t>李昱澄</t>
        </is>
      </c>
      <c r="H14" s="26" t="inlineStr">
        <is>
          <t>蔡馥琦</t>
        </is>
      </c>
      <c r="I14" s="26" t="inlineStr">
        <is>
          <t>A3153</t>
        </is>
      </c>
      <c r="J14" s="11" t="n">
        <v>164</v>
      </c>
      <c r="K14" s="11" t="inlineStr">
        <is>
          <t>銀質獎</t>
        </is>
      </c>
      <c r="L14" s="11" t="n"/>
      <c r="M14" s="21" t="n"/>
      <c r="N14" s="4">
        <f>IF(COUNTIF($F$2:F14,F14)&gt;2,COUNTIF($F$2:F14,F14),0)</f>
        <v/>
      </c>
      <c r="O14" s="22">
        <f>IF(COUNTIF($H$2:H11,H11)&gt;1,1,0)</f>
        <v/>
      </c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</row>
    <row customHeight="1" ht="15" r="15" s="29">
      <c r="A15" s="19" t="n"/>
      <c r="B15" s="25" t="n"/>
      <c r="C15" s="12" t="inlineStr">
        <is>
          <t>一跳一迴旋</t>
        </is>
      </c>
      <c r="D15" s="26" t="inlineStr">
        <is>
          <t>男子組</t>
        </is>
      </c>
      <c r="E15" s="26" t="inlineStr">
        <is>
          <t>三年級</t>
        </is>
      </c>
      <c r="F15" s="26" t="inlineStr">
        <is>
          <t>文澳國小</t>
        </is>
      </c>
      <c r="G15" s="26" t="inlineStr">
        <is>
          <t>許祐睿</t>
        </is>
      </c>
      <c r="H15" s="26" t="inlineStr">
        <is>
          <t>黃珮瑜</t>
        </is>
      </c>
      <c r="I15" s="26" t="inlineStr">
        <is>
          <t>A3167</t>
        </is>
      </c>
      <c r="J15" s="11" t="n">
        <v>160</v>
      </c>
      <c r="K15" s="11" t="inlineStr">
        <is>
          <t>銀質獎</t>
        </is>
      </c>
      <c r="L15" s="11" t="n"/>
      <c r="M15" s="21" t="n"/>
      <c r="N15" s="4">
        <f>IF(COUNTIF($F$2:F15,F15)&gt;2,COUNTIF($F$2:F15,F15),0)</f>
        <v/>
      </c>
      <c r="O15" s="22">
        <f>IF(COUNTIF($H$2:H12,H12)&gt;1,1,0)</f>
        <v/>
      </c>
      <c r="P15" s="3" t="inlineStr">
        <is>
          <t>獎狀</t>
        </is>
      </c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  <c r="AA15" s="24" t="n"/>
      <c r="AB15" s="24" t="n"/>
    </row>
    <row customHeight="1" ht="15" r="16" s="29">
      <c r="A16" s="19" t="n"/>
      <c r="B16" s="25" t="n"/>
      <c r="C16" s="12" t="inlineStr">
        <is>
          <t>一跳一迴旋</t>
        </is>
      </c>
      <c r="D16" s="26" t="inlineStr">
        <is>
          <t>男子組</t>
        </is>
      </c>
      <c r="E16" s="26" t="inlineStr">
        <is>
          <t>三年級</t>
        </is>
      </c>
      <c r="F16" s="26" t="inlineStr">
        <is>
          <t>中山國小</t>
        </is>
      </c>
      <c r="G16" s="26" t="inlineStr">
        <is>
          <t>張宥程</t>
        </is>
      </c>
      <c r="H16" s="26" t="inlineStr">
        <is>
          <t>陳曉萍</t>
        </is>
      </c>
      <c r="I16" s="26" t="inlineStr">
        <is>
          <t>A3126</t>
        </is>
      </c>
      <c r="J16" s="11" t="n">
        <v>160</v>
      </c>
      <c r="K16" s="11" t="inlineStr">
        <is>
          <t>銀質獎</t>
        </is>
      </c>
      <c r="L16" s="11" t="n"/>
      <c r="M16" s="21" t="n"/>
      <c r="N16" s="4">
        <f>IF(COUNTIF($F$2:F16,F16)&gt;2,COUNTIF($F$2:F16,F16),0)</f>
        <v/>
      </c>
      <c r="O16" s="22">
        <f>IF(COUNTIF($H$2:H14,#REF!)&gt;1,1,0)</f>
        <v/>
      </c>
      <c r="P16" s="3" t="inlineStr">
        <is>
          <t>第1名10第2名8…765432優勝1</t>
        </is>
      </c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  <c r="AA16" s="24" t="n"/>
      <c r="AB16" s="24" t="n"/>
    </row>
    <row customHeight="1" ht="15" r="17" s="29">
      <c r="A17" s="25" t="n"/>
      <c r="B17" s="19" t="n"/>
      <c r="C17" s="12" t="inlineStr">
        <is>
          <t>一跳一迴旋</t>
        </is>
      </c>
      <c r="D17" s="26" t="inlineStr">
        <is>
          <t>男子組</t>
        </is>
      </c>
      <c r="E17" s="27" t="inlineStr">
        <is>
          <t>三年級</t>
        </is>
      </c>
      <c r="F17" s="26" t="inlineStr">
        <is>
          <t>七美國小</t>
        </is>
      </c>
      <c r="G17" s="26" t="inlineStr">
        <is>
          <t>張峻晨</t>
        </is>
      </c>
      <c r="H17" s="26" t="inlineStr">
        <is>
          <t>王逸伶</t>
        </is>
      </c>
      <c r="I17" s="26" t="inlineStr">
        <is>
          <t>A3162</t>
        </is>
      </c>
      <c r="J17" s="11" t="n">
        <v>158</v>
      </c>
      <c r="K17" s="11" t="inlineStr">
        <is>
          <t>銀質獎</t>
        </is>
      </c>
      <c r="L17" s="11" t="n"/>
      <c r="M17" s="21" t="n"/>
      <c r="N17" s="4">
        <f>IF(COUNTIF($F$2:F17,F17)&gt;2,COUNTIF($F$2:F17,F17),0)</f>
        <v/>
      </c>
      <c r="O17" s="22">
        <f>IF(COUNTIF($H$2:H15,#REF!)&gt;1,1,0)</f>
        <v/>
      </c>
      <c r="P17" s="3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  <c r="AA17" s="24" t="n"/>
      <c r="AB17" s="24" t="n"/>
    </row>
    <row customHeight="1" ht="15" r="18" s="29">
      <c r="A18" s="19" t="n"/>
      <c r="B18" s="19" t="n"/>
      <c r="C18" s="12" t="inlineStr">
        <is>
          <t>一跳一迴旋</t>
        </is>
      </c>
      <c r="D18" s="27" t="inlineStr">
        <is>
          <t>男子組</t>
        </is>
      </c>
      <c r="E18" s="26" t="inlineStr">
        <is>
          <t>三年級</t>
        </is>
      </c>
      <c r="F18" s="26" t="inlineStr">
        <is>
          <t>中正國小</t>
        </is>
      </c>
      <c r="G18" s="26" t="inlineStr">
        <is>
          <t>蘇凡竣</t>
        </is>
      </c>
      <c r="H18" s="26" t="inlineStr">
        <is>
          <t>蔡莉莉</t>
        </is>
      </c>
      <c r="I18" s="26" t="inlineStr">
        <is>
          <t>A3115</t>
        </is>
      </c>
      <c r="J18" s="37" t="n">
        <v>156</v>
      </c>
      <c r="K18" s="11" t="inlineStr">
        <is>
          <t>銀質獎</t>
        </is>
      </c>
      <c r="L18" s="11" t="n"/>
      <c r="M18" s="21" t="n"/>
      <c r="N18" s="3" t="n"/>
      <c r="O18" s="3" t="n"/>
      <c r="P18" s="3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4" t="n"/>
      <c r="AA18" s="24" t="n"/>
      <c r="AB18" s="24" t="n"/>
    </row>
    <row customHeight="1" ht="15.75" r="19" s="29">
      <c r="A19" s="25" t="n"/>
      <c r="B19" s="25" t="n"/>
      <c r="C19" s="12" t="inlineStr">
        <is>
          <t>一跳一迴旋</t>
        </is>
      </c>
      <c r="D19" s="27" t="inlineStr">
        <is>
          <t>男子組</t>
        </is>
      </c>
      <c r="E19" s="26" t="inlineStr">
        <is>
          <t>三年級</t>
        </is>
      </c>
      <c r="F19" s="26" t="inlineStr">
        <is>
          <t>中山國小</t>
        </is>
      </c>
      <c r="G19" s="26" t="inlineStr">
        <is>
          <t>張懷文</t>
        </is>
      </c>
      <c r="H19" s="26" t="inlineStr">
        <is>
          <t>陳曉萍</t>
        </is>
      </c>
      <c r="I19" s="26" t="inlineStr">
        <is>
          <t>A3127</t>
        </is>
      </c>
      <c r="J19" s="11" t="n">
        <v>156</v>
      </c>
      <c r="K19" s="11" t="inlineStr">
        <is>
          <t>銀質獎</t>
        </is>
      </c>
      <c r="L19" s="11" t="n"/>
      <c r="M19" s="21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4" t="n"/>
      <c r="AA19" s="24" t="n"/>
      <c r="AB19" s="24" t="n"/>
    </row>
    <row customHeight="1" ht="15.75" r="20" s="29">
      <c r="A20" s="25" t="n"/>
      <c r="B20" s="19" t="n"/>
      <c r="C20" s="12" t="inlineStr">
        <is>
          <t>一跳一迴旋</t>
        </is>
      </c>
      <c r="D20" s="26" t="inlineStr">
        <is>
          <t>男子組</t>
        </is>
      </c>
      <c r="E20" s="26" t="inlineStr">
        <is>
          <t>三年級</t>
        </is>
      </c>
      <c r="F20" s="26" t="inlineStr">
        <is>
          <t>中興國小</t>
        </is>
      </c>
      <c r="G20" s="26" t="inlineStr">
        <is>
          <t>許昊瑜</t>
        </is>
      </c>
      <c r="H20" s="26" t="inlineStr">
        <is>
          <t>宋靜怡</t>
        </is>
      </c>
      <c r="I20" s="26" t="inlineStr">
        <is>
          <t>A3120</t>
        </is>
      </c>
      <c r="J20" s="11" t="n">
        <v>155</v>
      </c>
      <c r="K20" s="11" t="inlineStr">
        <is>
          <t>銀質獎</t>
        </is>
      </c>
      <c r="L20" s="11" t="n"/>
      <c r="M20" s="21" t="n"/>
      <c r="N20" s="3" t="n"/>
      <c r="O20" s="3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  <c r="AA20" s="24" t="n"/>
      <c r="AB20" s="24" t="n"/>
    </row>
    <row customHeight="1" ht="15.75" r="21" s="29">
      <c r="A21" s="19" t="n"/>
      <c r="B21" s="25" t="n"/>
      <c r="C21" s="12" t="inlineStr">
        <is>
          <t>一跳一迴旋</t>
        </is>
      </c>
      <c r="D21" s="26" t="inlineStr">
        <is>
          <t>男子組</t>
        </is>
      </c>
      <c r="E21" s="26" t="inlineStr">
        <is>
          <t>三年級</t>
        </is>
      </c>
      <c r="F21" s="26" t="inlineStr">
        <is>
          <t>湖西國小</t>
        </is>
      </c>
      <c r="G21" s="26" t="inlineStr">
        <is>
          <t>許承宇</t>
        </is>
      </c>
      <c r="H21" s="26" t="inlineStr">
        <is>
          <t>周明賢</t>
        </is>
      </c>
      <c r="I21" s="26" t="inlineStr">
        <is>
          <t>A3141</t>
        </is>
      </c>
      <c r="J21" s="11" t="n">
        <v>153</v>
      </c>
      <c r="K21" s="11" t="inlineStr">
        <is>
          <t>銀質獎</t>
        </is>
      </c>
      <c r="L21" s="11" t="n"/>
      <c r="M21" s="21" t="n"/>
      <c r="N21" s="3" t="n"/>
      <c r="O21" s="3" t="n"/>
      <c r="P21" s="3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4" t="n"/>
      <c r="AA21" s="24" t="n"/>
      <c r="AB21" s="24" t="n"/>
    </row>
    <row customHeight="1" ht="15.75" r="22" s="29">
      <c r="A22" s="25" t="n"/>
      <c r="B22" s="25" t="n"/>
      <c r="C22" s="12" t="inlineStr">
        <is>
          <t>一跳一迴旋</t>
        </is>
      </c>
      <c r="D22" s="26" t="inlineStr">
        <is>
          <t>男子組</t>
        </is>
      </c>
      <c r="E22" s="26" t="inlineStr">
        <is>
          <t>三年級</t>
        </is>
      </c>
      <c r="F22" s="27" t="inlineStr">
        <is>
          <t>中興國小</t>
        </is>
      </c>
      <c r="G22" s="27" t="inlineStr">
        <is>
          <t>張峻赫</t>
        </is>
      </c>
      <c r="H22" s="27" t="inlineStr">
        <is>
          <t>周菁菁</t>
        </is>
      </c>
      <c r="I22" s="27" t="inlineStr">
        <is>
          <t>A3118</t>
        </is>
      </c>
      <c r="J22" s="11" t="n">
        <v>152</v>
      </c>
      <c r="K22" s="11" t="inlineStr">
        <is>
          <t>銀質獎</t>
        </is>
      </c>
      <c r="L22" s="11" t="n"/>
      <c r="M22" s="21" t="n"/>
      <c r="N22" s="3" t="n"/>
      <c r="O22" s="3" t="n"/>
      <c r="P22" s="3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4" t="n"/>
      <c r="AA22" s="24" t="n"/>
      <c r="AB22" s="24" t="n"/>
    </row>
    <row customHeight="1" ht="15.75" r="23" s="29">
      <c r="A23" s="25" t="n"/>
      <c r="B23" s="25" t="n"/>
      <c r="C23" s="12" t="inlineStr">
        <is>
          <t>一跳一迴旋</t>
        </is>
      </c>
      <c r="D23" s="26" t="inlineStr">
        <is>
          <t>男子組</t>
        </is>
      </c>
      <c r="E23" s="27" t="inlineStr">
        <is>
          <t>三年級</t>
        </is>
      </c>
      <c r="F23" s="26" t="inlineStr">
        <is>
          <t>文澳國小</t>
        </is>
      </c>
      <c r="G23" s="26" t="inlineStr">
        <is>
          <t>葉亭軒</t>
        </is>
      </c>
      <c r="H23" s="26" t="inlineStr">
        <is>
          <t>翁苡芮</t>
        </is>
      </c>
      <c r="I23" s="26" t="inlineStr">
        <is>
          <t>A3165</t>
        </is>
      </c>
      <c r="J23" s="11" t="n">
        <v>143</v>
      </c>
      <c r="K23" s="11" t="inlineStr">
        <is>
          <t>銀質獎</t>
        </is>
      </c>
      <c r="L23" s="11" t="n"/>
      <c r="M23" s="21" t="n"/>
      <c r="N23" s="3" t="n"/>
      <c r="O23" s="3" t="n"/>
      <c r="P23" s="3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  <c r="AA23" s="24" t="n"/>
      <c r="AB23" s="24" t="n"/>
    </row>
    <row customHeight="1" ht="15.75" r="24" s="29">
      <c r="A24" s="19" t="n"/>
      <c r="B24" s="19" t="n"/>
      <c r="C24" s="12" t="inlineStr">
        <is>
          <t>一跳一迴旋</t>
        </is>
      </c>
      <c r="D24" s="26" t="inlineStr">
        <is>
          <t>男子組</t>
        </is>
      </c>
      <c r="E24" s="26" t="inlineStr">
        <is>
          <t>三年級</t>
        </is>
      </c>
      <c r="F24" s="26" t="inlineStr">
        <is>
          <t>中正國小</t>
        </is>
      </c>
      <c r="G24" s="26" t="inlineStr">
        <is>
          <t>葉書辰</t>
        </is>
      </c>
      <c r="H24" s="26" t="inlineStr">
        <is>
          <t>蔡莉莉</t>
        </is>
      </c>
      <c r="I24" s="26" t="inlineStr">
        <is>
          <t>A3114</t>
        </is>
      </c>
      <c r="J24" s="11" t="n">
        <v>135</v>
      </c>
      <c r="K24" s="11" t="inlineStr">
        <is>
          <t>銀質獎</t>
        </is>
      </c>
      <c r="L24" s="11" t="n"/>
      <c r="M24" s="21" t="n"/>
      <c r="N24" s="3" t="n"/>
      <c r="O24" s="3" t="n"/>
      <c r="P24" s="3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  <c r="AA24" s="24" t="n"/>
      <c r="AB24" s="24" t="n"/>
    </row>
    <row customHeight="1" ht="15.75" r="25" s="29">
      <c r="A25" s="19" t="n"/>
      <c r="B25" s="25" t="n"/>
      <c r="C25" s="12" t="inlineStr">
        <is>
          <t>一跳一迴旋</t>
        </is>
      </c>
      <c r="D25" s="27" t="inlineStr">
        <is>
          <t>男子組</t>
        </is>
      </c>
      <c r="E25" s="26" t="inlineStr">
        <is>
          <t>三年級</t>
        </is>
      </c>
      <c r="F25" s="26" t="inlineStr">
        <is>
          <t>石泉國小</t>
        </is>
      </c>
      <c r="G25" s="26" t="inlineStr">
        <is>
          <t>呂茄豪</t>
        </is>
      </c>
      <c r="H25" s="26" t="inlineStr">
        <is>
          <t>陳笠崎</t>
        </is>
      </c>
      <c r="I25" s="26" t="inlineStr">
        <is>
          <t>A3132</t>
        </is>
      </c>
      <c r="J25" s="11" t="n">
        <v>135</v>
      </c>
      <c r="K25" s="11" t="inlineStr">
        <is>
          <t>銀質獎</t>
        </is>
      </c>
      <c r="L25" s="11" t="n"/>
      <c r="M25" s="21" t="n"/>
      <c r="N25" s="3" t="n"/>
      <c r="O25" s="3" t="n"/>
      <c r="P25" s="3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24" t="n"/>
      <c r="AA25" s="24" t="n"/>
      <c r="AB25" s="24" t="n"/>
    </row>
    <row customHeight="1" ht="15.75" r="26" s="29">
      <c r="A26" s="25" t="n"/>
      <c r="B26" s="25" t="n"/>
      <c r="C26" s="12" t="inlineStr">
        <is>
          <t>一跳一迴旋</t>
        </is>
      </c>
      <c r="D26" s="26" t="inlineStr">
        <is>
          <t>男子組</t>
        </is>
      </c>
      <c r="E26" s="26" t="inlineStr">
        <is>
          <t>三年級</t>
        </is>
      </c>
      <c r="F26" s="27" t="inlineStr">
        <is>
          <t>湖西國小</t>
        </is>
      </c>
      <c r="G26" s="27" t="inlineStr">
        <is>
          <t>洪宣維</t>
        </is>
      </c>
      <c r="H26" s="27" t="inlineStr">
        <is>
          <t>周明賢</t>
        </is>
      </c>
      <c r="I26" s="27" t="inlineStr">
        <is>
          <t>A3139</t>
        </is>
      </c>
      <c r="J26" s="11" t="n">
        <v>134</v>
      </c>
      <c r="K26" s="11" t="inlineStr">
        <is>
          <t>銀質獎</t>
        </is>
      </c>
      <c r="L26" s="11" t="n"/>
      <c r="M26" s="21" t="n"/>
      <c r="N26" s="3" t="n"/>
      <c r="O26" s="3" t="n"/>
      <c r="P26" s="3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  <c r="AA26" s="24" t="n"/>
      <c r="AB26" s="24" t="n"/>
    </row>
    <row customHeight="1" ht="15.75" r="27" s="29">
      <c r="A27" s="25" t="n"/>
      <c r="B27" s="19" t="n"/>
      <c r="C27" s="12" t="inlineStr">
        <is>
          <t>一跳一迴旋</t>
        </is>
      </c>
      <c r="D27" s="26" t="inlineStr">
        <is>
          <t>男子組</t>
        </is>
      </c>
      <c r="E27" s="26" t="inlineStr">
        <is>
          <t>三年級</t>
        </is>
      </c>
      <c r="F27" s="30" t="inlineStr">
        <is>
          <t>吉貝國小</t>
        </is>
      </c>
      <c r="G27" s="30" t="inlineStr">
        <is>
          <t>丁旭珖</t>
        </is>
      </c>
      <c r="H27" s="30" t="inlineStr">
        <is>
          <t>鄭珮琳</t>
        </is>
      </c>
      <c r="I27" s="30" t="inlineStr">
        <is>
          <t>A3148</t>
        </is>
      </c>
      <c r="J27" s="25" t="n">
        <v>132</v>
      </c>
      <c r="K27" s="11" t="inlineStr">
        <is>
          <t>銀質獎</t>
        </is>
      </c>
      <c r="L27" s="11" t="n"/>
      <c r="M27" s="21" t="n"/>
      <c r="N27" s="3" t="n"/>
      <c r="O27" s="3" t="n"/>
      <c r="P27" s="3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4" t="n"/>
      <c r="AA27" s="24" t="n"/>
      <c r="AB27" s="24" t="n"/>
    </row>
    <row customHeight="1" ht="15.75" r="28" s="29">
      <c r="A28" s="25" t="n"/>
      <c r="B28" s="25" t="n"/>
      <c r="C28" s="12" t="inlineStr">
        <is>
          <t>一跳一迴旋</t>
        </is>
      </c>
      <c r="D28" s="26" t="inlineStr">
        <is>
          <t>男子組</t>
        </is>
      </c>
      <c r="E28" s="26" t="inlineStr">
        <is>
          <t>三年級</t>
        </is>
      </c>
      <c r="F28" s="27" t="inlineStr">
        <is>
          <t>中興國小</t>
        </is>
      </c>
      <c r="G28" s="27" t="inlineStr">
        <is>
          <t>黃彧晨</t>
        </is>
      </c>
      <c r="H28" s="27" t="inlineStr">
        <is>
          <t>陳月圓</t>
        </is>
      </c>
      <c r="I28" s="27" t="inlineStr">
        <is>
          <t>A3124</t>
        </is>
      </c>
      <c r="J28" s="11" t="n">
        <v>132</v>
      </c>
      <c r="K28" s="11" t="inlineStr">
        <is>
          <t>銅質獎</t>
        </is>
      </c>
      <c r="L28" s="33" t="n"/>
      <c r="M28" s="21" t="n"/>
      <c r="N28" s="3" t="n"/>
      <c r="O28" s="3" t="n"/>
      <c r="P28" s="3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  <c r="AA28" s="24" t="n"/>
      <c r="AB28" s="24" t="n"/>
    </row>
    <row customHeight="1" ht="15.75" r="29" s="29">
      <c r="A29" s="25" t="n"/>
      <c r="B29" s="19" t="n"/>
      <c r="C29" s="12" t="inlineStr">
        <is>
          <t>一跳一迴旋</t>
        </is>
      </c>
      <c r="D29" s="26" t="inlineStr">
        <is>
          <t>男子組</t>
        </is>
      </c>
      <c r="E29" s="26" t="inlineStr">
        <is>
          <t>三年級</t>
        </is>
      </c>
      <c r="F29" s="26" t="inlineStr">
        <is>
          <t>文澳國小</t>
        </is>
      </c>
      <c r="G29" s="26" t="inlineStr">
        <is>
          <t>陳耀麟</t>
        </is>
      </c>
      <c r="H29" s="26" t="inlineStr">
        <is>
          <t>黃珮瑜</t>
        </is>
      </c>
      <c r="I29" s="26" t="inlineStr">
        <is>
          <t>A3170</t>
        </is>
      </c>
      <c r="J29" s="11" t="n">
        <v>128</v>
      </c>
      <c r="K29" s="11" t="inlineStr">
        <is>
          <t>銅質獎</t>
        </is>
      </c>
      <c r="L29" s="11" t="n"/>
      <c r="M29" s="21" t="n"/>
      <c r="N29" s="3" t="n"/>
      <c r="O29" s="3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4" t="n"/>
      <c r="AA29" s="24" t="n"/>
      <c r="AB29" s="24" t="n"/>
    </row>
    <row customHeight="1" ht="15.75" r="30" s="29">
      <c r="A30" s="19" t="n"/>
      <c r="B30" s="25" t="n"/>
      <c r="C30" s="12" t="inlineStr">
        <is>
          <t>一跳一迴旋</t>
        </is>
      </c>
      <c r="D30" s="26" t="inlineStr">
        <is>
          <t>男子組</t>
        </is>
      </c>
      <c r="E30" s="26" t="inlineStr">
        <is>
          <t>三年級</t>
        </is>
      </c>
      <c r="F30" s="26" t="inlineStr">
        <is>
          <t>文澳國小</t>
        </is>
      </c>
      <c r="G30" s="26" t="inlineStr">
        <is>
          <t>陳祐樂</t>
        </is>
      </c>
      <c r="H30" s="26" t="inlineStr">
        <is>
          <t>翁苡芮</t>
        </is>
      </c>
      <c r="I30" s="26" t="inlineStr">
        <is>
          <t>A3168</t>
        </is>
      </c>
      <c r="J30" s="11" t="n">
        <v>123</v>
      </c>
      <c r="K30" s="11" t="inlineStr">
        <is>
          <t>銅質獎</t>
        </is>
      </c>
      <c r="L30" s="11" t="n"/>
      <c r="M30" s="21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4" t="n"/>
      <c r="AA30" s="24" t="n"/>
      <c r="AB30" s="24" t="n"/>
    </row>
    <row customHeight="1" ht="15.75" r="31" s="29">
      <c r="A31" s="25" t="n"/>
      <c r="B31" s="25" t="n"/>
      <c r="C31" s="12" t="inlineStr">
        <is>
          <t>一跳一迴旋</t>
        </is>
      </c>
      <c r="D31" s="26" t="inlineStr">
        <is>
          <t>男子組</t>
        </is>
      </c>
      <c r="E31" s="26" t="inlineStr">
        <is>
          <t>三年級</t>
        </is>
      </c>
      <c r="F31" s="26" t="inlineStr">
        <is>
          <t>馬公國小</t>
        </is>
      </c>
      <c r="G31" s="26" t="inlineStr">
        <is>
          <t>林子珺</t>
        </is>
      </c>
      <c r="H31" s="26" t="inlineStr">
        <is>
          <t>許蕙婷</t>
        </is>
      </c>
      <c r="I31" s="26" t="inlineStr">
        <is>
          <t>A3101</t>
        </is>
      </c>
      <c r="J31" s="11" t="n">
        <v>113</v>
      </c>
      <c r="K31" s="11" t="inlineStr">
        <is>
          <t>銅質獎</t>
        </is>
      </c>
      <c r="L31" s="11" t="n"/>
      <c r="M31" s="21" t="n"/>
      <c r="N31" s="3" t="n"/>
      <c r="O31" s="3" t="n"/>
      <c r="P31" s="3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4" t="n"/>
      <c r="AA31" s="24" t="n"/>
      <c r="AB31" s="24" t="n"/>
    </row>
    <row customHeight="1" ht="15.75" r="32" s="29">
      <c r="A32" s="19" t="n"/>
      <c r="B32" s="25" t="n"/>
      <c r="C32" s="12" t="inlineStr">
        <is>
          <t>一跳一迴旋</t>
        </is>
      </c>
      <c r="D32" s="27" t="inlineStr">
        <is>
          <t>男子組</t>
        </is>
      </c>
      <c r="E32" s="26" t="inlineStr">
        <is>
          <t>三年級</t>
        </is>
      </c>
      <c r="F32" s="26" t="inlineStr">
        <is>
          <t>馬公國小</t>
        </is>
      </c>
      <c r="G32" s="26" t="inlineStr">
        <is>
          <t>王彥棣</t>
        </is>
      </c>
      <c r="H32" s="26" t="inlineStr">
        <is>
          <t>陳雅青</t>
        </is>
      </c>
      <c r="I32" s="26" t="inlineStr">
        <is>
          <t>A3105</t>
        </is>
      </c>
      <c r="J32" s="11" t="n">
        <v>113</v>
      </c>
      <c r="K32" s="11" t="inlineStr">
        <is>
          <t>銅質獎</t>
        </is>
      </c>
      <c r="L32" s="11" t="n"/>
      <c r="M32" s="21" t="n"/>
      <c r="N32" s="3" t="n"/>
      <c r="O32" s="3" t="n"/>
      <c r="P32" s="3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4" t="n"/>
      <c r="AA32" s="24" t="n"/>
      <c r="AB32" s="24" t="n"/>
    </row>
    <row customHeight="1" ht="15.75" r="33" s="29">
      <c r="A33" s="19" t="n"/>
      <c r="B33" s="25" t="n"/>
      <c r="C33" s="12" t="inlineStr">
        <is>
          <t>一跳一迴旋</t>
        </is>
      </c>
      <c r="D33" s="26" t="inlineStr">
        <is>
          <t>男子組</t>
        </is>
      </c>
      <c r="E33" s="26" t="inlineStr">
        <is>
          <t>三年級</t>
        </is>
      </c>
      <c r="F33" s="26" t="inlineStr">
        <is>
          <t>外垵國小</t>
        </is>
      </c>
      <c r="G33" s="26" t="inlineStr">
        <is>
          <t>盧俊逸</t>
        </is>
      </c>
      <c r="H33" s="26" t="inlineStr">
        <is>
          <t>王育柔</t>
        </is>
      </c>
      <c r="I33" s="26" t="inlineStr">
        <is>
          <t>A3158</t>
        </is>
      </c>
      <c r="J33" s="11" t="n">
        <v>111</v>
      </c>
      <c r="K33" s="11" t="inlineStr">
        <is>
          <t>銅質獎</t>
        </is>
      </c>
      <c r="L33" s="11" t="n"/>
      <c r="M33" s="21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4" t="n"/>
      <c r="AA33" s="24" t="n"/>
      <c r="AB33" s="24" t="n"/>
    </row>
    <row customHeight="1" ht="15.75" r="34" s="29">
      <c r="A34" s="25" t="n"/>
      <c r="B34" s="19" t="n"/>
      <c r="C34" s="12" t="inlineStr">
        <is>
          <t>一跳一迴旋</t>
        </is>
      </c>
      <c r="D34" s="27" t="inlineStr">
        <is>
          <t>男子組</t>
        </is>
      </c>
      <c r="E34" s="27" t="inlineStr">
        <is>
          <t>三年級</t>
        </is>
      </c>
      <c r="F34" s="26" t="inlineStr">
        <is>
          <t>湖西國小</t>
        </is>
      </c>
      <c r="G34" s="26" t="inlineStr">
        <is>
          <t>洪暐翔</t>
        </is>
      </c>
      <c r="H34" s="26" t="inlineStr">
        <is>
          <t>周明賢</t>
        </is>
      </c>
      <c r="I34" s="26" t="inlineStr">
        <is>
          <t>A3140</t>
        </is>
      </c>
      <c r="J34" s="11" t="n">
        <v>109</v>
      </c>
      <c r="K34" s="11" t="inlineStr">
        <is>
          <t>銅質獎</t>
        </is>
      </c>
      <c r="L34" s="11" t="n"/>
      <c r="M34" s="21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  <c r="AA34" s="24" t="n"/>
      <c r="AB34" s="24" t="n"/>
    </row>
    <row customHeight="1" ht="15.75" r="35" s="29">
      <c r="A35" s="19" t="n"/>
      <c r="B35" s="25" t="n"/>
      <c r="C35" s="12" t="inlineStr">
        <is>
          <t>一跳一迴旋</t>
        </is>
      </c>
      <c r="D35" s="26" t="inlineStr">
        <is>
          <t>男子組</t>
        </is>
      </c>
      <c r="E35" s="27" t="inlineStr">
        <is>
          <t>三年級</t>
        </is>
      </c>
      <c r="F35" s="26" t="inlineStr">
        <is>
          <t>中正國小</t>
        </is>
      </c>
      <c r="G35" s="26" t="inlineStr">
        <is>
          <t>林承謙</t>
        </is>
      </c>
      <c r="H35" s="26" t="inlineStr">
        <is>
          <t>吳鳳集</t>
        </is>
      </c>
      <c r="I35" s="26" t="inlineStr">
        <is>
          <t>A3113</t>
        </is>
      </c>
      <c r="J35" s="11" t="n">
        <v>103</v>
      </c>
      <c r="K35" s="11" t="inlineStr">
        <is>
          <t>銅質獎</t>
        </is>
      </c>
      <c r="L35" s="11" t="n"/>
      <c r="M35" s="21" t="n"/>
      <c r="N35" s="3" t="n"/>
      <c r="O35" s="3" t="n"/>
      <c r="P35" s="3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  <c r="AA35" s="24" t="n"/>
      <c r="AB35" s="24" t="n"/>
    </row>
    <row customHeight="1" ht="15.75" r="36" s="29">
      <c r="A36" s="19" t="n"/>
      <c r="B36" s="19" t="n"/>
      <c r="C36" s="12" t="inlineStr">
        <is>
          <t>一跳一迴旋</t>
        </is>
      </c>
      <c r="D36" s="26" t="inlineStr">
        <is>
          <t>男子組</t>
        </is>
      </c>
      <c r="E36" s="26" t="inlineStr">
        <is>
          <t>三年級</t>
        </is>
      </c>
      <c r="F36" s="26" t="inlineStr">
        <is>
          <t>龍門國小</t>
        </is>
      </c>
      <c r="G36" s="26" t="inlineStr">
        <is>
          <t>洪奕勳</t>
        </is>
      </c>
      <c r="H36" s="26" t="inlineStr">
        <is>
          <t>陳毓元</t>
        </is>
      </c>
      <c r="I36" s="26" t="inlineStr">
        <is>
          <t>A3143</t>
        </is>
      </c>
      <c r="J36" s="11" t="n">
        <v>98</v>
      </c>
      <c r="K36" s="11" t="inlineStr">
        <is>
          <t>銅質獎</t>
        </is>
      </c>
      <c r="L36" s="11" t="n"/>
      <c r="M36" s="34" t="n"/>
      <c r="N36" s="3" t="n"/>
      <c r="O36" s="3" t="n"/>
      <c r="P36" s="3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4" t="n"/>
      <c r="AA36" s="24" t="n"/>
      <c r="AB36" s="24" t="n"/>
    </row>
    <row customHeight="1" ht="15.75" r="37" s="29">
      <c r="A37" s="25" t="n"/>
      <c r="B37" s="19" t="n"/>
      <c r="C37" s="12" t="inlineStr">
        <is>
          <t>一跳一迴旋</t>
        </is>
      </c>
      <c r="D37" s="27" t="inlineStr">
        <is>
          <t>男子組</t>
        </is>
      </c>
      <c r="E37" s="26" t="inlineStr">
        <is>
          <t>三年級</t>
        </is>
      </c>
      <c r="F37" s="26" t="inlineStr">
        <is>
          <t>馬公國小</t>
        </is>
      </c>
      <c r="G37" s="26" t="inlineStr">
        <is>
          <t>歐騏寧</t>
        </is>
      </c>
      <c r="H37" s="26" t="inlineStr">
        <is>
          <t>陳雅青</t>
        </is>
      </c>
      <c r="I37" s="26" t="inlineStr">
        <is>
          <t>A3103</t>
        </is>
      </c>
      <c r="J37" s="11" t="n">
        <v>96</v>
      </c>
      <c r="K37" s="11" t="inlineStr">
        <is>
          <t>銅質獎</t>
        </is>
      </c>
      <c r="L37" s="11" t="n"/>
      <c r="M37" s="3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4" t="n"/>
      <c r="AA37" s="24" t="n"/>
      <c r="AB37" s="24" t="n"/>
    </row>
    <row customHeight="1" ht="15.75" r="38" s="29">
      <c r="A38" s="25" t="n"/>
      <c r="B38" s="25" t="n"/>
      <c r="C38" s="12" t="inlineStr">
        <is>
          <t>一跳一迴旋</t>
        </is>
      </c>
      <c r="D38" s="26" t="inlineStr">
        <is>
          <t>男子組</t>
        </is>
      </c>
      <c r="E38" s="27" t="inlineStr">
        <is>
          <t>三年級</t>
        </is>
      </c>
      <c r="F38" s="26" t="inlineStr">
        <is>
          <t>文澳國小</t>
        </is>
      </c>
      <c r="G38" s="26" t="inlineStr">
        <is>
          <t>王柏淳</t>
        </is>
      </c>
      <c r="H38" s="26" t="inlineStr">
        <is>
          <t>黃珮瑜</t>
        </is>
      </c>
      <c r="I38" s="26" t="inlineStr">
        <is>
          <t>A3164</t>
        </is>
      </c>
      <c r="J38" s="11" t="n">
        <v>90</v>
      </c>
      <c r="K38" s="11" t="inlineStr">
        <is>
          <t>銅質獎</t>
        </is>
      </c>
      <c r="L38" s="11" t="n"/>
      <c r="M38" s="3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  <c r="Z38" s="24" t="n"/>
      <c r="AA38" s="24" t="n"/>
      <c r="AB38" s="24" t="n"/>
    </row>
    <row customHeight="1" ht="15.75" r="39" s="29">
      <c r="A39" s="25" t="n"/>
      <c r="B39" s="19" t="n"/>
      <c r="C39" s="12" t="inlineStr">
        <is>
          <t>一跳一迴旋</t>
        </is>
      </c>
      <c r="D39" s="26" t="inlineStr">
        <is>
          <t>男子組</t>
        </is>
      </c>
      <c r="E39" s="26" t="inlineStr">
        <is>
          <t>三年級</t>
        </is>
      </c>
      <c r="F39" s="26" t="inlineStr">
        <is>
          <t>中興國小</t>
        </is>
      </c>
      <c r="G39" s="26" t="inlineStr">
        <is>
          <t>呂軒佑</t>
        </is>
      </c>
      <c r="H39" s="26" t="inlineStr">
        <is>
          <t>宋靜怡</t>
        </is>
      </c>
      <c r="I39" s="26" t="inlineStr">
        <is>
          <t>A3117</t>
        </is>
      </c>
      <c r="J39" s="11" t="n">
        <v>89</v>
      </c>
      <c r="K39" s="11" t="inlineStr">
        <is>
          <t>銅質獎</t>
        </is>
      </c>
      <c r="L39" s="11" t="n"/>
      <c r="M39" s="21" t="n"/>
      <c r="N39" s="3" t="n"/>
      <c r="O39" s="3" t="n"/>
      <c r="P39" s="3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  <c r="Z39" s="24" t="n"/>
      <c r="AA39" s="24" t="n"/>
      <c r="AB39" s="24" t="n"/>
    </row>
    <row customHeight="1" ht="15.75" r="40" s="29">
      <c r="A40" s="19" t="n"/>
      <c r="B40" s="19" t="n"/>
      <c r="C40" s="12" t="inlineStr">
        <is>
          <t>一跳一迴旋</t>
        </is>
      </c>
      <c r="D40" s="27" t="inlineStr">
        <is>
          <t>男子組</t>
        </is>
      </c>
      <c r="E40" s="26" t="inlineStr">
        <is>
          <t>三年級</t>
        </is>
      </c>
      <c r="F40" s="26" t="inlineStr">
        <is>
          <t>文澳國小</t>
        </is>
      </c>
      <c r="G40" s="26" t="inlineStr">
        <is>
          <t>曾麒福</t>
        </is>
      </c>
      <c r="H40" s="26" t="inlineStr">
        <is>
          <t>曾心怡</t>
        </is>
      </c>
      <c r="I40" s="26" t="inlineStr">
        <is>
          <t>A3163</t>
        </is>
      </c>
      <c r="J40" s="11" t="n">
        <v>79</v>
      </c>
      <c r="K40" s="11" t="n"/>
      <c r="L40" s="11" t="n"/>
      <c r="M40" s="21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  <c r="Z40" s="24" t="n"/>
      <c r="AA40" s="24" t="n"/>
      <c r="AB40" s="24" t="n"/>
    </row>
    <row customHeight="1" ht="15.75" r="41" s="29">
      <c r="A41" s="25" t="n"/>
      <c r="B41" s="25" t="n"/>
      <c r="C41" s="12" t="inlineStr">
        <is>
          <t>一跳一迴旋</t>
        </is>
      </c>
      <c r="D41" s="26" t="inlineStr">
        <is>
          <t>男子組</t>
        </is>
      </c>
      <c r="E41" s="27" t="inlineStr">
        <is>
          <t>三年級</t>
        </is>
      </c>
      <c r="F41" s="27" t="inlineStr">
        <is>
          <t>後寮國小</t>
        </is>
      </c>
      <c r="G41" s="27" t="inlineStr">
        <is>
          <t>林禹曦</t>
        </is>
      </c>
      <c r="H41" s="27" t="inlineStr">
        <is>
          <t>高雲千</t>
        </is>
      </c>
      <c r="I41" s="27" t="inlineStr">
        <is>
          <t>A3152</t>
        </is>
      </c>
      <c r="J41" s="11" t="n">
        <v>79</v>
      </c>
      <c r="K41" s="11" t="n"/>
      <c r="L41" s="11" t="n"/>
      <c r="M41" s="21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  <c r="Z41" s="24" t="n"/>
      <c r="AA41" s="24" t="n"/>
      <c r="AB41" s="24" t="n"/>
    </row>
    <row customHeight="1" ht="15.75" r="42" s="29">
      <c r="A42" s="25" t="n"/>
      <c r="B42" s="25" t="n"/>
      <c r="C42" s="12" t="inlineStr">
        <is>
          <t>一跳一迴旋</t>
        </is>
      </c>
      <c r="D42" s="26" t="inlineStr">
        <is>
          <t>男子組</t>
        </is>
      </c>
      <c r="E42" s="26" t="inlineStr">
        <is>
          <t>三年級</t>
        </is>
      </c>
      <c r="F42" s="26" t="inlineStr">
        <is>
          <t>將軍國小</t>
        </is>
      </c>
      <c r="G42" s="26" t="inlineStr">
        <is>
          <t>陳永哲</t>
        </is>
      </c>
      <c r="H42" s="26" t="inlineStr">
        <is>
          <t>廖林賢</t>
        </is>
      </c>
      <c r="I42" s="26" t="inlineStr">
        <is>
          <t>A3161</t>
        </is>
      </c>
      <c r="J42" s="11" t="n">
        <v>78</v>
      </c>
      <c r="K42" s="11" t="n"/>
      <c r="L42" s="11" t="n"/>
      <c r="M42" s="34" t="n"/>
      <c r="N42" s="3" t="n"/>
      <c r="O42" s="3" t="n"/>
      <c r="P42" s="3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  <c r="Z42" s="24" t="n"/>
      <c r="AA42" s="24" t="n"/>
      <c r="AB42" s="24" t="n"/>
    </row>
    <row customHeight="1" ht="15.75" r="43" s="29">
      <c r="A43" s="19" t="n"/>
      <c r="B43" s="19" t="n"/>
      <c r="C43" s="12" t="inlineStr">
        <is>
          <t>一跳一迴旋</t>
        </is>
      </c>
      <c r="D43" s="26" t="inlineStr">
        <is>
          <t>男子組</t>
        </is>
      </c>
      <c r="E43" s="26" t="inlineStr">
        <is>
          <t>三年級</t>
        </is>
      </c>
      <c r="F43" s="27" t="inlineStr">
        <is>
          <t>吉貝國小</t>
        </is>
      </c>
      <c r="G43" s="27" t="inlineStr">
        <is>
          <t>陳智銘</t>
        </is>
      </c>
      <c r="H43" s="27" t="inlineStr">
        <is>
          <t>鄭珮琳</t>
        </is>
      </c>
      <c r="I43" s="27" t="inlineStr">
        <is>
          <t>A3149</t>
        </is>
      </c>
      <c r="J43" s="11" t="n">
        <v>73</v>
      </c>
      <c r="K43" s="11" t="n"/>
      <c r="L43" s="33" t="n"/>
      <c r="M43" s="34" t="n"/>
      <c r="N43" s="3" t="n"/>
      <c r="O43" s="3" t="n"/>
      <c r="P43" s="3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  <c r="Z43" s="24" t="n"/>
      <c r="AA43" s="24" t="n"/>
      <c r="AB43" s="24" t="n"/>
    </row>
    <row customHeight="1" ht="15.75" r="44" s="29">
      <c r="A44" s="25" t="n"/>
      <c r="B44" s="25" t="n"/>
      <c r="C44" s="12" t="inlineStr">
        <is>
          <t>一跳一迴旋</t>
        </is>
      </c>
      <c r="D44" s="26" t="inlineStr">
        <is>
          <t>男子組</t>
        </is>
      </c>
      <c r="E44" s="26" t="inlineStr">
        <is>
          <t>三年級</t>
        </is>
      </c>
      <c r="F44" s="26" t="inlineStr">
        <is>
          <t>馬公國小</t>
        </is>
      </c>
      <c r="G44" s="26" t="inlineStr">
        <is>
          <t>潘孟謙</t>
        </is>
      </c>
      <c r="H44" s="26" t="inlineStr">
        <is>
          <t>許蕙婷</t>
        </is>
      </c>
      <c r="I44" s="26" t="inlineStr">
        <is>
          <t>A3104</t>
        </is>
      </c>
      <c r="J44" s="11" t="n">
        <v>71</v>
      </c>
      <c r="K44" s="39" t="n"/>
      <c r="L44" s="33" t="n"/>
      <c r="M44" s="34" t="n"/>
      <c r="N44" s="3" t="n"/>
      <c r="O44" s="3" t="n"/>
      <c r="P44" s="3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  <c r="Z44" s="24" t="n"/>
      <c r="AA44" s="24" t="n"/>
      <c r="AB44" s="24" t="n"/>
    </row>
    <row customHeight="1" ht="15.75" r="45" s="29">
      <c r="A45" s="25" t="n"/>
      <c r="B45" s="19" t="n"/>
      <c r="C45" s="12" t="inlineStr">
        <is>
          <t>一跳一迴旋</t>
        </is>
      </c>
      <c r="D45" s="26" t="inlineStr">
        <is>
          <t>男子組</t>
        </is>
      </c>
      <c r="E45" s="26" t="inlineStr">
        <is>
          <t>三年級</t>
        </is>
      </c>
      <c r="F45" s="27" t="inlineStr">
        <is>
          <t>石泉國小</t>
        </is>
      </c>
      <c r="G45" s="27" t="inlineStr">
        <is>
          <t>呂紹奇</t>
        </is>
      </c>
      <c r="H45" s="27" t="inlineStr">
        <is>
          <t>陳笠崎</t>
        </is>
      </c>
      <c r="I45" s="27" t="inlineStr">
        <is>
          <t>A3130</t>
        </is>
      </c>
      <c r="J45" s="11" t="n">
        <v>66</v>
      </c>
      <c r="K45" s="11" t="n"/>
      <c r="L45" s="31" t="n"/>
      <c r="M45" s="21" t="n"/>
      <c r="N45" s="3" t="n"/>
      <c r="O45" s="3" t="n"/>
      <c r="P45" s="3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  <c r="Z45" s="24" t="n"/>
      <c r="AA45" s="24" t="n"/>
      <c r="AB45" s="24" t="n"/>
    </row>
    <row customHeight="1" ht="15.75" r="46" s="29">
      <c r="A46" s="25" t="n"/>
      <c r="B46" s="25" t="n"/>
      <c r="C46" s="12" t="inlineStr">
        <is>
          <t>一跳一迴旋</t>
        </is>
      </c>
      <c r="D46" s="26" t="inlineStr">
        <is>
          <t>男子組</t>
        </is>
      </c>
      <c r="E46" s="27" t="inlineStr">
        <is>
          <t>三年級</t>
        </is>
      </c>
      <c r="F46" s="26" t="inlineStr">
        <is>
          <t>中正國小</t>
        </is>
      </c>
      <c r="G46" s="26" t="inlineStr">
        <is>
          <t>李興恩</t>
        </is>
      </c>
      <c r="H46" s="26" t="inlineStr">
        <is>
          <t>楊美珠</t>
        </is>
      </c>
      <c r="I46" s="26" t="inlineStr">
        <is>
          <t>A3111</t>
        </is>
      </c>
      <c r="J46" s="11" t="n">
        <v>66</v>
      </c>
      <c r="K46" s="39" t="n"/>
      <c r="L46" s="33" t="n"/>
      <c r="M46" s="3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4" t="n"/>
      <c r="AB46" s="24" t="n"/>
    </row>
    <row customHeight="1" ht="15.75" r="47" s="29">
      <c r="A47" s="25" t="n"/>
      <c r="B47" s="25" t="n"/>
      <c r="C47" s="12" t="inlineStr">
        <is>
          <t>一跳一迴旋</t>
        </is>
      </c>
      <c r="D47" s="26" t="inlineStr">
        <is>
          <t>男子組</t>
        </is>
      </c>
      <c r="E47" s="26" t="inlineStr">
        <is>
          <t>三年級</t>
        </is>
      </c>
      <c r="F47" s="26" t="inlineStr">
        <is>
          <t>石泉國小</t>
        </is>
      </c>
      <c r="G47" s="26" t="inlineStr">
        <is>
          <t>陳昀邦</t>
        </is>
      </c>
      <c r="H47" s="26" t="inlineStr">
        <is>
          <t>楊惠喻</t>
        </is>
      </c>
      <c r="I47" s="26" t="inlineStr">
        <is>
          <t>A3136</t>
        </is>
      </c>
      <c r="J47" s="11" t="n">
        <v>61</v>
      </c>
      <c r="K47" s="11" t="n"/>
      <c r="L47" s="33" t="n"/>
      <c r="M47" s="34" t="n"/>
      <c r="N47" s="3" t="n"/>
      <c r="O47" s="3" t="n"/>
      <c r="P47" s="3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  <c r="Z47" s="24" t="n"/>
      <c r="AA47" s="24" t="n"/>
      <c r="AB47" s="24" t="n"/>
    </row>
    <row customHeight="1" ht="15.75" r="48" s="29">
      <c r="A48" s="25" t="n"/>
      <c r="B48" s="19" t="n"/>
      <c r="C48" s="12" t="inlineStr">
        <is>
          <t>一跳一迴旋</t>
        </is>
      </c>
      <c r="D48" s="26" t="inlineStr">
        <is>
          <t>男子組</t>
        </is>
      </c>
      <c r="E48" s="27" t="inlineStr">
        <is>
          <t>三年級</t>
        </is>
      </c>
      <c r="F48" s="26" t="inlineStr">
        <is>
          <t>中山國小</t>
        </is>
      </c>
      <c r="G48" s="26" t="inlineStr">
        <is>
          <t>蔡子鴻</t>
        </is>
      </c>
      <c r="H48" s="26" t="inlineStr">
        <is>
          <t>陳曉萍</t>
        </is>
      </c>
      <c r="I48" s="26" t="inlineStr">
        <is>
          <t>A3128</t>
        </is>
      </c>
      <c r="J48" s="11" t="n">
        <v>60</v>
      </c>
      <c r="K48" s="11" t="n"/>
      <c r="L48" s="33" t="n"/>
      <c r="M48" s="21" t="n"/>
      <c r="N48" s="3" t="n"/>
      <c r="O48" s="3" t="n"/>
      <c r="P48" s="3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  <c r="Z48" s="24" t="n"/>
      <c r="AA48" s="24" t="n"/>
      <c r="AB48" s="24" t="n"/>
    </row>
    <row customHeight="1" ht="15.75" r="49" s="29">
      <c r="A49" s="19" t="n"/>
      <c r="B49" s="25" t="n"/>
      <c r="C49" s="12" t="inlineStr">
        <is>
          <t>一跳一迴旋</t>
        </is>
      </c>
      <c r="D49" s="26" t="inlineStr">
        <is>
          <t>男子組</t>
        </is>
      </c>
      <c r="E49" s="26" t="inlineStr">
        <is>
          <t>三年級</t>
        </is>
      </c>
      <c r="F49" s="27" t="inlineStr">
        <is>
          <t>中興國小</t>
        </is>
      </c>
      <c r="G49" s="27" t="inlineStr">
        <is>
          <t>許維庭</t>
        </is>
      </c>
      <c r="H49" s="27" t="inlineStr">
        <is>
          <t>陳月圓</t>
        </is>
      </c>
      <c r="I49" s="27" t="inlineStr">
        <is>
          <t>A3121</t>
        </is>
      </c>
      <c r="J49" s="11" t="n">
        <v>59</v>
      </c>
      <c r="K49" s="11" t="n"/>
      <c r="L49" s="11" t="n"/>
      <c r="M49" s="21" t="n"/>
      <c r="N49" s="3" t="n"/>
      <c r="O49" s="3" t="n"/>
      <c r="P49" s="3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  <c r="Z49" s="24" t="n"/>
      <c r="AA49" s="24" t="n"/>
      <c r="AB49" s="24" t="n"/>
    </row>
    <row customHeight="1" ht="15.75" r="50" s="29">
      <c r="A50" s="25" t="n"/>
      <c r="B50" s="25" t="n"/>
      <c r="C50" s="12" t="inlineStr">
        <is>
          <t>一跳一迴旋</t>
        </is>
      </c>
      <c r="D50" s="26" t="inlineStr">
        <is>
          <t>男子組</t>
        </is>
      </c>
      <c r="E50" s="26" t="inlineStr">
        <is>
          <t>三年級</t>
        </is>
      </c>
      <c r="F50" s="26" t="inlineStr">
        <is>
          <t>文澳國小</t>
        </is>
      </c>
      <c r="G50" s="26" t="inlineStr">
        <is>
          <t>陳祐霆</t>
        </is>
      </c>
      <c r="H50" s="26" t="inlineStr">
        <is>
          <t>黃珮瑜</t>
        </is>
      </c>
      <c r="I50" s="26" t="inlineStr">
        <is>
          <t>A3169</t>
        </is>
      </c>
      <c r="J50" s="11" t="n">
        <v>59</v>
      </c>
      <c r="K50" s="11" t="n"/>
      <c r="L50" s="11" t="n"/>
      <c r="M50" s="21" t="n"/>
      <c r="N50" s="3" t="n"/>
      <c r="O50" s="3" t="n"/>
      <c r="P50" s="3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  <c r="Z50" s="24" t="n"/>
      <c r="AA50" s="24" t="n"/>
      <c r="AB50" s="24" t="n"/>
    </row>
    <row customHeight="1" ht="15.75" r="51" s="29">
      <c r="A51" s="25" t="n"/>
      <c r="B51" s="25" t="n"/>
      <c r="C51" s="12" t="inlineStr">
        <is>
          <t>一跳一迴旋</t>
        </is>
      </c>
      <c r="D51" s="26" t="inlineStr">
        <is>
          <t>男子組</t>
        </is>
      </c>
      <c r="E51" s="26" t="inlineStr">
        <is>
          <t>三年級</t>
        </is>
      </c>
      <c r="F51" s="26" t="inlineStr">
        <is>
          <t>望安國小</t>
        </is>
      </c>
      <c r="G51" s="26" t="inlineStr">
        <is>
          <t>凌培軒</t>
        </is>
      </c>
      <c r="H51" s="26" t="inlineStr">
        <is>
          <t>杜洪芩</t>
        </is>
      </c>
      <c r="I51" s="26" t="inlineStr">
        <is>
          <t>A3160</t>
        </is>
      </c>
      <c r="J51" s="11" t="n">
        <v>57</v>
      </c>
      <c r="K51" s="11" t="n"/>
      <c r="L51" s="33" t="n"/>
      <c r="M51" s="21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  <c r="Z51" s="24" t="n"/>
      <c r="AA51" s="24" t="n"/>
      <c r="AB51" s="24" t="n"/>
    </row>
    <row customHeight="1" ht="15.75" r="52" s="29">
      <c r="A52" s="19" t="n"/>
      <c r="B52" s="25" t="n"/>
      <c r="C52" s="12" t="inlineStr">
        <is>
          <t>一跳一迴旋</t>
        </is>
      </c>
      <c r="D52" s="27" t="inlineStr">
        <is>
          <t>男子組</t>
        </is>
      </c>
      <c r="E52" s="26" t="inlineStr">
        <is>
          <t>三年級</t>
        </is>
      </c>
      <c r="F52" s="30" t="inlineStr">
        <is>
          <t>馬公國小</t>
        </is>
      </c>
      <c r="G52" s="30" t="inlineStr">
        <is>
          <t>顏稟軒</t>
        </is>
      </c>
      <c r="H52" s="30" t="inlineStr">
        <is>
          <t>陳雅青</t>
        </is>
      </c>
      <c r="I52" s="30" t="inlineStr">
        <is>
          <t>A3108</t>
        </is>
      </c>
      <c r="J52" s="25" t="n">
        <v>56</v>
      </c>
      <c r="K52" s="11" t="n"/>
      <c r="L52" s="33" t="n"/>
      <c r="M52" s="34" t="n"/>
      <c r="N52" s="3" t="n"/>
      <c r="O52" s="3" t="n"/>
      <c r="P52" s="3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  <c r="Z52" s="24" t="n"/>
      <c r="AA52" s="24" t="n"/>
      <c r="AB52" s="24" t="n"/>
    </row>
    <row customHeight="1" ht="15.75" r="53" s="29">
      <c r="A53" s="19" t="n"/>
      <c r="B53" s="25" t="n"/>
      <c r="C53" s="12" t="inlineStr">
        <is>
          <t>一跳一迴旋</t>
        </is>
      </c>
      <c r="D53" s="26" t="inlineStr">
        <is>
          <t>男子組</t>
        </is>
      </c>
      <c r="E53" s="27" t="inlineStr">
        <is>
          <t>三年級</t>
        </is>
      </c>
      <c r="F53" s="27" t="inlineStr">
        <is>
          <t>池東國小</t>
        </is>
      </c>
      <c r="G53" s="27" t="inlineStr">
        <is>
          <t>陳靖恩</t>
        </is>
      </c>
      <c r="H53" s="27" t="inlineStr">
        <is>
          <t>許宗永</t>
        </is>
      </c>
      <c r="I53" s="27" t="inlineStr">
        <is>
          <t>A3156</t>
        </is>
      </c>
      <c r="J53" s="11" t="n">
        <v>53</v>
      </c>
      <c r="K53" s="11" t="n"/>
      <c r="L53" s="31" t="n"/>
      <c r="M53" s="21" t="n"/>
      <c r="N53" s="3" t="n"/>
      <c r="O53" s="3" t="n"/>
      <c r="P53" s="3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24" t="n"/>
      <c r="AA53" s="24" t="n"/>
      <c r="AB53" s="24" t="n"/>
    </row>
    <row customHeight="1" ht="15.75" r="54" s="29">
      <c r="A54" s="25" t="n"/>
      <c r="B54" s="19" t="n"/>
      <c r="C54" s="12" t="inlineStr">
        <is>
          <t>一跳一迴旋</t>
        </is>
      </c>
      <c r="D54" s="26" t="inlineStr">
        <is>
          <t>男子組</t>
        </is>
      </c>
      <c r="E54" s="26" t="inlineStr">
        <is>
          <t>三年級</t>
        </is>
      </c>
      <c r="F54" s="26" t="inlineStr">
        <is>
          <t>石泉國小</t>
        </is>
      </c>
      <c r="G54" s="26" t="inlineStr">
        <is>
          <t>吳昀翰</t>
        </is>
      </c>
      <c r="H54" s="26" t="inlineStr">
        <is>
          <t>陳笠崎</t>
        </is>
      </c>
      <c r="I54" s="26" t="inlineStr">
        <is>
          <t>A3129</t>
        </is>
      </c>
      <c r="J54" s="11" t="n">
        <v>50</v>
      </c>
      <c r="K54" s="11" t="n"/>
      <c r="L54" s="33" t="n"/>
      <c r="M54" s="21" t="n"/>
      <c r="N54" s="3" t="n"/>
      <c r="O54" s="3" t="n"/>
      <c r="P54" s="3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  <c r="Z54" s="24" t="n"/>
      <c r="AA54" s="24" t="n"/>
      <c r="AB54" s="24" t="n"/>
    </row>
    <row customHeight="1" ht="15.75" r="55" s="29">
      <c r="A55" s="25" t="n"/>
      <c r="B55" s="25" t="n"/>
      <c r="C55" s="12" t="inlineStr">
        <is>
          <t>一跳一迴旋</t>
        </is>
      </c>
      <c r="D55" s="26" t="inlineStr">
        <is>
          <t>男子組</t>
        </is>
      </c>
      <c r="E55" s="26" t="inlineStr">
        <is>
          <t>三年級</t>
        </is>
      </c>
      <c r="F55" s="26" t="inlineStr">
        <is>
          <t>文光國小</t>
        </is>
      </c>
      <c r="G55" s="26" t="inlineStr">
        <is>
          <t>許閔彥</t>
        </is>
      </c>
      <c r="H55" s="26" t="inlineStr">
        <is>
          <t>謝欣燕</t>
        </is>
      </c>
      <c r="I55" s="26" t="inlineStr">
        <is>
          <t>A3174</t>
        </is>
      </c>
      <c r="J55" s="11" t="n">
        <v>49</v>
      </c>
      <c r="K55" s="11" t="n"/>
      <c r="L55" s="31" t="n"/>
      <c r="M55" s="21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  <c r="Z55" s="24" t="n"/>
      <c r="AA55" s="24" t="n"/>
      <c r="AB55" s="24" t="n"/>
    </row>
    <row customHeight="1" ht="15.75" r="56" s="29">
      <c r="A56" s="25" t="n"/>
      <c r="B56" s="25" t="n"/>
      <c r="C56" s="12" t="inlineStr">
        <is>
          <t>一跳一迴旋</t>
        </is>
      </c>
      <c r="D56" s="26" t="inlineStr">
        <is>
          <t>男子組</t>
        </is>
      </c>
      <c r="E56" s="26" t="inlineStr">
        <is>
          <t>三年級</t>
        </is>
      </c>
      <c r="F56" s="27" t="inlineStr">
        <is>
          <t>中興國小</t>
        </is>
      </c>
      <c r="G56" s="27" t="inlineStr">
        <is>
          <t>李偉嘉</t>
        </is>
      </c>
      <c r="H56" s="27" t="inlineStr">
        <is>
          <t>宋靜怡</t>
        </is>
      </c>
      <c r="I56" s="27" t="inlineStr">
        <is>
          <t>A3119</t>
        </is>
      </c>
      <c r="J56" s="11" t="n">
        <v>46</v>
      </c>
      <c r="K56" s="11" t="n"/>
      <c r="L56" s="31" t="n"/>
      <c r="M56" s="21" t="n"/>
      <c r="N56" s="3" t="n"/>
      <c r="O56" s="3" t="n"/>
      <c r="P56" s="3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  <c r="Z56" s="24" t="n"/>
      <c r="AA56" s="24" t="n"/>
      <c r="AB56" s="24" t="n"/>
    </row>
    <row customHeight="1" ht="15.75" r="57" s="29">
      <c r="A57" s="25" t="n"/>
      <c r="B57" s="19" t="n"/>
      <c r="C57" s="12" t="inlineStr">
        <is>
          <t>一跳一迴旋</t>
        </is>
      </c>
      <c r="D57" s="26" t="inlineStr">
        <is>
          <t>男子組</t>
        </is>
      </c>
      <c r="E57" s="26" t="inlineStr">
        <is>
          <t>三年級</t>
        </is>
      </c>
      <c r="F57" s="26" t="inlineStr">
        <is>
          <t>中正國小</t>
        </is>
      </c>
      <c r="G57" s="26" t="inlineStr">
        <is>
          <t xml:space="preserve">劉昀昇 </t>
        </is>
      </c>
      <c r="H57" s="26" t="inlineStr">
        <is>
          <t>楊美珠</t>
        </is>
      </c>
      <c r="I57" s="26" t="inlineStr">
        <is>
          <t>A3109</t>
        </is>
      </c>
      <c r="J57" s="11" t="n">
        <v>46</v>
      </c>
      <c r="K57" s="39" t="n"/>
      <c r="L57" s="33" t="n"/>
      <c r="M57" s="34" t="n"/>
      <c r="N57" s="3" t="n"/>
      <c r="O57" s="3" t="n"/>
      <c r="P57" s="3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  <c r="Z57" s="24" t="n"/>
      <c r="AA57" s="24" t="n"/>
      <c r="AB57" s="24" t="n"/>
    </row>
    <row customHeight="1" ht="15.75" r="58" s="29">
      <c r="A58" s="25" t="n"/>
      <c r="B58" s="19" t="n"/>
      <c r="C58" s="12" t="inlineStr">
        <is>
          <t>一跳一迴旋</t>
        </is>
      </c>
      <c r="D58" s="26" t="inlineStr">
        <is>
          <t>男子組</t>
        </is>
      </c>
      <c r="E58" s="27" t="inlineStr">
        <is>
          <t>三年級</t>
        </is>
      </c>
      <c r="F58" s="27" t="inlineStr">
        <is>
          <t>中正國小</t>
        </is>
      </c>
      <c r="G58" s="27" t="inlineStr">
        <is>
          <t>陳彥熏</t>
        </is>
      </c>
      <c r="H58" s="27" t="inlineStr">
        <is>
          <t>楊美珠</t>
        </is>
      </c>
      <c r="I58" s="27" t="inlineStr">
        <is>
          <t>A3116</t>
        </is>
      </c>
      <c r="J58" s="11" t="n">
        <v>45</v>
      </c>
      <c r="K58" s="11" t="n"/>
      <c r="L58" s="11" t="n"/>
      <c r="M58" s="21" t="n"/>
      <c r="N58" s="3" t="n"/>
      <c r="O58" s="3" t="n"/>
      <c r="P58" s="3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24" t="n"/>
      <c r="AA58" s="24" t="n"/>
      <c r="AB58" s="24" t="n"/>
    </row>
    <row customHeight="1" ht="15.75" r="59" s="29">
      <c r="A59" s="19" t="n"/>
      <c r="B59" s="25" t="n"/>
      <c r="C59" s="12" t="inlineStr">
        <is>
          <t>一跳一迴旋</t>
        </is>
      </c>
      <c r="D59" s="26" t="inlineStr">
        <is>
          <t>男子組</t>
        </is>
      </c>
      <c r="E59" s="26" t="inlineStr">
        <is>
          <t>三年級</t>
        </is>
      </c>
      <c r="F59" s="26" t="inlineStr">
        <is>
          <t>湖西國小</t>
        </is>
      </c>
      <c r="G59" s="26" t="inlineStr">
        <is>
          <t>陳品淳</t>
        </is>
      </c>
      <c r="H59" s="26" t="inlineStr">
        <is>
          <t>周明賢</t>
        </is>
      </c>
      <c r="I59" s="26" t="inlineStr">
        <is>
          <t>A3142</t>
        </is>
      </c>
      <c r="J59" s="11" t="n">
        <v>44</v>
      </c>
      <c r="K59" s="11" t="n"/>
      <c r="L59" s="11" t="n"/>
      <c r="M59" s="21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  <c r="AA59" s="24" t="n"/>
      <c r="AB59" s="24" t="n"/>
    </row>
    <row customHeight="1" ht="15.75" r="60" s="29">
      <c r="A60" s="25" t="n"/>
      <c r="B60" s="25" t="n"/>
      <c r="C60" s="12" t="inlineStr">
        <is>
          <t>一跳一迴旋</t>
        </is>
      </c>
      <c r="D60" s="26" t="inlineStr">
        <is>
          <t>男子組</t>
        </is>
      </c>
      <c r="E60" s="26" t="inlineStr">
        <is>
          <t>三年級</t>
        </is>
      </c>
      <c r="F60" s="26" t="inlineStr">
        <is>
          <t>石泉國小</t>
        </is>
      </c>
      <c r="G60" s="26" t="inlineStr">
        <is>
          <t>許郁智</t>
        </is>
      </c>
      <c r="H60" s="26" t="inlineStr">
        <is>
          <t>陳笠崎</t>
        </is>
      </c>
      <c r="I60" s="26" t="inlineStr">
        <is>
          <t>A3135</t>
        </is>
      </c>
      <c r="J60" s="11" t="n">
        <v>41</v>
      </c>
      <c r="K60" s="11" t="n"/>
      <c r="L60" s="11" t="n"/>
      <c r="M60" s="21" t="n"/>
      <c r="N60" s="3" t="n"/>
      <c r="O60" s="3" t="n"/>
      <c r="P60" s="3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  <c r="AA60" s="24" t="n"/>
      <c r="AB60" s="24" t="n"/>
    </row>
    <row customHeight="1" ht="15.75" r="61" s="29">
      <c r="A61" s="25" t="n"/>
      <c r="B61" s="25" t="n"/>
      <c r="C61" s="12" t="inlineStr">
        <is>
          <t>一跳一迴旋</t>
        </is>
      </c>
      <c r="D61" s="26" t="inlineStr">
        <is>
          <t>男子組</t>
        </is>
      </c>
      <c r="E61" s="26" t="inlineStr">
        <is>
          <t>三年級</t>
        </is>
      </c>
      <c r="F61" s="27" t="inlineStr">
        <is>
          <t>外垵國小</t>
        </is>
      </c>
      <c r="G61" s="27" t="inlineStr">
        <is>
          <t>許嘉霖</t>
        </is>
      </c>
      <c r="H61" s="27" t="inlineStr">
        <is>
          <t>許如光</t>
        </is>
      </c>
      <c r="I61" s="27" t="inlineStr">
        <is>
          <t>A3159</t>
        </is>
      </c>
      <c r="J61" s="11" t="n">
        <v>39</v>
      </c>
      <c r="K61" s="39" t="n"/>
      <c r="L61" s="33" t="n"/>
      <c r="M61" s="34" t="n"/>
      <c r="N61" s="3" t="n"/>
      <c r="O61" s="3" t="n"/>
      <c r="P61" s="3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</row>
    <row customHeight="1" ht="15.75" r="62" s="29">
      <c r="A62" s="25" t="n"/>
      <c r="B62" s="25" t="n"/>
      <c r="C62" s="12" t="inlineStr">
        <is>
          <t>一跳一迴旋</t>
        </is>
      </c>
      <c r="D62" s="35" t="inlineStr">
        <is>
          <t>男子組</t>
        </is>
      </c>
      <c r="E62" s="35" t="inlineStr">
        <is>
          <t>三年級</t>
        </is>
      </c>
      <c r="F62" s="35" t="inlineStr">
        <is>
          <t>吉貝國小</t>
        </is>
      </c>
      <c r="G62" s="35" t="inlineStr">
        <is>
          <t>陳立宸</t>
        </is>
      </c>
      <c r="H62" s="35" t="inlineStr">
        <is>
          <t>鄭珮琳</t>
        </is>
      </c>
      <c r="I62" s="35" t="inlineStr">
        <is>
          <t>A3150</t>
        </is>
      </c>
      <c r="J62" s="11" t="n">
        <v>39</v>
      </c>
      <c r="K62" s="11" t="n"/>
      <c r="L62" s="31" t="n"/>
      <c r="M62" s="21" t="n"/>
      <c r="N62" s="3" t="n"/>
      <c r="O62" s="3" t="n"/>
      <c r="P62" s="3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  <c r="AA62" s="24" t="n"/>
      <c r="AB62" s="24" t="n"/>
    </row>
    <row customHeight="1" ht="15.75" r="63" s="29">
      <c r="A63" s="25" t="n"/>
      <c r="B63" s="25" t="n"/>
      <c r="C63" s="12" t="inlineStr">
        <is>
          <t>一跳一迴旋</t>
        </is>
      </c>
      <c r="D63" s="11" t="inlineStr">
        <is>
          <t>男子組</t>
        </is>
      </c>
      <c r="E63" s="35" t="inlineStr">
        <is>
          <t>三年級</t>
        </is>
      </c>
      <c r="F63" s="25" t="inlineStr">
        <is>
          <t>石泉國小</t>
        </is>
      </c>
      <c r="G63" s="25" t="inlineStr">
        <is>
          <t>許子祈</t>
        </is>
      </c>
      <c r="H63" s="25" t="inlineStr">
        <is>
          <t>陳笠崎</t>
        </is>
      </c>
      <c r="I63" s="25" t="inlineStr">
        <is>
          <t>A3134</t>
        </is>
      </c>
      <c r="J63" s="25" t="n">
        <v>34</v>
      </c>
      <c r="K63" s="11" t="n"/>
      <c r="L63" s="31" t="n"/>
      <c r="M63" s="21" t="n"/>
      <c r="N63" s="3" t="n"/>
      <c r="O63" s="3" t="n"/>
      <c r="P63" s="3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  <c r="Z63" s="24" t="n"/>
      <c r="AA63" s="24" t="n"/>
      <c r="AB63" s="24" t="n"/>
    </row>
    <row customHeight="1" ht="15.75" r="64" s="29">
      <c r="A64" s="25" t="n"/>
      <c r="B64" s="25" t="n"/>
      <c r="C64" s="12" t="inlineStr">
        <is>
          <t>一跳一迴旋</t>
        </is>
      </c>
      <c r="D64" s="35" t="inlineStr">
        <is>
          <t>男子組</t>
        </is>
      </c>
      <c r="E64" s="35" t="inlineStr">
        <is>
          <t>三年級</t>
        </is>
      </c>
      <c r="F64" s="11" t="inlineStr">
        <is>
          <t>中正國小</t>
        </is>
      </c>
      <c r="G64" s="11" t="inlineStr">
        <is>
          <t>呂浩辰</t>
        </is>
      </c>
      <c r="H64" s="11" t="inlineStr">
        <is>
          <t>吳鳳集</t>
        </is>
      </c>
      <c r="I64" s="11" t="inlineStr">
        <is>
          <t>A3110</t>
        </is>
      </c>
      <c r="J64" s="11" t="n">
        <v>32</v>
      </c>
      <c r="K64" s="11" t="n"/>
      <c r="L64" s="11" t="n"/>
      <c r="M64" s="21" t="n"/>
      <c r="N64" s="3" t="n"/>
      <c r="O64" s="3" t="n"/>
      <c r="P64" s="3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  <c r="Z64" s="24" t="n"/>
      <c r="AA64" s="24" t="n"/>
      <c r="AB64" s="24" t="n"/>
    </row>
    <row customHeight="1" ht="16.5" r="65" s="29">
      <c r="A65" s="25" t="n"/>
      <c r="B65" s="25" t="n"/>
      <c r="C65" s="12" t="inlineStr">
        <is>
          <t>一跳一迴旋</t>
        </is>
      </c>
      <c r="D65" s="11" t="inlineStr">
        <is>
          <t>男子組</t>
        </is>
      </c>
      <c r="E65" s="35" t="inlineStr">
        <is>
          <t>三年級</t>
        </is>
      </c>
      <c r="F65" s="11" t="inlineStr">
        <is>
          <t>中興國小</t>
        </is>
      </c>
      <c r="G65" s="11" t="inlineStr">
        <is>
          <t>陳皇諺</t>
        </is>
      </c>
      <c r="H65" s="11" t="inlineStr">
        <is>
          <t>陳月圓</t>
        </is>
      </c>
      <c r="I65" s="11" t="inlineStr">
        <is>
          <t>A3122</t>
        </is>
      </c>
      <c r="J65" s="11" t="n">
        <v>28</v>
      </c>
      <c r="K65" s="11" t="n"/>
      <c r="L65" s="31" t="n"/>
      <c r="M65" s="21" t="n"/>
      <c r="N65" s="3" t="n"/>
      <c r="O65" s="3" t="n"/>
      <c r="P65" s="3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  <c r="Z65" s="24" t="n"/>
      <c r="AA65" s="24" t="n"/>
      <c r="AB65" s="24" t="n"/>
    </row>
    <row customHeight="1" ht="16.5" r="66" s="29">
      <c r="A66" s="25" t="n"/>
      <c r="B66" s="25" t="n"/>
      <c r="C66" s="12" t="inlineStr">
        <is>
          <t>一跳一迴旋</t>
        </is>
      </c>
      <c r="D66" s="35" t="inlineStr">
        <is>
          <t>男子組</t>
        </is>
      </c>
      <c r="E66" s="35" t="inlineStr">
        <is>
          <t>三年級</t>
        </is>
      </c>
      <c r="F66" s="35" t="inlineStr">
        <is>
          <t>馬公國小</t>
        </is>
      </c>
      <c r="G66" s="35" t="inlineStr">
        <is>
          <t>葉勝家</t>
        </is>
      </c>
      <c r="H66" s="35" t="inlineStr">
        <is>
          <t>許蕙婷</t>
        </is>
      </c>
      <c r="I66" s="35" t="inlineStr">
        <is>
          <t>A3106</t>
        </is>
      </c>
      <c r="J66" s="11" t="n">
        <v>24</v>
      </c>
      <c r="K66" s="11" t="n"/>
      <c r="L66" s="31" t="n"/>
      <c r="M66" s="21" t="n"/>
      <c r="N66" s="3" t="n"/>
      <c r="O66" s="3" t="n"/>
      <c r="P66" s="3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  <c r="Z66" s="24" t="n"/>
      <c r="AA66" s="24" t="n"/>
      <c r="AB66" s="24" t="n"/>
    </row>
    <row customHeight="1" ht="16.5" r="67" s="29">
      <c r="A67" s="25" t="n"/>
      <c r="B67" s="25" t="n"/>
      <c r="C67" s="12" t="inlineStr">
        <is>
          <t>一跳一迴旋</t>
        </is>
      </c>
      <c r="D67" s="11" t="inlineStr">
        <is>
          <t>男子組</t>
        </is>
      </c>
      <c r="E67" s="35" t="inlineStr">
        <is>
          <t>三年級</t>
        </is>
      </c>
      <c r="F67" s="35" t="inlineStr">
        <is>
          <t>馬公國小</t>
        </is>
      </c>
      <c r="G67" s="35" t="inlineStr">
        <is>
          <t>楊承翰</t>
        </is>
      </c>
      <c r="H67" s="35" t="inlineStr">
        <is>
          <t>張家羚</t>
        </is>
      </c>
      <c r="I67" s="35" t="inlineStr">
        <is>
          <t>A3102</t>
        </is>
      </c>
      <c r="J67" s="11" t="n">
        <v>19</v>
      </c>
      <c r="K67" s="11" t="n"/>
      <c r="L67" s="33" t="n"/>
      <c r="M67" s="21" t="n"/>
      <c r="N67" s="3" t="n"/>
      <c r="O67" s="3" t="n"/>
      <c r="P67" s="3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  <c r="Z67" s="24" t="n"/>
      <c r="AA67" s="24" t="n"/>
      <c r="AB67" s="24" t="n"/>
    </row>
    <row customHeight="1" ht="16.5" r="68" s="29">
      <c r="A68" s="25" t="n"/>
      <c r="B68" s="25" t="n"/>
      <c r="C68" s="12" t="inlineStr">
        <is>
          <t>一跳一迴旋</t>
        </is>
      </c>
      <c r="D68" s="35" t="inlineStr">
        <is>
          <t>男子組</t>
        </is>
      </c>
      <c r="E68" s="35" t="inlineStr">
        <is>
          <t>三年級</t>
        </is>
      </c>
      <c r="F68" s="35" t="inlineStr">
        <is>
          <t>中山國小</t>
        </is>
      </c>
      <c r="G68" s="35" t="inlineStr">
        <is>
          <t>傅少禹</t>
        </is>
      </c>
      <c r="H68" s="35" t="inlineStr">
        <is>
          <t>陳曉萍</t>
        </is>
      </c>
      <c r="I68" s="35" t="inlineStr">
        <is>
          <t>A3125</t>
        </is>
      </c>
      <c r="J68" s="11" t="n">
        <v>17</v>
      </c>
      <c r="K68" s="11" t="n"/>
      <c r="L68" s="31" t="n"/>
      <c r="M68" s="21" t="n"/>
      <c r="N68" s="3" t="n"/>
      <c r="O68" s="3" t="n"/>
      <c r="P68" s="3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  <c r="AA68" s="24" t="n"/>
      <c r="AB68" s="24" t="n"/>
    </row>
    <row customHeight="1" ht="16.5" r="69" s="29">
      <c r="A69" s="25" t="n"/>
      <c r="B69" s="25" t="n"/>
      <c r="C69" s="12" t="inlineStr">
        <is>
          <t>一跳一迴旋</t>
        </is>
      </c>
      <c r="D69" s="11" t="inlineStr">
        <is>
          <t>男子組</t>
        </is>
      </c>
      <c r="E69" s="35" t="inlineStr">
        <is>
          <t>三年級</t>
        </is>
      </c>
      <c r="F69" s="11" t="inlineStr">
        <is>
          <t>講美國小</t>
        </is>
      </c>
      <c r="G69" s="11" t="inlineStr">
        <is>
          <t>黃豊善</t>
        </is>
      </c>
      <c r="H69" s="11" t="inlineStr">
        <is>
          <t>廖信傑</t>
        </is>
      </c>
      <c r="I69" s="11" t="inlineStr">
        <is>
          <t>A3146</t>
        </is>
      </c>
      <c r="J69" s="11" t="n">
        <v>16</v>
      </c>
      <c r="K69" s="11" t="n"/>
      <c r="L69" s="11" t="n"/>
      <c r="M69" s="21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  <c r="Z69" s="24" t="n"/>
      <c r="AA69" s="24" t="n"/>
      <c r="AB69" s="24" t="n"/>
    </row>
    <row customHeight="1" ht="16.5" r="70" s="29">
      <c r="A70" s="25" t="n"/>
      <c r="B70" s="25" t="n"/>
      <c r="C70" s="12" t="inlineStr">
        <is>
          <t>一跳一迴旋</t>
        </is>
      </c>
      <c r="D70" s="35" t="inlineStr">
        <is>
          <t>男子組</t>
        </is>
      </c>
      <c r="E70" s="35" t="inlineStr">
        <is>
          <t>三年級</t>
        </is>
      </c>
      <c r="F70" s="35" t="inlineStr">
        <is>
          <t>中正國小</t>
        </is>
      </c>
      <c r="G70" s="35" t="inlineStr">
        <is>
          <t>林和器</t>
        </is>
      </c>
      <c r="H70" s="35" t="inlineStr">
        <is>
          <t>吳鳳集</t>
        </is>
      </c>
      <c r="I70" s="35" t="inlineStr">
        <is>
          <t>A3112</t>
        </is>
      </c>
      <c r="J70" s="11" t="n">
        <v>15</v>
      </c>
      <c r="K70" s="11" t="n"/>
      <c r="L70" s="33" t="n"/>
      <c r="M70" s="3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  <c r="Z70" s="24" t="n"/>
      <c r="AA70" s="24" t="n"/>
      <c r="AB70" s="24" t="n"/>
    </row>
    <row customHeight="1" ht="16.5" r="71" s="29">
      <c r="A71" s="25" t="n"/>
      <c r="B71" s="25" t="n"/>
      <c r="C71" s="12" t="inlineStr">
        <is>
          <t>一跳一迴旋</t>
        </is>
      </c>
      <c r="D71" s="11" t="inlineStr">
        <is>
          <t>男子組</t>
        </is>
      </c>
      <c r="E71" s="35" t="inlineStr">
        <is>
          <t>三年級</t>
        </is>
      </c>
      <c r="F71" s="11" t="inlineStr">
        <is>
          <t>中興國小</t>
        </is>
      </c>
      <c r="G71" s="11" t="inlineStr">
        <is>
          <t>高千祐</t>
        </is>
      </c>
      <c r="H71" s="11" t="inlineStr">
        <is>
          <t>宋靜怡</t>
        </is>
      </c>
      <c r="I71" s="11" t="inlineStr">
        <is>
          <t>A3123</t>
        </is>
      </c>
      <c r="J71" s="11" t="n">
        <v>13</v>
      </c>
      <c r="K71" s="11" t="n"/>
      <c r="L71" s="33" t="n"/>
      <c r="M71" s="34" t="n"/>
      <c r="N71" s="3" t="n"/>
      <c r="O71" s="3" t="n"/>
      <c r="P71" s="3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  <c r="Z71" s="24" t="n"/>
      <c r="AA71" s="24" t="n"/>
      <c r="AB71" s="24" t="n"/>
    </row>
    <row customHeight="1" ht="15" r="72" s="29">
      <c r="A72" s="25" t="n"/>
      <c r="B72" s="25" t="n"/>
      <c r="C72" s="12" t="inlineStr">
        <is>
          <t>一跳一迴旋</t>
        </is>
      </c>
      <c r="D72" s="35" t="inlineStr">
        <is>
          <t>男子組</t>
        </is>
      </c>
      <c r="E72" s="35" t="inlineStr">
        <is>
          <t>三年級</t>
        </is>
      </c>
      <c r="F72" s="35" t="inlineStr">
        <is>
          <t>石泉國小</t>
        </is>
      </c>
      <c r="G72" s="35" t="inlineStr">
        <is>
          <t>王生安</t>
        </is>
      </c>
      <c r="H72" s="35" t="inlineStr">
        <is>
          <t>楊惠喻</t>
        </is>
      </c>
      <c r="I72" s="35" t="inlineStr">
        <is>
          <t>A3133</t>
        </is>
      </c>
      <c r="J72" s="11" t="n">
        <v>13</v>
      </c>
      <c r="K72" s="25" t="n"/>
      <c r="L72" s="36" t="n"/>
      <c r="M72" s="25" t="n"/>
    </row>
    <row customHeight="1" ht="15" r="73" s="29">
      <c r="A73" s="25" t="n"/>
      <c r="B73" s="25" t="n"/>
      <c r="C73" s="12" t="inlineStr">
        <is>
          <t>一跳一迴旋</t>
        </is>
      </c>
      <c r="D73" s="11" t="inlineStr">
        <is>
          <t>男子組</t>
        </is>
      </c>
      <c r="E73" s="35" t="inlineStr">
        <is>
          <t>三年級</t>
        </is>
      </c>
      <c r="F73" s="35" t="inlineStr">
        <is>
          <t>石泉國小</t>
        </is>
      </c>
      <c r="G73" s="35" t="inlineStr">
        <is>
          <t>呂紹恩</t>
        </is>
      </c>
      <c r="H73" s="35" t="inlineStr">
        <is>
          <t>陳雅莉</t>
        </is>
      </c>
      <c r="I73" s="35" t="inlineStr">
        <is>
          <t>A3131</t>
        </is>
      </c>
      <c r="J73" s="11" t="n">
        <v>12</v>
      </c>
      <c r="K73" s="25" t="n"/>
      <c r="L73" s="36" t="n"/>
      <c r="M73" s="25" t="n"/>
    </row>
    <row customHeight="1" ht="15" r="74" s="29">
      <c r="A74" s="25" t="n"/>
      <c r="B74" s="25" t="n"/>
      <c r="C74" s="12" t="inlineStr">
        <is>
          <t>一跳一迴旋</t>
        </is>
      </c>
      <c r="D74" s="35" t="inlineStr">
        <is>
          <t>男子組</t>
        </is>
      </c>
      <c r="E74" s="35" t="inlineStr">
        <is>
          <t>三年級</t>
        </is>
      </c>
      <c r="F74" s="11" t="inlineStr">
        <is>
          <t>中屯國小</t>
        </is>
      </c>
      <c r="G74" s="11" t="inlineStr">
        <is>
          <t>謝兆勛</t>
        </is>
      </c>
      <c r="H74" s="11" t="inlineStr">
        <is>
          <t>林宗德</t>
        </is>
      </c>
      <c r="I74" s="11" t="inlineStr">
        <is>
          <t>A3144</t>
        </is>
      </c>
      <c r="J74" s="11" t="n">
        <v>12</v>
      </c>
      <c r="K74" s="25" t="n"/>
      <c r="L74" s="36" t="n"/>
      <c r="M74" s="25" t="n"/>
    </row>
    <row customHeight="1" ht="15" r="75" s="29">
      <c r="A75" s="25" t="n"/>
      <c r="B75" s="25" t="n"/>
      <c r="C75" s="12" t="inlineStr">
        <is>
          <t>一跳一迴旋</t>
        </is>
      </c>
      <c r="D75" s="11" t="inlineStr">
        <is>
          <t>男子組</t>
        </is>
      </c>
      <c r="E75" s="35" t="inlineStr">
        <is>
          <t>三年級</t>
        </is>
      </c>
      <c r="F75" s="35" t="inlineStr">
        <is>
          <t>赤崁國小</t>
        </is>
      </c>
      <c r="G75" s="35" t="inlineStr">
        <is>
          <t>許煖婕</t>
        </is>
      </c>
      <c r="H75" s="35" t="inlineStr">
        <is>
          <t>李曉伶</t>
        </is>
      </c>
      <c r="I75" s="35" t="inlineStr">
        <is>
          <t>A3147</t>
        </is>
      </c>
      <c r="J75" s="11" t="n">
        <v>10</v>
      </c>
      <c r="K75" s="25" t="n"/>
      <c r="L75" s="36" t="n"/>
      <c r="M75" s="25" t="n"/>
    </row>
    <row customHeight="1" ht="15.75" r="76" s="29">
      <c r="A76" s="25" t="n"/>
      <c r="B76" s="25" t="n"/>
      <c r="C76" s="25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36" t="n"/>
      <c r="M76" s="25" t="n"/>
    </row>
    <row customHeight="1" ht="15.75" r="77" s="29">
      <c r="A77" s="25" t="n"/>
      <c r="B77" s="25" t="n"/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36" t="n"/>
      <c r="M77" s="25" t="n"/>
    </row>
    <row customHeight="1" ht="15.75" r="78" s="29">
      <c r="A78" s="25" t="n"/>
      <c r="B78" s="25" t="n"/>
      <c r="C78" s="25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36" t="n"/>
      <c r="M78" s="25" t="n"/>
    </row>
    <row customHeight="1" ht="15.75" r="79" s="29">
      <c r="A79" s="25" t="n"/>
      <c r="B79" s="25" t="n"/>
      <c r="C79" s="25" t="n"/>
      <c r="D79" s="25" t="n"/>
      <c r="E79" s="25" t="n"/>
      <c r="F79" s="25" t="n"/>
      <c r="G79" s="25" t="n"/>
      <c r="H79" s="25" t="n"/>
      <c r="I79" s="25" t="n"/>
      <c r="J79" s="25" t="n"/>
      <c r="K79" s="25" t="n"/>
      <c r="L79" s="36" t="n"/>
      <c r="M79" s="25" t="n"/>
    </row>
    <row customHeight="1" ht="15.75" r="80" s="29">
      <c r="A80" s="25" t="n"/>
      <c r="B80" s="25" t="n"/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36" t="n"/>
      <c r="M80" s="25" t="n"/>
    </row>
    <row customHeight="1" ht="15.75" r="81" s="29">
      <c r="A81" s="25" t="n"/>
      <c r="B81" s="25" t="n"/>
      <c r="C81" s="25" t="n"/>
      <c r="D81" s="25" t="n"/>
      <c r="E81" s="25" t="n"/>
      <c r="F81" s="25" t="n"/>
      <c r="G81" s="25" t="n"/>
      <c r="H81" s="25" t="n"/>
      <c r="I81" s="25" t="n"/>
      <c r="J81" s="25" t="n"/>
      <c r="K81" s="25" t="n"/>
      <c r="L81" s="36" t="n"/>
      <c r="M81" s="25" t="n"/>
    </row>
    <row customHeight="1" ht="15.75" r="82" s="29">
      <c r="A82" s="25" t="n"/>
      <c r="B82" s="25" t="n"/>
      <c r="C82" s="25" t="n"/>
      <c r="D82" s="25" t="n"/>
      <c r="E82" s="25" t="n"/>
      <c r="F82" s="25" t="n"/>
      <c r="G82" s="25" t="n"/>
      <c r="H82" s="25" t="n"/>
      <c r="I82" s="25" t="n"/>
      <c r="J82" s="25" t="n"/>
      <c r="K82" s="25" t="n"/>
      <c r="L82" s="36" t="n"/>
      <c r="M82" s="25" t="n"/>
    </row>
    <row customHeight="1" ht="15.75" r="83" s="29">
      <c r="A83" s="25" t="n"/>
      <c r="B83" s="25" t="n"/>
      <c r="C83" s="25" t="n"/>
      <c r="D83" s="25" t="n"/>
      <c r="E83" s="25" t="n"/>
      <c r="F83" s="25" t="n"/>
      <c r="G83" s="25" t="n"/>
      <c r="H83" s="25" t="n"/>
      <c r="I83" s="25" t="n"/>
      <c r="J83" s="25" t="n"/>
      <c r="K83" s="25" t="n"/>
      <c r="L83" s="36" t="n"/>
      <c r="M83" s="25" t="n"/>
    </row>
    <row customHeight="1" ht="15.75" r="84" s="29">
      <c r="A84" s="25" t="n"/>
      <c r="B84" s="25" t="n"/>
      <c r="C84" s="25" t="n"/>
      <c r="D84" s="25" t="n"/>
      <c r="E84" s="25" t="n"/>
      <c r="F84" s="25" t="n"/>
      <c r="G84" s="25" t="n"/>
      <c r="H84" s="25" t="n"/>
      <c r="I84" s="25" t="n"/>
      <c r="J84" s="25" t="n"/>
      <c r="K84" s="25" t="n"/>
      <c r="L84" s="36" t="n"/>
      <c r="M84" s="25" t="n"/>
    </row>
    <row customHeight="1" ht="15.75" r="85" s="29">
      <c r="A85" s="25" t="n"/>
      <c r="B85" s="25" t="n"/>
      <c r="C85" s="25" t="n"/>
      <c r="D85" s="25" t="n"/>
      <c r="E85" s="25" t="n"/>
      <c r="F85" s="25" t="n"/>
      <c r="G85" s="25" t="n"/>
      <c r="H85" s="25" t="n"/>
      <c r="I85" s="25" t="n"/>
      <c r="J85" s="25" t="n"/>
      <c r="K85" s="25" t="n"/>
      <c r="L85" s="36" t="n"/>
      <c r="M85" s="25" t="n"/>
    </row>
    <row customHeight="1" ht="15.75" r="86" s="29">
      <c r="A86" s="25" t="n"/>
      <c r="B86" s="25" t="n"/>
      <c r="C86" s="25" t="n"/>
      <c r="D86" s="25" t="n"/>
      <c r="E86" s="25" t="n"/>
      <c r="F86" s="25" t="n"/>
      <c r="G86" s="25" t="n"/>
      <c r="H86" s="25" t="n"/>
      <c r="I86" s="25" t="n"/>
      <c r="J86" s="25" t="n"/>
      <c r="K86" s="25" t="n"/>
      <c r="L86" s="36" t="n"/>
      <c r="M86" s="25" t="n"/>
    </row>
    <row customHeight="1" ht="15.75" r="87" s="29">
      <c r="A87" s="25" t="n"/>
      <c r="B87" s="25" t="n"/>
      <c r="C87" s="25" t="n"/>
      <c r="D87" s="25" t="n"/>
      <c r="E87" s="25" t="n"/>
      <c r="F87" s="25" t="n"/>
      <c r="G87" s="25" t="n"/>
      <c r="H87" s="25" t="n"/>
      <c r="I87" s="25" t="n"/>
      <c r="J87" s="25" t="n"/>
      <c r="K87" s="25" t="n"/>
      <c r="L87" s="36" t="n"/>
      <c r="M87" s="25" t="n"/>
    </row>
    <row customHeight="1" ht="15.75" r="88" s="29">
      <c r="A88" s="25" t="n"/>
      <c r="B88" s="25" t="n"/>
      <c r="C88" s="25" t="n"/>
      <c r="D88" s="25" t="n"/>
      <c r="E88" s="25" t="n"/>
      <c r="F88" s="25" t="n"/>
      <c r="G88" s="25" t="n"/>
      <c r="H88" s="25" t="n"/>
      <c r="I88" s="25" t="n"/>
      <c r="J88" s="25" t="n"/>
      <c r="K88" s="25" t="n"/>
      <c r="L88" s="36" t="n"/>
      <c r="M88" s="25" t="n"/>
    </row>
    <row customHeight="1" ht="15.75" r="89" s="29">
      <c r="A89" s="25" t="n"/>
      <c r="B89" s="25" t="n"/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36" t="n"/>
      <c r="M89" s="25" t="n"/>
    </row>
    <row customHeight="1" ht="15.75" r="90" s="29">
      <c r="A90" s="25" t="n"/>
      <c r="B90" s="25" t="n"/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36" t="n"/>
      <c r="M90" s="25" t="n"/>
    </row>
    <row customHeight="1" ht="15.75" r="91" s="29">
      <c r="A91" s="25" t="n"/>
      <c r="B91" s="25" t="n"/>
      <c r="C91" s="25" t="n"/>
      <c r="D91" s="25" t="n"/>
      <c r="E91" s="25" t="n"/>
      <c r="F91" s="25" t="n"/>
      <c r="G91" s="25" t="n"/>
      <c r="H91" s="25" t="n"/>
      <c r="I91" s="25" t="n"/>
      <c r="J91" s="25" t="n"/>
      <c r="K91" s="25" t="n"/>
      <c r="L91" s="36" t="n"/>
      <c r="M91" s="25" t="n"/>
    </row>
    <row customHeight="1" ht="15.75" r="92" s="29">
      <c r="A92" s="25" t="n"/>
      <c r="B92" s="25" t="n"/>
      <c r="C92" s="25" t="n"/>
      <c r="D92" s="25" t="n"/>
      <c r="E92" s="25" t="n"/>
      <c r="F92" s="25" t="n"/>
      <c r="G92" s="25" t="n"/>
      <c r="H92" s="25" t="n"/>
      <c r="I92" s="25" t="n"/>
      <c r="J92" s="25" t="n"/>
      <c r="K92" s="25" t="n"/>
      <c r="L92" s="36" t="n"/>
      <c r="M92" s="25" t="n"/>
    </row>
    <row customHeight="1" ht="15.75" r="93" s="29">
      <c r="A93" s="25" t="n"/>
      <c r="B93" s="25" t="n"/>
      <c r="C93" s="25" t="n"/>
      <c r="D93" s="25" t="n"/>
      <c r="E93" s="25" t="n"/>
      <c r="F93" s="25" t="n"/>
      <c r="G93" s="25" t="n"/>
      <c r="H93" s="25" t="n"/>
      <c r="I93" s="25" t="n"/>
      <c r="J93" s="25" t="n"/>
      <c r="K93" s="25" t="n"/>
      <c r="L93" s="36" t="n"/>
      <c r="M93" s="25" t="n"/>
    </row>
    <row customHeight="1" ht="15.75" r="94" s="29">
      <c r="A94" s="25" t="n"/>
      <c r="B94" s="25" t="n"/>
      <c r="C94" s="25" t="n"/>
      <c r="D94" s="25" t="n"/>
      <c r="E94" s="25" t="n"/>
      <c r="F94" s="25" t="n"/>
      <c r="G94" s="25" t="n"/>
      <c r="H94" s="25" t="n"/>
      <c r="I94" s="25" t="n"/>
      <c r="J94" s="25" t="n"/>
      <c r="K94" s="25" t="n"/>
      <c r="L94" s="36" t="n"/>
      <c r="M94" s="25" t="n"/>
    </row>
    <row customHeight="1" ht="15.75" r="95" s="29">
      <c r="A95" s="25" t="n"/>
      <c r="B95" s="25" t="n"/>
      <c r="C95" s="25" t="n"/>
      <c r="D95" s="25" t="n"/>
      <c r="E95" s="25" t="n"/>
      <c r="F95" s="25" t="n"/>
      <c r="G95" s="25" t="n"/>
      <c r="H95" s="25" t="n"/>
      <c r="I95" s="25" t="n"/>
      <c r="J95" s="25" t="n"/>
      <c r="K95" s="25" t="n"/>
      <c r="L95" s="36" t="n"/>
      <c r="M95" s="25" t="n"/>
    </row>
    <row customHeight="1" ht="15.75" r="96" s="29">
      <c r="A96" s="25" t="n"/>
      <c r="B96" s="25" t="n"/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36" t="n"/>
      <c r="M96" s="25" t="n"/>
    </row>
    <row customHeight="1" ht="15.75" r="97" s="29">
      <c r="A97" s="25" t="n"/>
      <c r="B97" s="25" t="n"/>
      <c r="C97" s="25" t="n"/>
      <c r="D97" s="25" t="n"/>
      <c r="E97" s="25" t="n"/>
      <c r="F97" s="25" t="n"/>
      <c r="G97" s="25" t="n"/>
      <c r="H97" s="25" t="n"/>
      <c r="I97" s="25" t="n"/>
      <c r="J97" s="25" t="n"/>
      <c r="K97" s="25" t="n"/>
      <c r="L97" s="36" t="n"/>
      <c r="M97" s="25" t="n"/>
    </row>
    <row customHeight="1" ht="15.75" r="98" s="29">
      <c r="A98" s="25" t="n"/>
      <c r="B98" s="25" t="n"/>
      <c r="C98" s="25" t="n"/>
      <c r="D98" s="25" t="n"/>
      <c r="E98" s="25" t="n"/>
      <c r="F98" s="25" t="n"/>
      <c r="G98" s="25" t="n"/>
      <c r="H98" s="25" t="n"/>
      <c r="I98" s="25" t="n"/>
      <c r="J98" s="25" t="n"/>
      <c r="K98" s="25" t="n"/>
      <c r="L98" s="36" t="n"/>
      <c r="M98" s="25" t="n"/>
    </row>
    <row customHeight="1" ht="15.75" r="99" s="29">
      <c r="A99" s="25" t="n"/>
      <c r="B99" s="25" t="n"/>
      <c r="C99" s="25" t="n"/>
      <c r="D99" s="25" t="n"/>
      <c r="E99" s="25" t="n"/>
      <c r="F99" s="25" t="n"/>
      <c r="G99" s="25" t="n"/>
      <c r="H99" s="25" t="n"/>
      <c r="I99" s="25" t="n"/>
      <c r="J99" s="25" t="n"/>
      <c r="K99" s="25" t="n"/>
      <c r="L99" s="36" t="n"/>
      <c r="M99" s="25" t="n"/>
    </row>
    <row customHeight="1" ht="15" r="100" s="29">
      <c r="A100" s="25" t="n"/>
      <c r="B100" s="25" t="n"/>
      <c r="C100" s="21" t="n"/>
      <c r="D100" s="21" t="n"/>
      <c r="E100" s="21" t="n"/>
      <c r="F100" s="21" t="n"/>
      <c r="G100" s="21" t="n"/>
      <c r="H100" s="21" t="n"/>
      <c r="I100" s="21" t="n"/>
      <c r="J100" s="11" t="n"/>
      <c r="K100" s="25" t="n"/>
      <c r="L100" s="36" t="n"/>
      <c r="M100" s="25" t="n"/>
    </row>
    <row customHeight="1" ht="16.5" r="101" s="29">
      <c r="A101" s="25" t="n"/>
      <c r="B101" s="25" t="n"/>
      <c r="C101" s="21" t="n"/>
      <c r="D101" s="21" t="n"/>
      <c r="E101" s="21" t="n"/>
      <c r="F101" s="21" t="n"/>
      <c r="G101" s="21" t="n"/>
      <c r="H101" s="21" t="n"/>
      <c r="I101" s="21" t="n"/>
      <c r="J101" s="11" t="n"/>
      <c r="K101" s="34" t="n"/>
      <c r="L101" s="33" t="n"/>
      <c r="M101" s="3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  <c r="Z101" s="24" t="n"/>
      <c r="AA101" s="24" t="n"/>
      <c r="AB101" s="24" t="n"/>
    </row>
    <row customHeight="1" ht="16.5" r="102" s="29">
      <c r="A102" s="25" t="n"/>
      <c r="B102" s="25" t="n"/>
      <c r="C102" s="21" t="n"/>
      <c r="D102" s="21" t="n"/>
      <c r="E102" s="21" t="n"/>
      <c r="F102" s="21" t="n"/>
      <c r="G102" s="21" t="n"/>
      <c r="H102" s="21" t="n"/>
      <c r="I102" s="21" t="n"/>
      <c r="J102" s="11" t="n"/>
      <c r="K102" s="34" t="n"/>
      <c r="L102" s="33" t="n"/>
      <c r="M102" s="3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  <c r="Z102" s="24" t="n"/>
      <c r="AA102" s="24" t="n"/>
      <c r="AB102" s="24" t="n"/>
    </row>
    <row customHeight="1" ht="16.5" r="103" s="29">
      <c r="A103" s="25" t="n"/>
      <c r="B103" s="25" t="n"/>
      <c r="C103" s="21" t="n"/>
      <c r="D103" s="21" t="n"/>
      <c r="E103" s="21" t="n"/>
      <c r="F103" s="21" t="n"/>
      <c r="G103" s="21" t="n"/>
      <c r="H103" s="21" t="n"/>
      <c r="I103" s="21" t="n"/>
      <c r="J103" s="11" t="n"/>
      <c r="K103" s="34" t="n"/>
      <c r="L103" s="33" t="n"/>
      <c r="M103" s="3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  <c r="Z103" s="24" t="n"/>
      <c r="AA103" s="24" t="n"/>
      <c r="AB103" s="24" t="n"/>
    </row>
    <row customHeight="1" ht="16.5" r="104" s="29">
      <c r="A104" s="25" t="n"/>
      <c r="B104" s="25" t="n"/>
      <c r="C104" s="21" t="n"/>
      <c r="D104" s="21" t="n"/>
      <c r="E104" s="21" t="n"/>
      <c r="F104" s="21" t="n"/>
      <c r="G104" s="21" t="n"/>
      <c r="H104" s="21" t="n"/>
      <c r="I104" s="21" t="n"/>
      <c r="J104" s="11" t="n"/>
      <c r="K104" s="34" t="n"/>
      <c r="L104" s="33" t="n"/>
      <c r="M104" s="3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  <c r="Z104" s="24" t="n"/>
      <c r="AA104" s="24" t="n"/>
      <c r="AB104" s="24" t="n"/>
    </row>
    <row customHeight="1" ht="16.5" r="105" s="29">
      <c r="A105" s="25" t="n"/>
      <c r="B105" s="25" t="n"/>
      <c r="C105" s="21" t="n"/>
      <c r="D105" s="21" t="n"/>
      <c r="E105" s="21" t="n"/>
      <c r="F105" s="21" t="n"/>
      <c r="G105" s="21" t="n"/>
      <c r="H105" s="21" t="n"/>
      <c r="I105" s="21" t="n"/>
      <c r="J105" s="11" t="n"/>
      <c r="K105" s="34" t="n"/>
      <c r="L105" s="33" t="n"/>
      <c r="M105" s="3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  <c r="Z105" s="24" t="n"/>
      <c r="AA105" s="24" t="n"/>
      <c r="AB105" s="24" t="n"/>
    </row>
    <row customHeight="1" ht="16.5" r="106" s="29">
      <c r="A106" s="25" t="n"/>
      <c r="B106" s="25" t="n"/>
      <c r="C106" s="21" t="n"/>
      <c r="D106" s="21" t="n"/>
      <c r="E106" s="21" t="n"/>
      <c r="F106" s="21" t="n"/>
      <c r="G106" s="21" t="n"/>
      <c r="H106" s="21" t="n"/>
      <c r="I106" s="21" t="n"/>
      <c r="J106" s="11" t="n"/>
      <c r="K106" s="34" t="n"/>
      <c r="L106" s="33" t="n"/>
      <c r="M106" s="3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  <c r="Z106" s="24" t="n"/>
      <c r="AA106" s="24" t="n"/>
      <c r="AB106" s="24" t="n"/>
    </row>
    <row customHeight="1" ht="16.5" r="107" s="29">
      <c r="A107" s="25" t="n"/>
      <c r="B107" s="25" t="n"/>
      <c r="C107" s="21" t="n"/>
      <c r="D107" s="21" t="n"/>
      <c r="E107" s="21" t="n"/>
      <c r="F107" s="21" t="n"/>
      <c r="G107" s="21" t="n"/>
      <c r="H107" s="21" t="n"/>
      <c r="I107" s="21" t="n"/>
      <c r="J107" s="11" t="n"/>
      <c r="K107" s="34" t="n"/>
      <c r="L107" s="33" t="n"/>
      <c r="M107" s="3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  <c r="Z107" s="24" t="n"/>
      <c r="AA107" s="24" t="n"/>
      <c r="AB107" s="24" t="n"/>
    </row>
    <row customHeight="1" ht="16.5" r="108" s="29">
      <c r="A108" s="25" t="n"/>
      <c r="B108" s="25" t="n"/>
      <c r="C108" s="21" t="n"/>
      <c r="D108" s="21" t="n"/>
      <c r="E108" s="21" t="n"/>
      <c r="F108" s="21" t="n"/>
      <c r="G108" s="21" t="n"/>
      <c r="H108" s="21" t="n"/>
      <c r="I108" s="21" t="n"/>
      <c r="J108" s="11" t="n"/>
      <c r="K108" s="34" t="n"/>
      <c r="L108" s="33" t="n"/>
      <c r="M108" s="3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  <c r="Z108" s="24" t="n"/>
      <c r="AA108" s="24" t="n"/>
      <c r="AB108" s="24" t="n"/>
    </row>
    <row customHeight="1" ht="16.5" r="109" s="29">
      <c r="A109" s="25" t="n"/>
      <c r="B109" s="25" t="n"/>
      <c r="C109" s="21" t="n"/>
      <c r="D109" s="21" t="n"/>
      <c r="E109" s="21" t="n"/>
      <c r="F109" s="21" t="n"/>
      <c r="G109" s="21" t="n"/>
      <c r="H109" s="21" t="n"/>
      <c r="I109" s="21" t="n"/>
      <c r="J109" s="11" t="n"/>
      <c r="K109" s="34" t="n"/>
      <c r="L109" s="33" t="n"/>
      <c r="M109" s="3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  <c r="Z109" s="24" t="n"/>
      <c r="AA109" s="24" t="n"/>
      <c r="AB109" s="24" t="n"/>
    </row>
    <row customHeight="1" ht="16.5" r="110" s="29">
      <c r="A110" s="25" t="n"/>
      <c r="B110" s="25" t="n"/>
      <c r="C110" s="21" t="n"/>
      <c r="D110" s="21" t="n"/>
      <c r="E110" s="21" t="n"/>
      <c r="F110" s="21" t="n"/>
      <c r="G110" s="21" t="n"/>
      <c r="H110" s="21" t="n"/>
      <c r="I110" s="21" t="n"/>
      <c r="J110" s="11" t="n"/>
      <c r="K110" s="34" t="n"/>
      <c r="L110" s="33" t="n"/>
      <c r="M110" s="3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  <c r="Z110" s="24" t="n"/>
      <c r="AA110" s="24" t="n"/>
      <c r="AB110" s="24" t="n"/>
    </row>
    <row customHeight="1" ht="16.5" r="111" s="29">
      <c r="A111" s="25" t="n"/>
      <c r="B111" s="25" t="n"/>
      <c r="C111" s="21" t="n"/>
      <c r="D111" s="21" t="n"/>
      <c r="E111" s="21" t="n"/>
      <c r="F111" s="21" t="n"/>
      <c r="G111" s="21" t="n"/>
      <c r="H111" s="21" t="n"/>
      <c r="I111" s="21" t="n"/>
      <c r="J111" s="11" t="n"/>
      <c r="K111" s="34" t="n"/>
      <c r="L111" s="33" t="n"/>
      <c r="M111" s="3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  <c r="AA111" s="24" t="n"/>
      <c r="AB111" s="24" t="n"/>
    </row>
    <row customHeight="1" ht="16.5" r="112" s="29">
      <c r="A112" s="25" t="n"/>
      <c r="B112" s="25" t="n"/>
      <c r="C112" s="21" t="n"/>
      <c r="D112" s="21" t="n"/>
      <c r="E112" s="21" t="n"/>
      <c r="F112" s="21" t="n"/>
      <c r="G112" s="21" t="n"/>
      <c r="H112" s="21" t="n"/>
      <c r="I112" s="21" t="n"/>
      <c r="J112" s="11" t="n"/>
      <c r="K112" s="34" t="n"/>
      <c r="L112" s="33" t="n"/>
      <c r="M112" s="3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  <c r="Z112" s="24" t="n"/>
      <c r="AA112" s="24" t="n"/>
      <c r="AB112" s="24" t="n"/>
    </row>
    <row customHeight="1" ht="16.5" r="113" s="29">
      <c r="A113" s="25" t="n"/>
      <c r="B113" s="25" t="n"/>
      <c r="C113" s="21" t="n"/>
      <c r="D113" s="21" t="n"/>
      <c r="E113" s="21" t="n"/>
      <c r="F113" s="21" t="n"/>
      <c r="G113" s="21" t="n"/>
      <c r="H113" s="21" t="n"/>
      <c r="I113" s="21" t="n"/>
      <c r="J113" s="11" t="n"/>
      <c r="K113" s="34" t="n"/>
      <c r="L113" s="33" t="n"/>
      <c r="M113" s="3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  <c r="Z113" s="24" t="n"/>
      <c r="AA113" s="24" t="n"/>
      <c r="AB113" s="24" t="n"/>
    </row>
    <row customHeight="1" ht="16.5" r="114" s="29">
      <c r="A114" s="25" t="n"/>
      <c r="B114" s="25" t="n"/>
      <c r="C114" s="21" t="n"/>
      <c r="D114" s="21" t="n"/>
      <c r="E114" s="21" t="n"/>
      <c r="F114" s="21" t="n"/>
      <c r="G114" s="21" t="n"/>
      <c r="H114" s="21" t="n"/>
      <c r="I114" s="21" t="n"/>
      <c r="J114" s="11" t="n"/>
      <c r="K114" s="34" t="n"/>
      <c r="L114" s="33" t="n"/>
      <c r="M114" s="3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  <c r="Z114" s="24" t="n"/>
      <c r="AA114" s="24" t="n"/>
      <c r="AB114" s="24" t="n"/>
    </row>
    <row customHeight="1" ht="16.5" r="115" s="29">
      <c r="A115" s="25" t="n"/>
      <c r="B115" s="25" t="n"/>
      <c r="C115" s="21" t="n"/>
      <c r="D115" s="21" t="n"/>
      <c r="E115" s="21" t="n"/>
      <c r="F115" s="21" t="n"/>
      <c r="G115" s="21" t="n"/>
      <c r="H115" s="21" t="n"/>
      <c r="I115" s="21" t="n"/>
      <c r="J115" s="11" t="n"/>
      <c r="K115" s="34" t="n"/>
      <c r="L115" s="33" t="n"/>
      <c r="M115" s="3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  <c r="Z115" s="24" t="n"/>
      <c r="AA115" s="24" t="n"/>
      <c r="AB115" s="24" t="n"/>
    </row>
    <row customHeight="1" ht="16.5" r="116" s="29">
      <c r="A116" s="25" t="n"/>
      <c r="B116" s="25" t="n"/>
      <c r="C116" s="21" t="n"/>
      <c r="D116" s="21" t="n"/>
      <c r="E116" s="21" t="n"/>
      <c r="F116" s="21" t="n"/>
      <c r="G116" s="21" t="n"/>
      <c r="H116" s="21" t="n"/>
      <c r="I116" s="21" t="n"/>
      <c r="J116" s="11" t="n"/>
      <c r="K116" s="34" t="n"/>
      <c r="L116" s="33" t="n"/>
      <c r="M116" s="3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  <c r="Z116" s="24" t="n"/>
      <c r="AA116" s="24" t="n"/>
      <c r="AB116" s="24" t="n"/>
    </row>
    <row customHeight="1" ht="16.5" r="117" s="29">
      <c r="A117" s="25" t="n"/>
      <c r="B117" s="25" t="n"/>
      <c r="C117" s="21" t="n"/>
      <c r="D117" s="21" t="n"/>
      <c r="E117" s="21" t="n"/>
      <c r="F117" s="21" t="n"/>
      <c r="G117" s="21" t="n"/>
      <c r="H117" s="21" t="n"/>
      <c r="I117" s="21" t="n"/>
      <c r="J117" s="11" t="n"/>
      <c r="K117" s="34" t="n"/>
      <c r="L117" s="33" t="n"/>
      <c r="M117" s="3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  <c r="Z117" s="24" t="n"/>
      <c r="AA117" s="24" t="n"/>
      <c r="AB117" s="24" t="n"/>
    </row>
    <row customHeight="1" ht="16.5" r="118" s="29">
      <c r="A118" s="25" t="n"/>
      <c r="B118" s="25" t="n"/>
      <c r="C118" s="21" t="n"/>
      <c r="D118" s="21" t="n"/>
      <c r="E118" s="21" t="n"/>
      <c r="F118" s="21" t="n"/>
      <c r="G118" s="21" t="n"/>
      <c r="H118" s="21" t="n"/>
      <c r="I118" s="21" t="n"/>
      <c r="J118" s="11" t="n"/>
      <c r="K118" s="34" t="n"/>
      <c r="L118" s="33" t="n"/>
      <c r="M118" s="3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  <c r="Z118" s="24" t="n"/>
      <c r="AA118" s="24" t="n"/>
      <c r="AB118" s="24" t="n"/>
    </row>
    <row customHeight="1" ht="16.5" r="119" s="29">
      <c r="A119" s="25" t="n"/>
      <c r="B119" s="25" t="n"/>
      <c r="C119" s="21" t="n"/>
      <c r="D119" s="21" t="n"/>
      <c r="E119" s="21" t="n"/>
      <c r="F119" s="21" t="n"/>
      <c r="G119" s="21" t="n"/>
      <c r="H119" s="21" t="n"/>
      <c r="I119" s="21" t="n"/>
      <c r="J119" s="11" t="n"/>
      <c r="K119" s="34" t="n"/>
      <c r="L119" s="33" t="n"/>
      <c r="M119" s="3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  <c r="Z119" s="24" t="n"/>
      <c r="AA119" s="24" t="n"/>
      <c r="AB119" s="24" t="n"/>
    </row>
    <row customHeight="1" ht="16.5" r="120" s="29">
      <c r="A120" s="25" t="n"/>
      <c r="B120" s="25" t="n"/>
      <c r="C120" s="21" t="n"/>
      <c r="D120" s="21" t="n"/>
      <c r="E120" s="21" t="n"/>
      <c r="F120" s="21" t="n"/>
      <c r="G120" s="21" t="n"/>
      <c r="H120" s="21" t="n"/>
      <c r="I120" s="21" t="n"/>
      <c r="J120" s="11" t="n"/>
      <c r="K120" s="34" t="n"/>
      <c r="L120" s="33" t="n"/>
      <c r="M120" s="3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  <c r="Z120" s="24" t="n"/>
      <c r="AA120" s="24" t="n"/>
      <c r="AB120" s="24" t="n"/>
    </row>
    <row customHeight="1" ht="16.5" r="121" s="29">
      <c r="A121" s="25" t="n"/>
      <c r="B121" s="25" t="n"/>
      <c r="C121" s="21" t="n"/>
      <c r="D121" s="21" t="n"/>
      <c r="E121" s="21" t="n"/>
      <c r="F121" s="21" t="n"/>
      <c r="G121" s="21" t="n"/>
      <c r="H121" s="21" t="n"/>
      <c r="I121" s="21" t="n"/>
      <c r="J121" s="11" t="n"/>
      <c r="K121" s="34" t="n"/>
      <c r="L121" s="33" t="n"/>
      <c r="M121" s="3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  <c r="Z121" s="24" t="n"/>
      <c r="AA121" s="24" t="n"/>
      <c r="AB121" s="24" t="n"/>
    </row>
    <row customHeight="1" ht="16.5" r="122" s="29">
      <c r="A122" s="25" t="n"/>
      <c r="B122" s="25" t="n"/>
      <c r="C122" s="21" t="n"/>
      <c r="D122" s="21" t="n"/>
      <c r="E122" s="21" t="n"/>
      <c r="F122" s="21" t="n"/>
      <c r="G122" s="21" t="n"/>
      <c r="H122" s="21" t="n"/>
      <c r="I122" s="21" t="n"/>
      <c r="J122" s="11" t="n"/>
      <c r="K122" s="34" t="n"/>
      <c r="L122" s="33" t="n"/>
      <c r="M122" s="3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  <c r="Z122" s="24" t="n"/>
      <c r="AA122" s="24" t="n"/>
      <c r="AB122" s="24" t="n"/>
    </row>
    <row customHeight="1" ht="16.5" r="123" s="29">
      <c r="A123" s="25" t="n"/>
      <c r="B123" s="25" t="n"/>
      <c r="C123" s="21" t="n"/>
      <c r="D123" s="21" t="n"/>
      <c r="E123" s="21" t="n"/>
      <c r="F123" s="21" t="n"/>
      <c r="G123" s="21" t="n"/>
      <c r="H123" s="21" t="n"/>
      <c r="I123" s="21" t="n"/>
      <c r="J123" s="11" t="n"/>
      <c r="K123" s="34" t="n"/>
      <c r="L123" s="33" t="n"/>
      <c r="M123" s="3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  <c r="Z123" s="24" t="n"/>
      <c r="AA123" s="24" t="n"/>
      <c r="AB123" s="24" t="n"/>
    </row>
    <row customHeight="1" ht="16.5" r="124" s="29">
      <c r="A124" s="25" t="n"/>
      <c r="B124" s="25" t="n"/>
      <c r="C124" s="21" t="n"/>
      <c r="D124" s="21" t="n"/>
      <c r="E124" s="21" t="n"/>
      <c r="F124" s="21" t="n"/>
      <c r="G124" s="21" t="n"/>
      <c r="H124" s="21" t="n"/>
      <c r="I124" s="21" t="n"/>
      <c r="J124" s="11" t="n"/>
      <c r="K124" s="34" t="n"/>
      <c r="L124" s="33" t="n"/>
      <c r="M124" s="3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  <c r="Z124" s="24" t="n"/>
      <c r="AA124" s="24" t="n"/>
      <c r="AB124" s="24" t="n"/>
    </row>
    <row customHeight="1" ht="16.5" r="125" s="29">
      <c r="A125" s="25" t="n"/>
      <c r="B125" s="25" t="n"/>
      <c r="C125" s="21" t="n"/>
      <c r="D125" s="21" t="n"/>
      <c r="E125" s="21" t="n"/>
      <c r="F125" s="21" t="n"/>
      <c r="G125" s="21" t="n"/>
      <c r="H125" s="21" t="n"/>
      <c r="I125" s="21" t="n"/>
      <c r="J125" s="11" t="n"/>
      <c r="K125" s="34" t="n"/>
      <c r="L125" s="33" t="n"/>
      <c r="M125" s="3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  <c r="Z125" s="24" t="n"/>
      <c r="AA125" s="24" t="n"/>
      <c r="AB125" s="24" t="n"/>
    </row>
    <row customHeight="1" ht="16.5" r="126" s="29">
      <c r="A126" s="25" t="n"/>
      <c r="B126" s="25" t="n"/>
      <c r="C126" s="21" t="n"/>
      <c r="D126" s="21" t="n"/>
      <c r="E126" s="21" t="n"/>
      <c r="F126" s="21" t="n"/>
      <c r="G126" s="21" t="n"/>
      <c r="H126" s="21" t="n"/>
      <c r="I126" s="21" t="n"/>
      <c r="J126" s="11" t="n"/>
      <c r="K126" s="34" t="n"/>
      <c r="L126" s="33" t="n"/>
      <c r="M126" s="3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  <c r="Z126" s="24" t="n"/>
      <c r="AA126" s="24" t="n"/>
      <c r="AB126" s="24" t="n"/>
    </row>
    <row customHeight="1" ht="16.5" r="127" s="29">
      <c r="A127" s="25" t="n"/>
      <c r="B127" s="25" t="n"/>
      <c r="C127" s="21" t="n"/>
      <c r="D127" s="21" t="n"/>
      <c r="E127" s="21" t="n"/>
      <c r="F127" s="21" t="n"/>
      <c r="G127" s="21" t="n"/>
      <c r="H127" s="21" t="n"/>
      <c r="I127" s="21" t="n"/>
      <c r="J127" s="11" t="n"/>
      <c r="K127" s="34" t="n"/>
      <c r="L127" s="33" t="n"/>
      <c r="M127" s="3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  <c r="Z127" s="24" t="n"/>
      <c r="AA127" s="24" t="n"/>
      <c r="AB127" s="24" t="n"/>
    </row>
    <row customHeight="1" ht="16.5" r="128" s="29">
      <c r="A128" s="25" t="n"/>
      <c r="B128" s="25" t="n"/>
      <c r="C128" s="21" t="n"/>
      <c r="D128" s="21" t="n"/>
      <c r="E128" s="21" t="n"/>
      <c r="F128" s="21" t="n"/>
      <c r="G128" s="21" t="n"/>
      <c r="H128" s="21" t="n"/>
      <c r="I128" s="21" t="n"/>
      <c r="J128" s="11" t="n"/>
      <c r="K128" s="34" t="n"/>
      <c r="L128" s="33" t="n"/>
      <c r="M128" s="3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  <c r="Z128" s="24" t="n"/>
      <c r="AA128" s="24" t="n"/>
      <c r="AB128" s="24" t="n"/>
    </row>
    <row customHeight="1" ht="16.5" r="129" s="29">
      <c r="A129" s="25" t="n"/>
      <c r="B129" s="25" t="n"/>
      <c r="C129" s="21" t="n"/>
      <c r="D129" s="21" t="n"/>
      <c r="E129" s="21" t="n"/>
      <c r="F129" s="21" t="n"/>
      <c r="G129" s="21" t="n"/>
      <c r="H129" s="21" t="n"/>
      <c r="I129" s="21" t="n"/>
      <c r="J129" s="11" t="n"/>
      <c r="K129" s="34" t="n"/>
      <c r="L129" s="33" t="n"/>
      <c r="M129" s="3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  <c r="Z129" s="24" t="n"/>
      <c r="AA129" s="24" t="n"/>
      <c r="AB129" s="24" t="n"/>
    </row>
    <row customHeight="1" ht="16.5" r="130" s="29">
      <c r="A130" s="25" t="n"/>
      <c r="B130" s="25" t="n"/>
      <c r="C130" s="21" t="n"/>
      <c r="D130" s="21" t="n"/>
      <c r="E130" s="21" t="n"/>
      <c r="F130" s="21" t="n"/>
      <c r="G130" s="21" t="n"/>
      <c r="H130" s="21" t="n"/>
      <c r="I130" s="21" t="n"/>
      <c r="J130" s="11" t="n"/>
      <c r="K130" s="34" t="n"/>
      <c r="L130" s="33" t="n"/>
      <c r="M130" s="3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  <c r="Z130" s="24" t="n"/>
      <c r="AA130" s="24" t="n"/>
      <c r="AB130" s="24" t="n"/>
    </row>
    <row customHeight="1" ht="16.5" r="131" s="29">
      <c r="A131" s="25" t="n"/>
      <c r="B131" s="25" t="n"/>
      <c r="C131" s="21" t="n"/>
      <c r="D131" s="21" t="n"/>
      <c r="E131" s="21" t="n"/>
      <c r="F131" s="21" t="n"/>
      <c r="G131" s="21" t="n"/>
      <c r="H131" s="21" t="n"/>
      <c r="I131" s="21" t="n"/>
      <c r="J131" s="11" t="n"/>
      <c r="K131" s="34" t="n"/>
      <c r="L131" s="33" t="n"/>
      <c r="M131" s="3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  <c r="AA131" s="24" t="n"/>
      <c r="AB131" s="24" t="n"/>
    </row>
    <row customHeight="1" ht="16.5" r="132" s="29">
      <c r="A132" s="25" t="n"/>
      <c r="B132" s="25" t="n"/>
      <c r="C132" s="21" t="n"/>
      <c r="D132" s="21" t="n"/>
      <c r="E132" s="21" t="n"/>
      <c r="F132" s="21" t="n"/>
      <c r="G132" s="21" t="n"/>
      <c r="H132" s="21" t="n"/>
      <c r="I132" s="21" t="n"/>
      <c r="J132" s="11" t="n"/>
      <c r="K132" s="34" t="n"/>
      <c r="L132" s="33" t="n"/>
      <c r="M132" s="3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  <c r="Z132" s="24" t="n"/>
      <c r="AA132" s="24" t="n"/>
      <c r="AB132" s="24" t="n"/>
    </row>
    <row customHeight="1" ht="16.5" r="133" s="29">
      <c r="A133" s="25" t="n"/>
      <c r="B133" s="25" t="n"/>
      <c r="C133" s="21" t="n"/>
      <c r="D133" s="21" t="n"/>
      <c r="E133" s="21" t="n"/>
      <c r="F133" s="21" t="n"/>
      <c r="G133" s="21" t="n"/>
      <c r="H133" s="21" t="n"/>
      <c r="I133" s="21" t="n"/>
      <c r="J133" s="11" t="n"/>
      <c r="K133" s="34" t="n"/>
      <c r="L133" s="33" t="n"/>
      <c r="M133" s="3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  <c r="Z133" s="24" t="n"/>
      <c r="AA133" s="24" t="n"/>
      <c r="AB133" s="24" t="n"/>
    </row>
    <row customHeight="1" ht="16.5" r="134" s="29">
      <c r="A134" s="25" t="n"/>
      <c r="B134" s="25" t="n"/>
      <c r="C134" s="21" t="n"/>
      <c r="D134" s="21" t="n"/>
      <c r="E134" s="21" t="n"/>
      <c r="F134" s="21" t="n"/>
      <c r="G134" s="21" t="n"/>
      <c r="H134" s="21" t="n"/>
      <c r="I134" s="21" t="n"/>
      <c r="J134" s="11" t="n"/>
      <c r="K134" s="34" t="n"/>
      <c r="L134" s="33" t="n"/>
      <c r="M134" s="3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  <c r="Z134" s="24" t="n"/>
      <c r="AA134" s="24" t="n"/>
      <c r="AB134" s="24" t="n"/>
    </row>
    <row customHeight="1" ht="16.5" r="135" s="29">
      <c r="A135" s="25" t="n"/>
      <c r="B135" s="25" t="n"/>
      <c r="C135" s="21" t="n"/>
      <c r="D135" s="21" t="n"/>
      <c r="E135" s="21" t="n"/>
      <c r="F135" s="21" t="n"/>
      <c r="G135" s="21" t="n"/>
      <c r="H135" s="21" t="n"/>
      <c r="I135" s="21" t="n"/>
      <c r="J135" s="11" t="n"/>
      <c r="K135" s="34" t="n"/>
      <c r="L135" s="33" t="n"/>
      <c r="M135" s="3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  <c r="Z135" s="24" t="n"/>
      <c r="AA135" s="24" t="n"/>
      <c r="AB135" s="24" t="n"/>
    </row>
    <row customHeight="1" ht="16.5" r="136" s="29">
      <c r="A136" s="25" t="n"/>
      <c r="B136" s="25" t="n"/>
      <c r="C136" s="21" t="n"/>
      <c r="D136" s="21" t="n"/>
      <c r="E136" s="21" t="n"/>
      <c r="F136" s="21" t="n"/>
      <c r="G136" s="21" t="n"/>
      <c r="H136" s="21" t="n"/>
      <c r="I136" s="21" t="n"/>
      <c r="J136" s="11" t="n"/>
      <c r="K136" s="34" t="n"/>
      <c r="L136" s="33" t="n"/>
      <c r="M136" s="3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  <c r="Z136" s="24" t="n"/>
      <c r="AA136" s="24" t="n"/>
      <c r="AB136" s="24" t="n"/>
    </row>
    <row customHeight="1" ht="16.5" r="137" s="29">
      <c r="A137" s="25" t="n"/>
      <c r="B137" s="25" t="n"/>
      <c r="C137" s="21" t="n"/>
      <c r="D137" s="21" t="n"/>
      <c r="E137" s="21" t="n"/>
      <c r="F137" s="21" t="n"/>
      <c r="G137" s="21" t="n"/>
      <c r="H137" s="21" t="n"/>
      <c r="I137" s="21" t="n"/>
      <c r="J137" s="11" t="n"/>
      <c r="K137" s="34" t="n"/>
      <c r="L137" s="33" t="n"/>
      <c r="M137" s="3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  <c r="Z137" s="24" t="n"/>
      <c r="AA137" s="24" t="n"/>
      <c r="AB137" s="24" t="n"/>
    </row>
    <row customHeight="1" ht="16.5" r="138" s="29">
      <c r="A138" s="25" t="n"/>
      <c r="B138" s="25" t="n"/>
      <c r="C138" s="21" t="n"/>
      <c r="D138" s="21" t="n"/>
      <c r="E138" s="21" t="n"/>
      <c r="F138" s="21" t="n"/>
      <c r="G138" s="21" t="n"/>
      <c r="H138" s="21" t="n"/>
      <c r="I138" s="21" t="n"/>
      <c r="J138" s="11" t="n"/>
      <c r="K138" s="34" t="n"/>
      <c r="L138" s="33" t="n"/>
      <c r="M138" s="3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  <c r="Z138" s="24" t="n"/>
      <c r="AA138" s="24" t="n"/>
      <c r="AB138" s="24" t="n"/>
    </row>
    <row customHeight="1" ht="16.5" r="139" s="29">
      <c r="A139" s="25" t="n"/>
      <c r="B139" s="25" t="n"/>
      <c r="C139" s="21" t="n"/>
      <c r="D139" s="21" t="n"/>
      <c r="E139" s="21" t="n"/>
      <c r="F139" s="21" t="n"/>
      <c r="G139" s="21" t="n"/>
      <c r="H139" s="21" t="n"/>
      <c r="I139" s="21" t="n"/>
      <c r="J139" s="11" t="n"/>
      <c r="K139" s="34" t="n"/>
      <c r="L139" s="33" t="n"/>
      <c r="M139" s="3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  <c r="Z139" s="24" t="n"/>
      <c r="AA139" s="24" t="n"/>
      <c r="AB139" s="24" t="n"/>
    </row>
    <row customHeight="1" ht="16.5" r="140" s="29">
      <c r="A140" s="25" t="n"/>
      <c r="B140" s="25" t="n"/>
      <c r="C140" s="21" t="n"/>
      <c r="D140" s="21" t="n"/>
      <c r="E140" s="21" t="n"/>
      <c r="F140" s="21" t="n"/>
      <c r="G140" s="21" t="n"/>
      <c r="H140" s="21" t="n"/>
      <c r="I140" s="21" t="n"/>
      <c r="J140" s="11" t="n"/>
      <c r="K140" s="34" t="n"/>
      <c r="L140" s="33" t="n"/>
      <c r="M140" s="3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  <c r="Z140" s="24" t="n"/>
      <c r="AA140" s="24" t="n"/>
      <c r="AB140" s="24" t="n"/>
    </row>
    <row customHeight="1" ht="16.5" r="141" s="29">
      <c r="A141" s="25" t="n"/>
      <c r="B141" s="25" t="n"/>
      <c r="C141" s="21" t="n"/>
      <c r="D141" s="21" t="n"/>
      <c r="E141" s="21" t="n"/>
      <c r="F141" s="21" t="n"/>
      <c r="G141" s="21" t="n"/>
      <c r="H141" s="21" t="n"/>
      <c r="I141" s="21" t="n"/>
      <c r="J141" s="11" t="n"/>
      <c r="K141" s="34" t="n"/>
      <c r="L141" s="33" t="n"/>
      <c r="M141" s="3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  <c r="Z141" s="24" t="n"/>
      <c r="AA141" s="24" t="n"/>
      <c r="AB141" s="24" t="n"/>
    </row>
    <row customHeight="1" ht="16.5" r="142" s="29">
      <c r="A142" s="25" t="n"/>
      <c r="B142" s="25" t="n"/>
      <c r="C142" s="21" t="n"/>
      <c r="D142" s="21" t="n"/>
      <c r="E142" s="21" t="n"/>
      <c r="F142" s="21" t="n"/>
      <c r="G142" s="21" t="n"/>
      <c r="H142" s="21" t="n"/>
      <c r="I142" s="21" t="n"/>
      <c r="J142" s="11" t="n"/>
      <c r="K142" s="34" t="n"/>
      <c r="L142" s="33" t="n"/>
      <c r="M142" s="3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  <c r="Z142" s="24" t="n"/>
      <c r="AA142" s="24" t="n"/>
      <c r="AB142" s="24" t="n"/>
    </row>
    <row customHeight="1" ht="16.5" r="143" s="29">
      <c r="A143" s="25" t="n"/>
      <c r="B143" s="25" t="n"/>
      <c r="C143" s="21" t="n"/>
      <c r="D143" s="21" t="n"/>
      <c r="E143" s="21" t="n"/>
      <c r="F143" s="21" t="n"/>
      <c r="G143" s="21" t="n"/>
      <c r="H143" s="21" t="n"/>
      <c r="I143" s="21" t="n"/>
      <c r="J143" s="11" t="n"/>
      <c r="K143" s="34" t="n"/>
      <c r="L143" s="33" t="n"/>
      <c r="M143" s="3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  <c r="Z143" s="24" t="n"/>
      <c r="AA143" s="24" t="n"/>
      <c r="AB143" s="24" t="n"/>
    </row>
    <row customHeight="1" ht="16.5" r="144" s="29">
      <c r="A144" s="25" t="n"/>
      <c r="B144" s="25" t="n"/>
      <c r="C144" s="21" t="n"/>
      <c r="D144" s="21" t="n"/>
      <c r="E144" s="21" t="n"/>
      <c r="F144" s="21" t="n"/>
      <c r="G144" s="21" t="n"/>
      <c r="H144" s="21" t="n"/>
      <c r="I144" s="21" t="n"/>
      <c r="J144" s="11" t="n"/>
      <c r="K144" s="34" t="n"/>
      <c r="L144" s="33" t="n"/>
      <c r="M144" s="3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  <c r="Z144" s="24" t="n"/>
      <c r="AA144" s="24" t="n"/>
      <c r="AB144" s="24" t="n"/>
    </row>
    <row customHeight="1" ht="16.5" r="145" s="29">
      <c r="A145" s="25" t="n"/>
      <c r="B145" s="25" t="n"/>
      <c r="C145" s="21" t="n"/>
      <c r="D145" s="21" t="n"/>
      <c r="E145" s="21" t="n"/>
      <c r="F145" s="21" t="n"/>
      <c r="G145" s="21" t="n"/>
      <c r="H145" s="21" t="n"/>
      <c r="I145" s="21" t="n"/>
      <c r="J145" s="11" t="n"/>
      <c r="K145" s="34" t="n"/>
      <c r="L145" s="33" t="n"/>
      <c r="M145" s="3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  <c r="Z145" s="24" t="n"/>
      <c r="AA145" s="24" t="n"/>
      <c r="AB145" s="24" t="n"/>
    </row>
    <row customHeight="1" ht="16.5" r="146" s="29">
      <c r="A146" s="25" t="n"/>
      <c r="B146" s="25" t="n"/>
      <c r="C146" s="21" t="n"/>
      <c r="D146" s="21" t="n"/>
      <c r="E146" s="21" t="n"/>
      <c r="F146" s="21" t="n"/>
      <c r="G146" s="21" t="n"/>
      <c r="H146" s="21" t="n"/>
      <c r="I146" s="21" t="n"/>
      <c r="J146" s="11" t="n"/>
      <c r="K146" s="34" t="n"/>
      <c r="L146" s="33" t="n"/>
      <c r="M146" s="3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  <c r="Z146" s="24" t="n"/>
      <c r="AA146" s="24" t="n"/>
      <c r="AB146" s="24" t="n"/>
    </row>
    <row customHeight="1" ht="16.5" r="147" s="29">
      <c r="A147" s="25" t="n"/>
      <c r="B147" s="25" t="n"/>
      <c r="C147" s="21" t="n"/>
      <c r="D147" s="21" t="n"/>
      <c r="E147" s="21" t="n"/>
      <c r="F147" s="21" t="n"/>
      <c r="G147" s="21" t="n"/>
      <c r="H147" s="21" t="n"/>
      <c r="I147" s="21" t="n"/>
      <c r="J147" s="11" t="n"/>
      <c r="K147" s="34" t="n"/>
      <c r="L147" s="33" t="n"/>
      <c r="M147" s="3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  <c r="Z147" s="24" t="n"/>
      <c r="AA147" s="24" t="n"/>
      <c r="AB147" s="24" t="n"/>
    </row>
    <row customHeight="1" ht="16.5" r="148" s="29">
      <c r="A148" s="25" t="n"/>
      <c r="B148" s="25" t="n"/>
      <c r="C148" s="21" t="n"/>
      <c r="D148" s="21" t="n"/>
      <c r="E148" s="21" t="n"/>
      <c r="F148" s="21" t="n"/>
      <c r="G148" s="21" t="n"/>
      <c r="H148" s="21" t="n"/>
      <c r="I148" s="21" t="n"/>
      <c r="J148" s="11" t="n"/>
      <c r="K148" s="34" t="n"/>
      <c r="L148" s="33" t="n"/>
      <c r="M148" s="3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  <c r="Z148" s="24" t="n"/>
      <c r="AA148" s="24" t="n"/>
      <c r="AB148" s="24" t="n"/>
    </row>
    <row customHeight="1" ht="16.5" r="149" s="29">
      <c r="A149" s="25" t="n"/>
      <c r="B149" s="25" t="n"/>
      <c r="C149" s="21" t="n"/>
      <c r="D149" s="21" t="n"/>
      <c r="E149" s="21" t="n"/>
      <c r="F149" s="21" t="n"/>
      <c r="G149" s="21" t="n"/>
      <c r="H149" s="21" t="n"/>
      <c r="I149" s="21" t="n"/>
      <c r="J149" s="11" t="n"/>
      <c r="K149" s="34" t="n"/>
      <c r="L149" s="33" t="n"/>
      <c r="M149" s="3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  <c r="Z149" s="24" t="n"/>
      <c r="AA149" s="24" t="n"/>
      <c r="AB149" s="24" t="n"/>
    </row>
    <row customHeight="1" ht="16.5" r="150" s="29">
      <c r="A150" s="25" t="n"/>
      <c r="B150" s="25" t="n"/>
      <c r="C150" s="21" t="n"/>
      <c r="D150" s="21" t="n"/>
      <c r="E150" s="21" t="n"/>
      <c r="F150" s="21" t="n"/>
      <c r="G150" s="21" t="n"/>
      <c r="H150" s="21" t="n"/>
      <c r="I150" s="21" t="n"/>
      <c r="J150" s="11" t="n"/>
      <c r="K150" s="34" t="n"/>
      <c r="L150" s="33" t="n"/>
      <c r="M150" s="3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  <c r="Z150" s="24" t="n"/>
      <c r="AA150" s="24" t="n"/>
      <c r="AB150" s="24" t="n"/>
    </row>
    <row customHeight="1" ht="16.5" r="151" s="29">
      <c r="A151" s="25" t="n"/>
      <c r="B151" s="25" t="n"/>
      <c r="C151" s="21" t="n"/>
      <c r="D151" s="21" t="n"/>
      <c r="E151" s="21" t="n"/>
      <c r="F151" s="21" t="n"/>
      <c r="G151" s="21" t="n"/>
      <c r="H151" s="21" t="n"/>
      <c r="I151" s="21" t="n"/>
      <c r="J151" s="11" t="n"/>
      <c r="K151" s="34" t="n"/>
      <c r="L151" s="33" t="n"/>
      <c r="M151" s="3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  <c r="Z151" s="24" t="n"/>
      <c r="AA151" s="24" t="n"/>
      <c r="AB151" s="24" t="n"/>
    </row>
    <row customHeight="1" ht="16.5" r="152" s="29">
      <c r="A152" s="25" t="n"/>
      <c r="B152" s="25" t="n"/>
      <c r="C152" s="21" t="n"/>
      <c r="D152" s="21" t="n"/>
      <c r="E152" s="21" t="n"/>
      <c r="F152" s="21" t="n"/>
      <c r="G152" s="21" t="n"/>
      <c r="H152" s="21" t="n"/>
      <c r="I152" s="21" t="n"/>
      <c r="J152" s="11" t="n"/>
      <c r="K152" s="34" t="n"/>
      <c r="L152" s="33" t="n"/>
      <c r="M152" s="3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  <c r="Z152" s="24" t="n"/>
      <c r="AA152" s="24" t="n"/>
      <c r="AB152" s="24" t="n"/>
    </row>
    <row customHeight="1" ht="16.5" r="153" s="29">
      <c r="A153" s="25" t="n"/>
      <c r="B153" s="25" t="n"/>
      <c r="C153" s="21" t="n"/>
      <c r="D153" s="21" t="n"/>
      <c r="E153" s="21" t="n"/>
      <c r="F153" s="21" t="n"/>
      <c r="G153" s="21" t="n"/>
      <c r="H153" s="21" t="n"/>
      <c r="I153" s="21" t="n"/>
      <c r="J153" s="11" t="n"/>
      <c r="K153" s="34" t="n"/>
      <c r="L153" s="33" t="n"/>
      <c r="M153" s="3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  <c r="Z153" s="24" t="n"/>
      <c r="AA153" s="24" t="n"/>
      <c r="AB153" s="24" t="n"/>
    </row>
    <row customHeight="1" ht="16.5" r="154" s="29">
      <c r="A154" s="25" t="n"/>
      <c r="B154" s="25" t="n"/>
      <c r="C154" s="21" t="n"/>
      <c r="D154" s="21" t="n"/>
      <c r="E154" s="21" t="n"/>
      <c r="F154" s="21" t="n"/>
      <c r="G154" s="21" t="n"/>
      <c r="H154" s="21" t="n"/>
      <c r="I154" s="21" t="n"/>
      <c r="J154" s="11" t="n"/>
      <c r="K154" s="34" t="n"/>
      <c r="L154" s="33" t="n"/>
      <c r="M154" s="3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  <c r="Z154" s="24" t="n"/>
      <c r="AA154" s="24" t="n"/>
      <c r="AB154" s="24" t="n"/>
    </row>
    <row customHeight="1" ht="16.5" r="155" s="29">
      <c r="A155" s="25" t="n"/>
      <c r="B155" s="25" t="n"/>
      <c r="C155" s="21" t="n"/>
      <c r="D155" s="21" t="n"/>
      <c r="E155" s="21" t="n"/>
      <c r="F155" s="21" t="n"/>
      <c r="G155" s="21" t="n"/>
      <c r="H155" s="21" t="n"/>
      <c r="I155" s="21" t="n"/>
      <c r="J155" s="11" t="n"/>
      <c r="K155" s="34" t="n"/>
      <c r="L155" s="33" t="n"/>
      <c r="M155" s="3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  <c r="Z155" s="24" t="n"/>
      <c r="AA155" s="24" t="n"/>
      <c r="AB155" s="24" t="n"/>
    </row>
    <row customHeight="1" ht="16.5" r="156" s="29">
      <c r="A156" s="25" t="n"/>
      <c r="B156" s="25" t="n"/>
      <c r="C156" s="21" t="n"/>
      <c r="D156" s="21" t="n"/>
      <c r="E156" s="21" t="n"/>
      <c r="F156" s="21" t="n"/>
      <c r="G156" s="21" t="n"/>
      <c r="H156" s="21" t="n"/>
      <c r="I156" s="21" t="n"/>
      <c r="J156" s="11" t="n"/>
      <c r="K156" s="34" t="n"/>
      <c r="L156" s="33" t="n"/>
      <c r="M156" s="3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  <c r="Z156" s="24" t="n"/>
      <c r="AA156" s="24" t="n"/>
      <c r="AB156" s="24" t="n"/>
    </row>
    <row customHeight="1" ht="16.5" r="157" s="29">
      <c r="A157" s="25" t="n"/>
      <c r="B157" s="25" t="n"/>
      <c r="C157" s="21" t="n"/>
      <c r="D157" s="21" t="n"/>
      <c r="E157" s="21" t="n"/>
      <c r="F157" s="21" t="n"/>
      <c r="G157" s="21" t="n"/>
      <c r="H157" s="21" t="n"/>
      <c r="I157" s="21" t="n"/>
      <c r="J157" s="11" t="n"/>
      <c r="K157" s="34" t="n"/>
      <c r="L157" s="33" t="n"/>
      <c r="M157" s="3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  <c r="Z157" s="24" t="n"/>
      <c r="AA157" s="24" t="n"/>
      <c r="AB157" s="24" t="n"/>
    </row>
    <row customHeight="1" ht="16.5" r="158" s="29">
      <c r="A158" s="25" t="n"/>
      <c r="B158" s="25" t="n"/>
      <c r="C158" s="21" t="n"/>
      <c r="D158" s="21" t="n"/>
      <c r="E158" s="21" t="n"/>
      <c r="F158" s="21" t="n"/>
      <c r="G158" s="21" t="n"/>
      <c r="H158" s="21" t="n"/>
      <c r="I158" s="21" t="n"/>
      <c r="J158" s="11" t="n"/>
      <c r="K158" s="34" t="n"/>
      <c r="L158" s="33" t="n"/>
      <c r="M158" s="3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  <c r="Z158" s="24" t="n"/>
      <c r="AA158" s="24" t="n"/>
      <c r="AB158" s="24" t="n"/>
    </row>
    <row customHeight="1" ht="16.5" r="159" s="29">
      <c r="A159" s="25" t="n"/>
      <c r="B159" s="25" t="n"/>
      <c r="C159" s="21" t="n"/>
      <c r="D159" s="21" t="n"/>
      <c r="E159" s="21" t="n"/>
      <c r="F159" s="21" t="n"/>
      <c r="G159" s="21" t="n"/>
      <c r="H159" s="21" t="n"/>
      <c r="I159" s="21" t="n"/>
      <c r="J159" s="11" t="n"/>
      <c r="K159" s="34" t="n"/>
      <c r="L159" s="33" t="n"/>
      <c r="M159" s="3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  <c r="Z159" s="24" t="n"/>
      <c r="AA159" s="24" t="n"/>
      <c r="AB159" s="24" t="n"/>
    </row>
    <row customHeight="1" ht="16.5" r="160" s="29">
      <c r="A160" s="25" t="n"/>
      <c r="B160" s="25" t="n"/>
      <c r="C160" s="21" t="n"/>
      <c r="D160" s="21" t="n"/>
      <c r="E160" s="21" t="n"/>
      <c r="F160" s="21" t="n"/>
      <c r="G160" s="21" t="n"/>
      <c r="H160" s="21" t="n"/>
      <c r="I160" s="21" t="n"/>
      <c r="J160" s="11" t="n"/>
      <c r="K160" s="34" t="n"/>
      <c r="L160" s="33" t="n"/>
      <c r="M160" s="3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  <c r="Z160" s="24" t="n"/>
      <c r="AA160" s="24" t="n"/>
      <c r="AB160" s="24" t="n"/>
    </row>
    <row customHeight="1" ht="16.5" r="161" s="29">
      <c r="A161" s="25" t="n"/>
      <c r="B161" s="25" t="n"/>
      <c r="C161" s="21" t="n"/>
      <c r="D161" s="21" t="n"/>
      <c r="E161" s="21" t="n"/>
      <c r="F161" s="21" t="n"/>
      <c r="G161" s="21" t="n"/>
      <c r="H161" s="21" t="n"/>
      <c r="I161" s="21" t="n"/>
      <c r="J161" s="11" t="n"/>
      <c r="K161" s="34" t="n"/>
      <c r="L161" s="33" t="n"/>
      <c r="M161" s="3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  <c r="Z161" s="24" t="n"/>
      <c r="AA161" s="24" t="n"/>
      <c r="AB161" s="24" t="n"/>
    </row>
    <row customHeight="1" ht="16.5" r="162" s="29">
      <c r="A162" s="25" t="n"/>
      <c r="B162" s="25" t="n"/>
      <c r="C162" s="21" t="n"/>
      <c r="D162" s="21" t="n"/>
      <c r="E162" s="21" t="n"/>
      <c r="F162" s="21" t="n"/>
      <c r="G162" s="21" t="n"/>
      <c r="H162" s="21" t="n"/>
      <c r="I162" s="21" t="n"/>
      <c r="J162" s="11" t="n"/>
      <c r="K162" s="34" t="n"/>
      <c r="L162" s="33" t="n"/>
      <c r="M162" s="3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  <c r="Z162" s="24" t="n"/>
      <c r="AA162" s="24" t="n"/>
      <c r="AB162" s="24" t="n"/>
    </row>
    <row customHeight="1" ht="16.5" r="163" s="29">
      <c r="A163" s="25" t="n"/>
      <c r="B163" s="25" t="n"/>
      <c r="C163" s="21" t="n"/>
      <c r="D163" s="21" t="n"/>
      <c r="E163" s="21" t="n"/>
      <c r="F163" s="21" t="n"/>
      <c r="G163" s="21" t="n"/>
      <c r="H163" s="21" t="n"/>
      <c r="I163" s="21" t="n"/>
      <c r="J163" s="11" t="n"/>
      <c r="K163" s="34" t="n"/>
      <c r="L163" s="33" t="n"/>
      <c r="M163" s="3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  <c r="Z163" s="24" t="n"/>
      <c r="AA163" s="24" t="n"/>
      <c r="AB163" s="24" t="n"/>
    </row>
    <row customHeight="1" ht="16.5" r="164" s="29">
      <c r="A164" s="25" t="n"/>
      <c r="B164" s="25" t="n"/>
      <c r="C164" s="21" t="n"/>
      <c r="D164" s="21" t="n"/>
      <c r="E164" s="21" t="n"/>
      <c r="F164" s="21" t="n"/>
      <c r="G164" s="21" t="n"/>
      <c r="H164" s="21" t="n"/>
      <c r="I164" s="21" t="n"/>
      <c r="J164" s="11" t="n"/>
      <c r="K164" s="34" t="n"/>
      <c r="L164" s="33" t="n"/>
      <c r="M164" s="3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  <c r="Z164" s="24" t="n"/>
      <c r="AA164" s="24" t="n"/>
      <c r="AB164" s="24" t="n"/>
    </row>
    <row customHeight="1" ht="16.5" r="165" s="29">
      <c r="A165" s="25" t="n"/>
      <c r="B165" s="25" t="n"/>
      <c r="C165" s="21" t="n"/>
      <c r="D165" s="21" t="n"/>
      <c r="E165" s="21" t="n"/>
      <c r="F165" s="21" t="n"/>
      <c r="G165" s="21" t="n"/>
      <c r="H165" s="21" t="n"/>
      <c r="I165" s="21" t="n"/>
      <c r="J165" s="11" t="n"/>
      <c r="K165" s="34" t="n"/>
      <c r="L165" s="33" t="n"/>
      <c r="M165" s="3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  <c r="Z165" s="24" t="n"/>
      <c r="AA165" s="24" t="n"/>
      <c r="AB165" s="24" t="n"/>
    </row>
    <row customHeight="1" ht="16.5" r="166" s="29">
      <c r="A166" s="25" t="n"/>
      <c r="B166" s="25" t="n"/>
      <c r="C166" s="21" t="n"/>
      <c r="D166" s="21" t="n"/>
      <c r="E166" s="21" t="n"/>
      <c r="F166" s="21" t="n"/>
      <c r="G166" s="21" t="n"/>
      <c r="H166" s="21" t="n"/>
      <c r="I166" s="21" t="n"/>
      <c r="J166" s="11" t="n"/>
      <c r="K166" s="34" t="n"/>
      <c r="L166" s="33" t="n"/>
      <c r="M166" s="3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  <c r="Z166" s="24" t="n"/>
      <c r="AA166" s="24" t="n"/>
      <c r="AB166" s="24" t="n"/>
    </row>
    <row customHeight="1" ht="16.5" r="167" s="29">
      <c r="A167" s="25" t="n"/>
      <c r="B167" s="25" t="n"/>
      <c r="C167" s="21" t="n"/>
      <c r="D167" s="21" t="n"/>
      <c r="E167" s="21" t="n"/>
      <c r="F167" s="21" t="n"/>
      <c r="G167" s="21" t="n"/>
      <c r="H167" s="21" t="n"/>
      <c r="I167" s="21" t="n"/>
      <c r="J167" s="11" t="n"/>
      <c r="K167" s="34" t="n"/>
      <c r="L167" s="33" t="n"/>
      <c r="M167" s="3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  <c r="Z167" s="24" t="n"/>
      <c r="AA167" s="24" t="n"/>
      <c r="AB167" s="24" t="n"/>
    </row>
    <row customHeight="1" ht="16.5" r="168" s="29">
      <c r="A168" s="25" t="n"/>
      <c r="B168" s="25" t="n"/>
      <c r="C168" s="21" t="n"/>
      <c r="D168" s="21" t="n"/>
      <c r="E168" s="21" t="n"/>
      <c r="F168" s="21" t="n"/>
      <c r="G168" s="21" t="n"/>
      <c r="H168" s="21" t="n"/>
      <c r="I168" s="21" t="n"/>
      <c r="J168" s="11" t="n"/>
      <c r="K168" s="34" t="n"/>
      <c r="L168" s="33" t="n"/>
      <c r="M168" s="3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  <c r="Z168" s="24" t="n"/>
      <c r="AA168" s="24" t="n"/>
      <c r="AB168" s="24" t="n"/>
    </row>
    <row customHeight="1" ht="16.5" r="169" s="29">
      <c r="A169" s="25" t="n"/>
      <c r="B169" s="25" t="n"/>
      <c r="C169" s="21" t="n"/>
      <c r="D169" s="21" t="n"/>
      <c r="E169" s="21" t="n"/>
      <c r="F169" s="21" t="n"/>
      <c r="G169" s="21" t="n"/>
      <c r="H169" s="21" t="n"/>
      <c r="I169" s="21" t="n"/>
      <c r="J169" s="11" t="n"/>
      <c r="K169" s="34" t="n"/>
      <c r="L169" s="33" t="n"/>
      <c r="M169" s="3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  <c r="Z169" s="24" t="n"/>
      <c r="AA169" s="24" t="n"/>
      <c r="AB169" s="24" t="n"/>
    </row>
    <row customHeight="1" ht="16.5" r="170" s="29">
      <c r="A170" s="25" t="n"/>
      <c r="B170" s="25" t="n"/>
      <c r="C170" s="21" t="n"/>
      <c r="D170" s="21" t="n"/>
      <c r="E170" s="21" t="n"/>
      <c r="F170" s="21" t="n"/>
      <c r="G170" s="21" t="n"/>
      <c r="H170" s="21" t="n"/>
      <c r="I170" s="21" t="n"/>
      <c r="J170" s="11" t="n"/>
      <c r="K170" s="34" t="n"/>
      <c r="L170" s="33" t="n"/>
      <c r="M170" s="3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  <c r="Z170" s="24" t="n"/>
      <c r="AA170" s="24" t="n"/>
      <c r="AB170" s="24" t="n"/>
    </row>
    <row customHeight="1" ht="16.5" r="171" s="29">
      <c r="A171" s="25" t="n"/>
      <c r="B171" s="25" t="n"/>
      <c r="C171" s="21" t="n"/>
      <c r="D171" s="21" t="n"/>
      <c r="E171" s="21" t="n"/>
      <c r="F171" s="21" t="n"/>
      <c r="G171" s="21" t="n"/>
      <c r="H171" s="21" t="n"/>
      <c r="I171" s="21" t="n"/>
      <c r="J171" s="11" t="n"/>
      <c r="K171" s="34" t="n"/>
      <c r="L171" s="33" t="n"/>
      <c r="M171" s="3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  <c r="Z171" s="24" t="n"/>
      <c r="AA171" s="24" t="n"/>
      <c r="AB171" s="24" t="n"/>
    </row>
    <row customHeight="1" ht="16.5" r="172" s="29">
      <c r="A172" s="25" t="n"/>
      <c r="B172" s="25" t="n"/>
      <c r="C172" s="21" t="n"/>
      <c r="D172" s="21" t="n"/>
      <c r="E172" s="21" t="n"/>
      <c r="F172" s="21" t="n"/>
      <c r="G172" s="21" t="n"/>
      <c r="H172" s="21" t="n"/>
      <c r="I172" s="21" t="n"/>
      <c r="J172" s="11" t="n"/>
      <c r="K172" s="34" t="n"/>
      <c r="L172" s="33" t="n"/>
      <c r="M172" s="3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  <c r="Z172" s="24" t="n"/>
      <c r="AA172" s="24" t="n"/>
      <c r="AB172" s="24" t="n"/>
    </row>
    <row customHeight="1" ht="16.5" r="173" s="29">
      <c r="A173" s="25" t="n"/>
      <c r="B173" s="25" t="n"/>
      <c r="C173" s="21" t="n"/>
      <c r="D173" s="21" t="n"/>
      <c r="E173" s="21" t="n"/>
      <c r="F173" s="21" t="n"/>
      <c r="G173" s="21" t="n"/>
      <c r="H173" s="21" t="n"/>
      <c r="I173" s="21" t="n"/>
      <c r="J173" s="11" t="n"/>
      <c r="K173" s="34" t="n"/>
      <c r="L173" s="33" t="n"/>
      <c r="M173" s="3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  <c r="Z173" s="24" t="n"/>
      <c r="AA173" s="24" t="n"/>
      <c r="AB173" s="24" t="n"/>
    </row>
    <row customHeight="1" ht="16.5" r="174" s="29">
      <c r="A174" s="25" t="n"/>
      <c r="B174" s="25" t="n"/>
      <c r="C174" s="21" t="n"/>
      <c r="D174" s="21" t="n"/>
      <c r="E174" s="21" t="n"/>
      <c r="F174" s="21" t="n"/>
      <c r="G174" s="21" t="n"/>
      <c r="H174" s="21" t="n"/>
      <c r="I174" s="21" t="n"/>
      <c r="J174" s="11" t="n"/>
      <c r="K174" s="34" t="n"/>
      <c r="L174" s="33" t="n"/>
      <c r="M174" s="3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  <c r="Z174" s="24" t="n"/>
      <c r="AA174" s="24" t="n"/>
      <c r="AB174" s="24" t="n"/>
    </row>
    <row customHeight="1" ht="16.5" r="175" s="29">
      <c r="A175" s="25" t="n"/>
      <c r="B175" s="25" t="n"/>
      <c r="C175" s="21" t="n"/>
      <c r="D175" s="21" t="n"/>
      <c r="E175" s="21" t="n"/>
      <c r="F175" s="21" t="n"/>
      <c r="G175" s="21" t="n"/>
      <c r="H175" s="21" t="n"/>
      <c r="I175" s="21" t="n"/>
      <c r="J175" s="11" t="n"/>
      <c r="K175" s="34" t="n"/>
      <c r="L175" s="33" t="n"/>
      <c r="M175" s="3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  <c r="Z175" s="24" t="n"/>
      <c r="AA175" s="24" t="n"/>
      <c r="AB175" s="24" t="n"/>
    </row>
    <row customHeight="1" ht="16.5" r="176" s="29">
      <c r="A176" s="25" t="n"/>
      <c r="B176" s="25" t="n"/>
      <c r="C176" s="21" t="n"/>
      <c r="D176" s="21" t="n"/>
      <c r="E176" s="21" t="n"/>
      <c r="F176" s="21" t="n"/>
      <c r="G176" s="21" t="n"/>
      <c r="H176" s="21" t="n"/>
      <c r="I176" s="21" t="n"/>
      <c r="J176" s="11" t="n"/>
      <c r="K176" s="34" t="n"/>
      <c r="L176" s="33" t="n"/>
      <c r="M176" s="3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  <c r="Z176" s="24" t="n"/>
      <c r="AA176" s="24" t="n"/>
      <c r="AB176" s="24" t="n"/>
    </row>
    <row customHeight="1" ht="16.5" r="177" s="29">
      <c r="A177" s="25" t="n"/>
      <c r="B177" s="25" t="n"/>
      <c r="C177" s="21" t="n"/>
      <c r="D177" s="21" t="n"/>
      <c r="E177" s="21" t="n"/>
      <c r="F177" s="21" t="n"/>
      <c r="G177" s="21" t="n"/>
      <c r="H177" s="21" t="n"/>
      <c r="I177" s="21" t="n"/>
      <c r="J177" s="11" t="n"/>
      <c r="K177" s="34" t="n"/>
      <c r="L177" s="33" t="n"/>
      <c r="M177" s="3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  <c r="Z177" s="24" t="n"/>
      <c r="AA177" s="24" t="n"/>
      <c r="AB177" s="24" t="n"/>
    </row>
    <row customHeight="1" ht="16.5" r="178" s="29">
      <c r="A178" s="25" t="n"/>
      <c r="B178" s="25" t="n"/>
      <c r="C178" s="21" t="n"/>
      <c r="D178" s="21" t="n"/>
      <c r="E178" s="21" t="n"/>
      <c r="F178" s="21" t="n"/>
      <c r="G178" s="21" t="n"/>
      <c r="H178" s="21" t="n"/>
      <c r="I178" s="21" t="n"/>
      <c r="J178" s="11" t="n"/>
      <c r="K178" s="34" t="n"/>
      <c r="L178" s="33" t="n"/>
      <c r="M178" s="3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  <c r="Z178" s="24" t="n"/>
      <c r="AA178" s="24" t="n"/>
      <c r="AB178" s="24" t="n"/>
    </row>
    <row customHeight="1" ht="16.5" r="179" s="29">
      <c r="A179" s="25" t="n"/>
      <c r="B179" s="25" t="n"/>
      <c r="C179" s="21" t="n"/>
      <c r="D179" s="21" t="n"/>
      <c r="E179" s="21" t="n"/>
      <c r="F179" s="21" t="n"/>
      <c r="G179" s="21" t="n"/>
      <c r="H179" s="21" t="n"/>
      <c r="I179" s="21" t="n"/>
      <c r="J179" s="11" t="n"/>
      <c r="K179" s="34" t="n"/>
      <c r="L179" s="33" t="n"/>
      <c r="M179" s="3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  <c r="Z179" s="24" t="n"/>
      <c r="AA179" s="24" t="n"/>
      <c r="AB179" s="24" t="n"/>
    </row>
    <row customHeight="1" ht="16.5" r="180" s="29">
      <c r="A180" s="25" t="n"/>
      <c r="B180" s="25" t="n"/>
      <c r="C180" s="21" t="n"/>
      <c r="D180" s="21" t="n"/>
      <c r="E180" s="21" t="n"/>
      <c r="F180" s="21" t="n"/>
      <c r="G180" s="21" t="n"/>
      <c r="H180" s="21" t="n"/>
      <c r="I180" s="21" t="n"/>
      <c r="J180" s="11" t="n"/>
      <c r="K180" s="34" t="n"/>
      <c r="L180" s="33" t="n"/>
      <c r="M180" s="3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  <c r="Z180" s="24" t="n"/>
      <c r="AA180" s="24" t="n"/>
      <c r="AB180" s="24" t="n"/>
    </row>
    <row customHeight="1" ht="16.5" r="181" s="29">
      <c r="A181" s="25" t="n"/>
      <c r="B181" s="25" t="n"/>
      <c r="C181" s="21" t="n"/>
      <c r="D181" s="21" t="n"/>
      <c r="E181" s="21" t="n"/>
      <c r="F181" s="21" t="n"/>
      <c r="G181" s="21" t="n"/>
      <c r="H181" s="21" t="n"/>
      <c r="I181" s="21" t="n"/>
      <c r="J181" s="11" t="n"/>
      <c r="K181" s="34" t="n"/>
      <c r="L181" s="33" t="n"/>
      <c r="M181" s="3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  <c r="Z181" s="24" t="n"/>
      <c r="AA181" s="24" t="n"/>
      <c r="AB181" s="24" t="n"/>
    </row>
    <row customHeight="1" ht="16.5" r="182" s="29">
      <c r="A182" s="25" t="n"/>
      <c r="B182" s="25" t="n"/>
      <c r="C182" s="21" t="n"/>
      <c r="D182" s="21" t="n"/>
      <c r="E182" s="21" t="n"/>
      <c r="F182" s="21" t="n"/>
      <c r="G182" s="21" t="n"/>
      <c r="H182" s="21" t="n"/>
      <c r="I182" s="21" t="n"/>
      <c r="J182" s="11" t="n"/>
      <c r="K182" s="34" t="n"/>
      <c r="L182" s="33" t="n"/>
      <c r="M182" s="3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  <c r="Z182" s="24" t="n"/>
      <c r="AA182" s="24" t="n"/>
      <c r="AB182" s="24" t="n"/>
    </row>
    <row customHeight="1" ht="16.5" r="183" s="29">
      <c r="A183" s="25" t="n"/>
      <c r="B183" s="25" t="n"/>
      <c r="C183" s="21" t="n"/>
      <c r="D183" s="21" t="n"/>
      <c r="E183" s="21" t="n"/>
      <c r="F183" s="21" t="n"/>
      <c r="G183" s="21" t="n"/>
      <c r="H183" s="21" t="n"/>
      <c r="I183" s="21" t="n"/>
      <c r="J183" s="11" t="n"/>
      <c r="K183" s="34" t="n"/>
      <c r="L183" s="33" t="n"/>
      <c r="M183" s="3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  <c r="Z183" s="24" t="n"/>
      <c r="AA183" s="24" t="n"/>
      <c r="AB183" s="24" t="n"/>
    </row>
    <row customHeight="1" ht="16.5" r="184" s="29">
      <c r="A184" s="25" t="n"/>
      <c r="B184" s="25" t="n"/>
      <c r="C184" s="21" t="n"/>
      <c r="D184" s="21" t="n"/>
      <c r="E184" s="21" t="n"/>
      <c r="F184" s="21" t="n"/>
      <c r="G184" s="21" t="n"/>
      <c r="H184" s="21" t="n"/>
      <c r="I184" s="21" t="n"/>
      <c r="J184" s="11" t="n"/>
      <c r="K184" s="34" t="n"/>
      <c r="L184" s="33" t="n"/>
      <c r="M184" s="3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  <c r="Z184" s="24" t="n"/>
      <c r="AA184" s="24" t="n"/>
      <c r="AB184" s="24" t="n"/>
    </row>
    <row customHeight="1" ht="16.5" r="185" s="29">
      <c r="A185" s="25" t="n"/>
      <c r="B185" s="25" t="n"/>
      <c r="C185" s="21" t="n"/>
      <c r="D185" s="21" t="n"/>
      <c r="E185" s="21" t="n"/>
      <c r="F185" s="21" t="n"/>
      <c r="G185" s="21" t="n"/>
      <c r="H185" s="21" t="n"/>
      <c r="I185" s="21" t="n"/>
      <c r="J185" s="11" t="n"/>
      <c r="K185" s="34" t="n"/>
      <c r="L185" s="33" t="n"/>
      <c r="M185" s="3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  <c r="Z185" s="24" t="n"/>
      <c r="AA185" s="24" t="n"/>
      <c r="AB185" s="24" t="n"/>
    </row>
    <row customHeight="1" ht="16.5" r="186" s="29">
      <c r="A186" s="25" t="n"/>
      <c r="B186" s="25" t="n"/>
      <c r="C186" s="21" t="n"/>
      <c r="D186" s="21" t="n"/>
      <c r="E186" s="21" t="n"/>
      <c r="F186" s="21" t="n"/>
      <c r="G186" s="21" t="n"/>
      <c r="H186" s="21" t="n"/>
      <c r="I186" s="21" t="n"/>
      <c r="J186" s="11" t="n"/>
      <c r="K186" s="34" t="n"/>
      <c r="L186" s="33" t="n"/>
      <c r="M186" s="3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  <c r="Z186" s="24" t="n"/>
      <c r="AA186" s="24" t="n"/>
      <c r="AB186" s="24" t="n"/>
    </row>
    <row customHeight="1" ht="16.5" r="187" s="29">
      <c r="A187" s="25" t="n"/>
      <c r="B187" s="25" t="n"/>
      <c r="C187" s="21" t="n"/>
      <c r="D187" s="21" t="n"/>
      <c r="E187" s="21" t="n"/>
      <c r="F187" s="21" t="n"/>
      <c r="G187" s="21" t="n"/>
      <c r="H187" s="21" t="n"/>
      <c r="I187" s="21" t="n"/>
      <c r="J187" s="11" t="n"/>
      <c r="K187" s="34" t="n"/>
      <c r="L187" s="33" t="n"/>
      <c r="M187" s="3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  <c r="Z187" s="24" t="n"/>
      <c r="AA187" s="24" t="n"/>
      <c r="AB187" s="24" t="n"/>
    </row>
    <row customHeight="1" ht="16.5" r="188" s="29">
      <c r="A188" s="25" t="n"/>
      <c r="B188" s="25" t="n"/>
      <c r="C188" s="21" t="n"/>
      <c r="D188" s="21" t="n"/>
      <c r="E188" s="21" t="n"/>
      <c r="F188" s="21" t="n"/>
      <c r="G188" s="21" t="n"/>
      <c r="H188" s="21" t="n"/>
      <c r="I188" s="21" t="n"/>
      <c r="J188" s="11" t="n"/>
      <c r="K188" s="34" t="n"/>
      <c r="L188" s="33" t="n"/>
      <c r="M188" s="3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  <c r="Z188" s="24" t="n"/>
      <c r="AA188" s="24" t="n"/>
      <c r="AB188" s="24" t="n"/>
    </row>
    <row customHeight="1" ht="16.5" r="189" s="29">
      <c r="A189" s="25" t="n"/>
      <c r="B189" s="25" t="n"/>
      <c r="C189" s="21" t="n"/>
      <c r="D189" s="21" t="n"/>
      <c r="E189" s="21" t="n"/>
      <c r="F189" s="21" t="n"/>
      <c r="G189" s="21" t="n"/>
      <c r="H189" s="21" t="n"/>
      <c r="I189" s="21" t="n"/>
      <c r="J189" s="11" t="n"/>
      <c r="K189" s="34" t="n"/>
      <c r="L189" s="33" t="n"/>
      <c r="M189" s="3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  <c r="Z189" s="24" t="n"/>
      <c r="AA189" s="24" t="n"/>
      <c r="AB189" s="24" t="n"/>
    </row>
    <row customHeight="1" ht="16.5" r="190" s="29">
      <c r="A190" s="25" t="n"/>
      <c r="B190" s="25" t="n"/>
      <c r="C190" s="21" t="n"/>
      <c r="D190" s="21" t="n"/>
      <c r="E190" s="21" t="n"/>
      <c r="F190" s="21" t="n"/>
      <c r="G190" s="21" t="n"/>
      <c r="H190" s="21" t="n"/>
      <c r="I190" s="21" t="n"/>
      <c r="J190" s="11" t="n"/>
      <c r="K190" s="34" t="n"/>
      <c r="L190" s="33" t="n"/>
      <c r="M190" s="3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  <c r="Z190" s="24" t="n"/>
      <c r="AA190" s="24" t="n"/>
      <c r="AB190" s="24" t="n"/>
    </row>
    <row customHeight="1" ht="16.5" r="191" s="29">
      <c r="A191" s="25" t="n"/>
      <c r="B191" s="25" t="n"/>
      <c r="C191" s="21" t="n"/>
      <c r="D191" s="21" t="n"/>
      <c r="E191" s="21" t="n"/>
      <c r="F191" s="21" t="n"/>
      <c r="G191" s="21" t="n"/>
      <c r="H191" s="21" t="n"/>
      <c r="I191" s="21" t="n"/>
      <c r="J191" s="11" t="n"/>
      <c r="K191" s="34" t="n"/>
      <c r="L191" s="33" t="n"/>
      <c r="M191" s="3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  <c r="Z191" s="24" t="n"/>
      <c r="AA191" s="24" t="n"/>
      <c r="AB191" s="24" t="n"/>
    </row>
    <row customHeight="1" ht="16.5" r="192" s="29">
      <c r="A192" s="25" t="n"/>
      <c r="B192" s="25" t="n"/>
      <c r="C192" s="21" t="n"/>
      <c r="D192" s="21" t="n"/>
      <c r="E192" s="21" t="n"/>
      <c r="F192" s="21" t="n"/>
      <c r="G192" s="21" t="n"/>
      <c r="H192" s="21" t="n"/>
      <c r="I192" s="21" t="n"/>
      <c r="J192" s="11" t="n"/>
      <c r="K192" s="34" t="n"/>
      <c r="L192" s="33" t="n"/>
      <c r="M192" s="3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  <c r="Z192" s="24" t="n"/>
      <c r="AA192" s="24" t="n"/>
      <c r="AB192" s="24" t="n"/>
    </row>
    <row customHeight="1" ht="16.5" r="193" s="29">
      <c r="A193" s="25" t="n"/>
      <c r="B193" s="25" t="n"/>
      <c r="C193" s="21" t="n"/>
      <c r="D193" s="21" t="n"/>
      <c r="E193" s="21" t="n"/>
      <c r="F193" s="21" t="n"/>
      <c r="G193" s="21" t="n"/>
      <c r="H193" s="21" t="n"/>
      <c r="I193" s="21" t="n"/>
      <c r="J193" s="11" t="n"/>
      <c r="K193" s="34" t="n"/>
      <c r="L193" s="33" t="n"/>
      <c r="M193" s="3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  <c r="Z193" s="24" t="n"/>
      <c r="AA193" s="24" t="n"/>
      <c r="AB193" s="24" t="n"/>
    </row>
    <row customHeight="1" ht="16.5" r="194" s="29">
      <c r="A194" s="25" t="n"/>
      <c r="B194" s="25" t="n"/>
      <c r="C194" s="21" t="n"/>
      <c r="D194" s="21" t="n"/>
      <c r="E194" s="21" t="n"/>
      <c r="F194" s="21" t="n"/>
      <c r="G194" s="21" t="n"/>
      <c r="H194" s="21" t="n"/>
      <c r="I194" s="21" t="n"/>
      <c r="J194" s="11" t="n"/>
      <c r="K194" s="34" t="n"/>
      <c r="L194" s="33" t="n"/>
      <c r="M194" s="3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  <c r="Z194" s="24" t="n"/>
      <c r="AA194" s="24" t="n"/>
      <c r="AB194" s="24" t="n"/>
    </row>
    <row customHeight="1" ht="16.5" r="195" s="29">
      <c r="A195" s="25" t="n"/>
      <c r="B195" s="25" t="n"/>
      <c r="C195" s="21" t="n"/>
      <c r="D195" s="21" t="n"/>
      <c r="E195" s="21" t="n"/>
      <c r="F195" s="21" t="n"/>
      <c r="G195" s="21" t="n"/>
      <c r="H195" s="21" t="n"/>
      <c r="I195" s="21" t="n"/>
      <c r="J195" s="11" t="n"/>
      <c r="K195" s="34" t="n"/>
      <c r="L195" s="33" t="n"/>
      <c r="M195" s="3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  <c r="Z195" s="24" t="n"/>
      <c r="AA195" s="24" t="n"/>
      <c r="AB195" s="24" t="n"/>
    </row>
    <row customHeight="1" ht="16.5" r="196" s="29">
      <c r="A196" s="25" t="n"/>
      <c r="B196" s="25" t="n"/>
      <c r="C196" s="21" t="n"/>
      <c r="D196" s="21" t="n"/>
      <c r="E196" s="21" t="n"/>
      <c r="F196" s="21" t="n"/>
      <c r="G196" s="21" t="n"/>
      <c r="H196" s="21" t="n"/>
      <c r="I196" s="21" t="n"/>
      <c r="J196" s="11" t="n"/>
      <c r="K196" s="34" t="n"/>
      <c r="L196" s="33" t="n"/>
      <c r="M196" s="3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  <c r="Z196" s="24" t="n"/>
      <c r="AA196" s="24" t="n"/>
      <c r="AB196" s="24" t="n"/>
    </row>
    <row customHeight="1" ht="16.5" r="197" s="29">
      <c r="A197" s="25" t="n"/>
      <c r="B197" s="25" t="n"/>
      <c r="C197" s="21" t="n"/>
      <c r="D197" s="21" t="n"/>
      <c r="E197" s="21" t="n"/>
      <c r="F197" s="21" t="n"/>
      <c r="G197" s="21" t="n"/>
      <c r="H197" s="21" t="n"/>
      <c r="I197" s="21" t="n"/>
      <c r="J197" s="11" t="n"/>
      <c r="K197" s="34" t="n"/>
      <c r="L197" s="33" t="n"/>
      <c r="M197" s="3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  <c r="Z197" s="24" t="n"/>
      <c r="AA197" s="24" t="n"/>
      <c r="AB197" s="24" t="n"/>
    </row>
    <row customHeight="1" ht="16.5" r="198" s="29">
      <c r="A198" s="25" t="n"/>
      <c r="B198" s="25" t="n"/>
      <c r="C198" s="21" t="n"/>
      <c r="D198" s="21" t="n"/>
      <c r="E198" s="21" t="n"/>
      <c r="F198" s="21" t="n"/>
      <c r="G198" s="21" t="n"/>
      <c r="H198" s="21" t="n"/>
      <c r="I198" s="21" t="n"/>
      <c r="J198" s="11" t="n"/>
      <c r="K198" s="34" t="n"/>
      <c r="L198" s="33" t="n"/>
      <c r="M198" s="3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  <c r="Z198" s="24" t="n"/>
      <c r="AA198" s="24" t="n"/>
      <c r="AB198" s="24" t="n"/>
    </row>
    <row customHeight="1" ht="16.5" r="199" s="29">
      <c r="A199" s="25" t="n"/>
      <c r="B199" s="25" t="n"/>
      <c r="C199" s="21" t="n"/>
      <c r="D199" s="21" t="n"/>
      <c r="E199" s="21" t="n"/>
      <c r="F199" s="21" t="n"/>
      <c r="G199" s="21" t="n"/>
      <c r="H199" s="21" t="n"/>
      <c r="I199" s="21" t="n"/>
      <c r="J199" s="11" t="n"/>
      <c r="K199" s="34" t="n"/>
      <c r="L199" s="33" t="n"/>
      <c r="M199" s="3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  <c r="Z199" s="24" t="n"/>
      <c r="AA199" s="24" t="n"/>
      <c r="AB199" s="24" t="n"/>
    </row>
    <row customHeight="1" ht="16.5" r="200" s="29">
      <c r="A200" s="25" t="n"/>
      <c r="B200" s="25" t="n"/>
      <c r="C200" s="21" t="n"/>
      <c r="D200" s="21" t="n"/>
      <c r="E200" s="21" t="n"/>
      <c r="F200" s="21" t="n"/>
      <c r="G200" s="21" t="n"/>
      <c r="H200" s="21" t="n"/>
      <c r="I200" s="21" t="n"/>
      <c r="J200" s="11" t="n"/>
      <c r="K200" s="34" t="n"/>
      <c r="L200" s="33" t="n"/>
      <c r="M200" s="3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  <c r="Z200" s="24" t="n"/>
      <c r="AA200" s="24" t="n"/>
      <c r="AB200" s="24" t="n"/>
    </row>
    <row customHeight="1" ht="16.5" r="201" s="29">
      <c r="A201" s="25" t="n"/>
      <c r="B201" s="25" t="n"/>
      <c r="C201" s="21" t="n"/>
      <c r="D201" s="21" t="n"/>
      <c r="E201" s="21" t="n"/>
      <c r="F201" s="21" t="n"/>
      <c r="G201" s="21" t="n"/>
      <c r="H201" s="21" t="n"/>
      <c r="I201" s="21" t="n"/>
      <c r="J201" s="11" t="n"/>
      <c r="K201" s="34" t="n"/>
      <c r="L201" s="33" t="n"/>
      <c r="M201" s="3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  <c r="Z201" s="24" t="n"/>
      <c r="AA201" s="24" t="n"/>
      <c r="AB201" s="24" t="n"/>
    </row>
    <row customHeight="1" ht="16.5" r="202" s="29">
      <c r="A202" s="25" t="n"/>
      <c r="B202" s="25" t="n"/>
      <c r="C202" s="21" t="n"/>
      <c r="D202" s="21" t="n"/>
      <c r="E202" s="21" t="n"/>
      <c r="F202" s="21" t="n"/>
      <c r="G202" s="21" t="n"/>
      <c r="H202" s="21" t="n"/>
      <c r="I202" s="21" t="n"/>
      <c r="J202" s="11" t="n"/>
      <c r="K202" s="34" t="n"/>
      <c r="L202" s="33" t="n"/>
      <c r="M202" s="3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  <c r="Z202" s="24" t="n"/>
      <c r="AA202" s="24" t="n"/>
      <c r="AB202" s="24" t="n"/>
    </row>
    <row customHeight="1" ht="16.5" r="203" s="29">
      <c r="A203" s="25" t="n"/>
      <c r="B203" s="25" t="n"/>
      <c r="C203" s="21" t="n"/>
      <c r="D203" s="21" t="n"/>
      <c r="E203" s="21" t="n"/>
      <c r="F203" s="21" t="n"/>
      <c r="G203" s="21" t="n"/>
      <c r="H203" s="21" t="n"/>
      <c r="I203" s="21" t="n"/>
      <c r="J203" s="11" t="n"/>
      <c r="K203" s="34" t="n"/>
      <c r="L203" s="33" t="n"/>
      <c r="M203" s="3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  <c r="Z203" s="24" t="n"/>
      <c r="AA203" s="24" t="n"/>
      <c r="AB203" s="24" t="n"/>
    </row>
    <row customHeight="1" ht="16.5" r="204" s="29">
      <c r="A204" s="25" t="n"/>
      <c r="B204" s="25" t="n"/>
      <c r="C204" s="21" t="n"/>
      <c r="D204" s="21" t="n"/>
      <c r="E204" s="21" t="n"/>
      <c r="F204" s="21" t="n"/>
      <c r="G204" s="21" t="n"/>
      <c r="H204" s="21" t="n"/>
      <c r="I204" s="21" t="n"/>
      <c r="J204" s="11" t="n"/>
      <c r="K204" s="34" t="n"/>
      <c r="L204" s="33" t="n"/>
      <c r="M204" s="3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  <c r="Z204" s="24" t="n"/>
      <c r="AA204" s="24" t="n"/>
      <c r="AB204" s="24" t="n"/>
    </row>
    <row customHeight="1" ht="16.5" r="205" s="29">
      <c r="A205" s="25" t="n"/>
      <c r="B205" s="25" t="n"/>
      <c r="C205" s="21" t="n"/>
      <c r="D205" s="21" t="n"/>
      <c r="E205" s="21" t="n"/>
      <c r="F205" s="21" t="n"/>
      <c r="G205" s="21" t="n"/>
      <c r="H205" s="21" t="n"/>
      <c r="I205" s="21" t="n"/>
      <c r="J205" s="11" t="n"/>
      <c r="K205" s="34" t="n"/>
      <c r="L205" s="33" t="n"/>
      <c r="M205" s="3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4" t="n"/>
      <c r="AB205" s="24" t="n"/>
    </row>
    <row customHeight="1" ht="16.5" r="206" s="29">
      <c r="A206" s="25" t="n"/>
      <c r="B206" s="25" t="n"/>
      <c r="C206" s="21" t="n"/>
      <c r="D206" s="21" t="n"/>
      <c r="E206" s="21" t="n"/>
      <c r="F206" s="21" t="n"/>
      <c r="G206" s="21" t="n"/>
      <c r="H206" s="21" t="n"/>
      <c r="I206" s="21" t="n"/>
      <c r="J206" s="11" t="n"/>
      <c r="K206" s="34" t="n"/>
      <c r="L206" s="33" t="n"/>
      <c r="M206" s="3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  <c r="Z206" s="24" t="n"/>
      <c r="AA206" s="24" t="n"/>
      <c r="AB206" s="24" t="n"/>
    </row>
    <row customHeight="1" ht="16.5" r="207" s="29">
      <c r="A207" s="25" t="n"/>
      <c r="B207" s="25" t="n"/>
      <c r="C207" s="21" t="n"/>
      <c r="D207" s="21" t="n"/>
      <c r="E207" s="21" t="n"/>
      <c r="F207" s="21" t="n"/>
      <c r="G207" s="21" t="n"/>
      <c r="H207" s="21" t="n"/>
      <c r="I207" s="21" t="n"/>
      <c r="J207" s="11" t="n"/>
      <c r="K207" s="34" t="n"/>
      <c r="L207" s="33" t="n"/>
      <c r="M207" s="3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  <c r="Z207" s="24" t="n"/>
      <c r="AA207" s="24" t="n"/>
      <c r="AB207" s="24" t="n"/>
    </row>
    <row customHeight="1" ht="16.5" r="208" s="29">
      <c r="A208" s="25" t="n"/>
      <c r="B208" s="25" t="n"/>
      <c r="C208" s="21" t="n"/>
      <c r="D208" s="21" t="n"/>
      <c r="E208" s="21" t="n"/>
      <c r="F208" s="21" t="n"/>
      <c r="G208" s="21" t="n"/>
      <c r="H208" s="21" t="n"/>
      <c r="I208" s="21" t="n"/>
      <c r="J208" s="11" t="n"/>
      <c r="K208" s="34" t="n"/>
      <c r="L208" s="33" t="n"/>
      <c r="M208" s="3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  <c r="Z208" s="24" t="n"/>
      <c r="AA208" s="24" t="n"/>
      <c r="AB208" s="24" t="n"/>
    </row>
    <row customHeight="1" ht="16.5" r="209" s="29">
      <c r="A209" s="25" t="n"/>
      <c r="B209" s="25" t="n"/>
      <c r="C209" s="21" t="n"/>
      <c r="D209" s="21" t="n"/>
      <c r="E209" s="21" t="n"/>
      <c r="F209" s="21" t="n"/>
      <c r="G209" s="21" t="n"/>
      <c r="H209" s="21" t="n"/>
      <c r="I209" s="21" t="n"/>
      <c r="J209" s="11" t="n"/>
      <c r="K209" s="34" t="n"/>
      <c r="L209" s="33" t="n"/>
      <c r="M209" s="3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  <c r="Z209" s="24" t="n"/>
      <c r="AA209" s="24" t="n"/>
      <c r="AB209" s="24" t="n"/>
    </row>
    <row customHeight="1" ht="16.5" r="210" s="29">
      <c r="A210" s="25" t="n"/>
      <c r="B210" s="25" t="n"/>
      <c r="C210" s="21" t="n"/>
      <c r="D210" s="21" t="n"/>
      <c r="E210" s="21" t="n"/>
      <c r="F210" s="21" t="n"/>
      <c r="G210" s="21" t="n"/>
      <c r="H210" s="21" t="n"/>
      <c r="I210" s="21" t="n"/>
      <c r="J210" s="11" t="n"/>
      <c r="K210" s="34" t="n"/>
      <c r="L210" s="33" t="n"/>
      <c r="M210" s="3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  <c r="Z210" s="24" t="n"/>
      <c r="AA210" s="24" t="n"/>
      <c r="AB210" s="24" t="n"/>
    </row>
    <row customHeight="1" ht="16.5" r="211" s="29">
      <c r="A211" s="25" t="n"/>
      <c r="B211" s="25" t="n"/>
      <c r="C211" s="21" t="n"/>
      <c r="D211" s="21" t="n"/>
      <c r="E211" s="21" t="n"/>
      <c r="F211" s="21" t="n"/>
      <c r="G211" s="21" t="n"/>
      <c r="H211" s="21" t="n"/>
      <c r="I211" s="21" t="n"/>
      <c r="J211" s="11" t="n"/>
      <c r="K211" s="34" t="n"/>
      <c r="L211" s="33" t="n"/>
      <c r="M211" s="3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  <c r="Z211" s="24" t="n"/>
      <c r="AA211" s="24" t="n"/>
      <c r="AB211" s="24" t="n"/>
    </row>
    <row customHeight="1" ht="16.5" r="212" s="29">
      <c r="A212" s="25" t="n"/>
      <c r="B212" s="25" t="n"/>
      <c r="C212" s="21" t="n"/>
      <c r="D212" s="21" t="n"/>
      <c r="E212" s="21" t="n"/>
      <c r="F212" s="21" t="n"/>
      <c r="G212" s="21" t="n"/>
      <c r="H212" s="21" t="n"/>
      <c r="I212" s="21" t="n"/>
      <c r="J212" s="11" t="n"/>
      <c r="K212" s="34" t="n"/>
      <c r="L212" s="33" t="n"/>
      <c r="M212" s="3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  <c r="Z212" s="24" t="n"/>
      <c r="AA212" s="24" t="n"/>
      <c r="AB212" s="24" t="n"/>
    </row>
    <row customHeight="1" ht="16.5" r="213" s="29">
      <c r="A213" s="25" t="n"/>
      <c r="B213" s="25" t="n"/>
      <c r="C213" s="21" t="n"/>
      <c r="D213" s="21" t="n"/>
      <c r="E213" s="21" t="n"/>
      <c r="F213" s="21" t="n"/>
      <c r="G213" s="21" t="n"/>
      <c r="H213" s="21" t="n"/>
      <c r="I213" s="21" t="n"/>
      <c r="J213" s="11" t="n"/>
      <c r="K213" s="34" t="n"/>
      <c r="L213" s="33" t="n"/>
      <c r="M213" s="3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  <c r="Z213" s="24" t="n"/>
      <c r="AA213" s="24" t="n"/>
      <c r="AB213" s="24" t="n"/>
    </row>
    <row customHeight="1" ht="16.5" r="214" s="29">
      <c r="A214" s="25" t="n"/>
      <c r="B214" s="25" t="n"/>
      <c r="C214" s="21" t="n"/>
      <c r="D214" s="21" t="n"/>
      <c r="E214" s="21" t="n"/>
      <c r="F214" s="21" t="n"/>
      <c r="G214" s="21" t="n"/>
      <c r="H214" s="21" t="n"/>
      <c r="I214" s="21" t="n"/>
      <c r="J214" s="11" t="n"/>
      <c r="K214" s="34" t="n"/>
      <c r="L214" s="33" t="n"/>
      <c r="M214" s="3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  <c r="Z214" s="24" t="n"/>
      <c r="AA214" s="24" t="n"/>
      <c r="AB214" s="24" t="n"/>
    </row>
    <row customHeight="1" ht="16.5" r="215" s="29">
      <c r="A215" s="25" t="n"/>
      <c r="B215" s="25" t="n"/>
      <c r="C215" s="21" t="n"/>
      <c r="D215" s="21" t="n"/>
      <c r="E215" s="21" t="n"/>
      <c r="F215" s="21" t="n"/>
      <c r="G215" s="21" t="n"/>
      <c r="H215" s="21" t="n"/>
      <c r="I215" s="21" t="n"/>
      <c r="J215" s="11" t="n"/>
      <c r="K215" s="34" t="n"/>
      <c r="L215" s="33" t="n"/>
      <c r="M215" s="3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  <c r="Z215" s="24" t="n"/>
      <c r="AA215" s="24" t="n"/>
      <c r="AB215" s="24" t="n"/>
    </row>
    <row customHeight="1" ht="16.5" r="216" s="29">
      <c r="A216" s="25" t="n"/>
      <c r="B216" s="25" t="n"/>
      <c r="C216" s="21" t="n"/>
      <c r="D216" s="21" t="n"/>
      <c r="E216" s="21" t="n"/>
      <c r="F216" s="21" t="n"/>
      <c r="G216" s="21" t="n"/>
      <c r="H216" s="21" t="n"/>
      <c r="I216" s="21" t="n"/>
      <c r="J216" s="11" t="n"/>
      <c r="K216" s="34" t="n"/>
      <c r="L216" s="33" t="n"/>
      <c r="M216" s="3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  <c r="Z216" s="24" t="n"/>
      <c r="AA216" s="24" t="n"/>
      <c r="AB216" s="24" t="n"/>
    </row>
    <row customHeight="1" ht="16.5" r="217" s="29">
      <c r="A217" s="25" t="n"/>
      <c r="B217" s="25" t="n"/>
      <c r="C217" s="21" t="n"/>
      <c r="D217" s="21" t="n"/>
      <c r="E217" s="21" t="n"/>
      <c r="F217" s="21" t="n"/>
      <c r="G217" s="21" t="n"/>
      <c r="H217" s="21" t="n"/>
      <c r="I217" s="21" t="n"/>
      <c r="J217" s="11" t="n"/>
      <c r="K217" s="34" t="n"/>
      <c r="L217" s="33" t="n"/>
      <c r="M217" s="3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  <c r="Z217" s="24" t="n"/>
      <c r="AA217" s="24" t="n"/>
      <c r="AB217" s="24" t="n"/>
    </row>
    <row customHeight="1" ht="16.5" r="218" s="29">
      <c r="A218" s="25" t="n"/>
      <c r="B218" s="25" t="n"/>
      <c r="C218" s="21" t="n"/>
      <c r="D218" s="21" t="n"/>
      <c r="E218" s="21" t="n"/>
      <c r="F218" s="21" t="n"/>
      <c r="G218" s="21" t="n"/>
      <c r="H218" s="21" t="n"/>
      <c r="I218" s="21" t="n"/>
      <c r="J218" s="11" t="n"/>
      <c r="K218" s="34" t="n"/>
      <c r="L218" s="33" t="n"/>
      <c r="M218" s="3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  <c r="Z218" s="24" t="n"/>
      <c r="AA218" s="24" t="n"/>
      <c r="AB218" s="24" t="n"/>
    </row>
    <row customHeight="1" ht="16.5" r="219" s="29">
      <c r="A219" s="25" t="n"/>
      <c r="B219" s="25" t="n"/>
      <c r="C219" s="21" t="n"/>
      <c r="D219" s="21" t="n"/>
      <c r="E219" s="21" t="n"/>
      <c r="F219" s="21" t="n"/>
      <c r="G219" s="21" t="n"/>
      <c r="H219" s="21" t="n"/>
      <c r="I219" s="21" t="n"/>
      <c r="J219" s="11" t="n"/>
      <c r="K219" s="34" t="n"/>
      <c r="L219" s="33" t="n"/>
      <c r="M219" s="3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  <c r="Z219" s="24" t="n"/>
      <c r="AA219" s="24" t="n"/>
      <c r="AB219" s="24" t="n"/>
    </row>
    <row customHeight="1" ht="16.5" r="220" s="29">
      <c r="A220" s="25" t="n"/>
      <c r="B220" s="25" t="n"/>
      <c r="C220" s="21" t="n"/>
      <c r="D220" s="21" t="n"/>
      <c r="E220" s="21" t="n"/>
      <c r="F220" s="21" t="n"/>
      <c r="G220" s="21" t="n"/>
      <c r="H220" s="21" t="n"/>
      <c r="I220" s="21" t="n"/>
      <c r="J220" s="11" t="n"/>
      <c r="K220" s="34" t="n"/>
      <c r="L220" s="33" t="n"/>
      <c r="M220" s="3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  <c r="Z220" s="24" t="n"/>
      <c r="AA220" s="24" t="n"/>
      <c r="AB220" s="24" t="n"/>
    </row>
    <row customHeight="1" ht="16.5" r="221" s="29">
      <c r="A221" s="25" t="n"/>
      <c r="B221" s="25" t="n"/>
      <c r="C221" s="21" t="n"/>
      <c r="D221" s="21" t="n"/>
      <c r="E221" s="21" t="n"/>
      <c r="F221" s="21" t="n"/>
      <c r="G221" s="21" t="n"/>
      <c r="H221" s="21" t="n"/>
      <c r="I221" s="21" t="n"/>
      <c r="J221" s="11" t="n"/>
      <c r="K221" s="34" t="n"/>
      <c r="L221" s="33" t="n"/>
      <c r="M221" s="3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  <c r="Z221" s="24" t="n"/>
      <c r="AA221" s="24" t="n"/>
      <c r="AB221" s="24" t="n"/>
    </row>
    <row customHeight="1" ht="16.5" r="222" s="29">
      <c r="A222" s="25" t="n"/>
      <c r="B222" s="25" t="n"/>
      <c r="C222" s="21" t="n"/>
      <c r="D222" s="21" t="n"/>
      <c r="E222" s="21" t="n"/>
      <c r="F222" s="21" t="n"/>
      <c r="G222" s="21" t="n"/>
      <c r="H222" s="21" t="n"/>
      <c r="I222" s="21" t="n"/>
      <c r="J222" s="11" t="n"/>
      <c r="K222" s="34" t="n"/>
      <c r="L222" s="33" t="n"/>
      <c r="M222" s="3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4" t="n"/>
      <c r="AB222" s="24" t="n"/>
    </row>
    <row customHeight="1" ht="16.5" r="223" s="29">
      <c r="A223" s="25" t="n"/>
      <c r="B223" s="25" t="n"/>
      <c r="C223" s="21" t="n"/>
      <c r="D223" s="21" t="n"/>
      <c r="E223" s="21" t="n"/>
      <c r="F223" s="21" t="n"/>
      <c r="G223" s="21" t="n"/>
      <c r="H223" s="21" t="n"/>
      <c r="I223" s="21" t="n"/>
      <c r="J223" s="11" t="n"/>
      <c r="K223" s="34" t="n"/>
      <c r="L223" s="33" t="n"/>
      <c r="M223" s="3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4" t="n"/>
      <c r="AB223" s="24" t="n"/>
    </row>
    <row customHeight="1" ht="16.5" r="224" s="29">
      <c r="A224" s="25" t="n"/>
      <c r="B224" s="25" t="n"/>
      <c r="C224" s="21" t="n"/>
      <c r="D224" s="21" t="n"/>
      <c r="E224" s="21" t="n"/>
      <c r="F224" s="21" t="n"/>
      <c r="G224" s="21" t="n"/>
      <c r="H224" s="21" t="n"/>
      <c r="I224" s="21" t="n"/>
      <c r="J224" s="11" t="n"/>
      <c r="K224" s="34" t="n"/>
      <c r="L224" s="33" t="n"/>
      <c r="M224" s="3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  <c r="Z224" s="24" t="n"/>
      <c r="AA224" s="24" t="n"/>
      <c r="AB224" s="24" t="n"/>
    </row>
    <row customHeight="1" ht="16.5" r="225" s="29">
      <c r="A225" s="25" t="n"/>
      <c r="B225" s="25" t="n"/>
      <c r="C225" s="21" t="n"/>
      <c r="D225" s="21" t="n"/>
      <c r="E225" s="21" t="n"/>
      <c r="F225" s="21" t="n"/>
      <c r="G225" s="21" t="n"/>
      <c r="H225" s="21" t="n"/>
      <c r="I225" s="21" t="n"/>
      <c r="J225" s="11" t="n"/>
      <c r="K225" s="34" t="n"/>
      <c r="L225" s="33" t="n"/>
      <c r="M225" s="3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4" t="n"/>
      <c r="AB225" s="24" t="n"/>
    </row>
    <row customHeight="1" ht="16.5" r="226" s="29">
      <c r="A226" s="25" t="n"/>
      <c r="B226" s="25" t="n"/>
      <c r="C226" s="21" t="n"/>
      <c r="D226" s="21" t="n"/>
      <c r="E226" s="21" t="n"/>
      <c r="F226" s="21" t="n"/>
      <c r="G226" s="21" t="n"/>
      <c r="H226" s="21" t="n"/>
      <c r="I226" s="21" t="n"/>
      <c r="J226" s="11" t="n"/>
      <c r="K226" s="34" t="n"/>
      <c r="L226" s="33" t="n"/>
      <c r="M226" s="3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  <c r="Z226" s="24" t="n"/>
      <c r="AA226" s="24" t="n"/>
      <c r="AB226" s="24" t="n"/>
    </row>
    <row customHeight="1" ht="16.5" r="227" s="29">
      <c r="A227" s="25" t="n"/>
      <c r="B227" s="25" t="n"/>
      <c r="C227" s="21" t="n"/>
      <c r="D227" s="21" t="n"/>
      <c r="E227" s="21" t="n"/>
      <c r="F227" s="21" t="n"/>
      <c r="G227" s="21" t="n"/>
      <c r="H227" s="21" t="n"/>
      <c r="I227" s="21" t="n"/>
      <c r="J227" s="11" t="n"/>
      <c r="K227" s="34" t="n"/>
      <c r="L227" s="33" t="n"/>
      <c r="M227" s="3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  <c r="Z227" s="24" t="n"/>
      <c r="AA227" s="24" t="n"/>
      <c r="AB227" s="24" t="n"/>
    </row>
    <row customHeight="1" ht="16.5" r="228" s="29">
      <c r="A228" s="25" t="n"/>
      <c r="B228" s="25" t="n"/>
      <c r="C228" s="21" t="n"/>
      <c r="D228" s="21" t="n"/>
      <c r="E228" s="21" t="n"/>
      <c r="F228" s="21" t="n"/>
      <c r="G228" s="21" t="n"/>
      <c r="H228" s="21" t="n"/>
      <c r="I228" s="21" t="n"/>
      <c r="J228" s="11" t="n"/>
      <c r="K228" s="34" t="n"/>
      <c r="L228" s="33" t="n"/>
      <c r="M228" s="3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4" t="n"/>
      <c r="AB228" s="24" t="n"/>
    </row>
    <row customHeight="1" ht="16.5" r="229" s="29">
      <c r="A229" s="25" t="n"/>
      <c r="B229" s="25" t="n"/>
      <c r="C229" s="21" t="n"/>
      <c r="D229" s="21" t="n"/>
      <c r="E229" s="21" t="n"/>
      <c r="F229" s="21" t="n"/>
      <c r="G229" s="21" t="n"/>
      <c r="H229" s="21" t="n"/>
      <c r="I229" s="21" t="n"/>
      <c r="J229" s="11" t="n"/>
      <c r="K229" s="34" t="n"/>
      <c r="L229" s="33" t="n"/>
      <c r="M229" s="3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  <c r="Z229" s="24" t="n"/>
      <c r="AA229" s="24" t="n"/>
      <c r="AB229" s="24" t="n"/>
    </row>
    <row customHeight="1" ht="16.5" r="230" s="29">
      <c r="A230" s="25" t="n"/>
      <c r="B230" s="25" t="n"/>
      <c r="C230" s="21" t="n"/>
      <c r="D230" s="21" t="n"/>
      <c r="E230" s="21" t="n"/>
      <c r="F230" s="21" t="n"/>
      <c r="G230" s="21" t="n"/>
      <c r="H230" s="21" t="n"/>
      <c r="I230" s="21" t="n"/>
      <c r="J230" s="11" t="n"/>
      <c r="K230" s="34" t="n"/>
      <c r="L230" s="33" t="n"/>
      <c r="M230" s="3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  <c r="Z230" s="24" t="n"/>
      <c r="AA230" s="24" t="n"/>
      <c r="AB230" s="24" t="n"/>
    </row>
    <row customHeight="1" ht="16.5" r="231" s="29">
      <c r="A231" s="25" t="n"/>
      <c r="B231" s="25" t="n"/>
      <c r="C231" s="21" t="n"/>
      <c r="D231" s="21" t="n"/>
      <c r="E231" s="21" t="n"/>
      <c r="F231" s="21" t="n"/>
      <c r="G231" s="21" t="n"/>
      <c r="H231" s="21" t="n"/>
      <c r="I231" s="21" t="n"/>
      <c r="J231" s="11" t="n"/>
      <c r="K231" s="34" t="n"/>
      <c r="L231" s="33" t="n"/>
      <c r="M231" s="3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  <c r="Z231" s="24" t="n"/>
      <c r="AA231" s="24" t="n"/>
      <c r="AB231" s="24" t="n"/>
    </row>
    <row customHeight="1" ht="16.5" r="232" s="29">
      <c r="A232" s="25" t="n"/>
      <c r="B232" s="25" t="n"/>
      <c r="C232" s="21" t="n"/>
      <c r="D232" s="21" t="n"/>
      <c r="E232" s="21" t="n"/>
      <c r="F232" s="21" t="n"/>
      <c r="G232" s="21" t="n"/>
      <c r="H232" s="21" t="n"/>
      <c r="I232" s="21" t="n"/>
      <c r="J232" s="11" t="n"/>
      <c r="K232" s="34" t="n"/>
      <c r="L232" s="33" t="n"/>
      <c r="M232" s="3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  <c r="Z232" s="24" t="n"/>
      <c r="AA232" s="24" t="n"/>
      <c r="AB232" s="24" t="n"/>
    </row>
    <row customHeight="1" ht="16.5" r="233" s="29">
      <c r="A233" s="25" t="n"/>
      <c r="B233" s="25" t="n"/>
      <c r="C233" s="21" t="n"/>
      <c r="D233" s="21" t="n"/>
      <c r="E233" s="21" t="n"/>
      <c r="F233" s="21" t="n"/>
      <c r="G233" s="21" t="n"/>
      <c r="H233" s="21" t="n"/>
      <c r="I233" s="21" t="n"/>
      <c r="J233" s="11" t="n"/>
      <c r="K233" s="34" t="n"/>
      <c r="L233" s="33" t="n"/>
      <c r="M233" s="3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  <c r="Z233" s="24" t="n"/>
      <c r="AA233" s="24" t="n"/>
      <c r="AB233" s="24" t="n"/>
    </row>
    <row customHeight="1" ht="16.5" r="234" s="29">
      <c r="A234" s="25" t="n"/>
      <c r="B234" s="25" t="n"/>
      <c r="C234" s="21" t="n"/>
      <c r="D234" s="21" t="n"/>
      <c r="E234" s="21" t="n"/>
      <c r="F234" s="21" t="n"/>
      <c r="G234" s="21" t="n"/>
      <c r="H234" s="21" t="n"/>
      <c r="I234" s="21" t="n"/>
      <c r="J234" s="11" t="n"/>
      <c r="K234" s="34" t="n"/>
      <c r="L234" s="33" t="n"/>
      <c r="M234" s="3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  <c r="Y234" s="24" t="n"/>
      <c r="Z234" s="24" t="n"/>
      <c r="AA234" s="24" t="n"/>
      <c r="AB234" s="24" t="n"/>
    </row>
    <row customHeight="1" ht="16.5" r="235" s="29">
      <c r="A235" s="25" t="n"/>
      <c r="B235" s="25" t="n"/>
      <c r="C235" s="21" t="n"/>
      <c r="D235" s="21" t="n"/>
      <c r="E235" s="21" t="n"/>
      <c r="F235" s="21" t="n"/>
      <c r="G235" s="21" t="n"/>
      <c r="H235" s="21" t="n"/>
      <c r="I235" s="21" t="n"/>
      <c r="J235" s="11" t="n"/>
      <c r="K235" s="34" t="n"/>
      <c r="L235" s="33" t="n"/>
      <c r="M235" s="3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  <c r="Z235" s="24" t="n"/>
      <c r="AA235" s="24" t="n"/>
      <c r="AB235" s="24" t="n"/>
    </row>
    <row customHeight="1" ht="16.5" r="236" s="29">
      <c r="A236" s="25" t="n"/>
      <c r="B236" s="25" t="n"/>
      <c r="C236" s="21" t="n"/>
      <c r="D236" s="21" t="n"/>
      <c r="E236" s="21" t="n"/>
      <c r="F236" s="21" t="n"/>
      <c r="G236" s="21" t="n"/>
      <c r="H236" s="21" t="n"/>
      <c r="I236" s="21" t="n"/>
      <c r="J236" s="11" t="n"/>
      <c r="K236" s="34" t="n"/>
      <c r="L236" s="33" t="n"/>
      <c r="M236" s="3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4" t="n"/>
      <c r="AB236" s="24" t="n"/>
    </row>
    <row customHeight="1" ht="16.5" r="237" s="29">
      <c r="A237" s="25" t="n"/>
      <c r="B237" s="25" t="n"/>
      <c r="C237" s="21" t="n"/>
      <c r="D237" s="21" t="n"/>
      <c r="E237" s="21" t="n"/>
      <c r="F237" s="21" t="n"/>
      <c r="G237" s="21" t="n"/>
      <c r="H237" s="21" t="n"/>
      <c r="I237" s="21" t="n"/>
      <c r="J237" s="11" t="n"/>
      <c r="K237" s="34" t="n"/>
      <c r="L237" s="33" t="n"/>
      <c r="M237" s="3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  <c r="Z237" s="24" t="n"/>
      <c r="AA237" s="24" t="n"/>
      <c r="AB237" s="24" t="n"/>
    </row>
    <row customHeight="1" ht="16.5" r="238" s="29">
      <c r="A238" s="25" t="n"/>
      <c r="B238" s="25" t="n"/>
      <c r="C238" s="21" t="n"/>
      <c r="D238" s="21" t="n"/>
      <c r="E238" s="21" t="n"/>
      <c r="F238" s="21" t="n"/>
      <c r="G238" s="21" t="n"/>
      <c r="H238" s="21" t="n"/>
      <c r="I238" s="21" t="n"/>
      <c r="J238" s="11" t="n"/>
      <c r="K238" s="34" t="n"/>
      <c r="L238" s="33" t="n"/>
      <c r="M238" s="3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  <c r="Z238" s="24" t="n"/>
      <c r="AA238" s="24" t="n"/>
      <c r="AB238" s="24" t="n"/>
    </row>
    <row customHeight="1" ht="16.5" r="239" s="29">
      <c r="A239" s="25" t="n"/>
      <c r="B239" s="25" t="n"/>
      <c r="C239" s="21" t="n"/>
      <c r="D239" s="21" t="n"/>
      <c r="E239" s="21" t="n"/>
      <c r="F239" s="21" t="n"/>
      <c r="G239" s="21" t="n"/>
      <c r="H239" s="21" t="n"/>
      <c r="I239" s="21" t="n"/>
      <c r="J239" s="11" t="n"/>
      <c r="K239" s="34" t="n"/>
      <c r="L239" s="33" t="n"/>
      <c r="M239" s="3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  <c r="Z239" s="24" t="n"/>
      <c r="AA239" s="24" t="n"/>
      <c r="AB239" s="24" t="n"/>
    </row>
    <row customHeight="1" ht="16.5" r="240" s="29">
      <c r="A240" s="25" t="n"/>
      <c r="B240" s="25" t="n"/>
      <c r="C240" s="21" t="n"/>
      <c r="D240" s="21" t="n"/>
      <c r="E240" s="21" t="n"/>
      <c r="F240" s="21" t="n"/>
      <c r="G240" s="21" t="n"/>
      <c r="H240" s="21" t="n"/>
      <c r="I240" s="21" t="n"/>
      <c r="J240" s="11" t="n"/>
      <c r="K240" s="34" t="n"/>
      <c r="L240" s="33" t="n"/>
      <c r="M240" s="3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  <c r="Z240" s="24" t="n"/>
      <c r="AA240" s="24" t="n"/>
      <c r="AB240" s="24" t="n"/>
    </row>
    <row customHeight="1" ht="16.5" r="241" s="29">
      <c r="A241" s="25" t="n"/>
      <c r="B241" s="25" t="n"/>
      <c r="C241" s="21" t="n"/>
      <c r="D241" s="21" t="n"/>
      <c r="E241" s="21" t="n"/>
      <c r="F241" s="21" t="n"/>
      <c r="G241" s="21" t="n"/>
      <c r="H241" s="21" t="n"/>
      <c r="I241" s="21" t="n"/>
      <c r="J241" s="11" t="n"/>
      <c r="K241" s="34" t="n"/>
      <c r="L241" s="33" t="n"/>
      <c r="M241" s="3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24" t="n"/>
      <c r="AB241" s="24" t="n"/>
    </row>
    <row customHeight="1" ht="16.5" r="242" s="29">
      <c r="A242" s="25" t="n"/>
      <c r="B242" s="25" t="n"/>
      <c r="C242" s="21" t="n"/>
      <c r="D242" s="21" t="n"/>
      <c r="E242" s="21" t="n"/>
      <c r="F242" s="21" t="n"/>
      <c r="G242" s="21" t="n"/>
      <c r="H242" s="21" t="n"/>
      <c r="I242" s="21" t="n"/>
      <c r="J242" s="11" t="n"/>
      <c r="K242" s="34" t="n"/>
      <c r="L242" s="33" t="n"/>
      <c r="M242" s="3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4" t="n"/>
      <c r="AB242" s="24" t="n"/>
    </row>
    <row customHeight="1" ht="16.5" r="243" s="29">
      <c r="A243" s="25" t="n"/>
      <c r="B243" s="25" t="n"/>
      <c r="C243" s="21" t="n"/>
      <c r="D243" s="21" t="n"/>
      <c r="E243" s="21" t="n"/>
      <c r="F243" s="21" t="n"/>
      <c r="G243" s="21" t="n"/>
      <c r="H243" s="21" t="n"/>
      <c r="I243" s="21" t="n"/>
      <c r="J243" s="11" t="n"/>
      <c r="K243" s="34" t="n"/>
      <c r="L243" s="33" t="n"/>
      <c r="M243" s="3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  <c r="Z243" s="24" t="n"/>
      <c r="AA243" s="24" t="n"/>
      <c r="AB243" s="24" t="n"/>
    </row>
    <row customHeight="1" ht="16.5" r="244" s="29">
      <c r="A244" s="25" t="n"/>
      <c r="B244" s="25" t="n"/>
      <c r="C244" s="21" t="n"/>
      <c r="D244" s="21" t="n"/>
      <c r="E244" s="21" t="n"/>
      <c r="F244" s="21" t="n"/>
      <c r="G244" s="21" t="n"/>
      <c r="H244" s="21" t="n"/>
      <c r="I244" s="21" t="n"/>
      <c r="J244" s="11" t="n"/>
      <c r="K244" s="34" t="n"/>
      <c r="L244" s="33" t="n"/>
      <c r="M244" s="3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  <c r="Z244" s="24" t="n"/>
      <c r="AA244" s="24" t="n"/>
      <c r="AB244" s="24" t="n"/>
    </row>
    <row customHeight="1" ht="16.5" r="245" s="29">
      <c r="A245" s="25" t="n"/>
      <c r="B245" s="25" t="n"/>
      <c r="C245" s="21" t="n"/>
      <c r="D245" s="21" t="n"/>
      <c r="E245" s="21" t="n"/>
      <c r="F245" s="21" t="n"/>
      <c r="G245" s="21" t="n"/>
      <c r="H245" s="21" t="n"/>
      <c r="I245" s="21" t="n"/>
      <c r="J245" s="11" t="n"/>
      <c r="K245" s="34" t="n"/>
      <c r="L245" s="33" t="n"/>
      <c r="M245" s="3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  <c r="Z245" s="24" t="n"/>
      <c r="AA245" s="24" t="n"/>
      <c r="AB245" s="24" t="n"/>
    </row>
    <row customHeight="1" ht="16.5" r="246" s="29">
      <c r="A246" s="25" t="n"/>
      <c r="B246" s="25" t="n"/>
      <c r="C246" s="21" t="n"/>
      <c r="D246" s="21" t="n"/>
      <c r="E246" s="21" t="n"/>
      <c r="F246" s="21" t="n"/>
      <c r="G246" s="21" t="n"/>
      <c r="H246" s="21" t="n"/>
      <c r="I246" s="21" t="n"/>
      <c r="J246" s="11" t="n"/>
      <c r="K246" s="34" t="n"/>
      <c r="L246" s="33" t="n"/>
      <c r="M246" s="3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4" t="n"/>
      <c r="AB246" s="24" t="n"/>
    </row>
    <row customHeight="1" ht="16.5" r="247" s="29">
      <c r="A247" s="25" t="n"/>
      <c r="B247" s="25" t="n"/>
      <c r="C247" s="21" t="n"/>
      <c r="D247" s="21" t="n"/>
      <c r="E247" s="21" t="n"/>
      <c r="F247" s="21" t="n"/>
      <c r="G247" s="21" t="n"/>
      <c r="H247" s="21" t="n"/>
      <c r="I247" s="21" t="n"/>
      <c r="J247" s="11" t="n"/>
      <c r="K247" s="34" t="n"/>
      <c r="L247" s="33" t="n"/>
      <c r="M247" s="3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  <c r="Z247" s="24" t="n"/>
      <c r="AA247" s="24" t="n"/>
      <c r="AB247" s="24" t="n"/>
    </row>
    <row customHeight="1" ht="16.5" r="248" s="29">
      <c r="A248" s="25" t="n"/>
      <c r="B248" s="25" t="n"/>
      <c r="C248" s="21" t="n"/>
      <c r="D248" s="21" t="n"/>
      <c r="E248" s="21" t="n"/>
      <c r="F248" s="21" t="n"/>
      <c r="G248" s="21" t="n"/>
      <c r="H248" s="21" t="n"/>
      <c r="I248" s="21" t="n"/>
      <c r="J248" s="11" t="n"/>
      <c r="K248" s="34" t="n"/>
      <c r="L248" s="33" t="n"/>
      <c r="M248" s="3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  <c r="Z248" s="24" t="n"/>
      <c r="AA248" s="24" t="n"/>
      <c r="AB248" s="24" t="n"/>
    </row>
    <row customHeight="1" ht="16.5" r="249" s="29">
      <c r="A249" s="25" t="n"/>
      <c r="B249" s="25" t="n"/>
      <c r="C249" s="21" t="n"/>
      <c r="D249" s="21" t="n"/>
      <c r="E249" s="21" t="n"/>
      <c r="F249" s="21" t="n"/>
      <c r="G249" s="21" t="n"/>
      <c r="H249" s="21" t="n"/>
      <c r="I249" s="21" t="n"/>
      <c r="J249" s="11" t="n"/>
      <c r="K249" s="34" t="n"/>
      <c r="L249" s="33" t="n"/>
      <c r="M249" s="3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  <c r="Y249" s="24" t="n"/>
      <c r="Z249" s="24" t="n"/>
      <c r="AA249" s="24" t="n"/>
      <c r="AB249" s="24" t="n"/>
    </row>
    <row customHeight="1" ht="16.5" r="250" s="29">
      <c r="A250" s="25" t="n"/>
      <c r="B250" s="25" t="n"/>
      <c r="C250" s="21" t="n"/>
      <c r="D250" s="21" t="n"/>
      <c r="E250" s="21" t="n"/>
      <c r="F250" s="21" t="n"/>
      <c r="G250" s="21" t="n"/>
      <c r="H250" s="21" t="n"/>
      <c r="I250" s="21" t="n"/>
      <c r="J250" s="11" t="n"/>
      <c r="K250" s="34" t="n"/>
      <c r="L250" s="33" t="n"/>
      <c r="M250" s="3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4" t="n"/>
      <c r="AB250" s="24" t="n"/>
    </row>
    <row customHeight="1" ht="16.5" r="251" s="29">
      <c r="A251" s="25" t="n"/>
      <c r="B251" s="25" t="n"/>
      <c r="C251" s="21" t="n"/>
      <c r="D251" s="21" t="n"/>
      <c r="E251" s="21" t="n"/>
      <c r="F251" s="21" t="n"/>
      <c r="G251" s="21" t="n"/>
      <c r="H251" s="21" t="n"/>
      <c r="I251" s="21" t="n"/>
      <c r="J251" s="11" t="n"/>
      <c r="K251" s="34" t="n"/>
      <c r="L251" s="33" t="n"/>
      <c r="M251" s="3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  <c r="Z251" s="24" t="n"/>
      <c r="AA251" s="24" t="n"/>
      <c r="AB251" s="24" t="n"/>
    </row>
    <row customHeight="1" ht="16.5" r="252" s="29">
      <c r="A252" s="25" t="n"/>
      <c r="B252" s="25" t="n"/>
      <c r="C252" s="21" t="n"/>
      <c r="D252" s="21" t="n"/>
      <c r="E252" s="21" t="n"/>
      <c r="F252" s="21" t="n"/>
      <c r="G252" s="21" t="n"/>
      <c r="H252" s="21" t="n"/>
      <c r="I252" s="21" t="n"/>
      <c r="J252" s="11" t="n"/>
      <c r="K252" s="34" t="n"/>
      <c r="L252" s="33" t="n"/>
      <c r="M252" s="3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  <c r="Z252" s="24" t="n"/>
      <c r="AA252" s="24" t="n"/>
      <c r="AB252" s="24" t="n"/>
    </row>
    <row customHeight="1" ht="16.5" r="253" s="29">
      <c r="A253" s="25" t="n"/>
      <c r="B253" s="25" t="n"/>
      <c r="C253" s="21" t="n"/>
      <c r="D253" s="21" t="n"/>
      <c r="E253" s="21" t="n"/>
      <c r="F253" s="21" t="n"/>
      <c r="G253" s="21" t="n"/>
      <c r="H253" s="21" t="n"/>
      <c r="I253" s="21" t="n"/>
      <c r="J253" s="11" t="n"/>
      <c r="K253" s="34" t="n"/>
      <c r="L253" s="33" t="n"/>
      <c r="M253" s="3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  <c r="Y253" s="24" t="n"/>
      <c r="Z253" s="24" t="n"/>
      <c r="AA253" s="24" t="n"/>
      <c r="AB253" s="24" t="n"/>
    </row>
    <row customHeight="1" ht="16.5" r="254" s="29">
      <c r="A254" s="25" t="n"/>
      <c r="B254" s="25" t="n"/>
      <c r="C254" s="21" t="n"/>
      <c r="D254" s="21" t="n"/>
      <c r="E254" s="21" t="n"/>
      <c r="F254" s="21" t="n"/>
      <c r="G254" s="21" t="n"/>
      <c r="H254" s="21" t="n"/>
      <c r="I254" s="21" t="n"/>
      <c r="J254" s="11" t="n"/>
      <c r="K254" s="34" t="n"/>
      <c r="L254" s="33" t="n"/>
      <c r="M254" s="3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  <c r="Y254" s="24" t="n"/>
      <c r="Z254" s="24" t="n"/>
      <c r="AA254" s="24" t="n"/>
      <c r="AB254" s="24" t="n"/>
    </row>
    <row customHeight="1" ht="16.5" r="255" s="29">
      <c r="A255" s="25" t="n"/>
      <c r="B255" s="25" t="n"/>
      <c r="C255" s="21" t="n"/>
      <c r="D255" s="21" t="n"/>
      <c r="E255" s="21" t="n"/>
      <c r="F255" s="21" t="n"/>
      <c r="G255" s="21" t="n"/>
      <c r="H255" s="21" t="n"/>
      <c r="I255" s="21" t="n"/>
      <c r="J255" s="11" t="n"/>
      <c r="K255" s="34" t="n"/>
      <c r="L255" s="33" t="n"/>
      <c r="M255" s="3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  <c r="Y255" s="24" t="n"/>
      <c r="Z255" s="24" t="n"/>
      <c r="AA255" s="24" t="n"/>
      <c r="AB255" s="24" t="n"/>
    </row>
    <row customHeight="1" ht="16.5" r="256" s="29">
      <c r="A256" s="25" t="n"/>
      <c r="B256" s="25" t="n"/>
      <c r="C256" s="21" t="n"/>
      <c r="D256" s="21" t="n"/>
      <c r="E256" s="21" t="n"/>
      <c r="F256" s="21" t="n"/>
      <c r="G256" s="21" t="n"/>
      <c r="H256" s="21" t="n"/>
      <c r="I256" s="21" t="n"/>
      <c r="J256" s="11" t="n"/>
      <c r="K256" s="34" t="n"/>
      <c r="L256" s="33" t="n"/>
      <c r="M256" s="3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4" t="n"/>
      <c r="AB256" s="24" t="n"/>
    </row>
    <row customHeight="1" ht="16.5" r="257" s="29">
      <c r="A257" s="25" t="n"/>
      <c r="B257" s="25" t="n"/>
      <c r="C257" s="21" t="n"/>
      <c r="D257" s="21" t="n"/>
      <c r="E257" s="21" t="n"/>
      <c r="F257" s="21" t="n"/>
      <c r="G257" s="21" t="n"/>
      <c r="H257" s="21" t="n"/>
      <c r="I257" s="21" t="n"/>
      <c r="J257" s="11" t="n"/>
      <c r="K257" s="34" t="n"/>
      <c r="L257" s="33" t="n"/>
      <c r="M257" s="3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4" t="n"/>
      <c r="AB257" s="24" t="n"/>
    </row>
    <row customHeight="1" ht="16.5" r="258" s="29">
      <c r="A258" s="25" t="n"/>
      <c r="B258" s="25" t="n"/>
      <c r="C258" s="21" t="n"/>
      <c r="D258" s="21" t="n"/>
      <c r="E258" s="21" t="n"/>
      <c r="F258" s="21" t="n"/>
      <c r="G258" s="21" t="n"/>
      <c r="H258" s="21" t="n"/>
      <c r="I258" s="21" t="n"/>
      <c r="J258" s="11" t="n"/>
      <c r="K258" s="34" t="n"/>
      <c r="L258" s="33" t="n"/>
      <c r="M258" s="3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4" t="n"/>
      <c r="AB258" s="24" t="n"/>
    </row>
    <row customHeight="1" ht="16.5" r="259" s="29">
      <c r="A259" s="25" t="n"/>
      <c r="B259" s="25" t="n"/>
      <c r="C259" s="21" t="n"/>
      <c r="D259" s="21" t="n"/>
      <c r="E259" s="21" t="n"/>
      <c r="F259" s="21" t="n"/>
      <c r="G259" s="21" t="n"/>
      <c r="H259" s="21" t="n"/>
      <c r="I259" s="21" t="n"/>
      <c r="J259" s="11" t="n"/>
      <c r="K259" s="34" t="n"/>
      <c r="L259" s="33" t="n"/>
      <c r="M259" s="3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  <c r="Y259" s="24" t="n"/>
      <c r="Z259" s="24" t="n"/>
      <c r="AA259" s="24" t="n"/>
      <c r="AB259" s="24" t="n"/>
    </row>
    <row customHeight="1" ht="16.5" r="260" s="29">
      <c r="A260" s="25" t="n"/>
      <c r="B260" s="25" t="n"/>
      <c r="C260" s="21" t="n"/>
      <c r="D260" s="21" t="n"/>
      <c r="E260" s="21" t="n"/>
      <c r="F260" s="21" t="n"/>
      <c r="G260" s="21" t="n"/>
      <c r="H260" s="21" t="n"/>
      <c r="I260" s="21" t="n"/>
      <c r="J260" s="11" t="n"/>
      <c r="K260" s="34" t="n"/>
      <c r="L260" s="33" t="n"/>
      <c r="M260" s="3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  <c r="Y260" s="24" t="n"/>
      <c r="Z260" s="24" t="n"/>
      <c r="AA260" s="24" t="n"/>
      <c r="AB260" s="24" t="n"/>
    </row>
    <row customHeight="1" ht="16.5" r="261" s="29">
      <c r="A261" s="25" t="n"/>
      <c r="B261" s="25" t="n"/>
      <c r="C261" s="21" t="n"/>
      <c r="D261" s="21" t="n"/>
      <c r="E261" s="21" t="n"/>
      <c r="F261" s="21" t="n"/>
      <c r="G261" s="21" t="n"/>
      <c r="H261" s="21" t="n"/>
      <c r="I261" s="21" t="n"/>
      <c r="J261" s="11" t="n"/>
      <c r="K261" s="34" t="n"/>
      <c r="L261" s="33" t="n"/>
      <c r="M261" s="3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  <c r="Y261" s="24" t="n"/>
      <c r="Z261" s="24" t="n"/>
      <c r="AA261" s="24" t="n"/>
      <c r="AB261" s="24" t="n"/>
    </row>
    <row customHeight="1" ht="16.5" r="262" s="29">
      <c r="A262" s="25" t="n"/>
      <c r="B262" s="25" t="n"/>
      <c r="C262" s="21" t="n"/>
      <c r="D262" s="21" t="n"/>
      <c r="E262" s="21" t="n"/>
      <c r="F262" s="21" t="n"/>
      <c r="G262" s="21" t="n"/>
      <c r="H262" s="21" t="n"/>
      <c r="I262" s="21" t="n"/>
      <c r="J262" s="11" t="n"/>
      <c r="K262" s="34" t="n"/>
      <c r="L262" s="33" t="n"/>
      <c r="M262" s="3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  <c r="Y262" s="24" t="n"/>
      <c r="Z262" s="24" t="n"/>
      <c r="AA262" s="24" t="n"/>
      <c r="AB262" s="24" t="n"/>
    </row>
    <row customHeight="1" ht="16.5" r="263" s="29">
      <c r="A263" s="25" t="n"/>
      <c r="B263" s="25" t="n"/>
      <c r="C263" s="21" t="n"/>
      <c r="D263" s="21" t="n"/>
      <c r="E263" s="21" t="n"/>
      <c r="F263" s="21" t="n"/>
      <c r="G263" s="21" t="n"/>
      <c r="H263" s="21" t="n"/>
      <c r="I263" s="21" t="n"/>
      <c r="J263" s="11" t="n"/>
      <c r="K263" s="34" t="n"/>
      <c r="L263" s="33" t="n"/>
      <c r="M263" s="3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  <c r="Y263" s="24" t="n"/>
      <c r="Z263" s="24" t="n"/>
      <c r="AA263" s="24" t="n"/>
      <c r="AB263" s="24" t="n"/>
    </row>
    <row customHeight="1" ht="16.5" r="264" s="29">
      <c r="A264" s="25" t="n"/>
      <c r="B264" s="25" t="n"/>
      <c r="C264" s="21" t="n"/>
      <c r="D264" s="21" t="n"/>
      <c r="E264" s="21" t="n"/>
      <c r="F264" s="21" t="n"/>
      <c r="G264" s="21" t="n"/>
      <c r="H264" s="21" t="n"/>
      <c r="I264" s="21" t="n"/>
      <c r="J264" s="11" t="n"/>
      <c r="K264" s="34" t="n"/>
      <c r="L264" s="33" t="n"/>
      <c r="M264" s="3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  <c r="Y264" s="24" t="n"/>
      <c r="Z264" s="24" t="n"/>
      <c r="AA264" s="24" t="n"/>
      <c r="AB264" s="24" t="n"/>
    </row>
    <row customHeight="1" ht="16.5" r="265" s="29">
      <c r="A265" s="25" t="n"/>
      <c r="B265" s="25" t="n"/>
      <c r="C265" s="21" t="n"/>
      <c r="D265" s="21" t="n"/>
      <c r="E265" s="21" t="n"/>
      <c r="F265" s="21" t="n"/>
      <c r="G265" s="21" t="n"/>
      <c r="H265" s="21" t="n"/>
      <c r="I265" s="21" t="n"/>
      <c r="J265" s="11" t="n"/>
      <c r="K265" s="34" t="n"/>
      <c r="L265" s="33" t="n"/>
      <c r="M265" s="3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  <c r="Y265" s="24" t="n"/>
      <c r="Z265" s="24" t="n"/>
      <c r="AA265" s="24" t="n"/>
      <c r="AB265" s="24" t="n"/>
    </row>
    <row customHeight="1" ht="16.5" r="266" s="29">
      <c r="A266" s="25" t="n"/>
      <c r="B266" s="25" t="n"/>
      <c r="C266" s="21" t="n"/>
      <c r="D266" s="21" t="n"/>
      <c r="E266" s="21" t="n"/>
      <c r="F266" s="21" t="n"/>
      <c r="G266" s="21" t="n"/>
      <c r="H266" s="21" t="n"/>
      <c r="I266" s="21" t="n"/>
      <c r="J266" s="11" t="n"/>
      <c r="K266" s="34" t="n"/>
      <c r="L266" s="33" t="n"/>
      <c r="M266" s="3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  <c r="Y266" s="24" t="n"/>
      <c r="Z266" s="24" t="n"/>
      <c r="AA266" s="24" t="n"/>
      <c r="AB266" s="24" t="n"/>
    </row>
    <row customHeight="1" ht="16.5" r="267" s="29">
      <c r="A267" s="25" t="n"/>
      <c r="B267" s="25" t="n"/>
      <c r="C267" s="21" t="n"/>
      <c r="D267" s="21" t="n"/>
      <c r="E267" s="21" t="n"/>
      <c r="F267" s="21" t="n"/>
      <c r="G267" s="21" t="n"/>
      <c r="H267" s="21" t="n"/>
      <c r="I267" s="21" t="n"/>
      <c r="J267" s="11" t="n"/>
      <c r="K267" s="34" t="n"/>
      <c r="L267" s="33" t="n"/>
      <c r="M267" s="3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  <c r="Y267" s="24" t="n"/>
      <c r="Z267" s="24" t="n"/>
      <c r="AA267" s="24" t="n"/>
      <c r="AB267" s="24" t="n"/>
    </row>
    <row customHeight="1" ht="16.5" r="268" s="29">
      <c r="A268" s="25" t="n"/>
      <c r="B268" s="25" t="n"/>
      <c r="C268" s="21" t="n"/>
      <c r="D268" s="21" t="n"/>
      <c r="E268" s="21" t="n"/>
      <c r="F268" s="21" t="n"/>
      <c r="G268" s="21" t="n"/>
      <c r="H268" s="21" t="n"/>
      <c r="I268" s="21" t="n"/>
      <c r="J268" s="11" t="n"/>
      <c r="K268" s="34" t="n"/>
      <c r="L268" s="33" t="n"/>
      <c r="M268" s="3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  <c r="Y268" s="24" t="n"/>
      <c r="Z268" s="24" t="n"/>
      <c r="AA268" s="24" t="n"/>
      <c r="AB268" s="24" t="n"/>
    </row>
    <row customHeight="1" ht="16.5" r="269" s="29">
      <c r="A269" s="25" t="n"/>
      <c r="B269" s="25" t="n"/>
      <c r="C269" s="21" t="n"/>
      <c r="D269" s="21" t="n"/>
      <c r="E269" s="21" t="n"/>
      <c r="F269" s="21" t="n"/>
      <c r="G269" s="21" t="n"/>
      <c r="H269" s="21" t="n"/>
      <c r="I269" s="21" t="n"/>
      <c r="J269" s="11" t="n"/>
      <c r="K269" s="34" t="n"/>
      <c r="L269" s="33" t="n"/>
      <c r="M269" s="3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  <c r="Y269" s="24" t="n"/>
      <c r="Z269" s="24" t="n"/>
      <c r="AA269" s="24" t="n"/>
      <c r="AB269" s="24" t="n"/>
    </row>
    <row customHeight="1" ht="16.5" r="270" s="29">
      <c r="A270" s="25" t="n"/>
      <c r="B270" s="25" t="n"/>
      <c r="C270" s="21" t="n"/>
      <c r="D270" s="21" t="n"/>
      <c r="E270" s="21" t="n"/>
      <c r="F270" s="21" t="n"/>
      <c r="G270" s="21" t="n"/>
      <c r="H270" s="21" t="n"/>
      <c r="I270" s="21" t="n"/>
      <c r="J270" s="11" t="n"/>
      <c r="K270" s="34" t="n"/>
      <c r="L270" s="33" t="n"/>
      <c r="M270" s="3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24" t="n"/>
      <c r="Z270" s="24" t="n"/>
      <c r="AA270" s="24" t="n"/>
      <c r="AB270" s="24" t="n"/>
    </row>
    <row customHeight="1" ht="16.5" r="271" s="29">
      <c r="A271" s="25" t="n"/>
      <c r="B271" s="25" t="n"/>
      <c r="C271" s="21" t="n"/>
      <c r="D271" s="21" t="n"/>
      <c r="E271" s="21" t="n"/>
      <c r="F271" s="21" t="n"/>
      <c r="G271" s="21" t="n"/>
      <c r="H271" s="21" t="n"/>
      <c r="I271" s="21" t="n"/>
      <c r="J271" s="11" t="n"/>
      <c r="K271" s="34" t="n"/>
      <c r="L271" s="33" t="n"/>
      <c r="M271" s="3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  <c r="Y271" s="24" t="n"/>
      <c r="Z271" s="24" t="n"/>
      <c r="AA271" s="24" t="n"/>
      <c r="AB271" s="24" t="n"/>
    </row>
    <row customHeight="1" ht="16.5" r="272" s="29">
      <c r="A272" s="25" t="n"/>
      <c r="B272" s="25" t="n"/>
      <c r="C272" s="21" t="n"/>
      <c r="D272" s="21" t="n"/>
      <c r="E272" s="21" t="n"/>
      <c r="F272" s="21" t="n"/>
      <c r="G272" s="21" t="n"/>
      <c r="H272" s="21" t="n"/>
      <c r="I272" s="21" t="n"/>
      <c r="J272" s="11" t="n"/>
      <c r="K272" s="34" t="n"/>
      <c r="L272" s="33" t="n"/>
      <c r="M272" s="3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  <c r="Y272" s="24" t="n"/>
      <c r="Z272" s="24" t="n"/>
      <c r="AA272" s="24" t="n"/>
      <c r="AB272" s="24" t="n"/>
    </row>
    <row customHeight="1" ht="16.5" r="273" s="29">
      <c r="A273" s="25" t="n"/>
      <c r="B273" s="25" t="n"/>
      <c r="C273" s="21" t="n"/>
      <c r="D273" s="21" t="n"/>
      <c r="E273" s="21" t="n"/>
      <c r="F273" s="21" t="n"/>
      <c r="G273" s="21" t="n"/>
      <c r="H273" s="21" t="n"/>
      <c r="I273" s="21" t="n"/>
      <c r="J273" s="11" t="n"/>
      <c r="K273" s="34" t="n"/>
      <c r="L273" s="33" t="n"/>
      <c r="M273" s="3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  <c r="Y273" s="24" t="n"/>
      <c r="Z273" s="24" t="n"/>
      <c r="AA273" s="24" t="n"/>
      <c r="AB273" s="24" t="n"/>
    </row>
    <row customHeight="1" ht="16.5" r="274" s="29">
      <c r="A274" s="25" t="n"/>
      <c r="B274" s="25" t="n"/>
      <c r="C274" s="21" t="n"/>
      <c r="D274" s="21" t="n"/>
      <c r="E274" s="21" t="n"/>
      <c r="F274" s="21" t="n"/>
      <c r="G274" s="21" t="n"/>
      <c r="H274" s="21" t="n"/>
      <c r="I274" s="21" t="n"/>
      <c r="J274" s="11" t="n"/>
      <c r="K274" s="34" t="n"/>
      <c r="L274" s="33" t="n"/>
      <c r="M274" s="3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  <c r="Y274" s="24" t="n"/>
      <c r="Z274" s="24" t="n"/>
      <c r="AA274" s="24" t="n"/>
      <c r="AB274" s="24" t="n"/>
    </row>
    <row customHeight="1" ht="16.5" r="275" s="29">
      <c r="A275" s="25" t="n"/>
      <c r="B275" s="25" t="n"/>
      <c r="C275" s="21" t="n"/>
      <c r="D275" s="21" t="n"/>
      <c r="E275" s="21" t="n"/>
      <c r="F275" s="21" t="n"/>
      <c r="G275" s="21" t="n"/>
      <c r="H275" s="21" t="n"/>
      <c r="I275" s="21" t="n"/>
      <c r="J275" s="11" t="n"/>
      <c r="K275" s="34" t="n"/>
      <c r="L275" s="33" t="n"/>
      <c r="M275" s="3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  <c r="Y275" s="24" t="n"/>
      <c r="Z275" s="24" t="n"/>
      <c r="AA275" s="24" t="n"/>
      <c r="AB275" s="24" t="n"/>
    </row>
  </sheetData>
  <pageMargins bottom="0.75" footer="0" header="0" left="0.7" right="0.7" top="0.75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84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3"/>
    <col customWidth="1" max="2" min="2" style="29" width="2.88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6.75"/>
    <col customWidth="1" max="10" min="10" style="29" width="6.13"/>
    <col customWidth="1" max="11" min="11" style="29" width="7.5"/>
    <col customWidth="1" max="12" min="12" style="29" width="4.63"/>
    <col customWidth="1" max="14" min="13" style="29" width="4.5"/>
    <col customWidth="1" max="15" min="15" style="29" width="7.75"/>
    <col customWidth="1" max="16" min="16" style="29" width="41.13"/>
    <col customWidth="1" max="17" min="17" style="29" width="7.25"/>
    <col customWidth="1" max="26" min="18" style="29" width="7.88"/>
    <col customWidth="1" max="28" min="27" style="29" width="7"/>
    <col customWidth="1" max="29" min="29" style="29" width="11.75"/>
  </cols>
  <sheetData>
    <row customHeight="1" ht="39.75" r="1" s="29">
      <c r="A1" s="10" t="inlineStr">
        <is>
          <t>組</t>
        </is>
      </c>
      <c r="B1" s="10" t="inlineStr">
        <is>
          <t>序</t>
        </is>
      </c>
      <c r="C1" s="40" t="inlineStr">
        <is>
          <t>項目</t>
        </is>
      </c>
      <c r="D1" s="40" t="inlineStr">
        <is>
          <t>組別</t>
        </is>
      </c>
      <c r="E1" s="40" t="inlineStr">
        <is>
          <t>年級</t>
        </is>
      </c>
      <c r="F1" s="40" t="inlineStr">
        <is>
          <t>學校</t>
        </is>
      </c>
      <c r="G1" s="40" t="inlineStr">
        <is>
          <t>姓名</t>
        </is>
      </c>
      <c r="H1" s="41" t="inlineStr">
        <is>
          <t>指導
老師</t>
        </is>
      </c>
      <c r="I1" s="40" t="inlineStr">
        <is>
          <t>號碼</t>
        </is>
      </c>
      <c r="J1" s="12" t="inlineStr">
        <is>
          <t>成績</t>
        </is>
      </c>
      <c r="K1" s="13" t="inlineStr">
        <is>
          <t>等第</t>
        </is>
      </c>
      <c r="L1" s="14" t="inlineStr">
        <is>
          <t>名次</t>
        </is>
      </c>
      <c r="M1" s="15" t="n"/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42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</row>
    <row customHeight="1" ht="16.5" r="2" s="29">
      <c r="A2" s="19" t="n"/>
      <c r="B2" s="19" t="n"/>
      <c r="C2" s="11" t="inlineStr">
        <is>
          <t>一跳一迴旋</t>
        </is>
      </c>
      <c r="D2" s="26" t="inlineStr">
        <is>
          <t>女子組</t>
        </is>
      </c>
      <c r="E2" s="26" t="inlineStr">
        <is>
          <t>三年級</t>
        </is>
      </c>
      <c r="F2" s="26" t="inlineStr">
        <is>
          <t>隘門國小</t>
        </is>
      </c>
      <c r="G2" s="26" t="inlineStr">
        <is>
          <t>郭沛君</t>
        </is>
      </c>
      <c r="H2" s="26" t="inlineStr">
        <is>
          <t>張益芳</t>
        </is>
      </c>
      <c r="I2" s="26" t="inlineStr">
        <is>
          <t>A3247</t>
        </is>
      </c>
      <c r="J2" s="11" t="n">
        <v>200</v>
      </c>
      <c r="K2" s="11" t="inlineStr">
        <is>
          <t>金質獎</t>
        </is>
      </c>
      <c r="L2" s="43" t="n"/>
      <c r="M2" s="21" t="n"/>
      <c r="N2" s="4">
        <f>IF(COUNTIF($F$2:F2,F2)&gt;2,COUNTIF($F$2:F2,F2),0)</f>
        <v/>
      </c>
      <c r="O2" s="22">
        <f>IF(COUNTIF($H$2:H2,H2)&gt;1,1,0)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S2" s="44" t="n"/>
      <c r="T2" s="44" t="n"/>
      <c r="U2" s="44" t="n"/>
      <c r="V2" s="44" t="n"/>
      <c r="W2" s="44" t="n"/>
      <c r="X2" s="44" t="n"/>
      <c r="Y2" s="44" t="n"/>
      <c r="Z2" s="44" t="n"/>
      <c r="AA2" s="44" t="n"/>
      <c r="AB2" s="44" t="n"/>
    </row>
    <row customHeight="1" ht="16.5" r="3" s="29">
      <c r="A3" s="45" t="n"/>
      <c r="B3" s="45" t="n"/>
      <c r="C3" s="11" t="inlineStr">
        <is>
          <t>一跳一迴旋</t>
        </is>
      </c>
      <c r="D3" s="26" t="inlineStr">
        <is>
          <t>女子組</t>
        </is>
      </c>
      <c r="E3" s="26" t="inlineStr">
        <is>
          <t>三年級</t>
        </is>
      </c>
      <c r="F3" s="26" t="inlineStr">
        <is>
          <t>隘門國小</t>
        </is>
      </c>
      <c r="G3" s="26" t="inlineStr">
        <is>
          <t>蔡思亭</t>
        </is>
      </c>
      <c r="H3" s="26" t="inlineStr">
        <is>
          <t>洪曉蓓</t>
        </is>
      </c>
      <c r="I3" s="26" t="inlineStr">
        <is>
          <t>A3246</t>
        </is>
      </c>
      <c r="J3" s="11" t="n">
        <v>199</v>
      </c>
      <c r="K3" s="11" t="inlineStr">
        <is>
          <t>金質獎</t>
        </is>
      </c>
      <c r="L3" s="11" t="n"/>
      <c r="M3" s="21" t="n"/>
      <c r="N3" s="4">
        <f>IF(COUNTIF($F$2:F3,F3)&gt;2,COUNTIF($F$2:F3,F3),0)</f>
        <v/>
      </c>
      <c r="O3" s="22">
        <f>IF(COUNTIF($H$2:H3,H3)&gt;1,1,0)</f>
        <v/>
      </c>
      <c r="P3" s="3" t="inlineStr">
        <is>
          <t>成績會自動以前面的順序，對應到總成績表</t>
        </is>
      </c>
      <c r="Q3" s="11" t="inlineStr">
        <is>
          <t>銀質獎</t>
        </is>
      </c>
      <c r="S3" s="44" t="n"/>
      <c r="T3" s="44" t="n"/>
      <c r="U3" s="44" t="n"/>
      <c r="V3" s="44" t="n"/>
      <c r="W3" s="44" t="n"/>
      <c r="X3" s="44" t="n"/>
      <c r="Y3" s="44" t="n"/>
      <c r="Z3" s="44" t="n"/>
      <c r="AA3" s="44" t="n"/>
      <c r="AB3" s="44" t="n"/>
    </row>
    <row customHeight="1" ht="16.5" r="4" s="29">
      <c r="A4" s="45" t="n"/>
      <c r="B4" s="45" t="n"/>
      <c r="C4" s="19" t="inlineStr">
        <is>
          <t>一跳一迴旋</t>
        </is>
      </c>
      <c r="D4" s="46" t="inlineStr">
        <is>
          <t>女子組</t>
        </is>
      </c>
      <c r="E4" s="46" t="inlineStr">
        <is>
          <t>三年級</t>
        </is>
      </c>
      <c r="F4" s="26" t="inlineStr">
        <is>
          <t>湖西國小</t>
        </is>
      </c>
      <c r="G4" s="26" t="inlineStr">
        <is>
          <t>陳奕妏</t>
        </is>
      </c>
      <c r="H4" s="26" t="inlineStr">
        <is>
          <t>周明賢</t>
        </is>
      </c>
      <c r="I4" s="26" t="inlineStr">
        <is>
          <t>A3240</t>
        </is>
      </c>
      <c r="J4" s="11" t="n">
        <v>199</v>
      </c>
      <c r="K4" s="11" t="inlineStr">
        <is>
          <t>金質獎</t>
        </is>
      </c>
      <c r="L4" s="11" t="n"/>
      <c r="M4" s="21" t="n"/>
      <c r="N4" s="4">
        <f>IF(COUNTIF($F$2:F4,F4)&gt;2,COUNTIF($F$2:F4,F4),0)</f>
        <v/>
      </c>
      <c r="O4" s="22">
        <f>IF(COUNTIF($H$2:H4,H4)&gt;1,1,0)</f>
        <v/>
      </c>
      <c r="P4" t="inlineStr">
        <is>
          <t>金95銀90銅85下</t>
        </is>
      </c>
      <c r="Q4" s="11" t="inlineStr">
        <is>
          <t>銅質獎</t>
        </is>
      </c>
      <c r="S4" s="44" t="n"/>
      <c r="T4" s="44" t="n"/>
      <c r="U4" s="44" t="n"/>
      <c r="V4" s="44" t="n"/>
      <c r="W4" s="44" t="n"/>
      <c r="X4" s="44" t="n"/>
      <c r="Y4" s="44" t="n"/>
      <c r="Z4" s="44" t="n"/>
      <c r="AA4" s="44" t="n"/>
      <c r="AB4" s="44" t="n"/>
    </row>
    <row customHeight="1" ht="16.5" r="5" s="29">
      <c r="A5" s="45" t="n"/>
      <c r="B5" s="45" t="n"/>
      <c r="C5" s="11" t="inlineStr">
        <is>
          <t>一跳一迴旋</t>
        </is>
      </c>
      <c r="D5" s="26" t="inlineStr">
        <is>
          <t>女子組</t>
        </is>
      </c>
      <c r="E5" s="26" t="inlineStr">
        <is>
          <t>三年級</t>
        </is>
      </c>
      <c r="F5" s="26" t="inlineStr">
        <is>
          <t>外垵國小</t>
        </is>
      </c>
      <c r="G5" s="26" t="inlineStr">
        <is>
          <t>呂緁翎</t>
        </is>
      </c>
      <c r="H5" s="26" t="inlineStr">
        <is>
          <t>許如光</t>
        </is>
      </c>
      <c r="I5" s="26" t="inlineStr">
        <is>
          <t>A3267</t>
        </is>
      </c>
      <c r="J5" s="11" t="n">
        <v>186</v>
      </c>
      <c r="K5" s="11" t="inlineStr">
        <is>
          <t>金質獎</t>
        </is>
      </c>
      <c r="L5" s="11" t="n"/>
      <c r="M5" s="21" t="n"/>
      <c r="N5" s="4">
        <f>IF(COUNTIF($F$2:F5,F5)&gt;2,COUNTIF($F$2:F5,F5),0)</f>
        <v/>
      </c>
      <c r="O5" s="22">
        <f>IF(COUNTIF($H$2:H5,H5)&gt;1,1,0)</f>
        <v/>
      </c>
      <c r="P5" s="3" t="inlineStr">
        <is>
          <t>金3銀2銅1，12班以下*2</t>
        </is>
      </c>
      <c r="Q5" s="44" t="n"/>
      <c r="R5" s="44" t="n"/>
      <c r="S5" s="44" t="n"/>
      <c r="T5" s="44" t="n"/>
      <c r="U5" s="44" t="n"/>
      <c r="V5" s="44" t="n"/>
      <c r="W5" s="44" t="n"/>
      <c r="X5" s="44" t="n"/>
      <c r="Y5" s="44" t="n"/>
      <c r="Z5" s="44" t="n"/>
      <c r="AA5" s="44" t="n"/>
      <c r="AB5" s="44" t="n"/>
    </row>
    <row customHeight="1" ht="16.5" r="6" s="29">
      <c r="A6" s="45" t="n"/>
      <c r="B6" s="45" t="n"/>
      <c r="C6" s="11" t="inlineStr">
        <is>
          <t>一跳一迴旋</t>
        </is>
      </c>
      <c r="D6" s="26" t="inlineStr">
        <is>
          <t>女子組</t>
        </is>
      </c>
      <c r="E6" s="26" t="inlineStr">
        <is>
          <t>三年級</t>
        </is>
      </c>
      <c r="F6" s="26" t="inlineStr">
        <is>
          <t>文澳國小</t>
        </is>
      </c>
      <c r="G6" s="26" t="inlineStr">
        <is>
          <t>洪蘊晴</t>
        </is>
      </c>
      <c r="H6" s="26" t="inlineStr">
        <is>
          <t>蔡繼振</t>
        </is>
      </c>
      <c r="I6" s="26" t="inlineStr">
        <is>
          <t>A3280</t>
        </is>
      </c>
      <c r="J6" s="11" t="n">
        <v>184</v>
      </c>
      <c r="K6" s="11" t="inlineStr">
        <is>
          <t>金質獎</t>
        </is>
      </c>
      <c r="L6" s="11" t="n"/>
      <c r="M6" s="21" t="n"/>
      <c r="N6" s="4">
        <f>IF(COUNTIF($F$2:F6,F6)&gt;2,COUNTIF($F$2:F6,F6),0)</f>
        <v/>
      </c>
      <c r="O6" s="22">
        <f>IF(COUNTIF($H$2:H6,H6)&gt;1,1,0)</f>
        <v/>
      </c>
      <c r="P6" s="3" t="inlineStr">
        <is>
          <t>並列積分相加平均</t>
        </is>
      </c>
      <c r="Q6" s="44" t="n"/>
      <c r="R6" s="44" t="n"/>
      <c r="S6" s="44" t="n"/>
      <c r="T6" s="44" t="n"/>
      <c r="U6" s="44" t="n"/>
      <c r="V6" s="44" t="n"/>
      <c r="W6" s="44" t="n"/>
      <c r="X6" s="44" t="n"/>
      <c r="Y6" s="44" t="n"/>
      <c r="Z6" s="44" t="n"/>
      <c r="AA6" s="44" t="n"/>
      <c r="AB6" s="44" t="n"/>
    </row>
    <row customHeight="1" ht="16.5" r="7" s="29">
      <c r="A7" s="45" t="n"/>
      <c r="B7" s="45" t="n"/>
      <c r="C7" s="11" t="inlineStr">
        <is>
          <t>一跳一迴旋</t>
        </is>
      </c>
      <c r="D7" s="26" t="inlineStr">
        <is>
          <t>女子組</t>
        </is>
      </c>
      <c r="E7" s="26" t="inlineStr">
        <is>
          <t>三年級</t>
        </is>
      </c>
      <c r="F7" s="26" t="inlineStr">
        <is>
          <t>池東國小</t>
        </is>
      </c>
      <c r="G7" s="26" t="inlineStr">
        <is>
          <t>李詠晴</t>
        </is>
      </c>
      <c r="H7" s="26" t="inlineStr">
        <is>
          <t>許宗永</t>
        </is>
      </c>
      <c r="I7" s="26" t="inlineStr">
        <is>
          <t>A3263</t>
        </is>
      </c>
      <c r="J7" s="11" t="n">
        <v>176</v>
      </c>
      <c r="K7" s="11" t="inlineStr">
        <is>
          <t>金質獎</t>
        </is>
      </c>
      <c r="L7" s="11" t="n"/>
      <c r="M7" s="21" t="n"/>
      <c r="N7" s="4">
        <f>IF(COUNTIF($F$2:F7,F7)&gt;2,COUNTIF($F$2:F7,F7),0)</f>
        <v/>
      </c>
      <c r="O7" s="22">
        <f>IF(COUNTIF($H$2:H7,H7)&gt;1,1,0)</f>
        <v/>
      </c>
      <c r="P7" s="3" t="inlineStr">
        <is>
          <t>各校總積分最多取積分最高兩名</t>
        </is>
      </c>
      <c r="Q7" s="44" t="n"/>
      <c r="R7" s="44" t="n"/>
      <c r="S7" s="44" t="n"/>
      <c r="T7" s="44" t="n"/>
      <c r="U7" s="44" t="n"/>
      <c r="V7" s="44" t="n"/>
      <c r="W7" s="44" t="n"/>
      <c r="X7" s="44" t="n"/>
      <c r="Y7" s="44" t="n"/>
      <c r="Z7" s="44" t="n"/>
      <c r="AA7" s="44" t="n"/>
      <c r="AB7" s="44" t="n"/>
    </row>
    <row customHeight="1" ht="16.5" r="8" s="29">
      <c r="A8" s="45" t="n"/>
      <c r="B8" s="45" t="n"/>
      <c r="C8" s="11" t="inlineStr">
        <is>
          <t>一跳一迴旋</t>
        </is>
      </c>
      <c r="D8" s="26" t="inlineStr">
        <is>
          <t>女子組</t>
        </is>
      </c>
      <c r="E8" s="26" t="inlineStr">
        <is>
          <t>三年級</t>
        </is>
      </c>
      <c r="F8" s="46" t="inlineStr">
        <is>
          <t>赤崁國小</t>
        </is>
      </c>
      <c r="G8" s="46" t="inlineStr">
        <is>
          <t>李宬煾</t>
        </is>
      </c>
      <c r="H8" s="46" t="inlineStr">
        <is>
          <t>李曉伶</t>
        </is>
      </c>
      <c r="I8" s="46" t="inlineStr">
        <is>
          <t>A3249</t>
        </is>
      </c>
      <c r="J8" s="11" t="n">
        <v>176</v>
      </c>
      <c r="K8" s="11" t="inlineStr">
        <is>
          <t>金質獎</t>
        </is>
      </c>
      <c r="L8" s="11" t="n"/>
      <c r="M8" s="21" t="n"/>
      <c r="N8" s="4">
        <f>IF(COUNTIF($F$2:F8,F8)&gt;2,COUNTIF($F$2:F8,F8),0)</f>
        <v/>
      </c>
      <c r="O8" s="22">
        <f>IF(COUNTIF($H$2:H8,H8)&gt;1,1,0)</f>
        <v/>
      </c>
      <c r="P8" s="3" t="n"/>
      <c r="Q8" s="44" t="n"/>
      <c r="R8" s="44" t="n"/>
      <c r="S8" s="44" t="n"/>
      <c r="T8" s="44" t="n"/>
      <c r="U8" s="44" t="n"/>
      <c r="V8" s="44" t="n"/>
      <c r="W8" s="44" t="n"/>
      <c r="X8" s="44" t="n"/>
      <c r="Y8" s="44" t="n"/>
      <c r="Z8" s="44" t="n"/>
      <c r="AA8" s="44" t="n"/>
      <c r="AB8" s="44" t="n"/>
    </row>
    <row customHeight="1" ht="16.5" r="9" s="29">
      <c r="A9" s="45" t="n"/>
      <c r="B9" s="45" t="n"/>
      <c r="C9" s="11" t="inlineStr">
        <is>
          <t>一跳一迴旋</t>
        </is>
      </c>
      <c r="D9" s="26" t="inlineStr">
        <is>
          <t>女子組</t>
        </is>
      </c>
      <c r="E9" s="26" t="inlineStr">
        <is>
          <t>三年級</t>
        </is>
      </c>
      <c r="F9" s="26" t="inlineStr">
        <is>
          <t>中山國小</t>
        </is>
      </c>
      <c r="G9" s="26" t="inlineStr">
        <is>
          <t>薛乃禎</t>
        </is>
      </c>
      <c r="H9" s="26" t="inlineStr">
        <is>
          <t>鄭嘉璇</t>
        </is>
      </c>
      <c r="I9" s="26" t="inlineStr">
        <is>
          <t>A3226</t>
        </is>
      </c>
      <c r="J9" s="11" t="n">
        <v>174</v>
      </c>
      <c r="K9" s="11" t="inlineStr">
        <is>
          <t>金質獎</t>
        </is>
      </c>
      <c r="L9" s="11" t="n"/>
      <c r="M9" s="21" t="n"/>
      <c r="N9" s="4">
        <f>IF(COUNTIF($F$2:F9,F9)&gt;2,COUNTIF($F$2:F9,F9),0)</f>
        <v/>
      </c>
      <c r="O9" s="22">
        <f>IF(COUNTIF($H$2:H9,H9)&gt;1,1,0)</f>
        <v/>
      </c>
      <c r="P9" s="3" t="inlineStr">
        <is>
          <t>名次</t>
        </is>
      </c>
      <c r="Q9" s="44" t="n"/>
      <c r="R9" s="44" t="n"/>
      <c r="S9" s="44" t="n"/>
      <c r="T9" s="44" t="n"/>
      <c r="U9" s="44" t="n"/>
      <c r="V9" s="44" t="n"/>
      <c r="W9" s="44" t="n"/>
      <c r="X9" s="44" t="n"/>
      <c r="Y9" s="44" t="n"/>
      <c r="Z9" s="44" t="n"/>
      <c r="AA9" s="44" t="n"/>
      <c r="AB9" s="44" t="n"/>
    </row>
    <row customHeight="1" ht="16.5" r="10" s="29">
      <c r="A10" s="45" t="n"/>
      <c r="B10" s="45" t="n"/>
      <c r="C10" s="11" t="inlineStr">
        <is>
          <t>一跳一迴旋</t>
        </is>
      </c>
      <c r="D10" s="26" t="inlineStr">
        <is>
          <t>女子組</t>
        </is>
      </c>
      <c r="E10" s="26" t="inlineStr">
        <is>
          <t>三年級</t>
        </is>
      </c>
      <c r="F10" s="47" t="inlineStr">
        <is>
          <t>吉貝國小</t>
        </is>
      </c>
      <c r="G10" s="47" t="inlineStr">
        <is>
          <t>謝依陵</t>
        </is>
      </c>
      <c r="H10" s="47" t="inlineStr">
        <is>
          <t>鄭珮琳</t>
        </is>
      </c>
      <c r="I10" s="47" t="inlineStr">
        <is>
          <t>A3253</t>
        </is>
      </c>
      <c r="J10" s="11" t="n">
        <v>170</v>
      </c>
      <c r="K10" s="11" t="inlineStr">
        <is>
          <t>金質獎</t>
        </is>
      </c>
      <c r="L10" s="11" t="n"/>
      <c r="M10" s="21" t="n"/>
      <c r="N10" s="4">
        <f>IF(COUNTIF($F$2:F10,F10)&gt;2,COUNTIF($F$2:F10,F10),0)</f>
        <v/>
      </c>
      <c r="O10" s="22">
        <f>IF(COUNTIF($H$2:H10,H10)&gt;1,1,0)</f>
        <v/>
      </c>
      <c r="P10" s="3" t="inlineStr">
        <is>
          <t>可並列，但須扣除下一個名次</t>
        </is>
      </c>
      <c r="Q10" s="24" t="n"/>
      <c r="R10" s="44" t="n"/>
      <c r="S10" s="44" t="n"/>
      <c r="T10" s="44" t="n"/>
      <c r="U10" s="44" t="n"/>
      <c r="V10" s="44" t="n"/>
      <c r="W10" s="44" t="n"/>
      <c r="X10" s="44" t="n"/>
      <c r="Y10" s="44" t="n"/>
      <c r="Z10" s="44" t="n"/>
      <c r="AA10" s="44" t="n"/>
      <c r="AB10" s="44" t="n"/>
    </row>
    <row customHeight="1" ht="16.5" r="11" s="29">
      <c r="A11" s="19" t="n"/>
      <c r="B11" s="19" t="n"/>
      <c r="C11" s="11" t="inlineStr">
        <is>
          <t>一跳一迴旋</t>
        </is>
      </c>
      <c r="D11" s="26" t="inlineStr">
        <is>
          <t>女子組</t>
        </is>
      </c>
      <c r="E11" s="26" t="inlineStr">
        <is>
          <t>三年級</t>
        </is>
      </c>
      <c r="F11" s="26" t="inlineStr">
        <is>
          <t>文澳國小</t>
        </is>
      </c>
      <c r="G11" s="26" t="inlineStr">
        <is>
          <t>蔡淯如</t>
        </is>
      </c>
      <c r="H11" s="26" t="inlineStr">
        <is>
          <t>翁苡芮</t>
        </is>
      </c>
      <c r="I11" s="26" t="inlineStr">
        <is>
          <t>A3282</t>
        </is>
      </c>
      <c r="J11" s="11" t="n">
        <v>169</v>
      </c>
      <c r="K11" s="11" t="inlineStr">
        <is>
          <t>金質獎</t>
        </is>
      </c>
      <c r="L11" s="11" t="n"/>
      <c r="M11" s="21" t="n"/>
      <c r="N11" s="4">
        <f>IF(COUNTIF($F$2:F11,F11)&gt;2,COUNTIF($F$2:F11,F11),0)</f>
        <v/>
      </c>
      <c r="O11" s="22">
        <f>IF(COUNTIF($H$2:H11,H11)&gt;1,1,0)</f>
        <v/>
      </c>
      <c r="P11" s="3" t="n"/>
      <c r="Q11" s="24" t="n"/>
      <c r="R11" s="44" t="n"/>
      <c r="S11" s="44" t="n"/>
      <c r="T11" s="44" t="n"/>
      <c r="U11" s="44" t="n"/>
      <c r="V11" s="44" t="n"/>
      <c r="W11" s="44" t="n"/>
      <c r="X11" s="44" t="n"/>
      <c r="Y11" s="44" t="n"/>
      <c r="Z11" s="44" t="n"/>
      <c r="AA11" s="44" t="n"/>
      <c r="AB11" s="44" t="n"/>
    </row>
    <row customHeight="1" ht="16.5" r="12" s="29">
      <c r="A12" s="45" t="n"/>
      <c r="B12" s="45" t="n"/>
      <c r="C12" s="11" t="inlineStr">
        <is>
          <t>一跳一迴旋</t>
        </is>
      </c>
      <c r="D12" s="26" t="inlineStr">
        <is>
          <t>女子組</t>
        </is>
      </c>
      <c r="E12" s="26" t="inlineStr">
        <is>
          <t>三年級</t>
        </is>
      </c>
      <c r="F12" s="26" t="inlineStr">
        <is>
          <t>將軍國小</t>
        </is>
      </c>
      <c r="G12" s="26" t="inlineStr">
        <is>
          <t>楊瑄妮</t>
        </is>
      </c>
      <c r="H12" s="26" t="inlineStr">
        <is>
          <t>陳姿樺</t>
        </is>
      </c>
      <c r="I12" s="26" t="inlineStr">
        <is>
          <t>A3271</t>
        </is>
      </c>
      <c r="J12" s="11" t="n">
        <v>162</v>
      </c>
      <c r="K12" s="11" t="inlineStr">
        <is>
          <t>金質獎</t>
        </is>
      </c>
      <c r="L12" s="11" t="n"/>
      <c r="M12" s="11" t="n"/>
      <c r="N12" s="4">
        <f>IF(COUNTIF($F$2:F12,F12)&gt;2,COUNTIF($F$2:F12,F12),0)</f>
        <v/>
      </c>
      <c r="O12" s="22">
        <f>IF(COUNTIF($H$2:H12,H12)&gt;1,1,0)</f>
        <v/>
      </c>
      <c r="P12" s="3" t="inlineStr">
        <is>
          <t>獎狀</t>
        </is>
      </c>
      <c r="Q12" s="24" t="n"/>
      <c r="R12" s="44" t="n"/>
      <c r="S12" s="44" t="n"/>
      <c r="T12" s="44" t="n"/>
      <c r="U12" s="44" t="n"/>
      <c r="V12" s="44" t="n"/>
      <c r="W12" s="44" t="n"/>
      <c r="X12" s="44" t="n"/>
      <c r="Y12" s="44" t="n"/>
      <c r="Z12" s="44" t="n"/>
      <c r="AA12" s="44" t="n"/>
      <c r="AB12" s="44" t="n"/>
    </row>
    <row customHeight="1" ht="16.5" r="13" s="29">
      <c r="A13" s="45" t="n"/>
      <c r="B13" s="45" t="n"/>
      <c r="C13" s="11" t="inlineStr">
        <is>
          <t>一跳一迴旋</t>
        </is>
      </c>
      <c r="D13" s="26" t="inlineStr">
        <is>
          <t>女子組</t>
        </is>
      </c>
      <c r="E13" s="26" t="inlineStr">
        <is>
          <t>三年級</t>
        </is>
      </c>
      <c r="F13" s="26" t="inlineStr">
        <is>
          <t>中山國小</t>
        </is>
      </c>
      <c r="G13" s="26" t="inlineStr">
        <is>
          <t>李巧悅</t>
        </is>
      </c>
      <c r="H13" s="26" t="inlineStr">
        <is>
          <t>鄭嘉璇</t>
        </is>
      </c>
      <c r="I13" s="26" t="inlineStr">
        <is>
          <t>A3224</t>
        </is>
      </c>
      <c r="J13" s="11" t="n">
        <v>162</v>
      </c>
      <c r="K13" s="11" t="inlineStr">
        <is>
          <t>金質獎</t>
        </is>
      </c>
      <c r="L13" s="33" t="n"/>
      <c r="M13" s="34" t="n"/>
      <c r="N13" s="4">
        <f>IF(COUNTIF($F$2:F13,F13)&gt;2,COUNTIF($F$2:F13,F13),0)</f>
        <v/>
      </c>
      <c r="O13" s="22">
        <f>IF(COUNTIF($H$2:H13,H13)&gt;1,1,0)</f>
        <v/>
      </c>
      <c r="P13" s="3" t="inlineStr">
        <is>
          <t>獎狀生</t>
        </is>
      </c>
      <c r="Q13" s="24" t="n"/>
      <c r="R13" s="44" t="n"/>
      <c r="S13" s="44" t="n"/>
      <c r="T13" s="44" t="n"/>
      <c r="U13" s="44" t="n"/>
      <c r="V13" s="44" t="n"/>
      <c r="W13" s="44" t="n"/>
      <c r="X13" s="44" t="n"/>
      <c r="Y13" s="44" t="n"/>
      <c r="Z13" s="44" t="n"/>
      <c r="AA13" s="44" t="n"/>
      <c r="AB13" s="44" t="n"/>
    </row>
    <row customHeight="1" ht="16.5" r="14" s="29">
      <c r="A14" s="45" t="n"/>
      <c r="B14" s="45" t="n"/>
      <c r="C14" s="11" t="inlineStr">
        <is>
          <t>一跳一迴旋</t>
        </is>
      </c>
      <c r="D14" s="26" t="inlineStr">
        <is>
          <t>女子組</t>
        </is>
      </c>
      <c r="E14" s="26" t="inlineStr">
        <is>
          <t>三年級</t>
        </is>
      </c>
      <c r="F14" s="26" t="inlineStr">
        <is>
          <t>後寮國小</t>
        </is>
      </c>
      <c r="G14" s="26" t="inlineStr">
        <is>
          <t>鄭采欣</t>
        </is>
      </c>
      <c r="H14" s="26" t="inlineStr">
        <is>
          <t>高雲千</t>
        </is>
      </c>
      <c r="I14" s="26" t="inlineStr">
        <is>
          <t>A3256</t>
        </is>
      </c>
      <c r="J14" s="11" t="n">
        <v>151</v>
      </c>
      <c r="K14" s="11" t="inlineStr">
        <is>
          <t>金質獎</t>
        </is>
      </c>
      <c r="L14" s="11" t="n"/>
      <c r="M14" s="11" t="n"/>
      <c r="N14" s="4">
        <f>IF(COUNTIF($F$2:F14,F14)&gt;2,COUNTIF($F$2:F14,F14),0)</f>
        <v/>
      </c>
      <c r="O14" s="22">
        <f>IF(COUNTIF($H$2:H14,H14)&gt;1,1,0)</f>
        <v/>
      </c>
      <c r="P14" s="3" t="inlineStr">
        <is>
          <t>獎狀師</t>
        </is>
      </c>
      <c r="Q14" s="24" t="n"/>
      <c r="R14" s="44" t="n"/>
      <c r="S14" s="44" t="n"/>
      <c r="T14" s="44" t="n"/>
      <c r="U14" s="44" t="n"/>
      <c r="V14" s="44" t="n"/>
      <c r="W14" s="44" t="n"/>
      <c r="X14" s="44" t="n"/>
      <c r="Y14" s="44" t="n"/>
      <c r="Z14" s="44" t="n"/>
      <c r="AA14" s="44" t="n"/>
      <c r="AB14" s="44" t="n"/>
    </row>
    <row customHeight="1" ht="16.5" r="15" s="29">
      <c r="A15" s="45" t="n"/>
      <c r="B15" s="45" t="n"/>
      <c r="C15" s="11" t="inlineStr">
        <is>
          <t>一跳一迴旋</t>
        </is>
      </c>
      <c r="D15" s="26" t="inlineStr">
        <is>
          <t>女子組</t>
        </is>
      </c>
      <c r="E15" s="26" t="inlineStr">
        <is>
          <t>三年級</t>
        </is>
      </c>
      <c r="F15" s="26" t="inlineStr">
        <is>
          <t>石泉國小</t>
        </is>
      </c>
      <c r="G15" s="26" t="inlineStr">
        <is>
          <t>蔡芃</t>
        </is>
      </c>
      <c r="H15" s="26" t="inlineStr">
        <is>
          <t>楊惠喻</t>
        </is>
      </c>
      <c r="I15" s="26" t="inlineStr">
        <is>
          <t>A3231</t>
        </is>
      </c>
      <c r="J15" s="11" t="n">
        <v>149</v>
      </c>
      <c r="K15" s="11" t="inlineStr">
        <is>
          <t>金質獎</t>
        </is>
      </c>
      <c r="L15" s="11" t="n"/>
      <c r="M15" s="11" t="n"/>
      <c r="N15" s="4">
        <f>IF(COUNTIF($F$2:F15,F15)&gt;2,COUNTIF($F$2:F15,F15),0)</f>
        <v/>
      </c>
      <c r="O15" s="22">
        <f>IF(COUNTIF($H$2:H15,H15)&gt;1,1,0)</f>
        <v/>
      </c>
      <c r="P15" s="3" t="inlineStr">
        <is>
          <t>獎狀</t>
        </is>
      </c>
      <c r="Q15" s="24" t="n"/>
      <c r="R15" s="44" t="n"/>
      <c r="S15" s="44" t="n"/>
      <c r="T15" s="44" t="n"/>
      <c r="U15" s="44" t="n"/>
      <c r="V15" s="44" t="n"/>
      <c r="W15" s="44" t="n"/>
      <c r="X15" s="44" t="n"/>
      <c r="Y15" s="44" t="n"/>
      <c r="Z15" s="44" t="n"/>
      <c r="AA15" s="44" t="n"/>
      <c r="AB15" s="44" t="n"/>
    </row>
    <row customHeight="1" ht="16.5" r="16" s="29">
      <c r="A16" s="45" t="n"/>
      <c r="B16" s="45" t="n"/>
      <c r="C16" s="11" t="inlineStr">
        <is>
          <t>一跳一迴旋</t>
        </is>
      </c>
      <c r="D16" s="26" t="inlineStr">
        <is>
          <t>女子組</t>
        </is>
      </c>
      <c r="E16" s="26" t="inlineStr">
        <is>
          <t>三年級</t>
        </is>
      </c>
      <c r="F16" s="46" t="inlineStr">
        <is>
          <t>嵵裡國小</t>
        </is>
      </c>
      <c r="G16" s="46" t="inlineStr">
        <is>
          <t>蔡雰淑</t>
        </is>
      </c>
      <c r="H16" s="46" t="inlineStr">
        <is>
          <t>吳志恒</t>
        </is>
      </c>
      <c r="I16" s="46" t="inlineStr">
        <is>
          <t>A3233</t>
        </is>
      </c>
      <c r="J16" s="11" t="n">
        <v>145</v>
      </c>
      <c r="K16" s="11" t="inlineStr">
        <is>
          <t>金質獎</t>
        </is>
      </c>
      <c r="L16" s="11" t="n"/>
      <c r="M16" s="11" t="n"/>
      <c r="N16" s="4">
        <f>IF(COUNTIF($F$2:F16,F16)&gt;2,COUNTIF($F$2:F16,F16),0)</f>
        <v/>
      </c>
      <c r="O16" s="22">
        <f>IF(COUNTIF($H$2:H16,H16)&gt;1,1,0)</f>
        <v/>
      </c>
      <c r="Q16" s="24" t="n"/>
      <c r="R16" s="44" t="n"/>
      <c r="S16" s="44" t="n"/>
      <c r="T16" s="44" t="n"/>
      <c r="U16" s="44" t="n"/>
      <c r="V16" s="44" t="n"/>
      <c r="W16" s="44" t="n"/>
      <c r="X16" s="44" t="n"/>
      <c r="Y16" s="44" t="n"/>
      <c r="Z16" s="44" t="n"/>
      <c r="AA16" s="44" t="n"/>
      <c r="AB16" s="44" t="n"/>
    </row>
    <row customHeight="1" ht="16.5" r="17" s="29">
      <c r="A17" s="45" t="n"/>
      <c r="B17" s="45" t="n"/>
      <c r="C17" s="11" t="inlineStr">
        <is>
          <t>一跳一迴旋</t>
        </is>
      </c>
      <c r="D17" s="26" t="inlineStr">
        <is>
          <t>女子組</t>
        </is>
      </c>
      <c r="E17" s="26" t="inlineStr">
        <is>
          <t>三年級</t>
        </is>
      </c>
      <c r="F17" s="26" t="inlineStr">
        <is>
          <t>大池國小</t>
        </is>
      </c>
      <c r="G17" s="26" t="inlineStr">
        <is>
          <t>陳玉嫻</t>
        </is>
      </c>
      <c r="H17" s="26" t="inlineStr">
        <is>
          <t>蘇哲毅</t>
        </is>
      </c>
      <c r="I17" s="26" t="inlineStr">
        <is>
          <t>A3261</t>
        </is>
      </c>
      <c r="J17" s="11" t="n">
        <v>144</v>
      </c>
      <c r="K17" s="11" t="inlineStr">
        <is>
          <t>金質獎</t>
        </is>
      </c>
      <c r="L17" s="11" t="n"/>
      <c r="M17" s="11" t="n"/>
      <c r="N17" s="4">
        <f>IF(COUNTIF($F$2:F17,F17)&gt;2,COUNTIF($F$2:F17,F17),0)</f>
        <v/>
      </c>
      <c r="O17" s="22">
        <f>IF(COUNTIF($H$2:H17,H17)&gt;1,1,0)</f>
        <v/>
      </c>
      <c r="Q17" s="24" t="n"/>
      <c r="R17" s="44" t="n"/>
      <c r="S17" s="44" t="n"/>
      <c r="T17" s="44" t="n"/>
      <c r="U17" s="44" t="n"/>
      <c r="V17" s="44" t="n"/>
      <c r="W17" s="44" t="n"/>
      <c r="X17" s="44" t="n"/>
      <c r="Y17" s="44" t="n"/>
      <c r="Z17" s="44" t="n"/>
      <c r="AA17" s="44" t="n"/>
      <c r="AB17" s="44" t="n"/>
    </row>
    <row customHeight="1" ht="16.5" r="18" s="29">
      <c r="A18" s="45" t="n"/>
      <c r="B18" s="45" t="n"/>
      <c r="C18" s="11" t="inlineStr">
        <is>
          <t>一跳一迴旋</t>
        </is>
      </c>
      <c r="D18" s="26" t="inlineStr">
        <is>
          <t>女子組</t>
        </is>
      </c>
      <c r="E18" s="26" t="inlineStr">
        <is>
          <t>三年級</t>
        </is>
      </c>
      <c r="F18" s="46" t="inlineStr">
        <is>
          <t>文澳國小</t>
        </is>
      </c>
      <c r="G18" s="46" t="inlineStr">
        <is>
          <t>呂名珆</t>
        </is>
      </c>
      <c r="H18" s="46" t="inlineStr">
        <is>
          <t>黃珮瑜</t>
        </is>
      </c>
      <c r="I18" s="46" t="inlineStr">
        <is>
          <t>A3276</t>
        </is>
      </c>
      <c r="J18" s="11" t="n">
        <v>143</v>
      </c>
      <c r="K18" s="11" t="inlineStr">
        <is>
          <t>金質獎</t>
        </is>
      </c>
      <c r="L18" s="11" t="n"/>
      <c r="M18" s="11" t="n"/>
      <c r="N18" s="3" t="n"/>
      <c r="O18" s="3" t="n"/>
      <c r="Q18" s="24" t="n"/>
      <c r="R18" s="44" t="n"/>
      <c r="S18" s="44" t="n"/>
      <c r="T18" s="44" t="n"/>
      <c r="U18" s="44" t="n"/>
      <c r="V18" s="44" t="n"/>
      <c r="W18" s="44" t="n"/>
      <c r="X18" s="44" t="n"/>
      <c r="Y18" s="44" t="n"/>
      <c r="Z18" s="44" t="n"/>
      <c r="AA18" s="44" t="n"/>
      <c r="AB18" s="44" t="n"/>
    </row>
    <row customHeight="1" ht="16.5" r="19" s="29">
      <c r="A19" s="45" t="n"/>
      <c r="B19" s="45" t="n"/>
      <c r="C19" s="11" t="inlineStr">
        <is>
          <t>一跳一迴旋</t>
        </is>
      </c>
      <c r="D19" s="26" t="inlineStr">
        <is>
          <t>女子組</t>
        </is>
      </c>
      <c r="E19" s="26" t="inlineStr">
        <is>
          <t>三年級</t>
        </is>
      </c>
      <c r="F19" s="26" t="inlineStr">
        <is>
          <t>文澳國小</t>
        </is>
      </c>
      <c r="G19" s="26" t="inlineStr">
        <is>
          <t>吳孟婕</t>
        </is>
      </c>
      <c r="H19" s="26" t="inlineStr">
        <is>
          <t>蔡繼振</t>
        </is>
      </c>
      <c r="I19" s="26" t="inlineStr">
        <is>
          <t>A3275</t>
        </is>
      </c>
      <c r="J19" s="11" t="n">
        <v>143</v>
      </c>
      <c r="K19" s="11" t="inlineStr">
        <is>
          <t>金質獎</t>
        </is>
      </c>
      <c r="L19" s="11" t="n"/>
      <c r="M19" s="11" t="n"/>
      <c r="N19" s="3" t="n"/>
      <c r="O19" s="3" t="n"/>
      <c r="Q19" s="24" t="n"/>
      <c r="R19" s="44" t="n"/>
      <c r="S19" s="44" t="n"/>
      <c r="T19" s="44" t="n"/>
      <c r="U19" s="44" t="n"/>
      <c r="V19" s="44" t="n"/>
      <c r="W19" s="44" t="n"/>
      <c r="X19" s="44" t="n"/>
      <c r="Y19" s="44" t="n"/>
      <c r="Z19" s="44" t="n"/>
      <c r="AA19" s="44" t="n"/>
      <c r="AB19" s="44" t="n"/>
    </row>
    <row customHeight="1" ht="16.5" r="20" s="29">
      <c r="A20" s="45" t="n"/>
      <c r="B20" s="45" t="n"/>
      <c r="C20" s="11" t="inlineStr">
        <is>
          <t>一跳一迴旋</t>
        </is>
      </c>
      <c r="D20" s="26" t="inlineStr">
        <is>
          <t>女子組</t>
        </is>
      </c>
      <c r="E20" s="26" t="inlineStr">
        <is>
          <t>三年級</t>
        </is>
      </c>
      <c r="F20" s="26" t="inlineStr">
        <is>
          <t>內垵國小</t>
        </is>
      </c>
      <c r="G20" s="26" t="inlineStr">
        <is>
          <t>薛凱方</t>
        </is>
      </c>
      <c r="H20" s="26" t="inlineStr">
        <is>
          <t>吳伃薇</t>
        </is>
      </c>
      <c r="I20" s="26" t="inlineStr">
        <is>
          <t>A3265</t>
        </is>
      </c>
      <c r="J20" s="11" t="n">
        <v>142</v>
      </c>
      <c r="K20" s="11" t="inlineStr">
        <is>
          <t>金質獎</t>
        </is>
      </c>
      <c r="L20" s="11" t="n"/>
      <c r="M20" s="11" t="n"/>
      <c r="N20" s="3" t="n"/>
      <c r="O20" s="3" t="n"/>
      <c r="Q20" s="24" t="n"/>
      <c r="R20" s="44" t="n"/>
      <c r="S20" s="44" t="n"/>
      <c r="T20" s="44" t="n"/>
      <c r="U20" s="44" t="n"/>
      <c r="V20" s="44" t="n"/>
      <c r="W20" s="44" t="n"/>
      <c r="X20" s="44" t="n"/>
      <c r="Y20" s="44" t="n"/>
      <c r="Z20" s="44" t="n"/>
      <c r="AA20" s="44" t="n"/>
      <c r="AB20" s="44" t="n"/>
    </row>
    <row customHeight="1" ht="16.5" r="21" s="29">
      <c r="A21" s="45" t="n"/>
      <c r="B21" s="45" t="n"/>
      <c r="C21" s="11" t="inlineStr">
        <is>
          <t>一跳一迴旋</t>
        </is>
      </c>
      <c r="D21" s="26" t="inlineStr">
        <is>
          <t>女子組</t>
        </is>
      </c>
      <c r="E21" s="26" t="inlineStr">
        <is>
          <t>三年級</t>
        </is>
      </c>
      <c r="F21" s="46" t="inlineStr">
        <is>
          <t>大池國小</t>
        </is>
      </c>
      <c r="G21" s="46" t="inlineStr">
        <is>
          <t>李育希</t>
        </is>
      </c>
      <c r="H21" s="46" t="inlineStr">
        <is>
          <t>姚信嘉</t>
        </is>
      </c>
      <c r="I21" s="46" t="inlineStr">
        <is>
          <t>A3259</t>
        </is>
      </c>
      <c r="J21" s="11" t="n">
        <v>140</v>
      </c>
      <c r="K21" s="11" t="inlineStr">
        <is>
          <t>金質獎</t>
        </is>
      </c>
      <c r="L21" s="11" t="n"/>
      <c r="M21" s="11" t="n"/>
      <c r="N21" s="3" t="n"/>
      <c r="O21" s="3" t="n"/>
      <c r="Q21" s="24" t="n"/>
      <c r="R21" s="44" t="n"/>
      <c r="S21" s="44" t="n"/>
      <c r="T21" s="44" t="n"/>
      <c r="U21" s="44" t="n"/>
      <c r="V21" s="44" t="n"/>
      <c r="W21" s="44" t="n"/>
      <c r="X21" s="44" t="n"/>
      <c r="Y21" s="44" t="n"/>
      <c r="Z21" s="44" t="n"/>
      <c r="AA21" s="44" t="n"/>
      <c r="AB21" s="44" t="n"/>
    </row>
    <row customHeight="1" ht="16.5" r="22" s="29">
      <c r="A22" s="45" t="n"/>
      <c r="B22" s="45" t="n"/>
      <c r="C22" s="11" t="inlineStr">
        <is>
          <t>一跳一迴旋</t>
        </is>
      </c>
      <c r="D22" s="26" t="inlineStr">
        <is>
          <t>女子組</t>
        </is>
      </c>
      <c r="E22" s="26" t="inlineStr">
        <is>
          <t>三年級</t>
        </is>
      </c>
      <c r="F22" s="26" t="inlineStr">
        <is>
          <t>中正國小</t>
        </is>
      </c>
      <c r="G22" s="26" t="inlineStr">
        <is>
          <t>邵俐婷</t>
        </is>
      </c>
      <c r="H22" s="26" t="inlineStr">
        <is>
          <t>蔡莉莉</t>
        </is>
      </c>
      <c r="I22" s="26" t="inlineStr">
        <is>
          <t>A3214</t>
        </is>
      </c>
      <c r="J22" s="11" t="n">
        <v>139</v>
      </c>
      <c r="K22" s="11" t="inlineStr">
        <is>
          <t>銀質獎</t>
        </is>
      </c>
      <c r="L22" s="11" t="n"/>
      <c r="M22" s="11" t="n"/>
      <c r="N22" s="3" t="n"/>
      <c r="O22" s="3" t="n"/>
      <c r="Q22" s="24" t="n"/>
      <c r="R22" s="44" t="n"/>
      <c r="S22" s="44" t="n"/>
      <c r="T22" s="44" t="n"/>
      <c r="U22" s="44" t="n"/>
      <c r="V22" s="44" t="n"/>
      <c r="W22" s="44" t="n"/>
      <c r="X22" s="44" t="n"/>
      <c r="Y22" s="44" t="n"/>
      <c r="Z22" s="44" t="n"/>
      <c r="AA22" s="44" t="n"/>
      <c r="AB22" s="44" t="n"/>
    </row>
    <row customHeight="1" ht="16.5" r="23" s="29">
      <c r="A23" s="45" t="n"/>
      <c r="B23" s="45" t="n"/>
      <c r="C23" s="11" t="inlineStr">
        <is>
          <t>一跳一迴旋</t>
        </is>
      </c>
      <c r="D23" s="26" t="inlineStr">
        <is>
          <t>女子組</t>
        </is>
      </c>
      <c r="E23" s="26" t="inlineStr">
        <is>
          <t>三年級</t>
        </is>
      </c>
      <c r="F23" s="26" t="inlineStr">
        <is>
          <t>花嶼國小</t>
        </is>
      </c>
      <c r="G23" s="26" t="inlineStr">
        <is>
          <t>劉玉慈</t>
        </is>
      </c>
      <c r="H23" s="26" t="inlineStr">
        <is>
          <t>邱加佳</t>
        </is>
      </c>
      <c r="I23" s="26" t="inlineStr">
        <is>
          <t>A3273</t>
        </is>
      </c>
      <c r="J23" s="11" t="n">
        <v>139</v>
      </c>
      <c r="K23" s="11" t="inlineStr">
        <is>
          <t>銀質獎</t>
        </is>
      </c>
      <c r="L23" s="11" t="n"/>
      <c r="M23" s="11" t="n"/>
      <c r="N23" s="3" t="n"/>
      <c r="O23" s="3" t="n"/>
      <c r="P23" s="3" t="n"/>
      <c r="Q23" s="24" t="n"/>
      <c r="R23" s="44" t="n"/>
      <c r="S23" s="44" t="n"/>
      <c r="T23" s="44" t="n"/>
      <c r="U23" s="44" t="n"/>
      <c r="V23" s="44" t="n"/>
      <c r="W23" s="44" t="n"/>
      <c r="X23" s="44" t="n"/>
      <c r="Y23" s="44" t="n"/>
      <c r="Z23" s="44" t="n"/>
      <c r="AA23" s="44" t="n"/>
      <c r="AB23" s="44" t="n"/>
    </row>
    <row customHeight="1" ht="16.5" r="24" s="29">
      <c r="A24" s="45" t="n"/>
      <c r="B24" s="45" t="n"/>
      <c r="C24" s="11" t="inlineStr">
        <is>
          <t>一跳一迴旋</t>
        </is>
      </c>
      <c r="D24" s="26" t="inlineStr">
        <is>
          <t>女子組</t>
        </is>
      </c>
      <c r="E24" s="26" t="inlineStr">
        <is>
          <t>三年級</t>
        </is>
      </c>
      <c r="F24" s="26" t="inlineStr">
        <is>
          <t>文澳國小</t>
        </is>
      </c>
      <c r="G24" s="26" t="inlineStr">
        <is>
          <t>洪靖淳</t>
        </is>
      </c>
      <c r="H24" s="26" t="inlineStr">
        <is>
          <t>翁苡芮</t>
        </is>
      </c>
      <c r="I24" s="26" t="inlineStr">
        <is>
          <t>A3281</t>
        </is>
      </c>
      <c r="J24" s="11" t="n">
        <v>139</v>
      </c>
      <c r="K24" s="11" t="inlineStr">
        <is>
          <t>銀質獎</t>
        </is>
      </c>
      <c r="L24" s="11" t="n"/>
      <c r="M24" s="21" t="n"/>
      <c r="N24" s="3" t="n"/>
      <c r="O24" s="3" t="n"/>
      <c r="P24" s="3" t="n"/>
      <c r="Q24" s="24" t="n"/>
      <c r="R24" s="44" t="n"/>
      <c r="S24" s="44" t="n"/>
      <c r="T24" s="44" t="n"/>
      <c r="U24" s="44" t="n"/>
      <c r="V24" s="44" t="n"/>
      <c r="W24" s="44" t="n"/>
      <c r="X24" s="44" t="n"/>
      <c r="Y24" s="44" t="n"/>
      <c r="Z24" s="44" t="n"/>
      <c r="AA24" s="44" t="n"/>
      <c r="AB24" s="44" t="n"/>
    </row>
    <row customHeight="1" ht="16.5" r="25" s="29">
      <c r="A25" s="19" t="n"/>
      <c r="B25" s="19" t="n"/>
      <c r="C25" s="11" t="inlineStr">
        <is>
          <t>一跳一迴旋</t>
        </is>
      </c>
      <c r="D25" s="26" t="inlineStr">
        <is>
          <t>女子組</t>
        </is>
      </c>
      <c r="E25" s="26" t="inlineStr">
        <is>
          <t>三年級</t>
        </is>
      </c>
      <c r="F25" s="46" t="inlineStr">
        <is>
          <t>中興國小</t>
        </is>
      </c>
      <c r="G25" s="46" t="inlineStr">
        <is>
          <t>王亦忻</t>
        </is>
      </c>
      <c r="H25" s="46" t="inlineStr">
        <is>
          <t>宋靜怡</t>
        </is>
      </c>
      <c r="I25" s="46" t="inlineStr">
        <is>
          <t>A3220</t>
        </is>
      </c>
      <c r="J25" s="11" t="n">
        <v>135</v>
      </c>
      <c r="K25" s="11" t="inlineStr">
        <is>
          <t>銀質獎</t>
        </is>
      </c>
      <c r="L25" s="11" t="n"/>
      <c r="M25" s="21" t="n"/>
      <c r="N25" s="3" t="n"/>
      <c r="O25" s="3" t="n"/>
      <c r="P25" s="3" t="n"/>
      <c r="Q25" s="24" t="n"/>
      <c r="R25" s="44" t="n"/>
      <c r="S25" s="44" t="n"/>
      <c r="T25" s="44" t="n"/>
      <c r="U25" s="44" t="n"/>
      <c r="V25" s="44" t="n"/>
      <c r="W25" s="44" t="n"/>
      <c r="X25" s="44" t="n"/>
      <c r="Y25" s="44" t="n"/>
      <c r="Z25" s="44" t="n"/>
      <c r="AA25" s="44" t="n"/>
      <c r="AB25" s="44" t="n"/>
    </row>
    <row customHeight="1" ht="16.5" r="26" s="29">
      <c r="A26" s="45" t="n"/>
      <c r="B26" s="45" t="n"/>
      <c r="C26" s="12" t="inlineStr">
        <is>
          <t>一跳一迴旋</t>
        </is>
      </c>
      <c r="D26" s="26" t="inlineStr">
        <is>
          <t>女子組</t>
        </is>
      </c>
      <c r="E26" s="26" t="inlineStr">
        <is>
          <t>三年級</t>
        </is>
      </c>
      <c r="F26" s="26" t="inlineStr">
        <is>
          <t>中正國小</t>
        </is>
      </c>
      <c r="G26" s="26" t="inlineStr">
        <is>
          <t>葉品樂</t>
        </is>
      </c>
      <c r="H26" s="26" t="inlineStr">
        <is>
          <t>吳鳳集</t>
        </is>
      </c>
      <c r="I26" s="26" t="inlineStr">
        <is>
          <t>A3211</t>
        </is>
      </c>
      <c r="J26" s="11" t="n">
        <v>134</v>
      </c>
      <c r="K26" s="11" t="inlineStr">
        <is>
          <t>銀質獎</t>
        </is>
      </c>
      <c r="L26" s="11" t="n"/>
      <c r="M26" s="21" t="n"/>
      <c r="N26" s="3" t="n"/>
      <c r="O26" s="3" t="n"/>
      <c r="P26" s="3" t="n"/>
      <c r="Q26" s="24" t="n"/>
      <c r="R26" s="44" t="n"/>
      <c r="S26" s="44" t="n"/>
      <c r="T26" s="44" t="n"/>
      <c r="U26" s="44" t="n"/>
      <c r="V26" s="44" t="n"/>
      <c r="W26" s="44" t="n"/>
      <c r="X26" s="44" t="n"/>
      <c r="Y26" s="44" t="n"/>
      <c r="Z26" s="44" t="n"/>
      <c r="AA26" s="44" t="n"/>
      <c r="AB26" s="44" t="n"/>
    </row>
    <row customHeight="1" ht="16.5" r="27" s="29">
      <c r="A27" s="45" t="n"/>
      <c r="B27" s="45" t="n"/>
      <c r="C27" s="11" t="inlineStr">
        <is>
          <t>一跳一迴旋</t>
        </is>
      </c>
      <c r="D27" s="26" t="inlineStr">
        <is>
          <t>女子組</t>
        </is>
      </c>
      <c r="E27" s="26" t="inlineStr">
        <is>
          <t>三年級</t>
        </is>
      </c>
      <c r="F27" s="26" t="inlineStr">
        <is>
          <t>石泉國小</t>
        </is>
      </c>
      <c r="G27" s="26" t="inlineStr">
        <is>
          <t>呂麗雯</t>
        </is>
      </c>
      <c r="H27" s="26" t="inlineStr">
        <is>
          <t>陳雅莉</t>
        </is>
      </c>
      <c r="I27" s="26" t="inlineStr">
        <is>
          <t>A3230</t>
        </is>
      </c>
      <c r="J27" s="11" t="n">
        <v>132</v>
      </c>
      <c r="K27" s="11" t="inlineStr">
        <is>
          <t>銀質獎</t>
        </is>
      </c>
      <c r="L27" s="11" t="n"/>
      <c r="M27" s="21" t="n"/>
      <c r="N27" s="3" t="n"/>
      <c r="O27" s="3" t="n"/>
      <c r="P27" s="3" t="n"/>
      <c r="Q27" s="24" t="n"/>
      <c r="R27" s="44" t="n"/>
      <c r="S27" s="44" t="n"/>
      <c r="T27" s="44" t="n"/>
      <c r="U27" s="44" t="n"/>
      <c r="V27" s="44" t="n"/>
      <c r="W27" s="44" t="n"/>
      <c r="X27" s="44" t="n"/>
      <c r="Y27" s="44" t="n"/>
      <c r="Z27" s="44" t="n"/>
      <c r="AA27" s="44" t="n"/>
      <c r="AB27" s="44" t="n"/>
    </row>
    <row customHeight="1" ht="16.5" r="28" s="29">
      <c r="A28" s="45" t="n"/>
      <c r="B28" s="45" t="n"/>
      <c r="C28" s="19" t="inlineStr">
        <is>
          <t>一跳一迴旋</t>
        </is>
      </c>
      <c r="D28" s="46" t="inlineStr">
        <is>
          <t>女子組</t>
        </is>
      </c>
      <c r="E28" s="46" t="inlineStr">
        <is>
          <t>三年級</t>
        </is>
      </c>
      <c r="F28" s="26" t="inlineStr">
        <is>
          <t>龍門國小</t>
        </is>
      </c>
      <c r="G28" s="26" t="inlineStr">
        <is>
          <t>洪予晴</t>
        </is>
      </c>
      <c r="H28" s="26" t="inlineStr">
        <is>
          <t>陳吉通</t>
        </is>
      </c>
      <c r="I28" s="26" t="inlineStr">
        <is>
          <t>A3242</t>
        </is>
      </c>
      <c r="J28" s="11" t="n">
        <v>128</v>
      </c>
      <c r="K28" s="11" t="inlineStr">
        <is>
          <t>銀質獎</t>
        </is>
      </c>
      <c r="L28" s="11" t="n"/>
      <c r="M28" s="21" t="n"/>
      <c r="N28" s="3" t="n"/>
      <c r="O28" s="3" t="n"/>
      <c r="P28" s="3" t="n"/>
      <c r="Q28" s="24" t="n"/>
      <c r="R28" s="44" t="n"/>
      <c r="S28" s="44" t="n"/>
      <c r="T28" s="44" t="n"/>
      <c r="U28" s="44" t="n"/>
      <c r="V28" s="44" t="n"/>
      <c r="W28" s="44" t="n"/>
      <c r="X28" s="44" t="n"/>
      <c r="Y28" s="44" t="n"/>
      <c r="Z28" s="44" t="n"/>
      <c r="AA28" s="44" t="n"/>
      <c r="AB28" s="44" t="n"/>
    </row>
    <row customHeight="1" ht="16.5" r="29" s="29">
      <c r="A29" s="45" t="n"/>
      <c r="B29" s="45" t="n"/>
      <c r="C29" s="12" t="inlineStr">
        <is>
          <t>一跳一迴旋</t>
        </is>
      </c>
      <c r="D29" s="26" t="inlineStr">
        <is>
          <t>女子組</t>
        </is>
      </c>
      <c r="E29" s="26" t="inlineStr">
        <is>
          <t>三年級</t>
        </is>
      </c>
      <c r="F29" s="26" t="inlineStr">
        <is>
          <t>講美國小</t>
        </is>
      </c>
      <c r="G29" s="26" t="inlineStr">
        <is>
          <t>吳翊禎</t>
        </is>
      </c>
      <c r="H29" s="26" t="inlineStr">
        <is>
          <t>廖信傑</t>
        </is>
      </c>
      <c r="I29" s="26" t="inlineStr">
        <is>
          <t>A3248</t>
        </is>
      </c>
      <c r="J29" s="11" t="n">
        <v>127</v>
      </c>
      <c r="K29" s="11" t="inlineStr">
        <is>
          <t>銀質獎</t>
        </is>
      </c>
      <c r="L29" s="11" t="n"/>
      <c r="M29" s="21" t="n"/>
      <c r="N29" s="3" t="n"/>
      <c r="O29" s="3" t="n"/>
      <c r="P29" s="3" t="n"/>
      <c r="Q29" s="24" t="n"/>
      <c r="R29" s="44" t="n"/>
      <c r="S29" s="44" t="n"/>
      <c r="T29" s="44" t="n"/>
      <c r="U29" s="44" t="n"/>
      <c r="V29" s="44" t="n"/>
      <c r="W29" s="44" t="n"/>
      <c r="X29" s="44" t="n"/>
      <c r="Y29" s="44" t="n"/>
      <c r="Z29" s="44" t="n"/>
      <c r="AA29" s="44" t="n"/>
      <c r="AB29" s="44" t="n"/>
    </row>
    <row customHeight="1" ht="16.5" r="30" s="29">
      <c r="A30" s="45" t="n"/>
      <c r="B30" s="45" t="n"/>
      <c r="C30" s="11" t="inlineStr">
        <is>
          <t>一跳一迴旋</t>
        </is>
      </c>
      <c r="D30" s="26" t="inlineStr">
        <is>
          <t>女子組</t>
        </is>
      </c>
      <c r="E30" s="26" t="inlineStr">
        <is>
          <t>三年級</t>
        </is>
      </c>
      <c r="F30" s="26" t="inlineStr">
        <is>
          <t>湖西國小</t>
        </is>
      </c>
      <c r="G30" s="26" t="inlineStr">
        <is>
          <t>許姿儀</t>
        </is>
      </c>
      <c r="H30" s="26" t="inlineStr">
        <is>
          <t>周明賢</t>
        </is>
      </c>
      <c r="I30" s="26" t="inlineStr">
        <is>
          <t>A3238</t>
        </is>
      </c>
      <c r="J30" s="11" t="n">
        <v>120</v>
      </c>
      <c r="K30" s="11" t="inlineStr">
        <is>
          <t>銀質獎</t>
        </is>
      </c>
      <c r="L30" s="11" t="n"/>
      <c r="M30" s="21" t="n"/>
      <c r="N30" s="3" t="n"/>
      <c r="O30" s="3" t="n"/>
      <c r="P30" s="3" t="n"/>
      <c r="Q30" s="24" t="n"/>
      <c r="R30" s="44" t="n"/>
      <c r="S30" s="44" t="n"/>
      <c r="T30" s="44" t="n"/>
      <c r="U30" s="44" t="n"/>
      <c r="V30" s="44" t="n"/>
      <c r="W30" s="44" t="n"/>
      <c r="X30" s="44" t="n"/>
      <c r="Y30" s="44" t="n"/>
      <c r="Z30" s="44" t="n"/>
      <c r="AA30" s="44" t="n"/>
      <c r="AB30" s="44" t="n"/>
    </row>
    <row customHeight="1" ht="16.5" r="31" s="29">
      <c r="A31" s="45" t="n"/>
      <c r="B31" s="45" t="n"/>
      <c r="C31" s="11" t="inlineStr">
        <is>
          <t>一跳一迴旋</t>
        </is>
      </c>
      <c r="D31" s="26" t="inlineStr">
        <is>
          <t>女子組</t>
        </is>
      </c>
      <c r="E31" s="26" t="inlineStr">
        <is>
          <t>三年級</t>
        </is>
      </c>
      <c r="F31" s="26" t="inlineStr">
        <is>
          <t>龍門國小</t>
        </is>
      </c>
      <c r="G31" s="26" t="inlineStr">
        <is>
          <t>吳宥瑢</t>
        </is>
      </c>
      <c r="H31" s="26" t="inlineStr">
        <is>
          <t>陳吉通</t>
        </is>
      </c>
      <c r="I31" s="26" t="inlineStr">
        <is>
          <t>A3241</t>
        </is>
      </c>
      <c r="J31" s="11" t="n">
        <v>119</v>
      </c>
      <c r="K31" s="11" t="inlineStr">
        <is>
          <t>銀質獎</t>
        </is>
      </c>
      <c r="L31" s="11" t="n"/>
      <c r="M31" s="21" t="n"/>
      <c r="N31" s="3" t="n"/>
      <c r="O31" s="3" t="n"/>
      <c r="P31" s="3" t="n"/>
      <c r="Q31" s="24" t="n"/>
      <c r="R31" s="44" t="n"/>
      <c r="S31" s="44" t="n"/>
      <c r="T31" s="44" t="n"/>
      <c r="U31" s="44" t="n"/>
      <c r="V31" s="44" t="n"/>
      <c r="W31" s="44" t="n"/>
      <c r="X31" s="44" t="n"/>
      <c r="Y31" s="44" t="n"/>
      <c r="Z31" s="44" t="n"/>
      <c r="AA31" s="44" t="n"/>
      <c r="AB31" s="44" t="n"/>
    </row>
    <row customHeight="1" ht="16.5" r="32" s="29">
      <c r="A32" s="45" t="n"/>
      <c r="B32" s="45" t="n"/>
      <c r="C32" s="11" t="inlineStr">
        <is>
          <t>一跳一迴旋</t>
        </is>
      </c>
      <c r="D32" s="26" t="inlineStr">
        <is>
          <t>女子組</t>
        </is>
      </c>
      <c r="E32" s="26" t="inlineStr">
        <is>
          <t>三年級</t>
        </is>
      </c>
      <c r="F32" s="26" t="inlineStr">
        <is>
          <t>中興國小</t>
        </is>
      </c>
      <c r="G32" s="26" t="inlineStr">
        <is>
          <t>洪鳳琪</t>
        </is>
      </c>
      <c r="H32" s="26" t="inlineStr">
        <is>
          <t>周菁菁</t>
        </is>
      </c>
      <c r="I32" s="26" t="inlineStr">
        <is>
          <t>A3219</t>
        </is>
      </c>
      <c r="J32" s="11" t="n">
        <v>116</v>
      </c>
      <c r="K32" s="11" t="inlineStr">
        <is>
          <t>銅質獎</t>
        </is>
      </c>
      <c r="L32" s="11" t="n"/>
      <c r="M32" s="21" t="n"/>
      <c r="N32" s="3" t="n"/>
      <c r="O32" s="3" t="n"/>
      <c r="P32" s="3" t="n"/>
      <c r="Q32" s="24" t="n"/>
      <c r="R32" s="44" t="n"/>
      <c r="S32" s="44" t="n"/>
      <c r="T32" s="44" t="n"/>
      <c r="U32" s="44" t="n"/>
      <c r="V32" s="44" t="n"/>
      <c r="W32" s="44" t="n"/>
      <c r="X32" s="44" t="n"/>
      <c r="Y32" s="44" t="n"/>
      <c r="Z32" s="44" t="n"/>
      <c r="AA32" s="44" t="n"/>
      <c r="AB32" s="44" t="n"/>
    </row>
    <row customHeight="1" ht="16.5" r="33" s="29">
      <c r="A33" s="19" t="n"/>
      <c r="B33" s="19" t="n"/>
      <c r="C33" s="11" t="inlineStr">
        <is>
          <t>一跳一迴旋</t>
        </is>
      </c>
      <c r="D33" s="26" t="inlineStr">
        <is>
          <t>女子組</t>
        </is>
      </c>
      <c r="E33" s="26" t="inlineStr">
        <is>
          <t>三年級</t>
        </is>
      </c>
      <c r="F33" s="47" t="inlineStr">
        <is>
          <t>湖西國小</t>
        </is>
      </c>
      <c r="G33" s="47" t="inlineStr">
        <is>
          <t>許芷寧</t>
        </is>
      </c>
      <c r="H33" s="47" t="inlineStr">
        <is>
          <t>周明賢</t>
        </is>
      </c>
      <c r="I33" s="47" t="inlineStr">
        <is>
          <t>A3239</t>
        </is>
      </c>
      <c r="J33" s="11" t="n">
        <v>114</v>
      </c>
      <c r="K33" s="11" t="inlineStr">
        <is>
          <t>銅質獎</t>
        </is>
      </c>
      <c r="L33" s="11" t="n"/>
      <c r="M33" s="21" t="n"/>
      <c r="N33" s="3" t="n"/>
      <c r="O33" s="3" t="n"/>
      <c r="P33" s="3" t="n"/>
      <c r="Q33" s="24" t="n"/>
      <c r="R33" s="44" t="n"/>
      <c r="S33" s="44" t="n"/>
      <c r="T33" s="44" t="n"/>
      <c r="U33" s="44" t="n"/>
      <c r="V33" s="44" t="n"/>
      <c r="W33" s="44" t="n"/>
      <c r="X33" s="44" t="n"/>
      <c r="Y33" s="44" t="n"/>
      <c r="Z33" s="44" t="n"/>
      <c r="AA33" s="44" t="n"/>
      <c r="AB33" s="44" t="n"/>
    </row>
    <row customHeight="1" ht="16.5" r="34" s="29">
      <c r="A34" s="45" t="n"/>
      <c r="B34" s="45" t="n"/>
      <c r="C34" s="11" t="inlineStr">
        <is>
          <t>一跳一迴旋</t>
        </is>
      </c>
      <c r="D34" s="26" t="inlineStr">
        <is>
          <t>女子組</t>
        </is>
      </c>
      <c r="E34" s="26" t="inlineStr">
        <is>
          <t>三年級</t>
        </is>
      </c>
      <c r="F34" s="26" t="inlineStr">
        <is>
          <t>嵵裡國小</t>
        </is>
      </c>
      <c r="G34" s="26" t="inlineStr">
        <is>
          <t>陳彥如</t>
        </is>
      </c>
      <c r="H34" s="26" t="inlineStr">
        <is>
          <t>吳志恒</t>
        </is>
      </c>
      <c r="I34" s="26" t="inlineStr">
        <is>
          <t>A3234</t>
        </is>
      </c>
      <c r="J34" s="11" t="n">
        <v>112</v>
      </c>
      <c r="K34" s="11" t="inlineStr">
        <is>
          <t>銅質獎</t>
        </is>
      </c>
      <c r="L34" s="11" t="n"/>
      <c r="M34" s="21" t="n"/>
      <c r="N34" s="3" t="n"/>
      <c r="O34" s="3" t="n"/>
      <c r="P34" s="3" t="n"/>
      <c r="Q34" s="24" t="n"/>
      <c r="R34" s="44" t="n"/>
      <c r="S34" s="44" t="n"/>
      <c r="T34" s="44" t="n"/>
      <c r="U34" s="44" t="n"/>
      <c r="V34" s="44" t="n"/>
      <c r="W34" s="44" t="n"/>
      <c r="X34" s="44" t="n"/>
      <c r="Y34" s="44" t="n"/>
      <c r="Z34" s="44" t="n"/>
      <c r="AA34" s="44" t="n"/>
      <c r="AB34" s="44" t="n"/>
    </row>
    <row customHeight="1" ht="16.5" r="35" s="29">
      <c r="A35" s="45" t="n"/>
      <c r="B35" s="45" t="n"/>
      <c r="C35" s="11" t="inlineStr">
        <is>
          <t>一跳一迴旋</t>
        </is>
      </c>
      <c r="D35" s="26" t="inlineStr">
        <is>
          <t>女子組</t>
        </is>
      </c>
      <c r="E35" s="26" t="inlineStr">
        <is>
          <t>三年級</t>
        </is>
      </c>
      <c r="F35" s="26" t="inlineStr">
        <is>
          <t>馬公國小</t>
        </is>
      </c>
      <c r="G35" s="26" t="inlineStr">
        <is>
          <t>施星彤</t>
        </is>
      </c>
      <c r="H35" s="26" t="inlineStr">
        <is>
          <t>楊淑珍</t>
        </is>
      </c>
      <c r="I35" s="26" t="inlineStr">
        <is>
          <t>A3202</t>
        </is>
      </c>
      <c r="J35" s="11" t="n">
        <v>111</v>
      </c>
      <c r="K35" s="11" t="inlineStr">
        <is>
          <t>銅質獎</t>
        </is>
      </c>
      <c r="L35" s="11" t="n"/>
      <c r="M35" s="21" t="n"/>
      <c r="N35" s="3" t="n"/>
      <c r="O35" s="3" t="n"/>
      <c r="P35" s="3" t="n"/>
      <c r="Q35" s="24" t="n"/>
      <c r="R35" s="44" t="n"/>
      <c r="S35" s="44" t="n"/>
      <c r="T35" s="44" t="n"/>
      <c r="U35" s="44" t="n"/>
      <c r="V35" s="44" t="n"/>
      <c r="W35" s="44" t="n"/>
      <c r="X35" s="44" t="n"/>
      <c r="Y35" s="44" t="n"/>
      <c r="Z35" s="44" t="n"/>
      <c r="AA35" s="44" t="n"/>
      <c r="AB35" s="44" t="n"/>
    </row>
    <row customHeight="1" ht="16.5" r="36" s="29">
      <c r="A36" s="45" t="n"/>
      <c r="B36" s="45" t="n"/>
      <c r="C36" s="11" t="inlineStr">
        <is>
          <t>一跳一迴旋</t>
        </is>
      </c>
      <c r="D36" s="26" t="inlineStr">
        <is>
          <t>女子組</t>
        </is>
      </c>
      <c r="E36" s="26" t="inlineStr">
        <is>
          <t>三年級</t>
        </is>
      </c>
      <c r="F36" s="26" t="inlineStr">
        <is>
          <t>湖西國小</t>
        </is>
      </c>
      <c r="G36" s="26" t="inlineStr">
        <is>
          <t>歐紫瑜</t>
        </is>
      </c>
      <c r="H36" s="26" t="inlineStr">
        <is>
          <t>周明賢</t>
        </is>
      </c>
      <c r="I36" s="26" t="inlineStr">
        <is>
          <t>A3237</t>
        </is>
      </c>
      <c r="J36" s="11" t="n">
        <v>107</v>
      </c>
      <c r="K36" s="11" t="inlineStr">
        <is>
          <t>銅質獎</t>
        </is>
      </c>
      <c r="L36" s="11" t="n"/>
      <c r="M36" s="21" t="n"/>
      <c r="N36" s="3" t="n"/>
      <c r="O36" s="3" t="n"/>
      <c r="P36" s="3" t="n"/>
      <c r="Q36" s="24" t="n"/>
      <c r="R36" s="44" t="n"/>
      <c r="S36" s="44" t="n"/>
      <c r="T36" s="44" t="n"/>
      <c r="U36" s="44" t="n"/>
      <c r="V36" s="44" t="n"/>
      <c r="W36" s="44" t="n"/>
      <c r="X36" s="44" t="n"/>
      <c r="Y36" s="44" t="n"/>
      <c r="Z36" s="44" t="n"/>
      <c r="AA36" s="44" t="n"/>
      <c r="AB36" s="44" t="n"/>
    </row>
    <row customHeight="1" ht="16.5" r="37" s="29">
      <c r="A37" s="45" t="n"/>
      <c r="B37" s="45" t="n"/>
      <c r="C37" s="11" t="inlineStr">
        <is>
          <t>一跳一迴旋</t>
        </is>
      </c>
      <c r="D37" s="26" t="inlineStr">
        <is>
          <t>女子組</t>
        </is>
      </c>
      <c r="E37" s="26" t="inlineStr">
        <is>
          <t>三年級</t>
        </is>
      </c>
      <c r="F37" s="26" t="inlineStr">
        <is>
          <t>文澳國小</t>
        </is>
      </c>
      <c r="G37" s="26" t="inlineStr">
        <is>
          <t>楊沛倫</t>
        </is>
      </c>
      <c r="H37" s="26" t="inlineStr">
        <is>
          <t>黃珮瑜</t>
        </is>
      </c>
      <c r="I37" s="26" t="inlineStr">
        <is>
          <t>A3278</t>
        </is>
      </c>
      <c r="J37" s="11" t="n">
        <v>106</v>
      </c>
      <c r="K37" s="11" t="inlineStr">
        <is>
          <t>銅質獎</t>
        </is>
      </c>
      <c r="L37" s="11" t="n"/>
      <c r="M37" s="21" t="n"/>
      <c r="N37" s="3" t="n"/>
      <c r="O37" s="3" t="n"/>
      <c r="P37" s="3" t="n"/>
      <c r="Q37" s="24" t="n"/>
      <c r="R37" s="44" t="n"/>
      <c r="S37" s="44" t="n"/>
      <c r="T37" s="44" t="n"/>
      <c r="U37" s="44" t="n"/>
      <c r="V37" s="44" t="n"/>
      <c r="W37" s="44" t="n"/>
      <c r="X37" s="44" t="n"/>
      <c r="Y37" s="44" t="n"/>
      <c r="Z37" s="44" t="n"/>
      <c r="AA37" s="44" t="n"/>
      <c r="AB37" s="44" t="n"/>
    </row>
    <row customHeight="1" ht="16.5" r="38" s="29">
      <c r="A38" s="45" t="n"/>
      <c r="B38" s="45" t="n"/>
      <c r="C38" s="11" t="inlineStr">
        <is>
          <t>一跳一迴旋</t>
        </is>
      </c>
      <c r="D38" s="26" t="inlineStr">
        <is>
          <t>女子組</t>
        </is>
      </c>
      <c r="E38" s="26" t="inlineStr">
        <is>
          <t>三年級</t>
        </is>
      </c>
      <c r="F38" s="26" t="inlineStr">
        <is>
          <t>中興國小</t>
        </is>
      </c>
      <c r="G38" s="26" t="inlineStr">
        <is>
          <t>張俐喬</t>
        </is>
      </c>
      <c r="H38" s="26" t="inlineStr">
        <is>
          <t>宋靜怡</t>
        </is>
      </c>
      <c r="I38" s="26" t="inlineStr">
        <is>
          <t>A3217</t>
        </is>
      </c>
      <c r="J38" s="11" t="n">
        <v>105</v>
      </c>
      <c r="K38" s="39" t="n"/>
      <c r="L38" s="11" t="n"/>
      <c r="M38" s="21" t="n"/>
      <c r="N38" s="3" t="n"/>
      <c r="O38" s="3" t="n"/>
      <c r="P38" s="3" t="n"/>
      <c r="Q38" s="24" t="n"/>
      <c r="R38" s="44" t="n"/>
      <c r="S38" s="44" t="n"/>
      <c r="T38" s="44" t="n"/>
      <c r="U38" s="44" t="n"/>
      <c r="V38" s="44" t="n"/>
      <c r="W38" s="44" t="n"/>
      <c r="X38" s="44" t="n"/>
      <c r="Y38" s="44" t="n"/>
      <c r="Z38" s="44" t="n"/>
      <c r="AA38" s="44" t="n"/>
      <c r="AB38" s="44" t="n"/>
    </row>
    <row customHeight="1" ht="16.5" r="39" s="29">
      <c r="A39" s="45" t="n"/>
      <c r="B39" s="45" t="n"/>
      <c r="C39" s="11" t="inlineStr">
        <is>
          <t>一跳一迴旋</t>
        </is>
      </c>
      <c r="D39" s="26" t="inlineStr">
        <is>
          <t>女子組</t>
        </is>
      </c>
      <c r="E39" s="26" t="inlineStr">
        <is>
          <t>三年級</t>
        </is>
      </c>
      <c r="F39" s="26" t="inlineStr">
        <is>
          <t>中山國小</t>
        </is>
      </c>
      <c r="G39" s="26" t="inlineStr">
        <is>
          <t>董育欣</t>
        </is>
      </c>
      <c r="H39" s="26" t="inlineStr">
        <is>
          <t>鄭嘉璇</t>
        </is>
      </c>
      <c r="I39" s="26" t="inlineStr">
        <is>
          <t>A3225</t>
        </is>
      </c>
      <c r="J39" s="11" t="n">
        <v>102</v>
      </c>
      <c r="K39" s="11" t="n"/>
      <c r="L39" s="11" t="n"/>
      <c r="M39" s="21" t="n"/>
      <c r="N39" s="3" t="n"/>
      <c r="O39" s="3" t="n"/>
      <c r="P39" s="3" t="n"/>
      <c r="Q39" s="24" t="n"/>
      <c r="R39" s="44" t="n"/>
      <c r="S39" s="44" t="n"/>
      <c r="T39" s="44" t="n"/>
      <c r="U39" s="44" t="n"/>
      <c r="V39" s="44" t="n"/>
      <c r="W39" s="44" t="n"/>
      <c r="X39" s="44" t="n"/>
      <c r="Y39" s="44" t="n"/>
      <c r="Z39" s="44" t="n"/>
      <c r="AA39" s="44" t="n"/>
      <c r="AB39" s="44" t="n"/>
    </row>
    <row customHeight="1" ht="16.5" r="40" s="29">
      <c r="A40" s="45" t="n"/>
      <c r="B40" s="45" t="n"/>
      <c r="C40" s="11" t="inlineStr">
        <is>
          <t>一跳一迴旋</t>
        </is>
      </c>
      <c r="D40" s="26" t="inlineStr">
        <is>
          <t>女子組</t>
        </is>
      </c>
      <c r="E40" s="26" t="inlineStr">
        <is>
          <t>三年級</t>
        </is>
      </c>
      <c r="F40" s="26" t="inlineStr">
        <is>
          <t>中正國小</t>
        </is>
      </c>
      <c r="G40" s="26" t="inlineStr">
        <is>
          <t>蘇芸喬</t>
        </is>
      </c>
      <c r="H40" s="26" t="inlineStr">
        <is>
          <t>楊美珠</t>
        </is>
      </c>
      <c r="I40" s="26" t="inlineStr">
        <is>
          <t>A3213</t>
        </is>
      </c>
      <c r="J40" s="11" t="n">
        <v>102</v>
      </c>
      <c r="K40" s="11" t="n"/>
      <c r="L40" s="11" t="n"/>
      <c r="M40" s="21" t="n"/>
      <c r="N40" s="3" t="n"/>
      <c r="O40" s="3" t="n"/>
      <c r="P40" s="3" t="n"/>
      <c r="Q40" s="24" t="n"/>
      <c r="R40" s="44" t="n"/>
      <c r="S40" s="44" t="n"/>
      <c r="T40" s="44" t="n"/>
      <c r="U40" s="44" t="n"/>
      <c r="V40" s="44" t="n"/>
      <c r="W40" s="44" t="n"/>
      <c r="X40" s="44" t="n"/>
      <c r="Y40" s="44" t="n"/>
      <c r="Z40" s="44" t="n"/>
      <c r="AA40" s="44" t="n"/>
      <c r="AB40" s="44" t="n"/>
    </row>
    <row customHeight="1" ht="16.5" r="41" s="29">
      <c r="A41" s="45" t="n"/>
      <c r="B41" s="45" t="n"/>
      <c r="C41" s="11" t="inlineStr">
        <is>
          <t>一跳一迴旋</t>
        </is>
      </c>
      <c r="D41" s="26" t="inlineStr">
        <is>
          <t>女子組</t>
        </is>
      </c>
      <c r="E41" s="26" t="inlineStr">
        <is>
          <t>三年級</t>
        </is>
      </c>
      <c r="F41" s="26" t="inlineStr">
        <is>
          <t>嵵裡國小</t>
        </is>
      </c>
      <c r="G41" s="26" t="inlineStr">
        <is>
          <t>陳詩云</t>
        </is>
      </c>
      <c r="H41" s="26" t="inlineStr">
        <is>
          <t>吳志恒</t>
        </is>
      </c>
      <c r="I41" s="26" t="inlineStr">
        <is>
          <t>A3235</t>
        </is>
      </c>
      <c r="J41" s="11" t="n">
        <v>101</v>
      </c>
      <c r="K41" s="39" t="n"/>
      <c r="L41" s="11" t="n"/>
      <c r="M41" s="21" t="n"/>
      <c r="N41" s="3" t="n"/>
      <c r="O41" s="3" t="n"/>
      <c r="P41" s="3" t="n"/>
      <c r="Q41" s="24" t="n"/>
      <c r="R41" s="44" t="n"/>
      <c r="S41" s="44" t="n"/>
      <c r="T41" s="44" t="n"/>
      <c r="U41" s="44" t="n"/>
      <c r="V41" s="44" t="n"/>
      <c r="W41" s="44" t="n"/>
      <c r="X41" s="44" t="n"/>
      <c r="Y41" s="44" t="n"/>
      <c r="Z41" s="44" t="n"/>
      <c r="AA41" s="44" t="n"/>
      <c r="AB41" s="44" t="n"/>
    </row>
    <row customHeight="1" ht="16.5" r="42" s="29">
      <c r="A42" s="45" t="n"/>
      <c r="B42" s="45" t="n"/>
      <c r="C42" s="11" t="inlineStr">
        <is>
          <t>一跳一迴旋</t>
        </is>
      </c>
      <c r="D42" s="26" t="inlineStr">
        <is>
          <t>女子組</t>
        </is>
      </c>
      <c r="E42" s="26" t="inlineStr">
        <is>
          <t>三年級</t>
        </is>
      </c>
      <c r="F42" s="26" t="inlineStr">
        <is>
          <t>隘門國小</t>
        </is>
      </c>
      <c r="G42" s="26" t="inlineStr">
        <is>
          <t>呂采璇</t>
        </is>
      </c>
      <c r="H42" s="26" t="inlineStr">
        <is>
          <t>王韻筑</t>
        </is>
      </c>
      <c r="I42" s="26" t="inlineStr">
        <is>
          <t>A3245</t>
        </is>
      </c>
      <c r="J42" s="11" t="n">
        <v>100</v>
      </c>
      <c r="K42" s="11" t="n"/>
      <c r="L42" s="11" t="n"/>
      <c r="M42" s="21" t="n"/>
      <c r="N42" s="3" t="n"/>
      <c r="O42" s="3" t="n"/>
      <c r="P42" s="3" t="n"/>
      <c r="Q42" s="24" t="n"/>
      <c r="R42" s="44" t="n"/>
      <c r="S42" s="44" t="n"/>
      <c r="T42" s="44" t="n"/>
      <c r="U42" s="44" t="n"/>
      <c r="V42" s="44" t="n"/>
      <c r="W42" s="44" t="n"/>
      <c r="X42" s="44" t="n"/>
      <c r="Y42" s="44" t="n"/>
      <c r="Z42" s="44" t="n"/>
      <c r="AA42" s="44" t="n"/>
      <c r="AB42" s="44" t="n"/>
    </row>
    <row customHeight="1" ht="16.5" r="43" s="29">
      <c r="A43" s="45" t="n"/>
      <c r="B43" s="45" t="n"/>
      <c r="C43" s="11" t="inlineStr">
        <is>
          <t>一跳一迴旋</t>
        </is>
      </c>
      <c r="D43" s="26" t="inlineStr">
        <is>
          <t>女子組</t>
        </is>
      </c>
      <c r="E43" s="26" t="inlineStr">
        <is>
          <t>三年級</t>
        </is>
      </c>
      <c r="F43" s="26" t="inlineStr">
        <is>
          <t>馬公國小</t>
        </is>
      </c>
      <c r="G43" s="26" t="inlineStr">
        <is>
          <t>柯彥雅</t>
        </is>
      </c>
      <c r="H43" s="26" t="inlineStr">
        <is>
          <t>許蕙婷</t>
        </is>
      </c>
      <c r="I43" s="26" t="inlineStr">
        <is>
          <t>A3203</t>
        </is>
      </c>
      <c r="J43" s="11" t="n">
        <v>95</v>
      </c>
      <c r="K43" s="39" t="n"/>
      <c r="L43" s="31" t="n"/>
      <c r="M43" s="21" t="n"/>
      <c r="N43" s="3" t="n"/>
      <c r="O43" s="3" t="n"/>
      <c r="P43" s="3" t="n"/>
      <c r="Q43" s="24" t="n"/>
      <c r="R43" s="44" t="n"/>
      <c r="S43" s="44" t="n"/>
      <c r="T43" s="44" t="n"/>
      <c r="U43" s="44" t="n"/>
      <c r="V43" s="44" t="n"/>
      <c r="W43" s="44" t="n"/>
      <c r="X43" s="44" t="n"/>
      <c r="Y43" s="44" t="n"/>
      <c r="Z43" s="44" t="n"/>
      <c r="AA43" s="44" t="n"/>
      <c r="AB43" s="44" t="n"/>
    </row>
    <row customHeight="1" ht="16.5" r="44" s="29">
      <c r="A44" s="45" t="n"/>
      <c r="B44" s="45" t="n"/>
      <c r="C44" s="11" t="inlineStr">
        <is>
          <t>一跳一迴旋</t>
        </is>
      </c>
      <c r="D44" s="26" t="inlineStr">
        <is>
          <t>女子組</t>
        </is>
      </c>
      <c r="E44" s="26" t="inlineStr">
        <is>
          <t>三年級</t>
        </is>
      </c>
      <c r="F44" s="27" t="inlineStr">
        <is>
          <t>馬公國小</t>
        </is>
      </c>
      <c r="G44" s="27" t="inlineStr">
        <is>
          <t>洪蕙橙</t>
        </is>
      </c>
      <c r="H44" s="27" t="inlineStr">
        <is>
          <t>許蕙婷</t>
        </is>
      </c>
      <c r="I44" s="27" t="inlineStr">
        <is>
          <t>A3206</t>
        </is>
      </c>
      <c r="J44" s="11" t="n">
        <v>94</v>
      </c>
      <c r="K44" s="11" t="n"/>
      <c r="L44" s="31" t="n"/>
      <c r="M44" s="21" t="n"/>
      <c r="N44" s="3" t="n"/>
      <c r="O44" s="3" t="n"/>
      <c r="P44" s="3" t="n"/>
      <c r="Q44" s="24" t="n"/>
      <c r="R44" s="44" t="n"/>
      <c r="S44" s="44" t="n"/>
      <c r="T44" s="44" t="n"/>
      <c r="U44" s="44" t="n"/>
      <c r="V44" s="44" t="n"/>
      <c r="W44" s="44" t="n"/>
      <c r="X44" s="44" t="n"/>
      <c r="Y44" s="44" t="n"/>
      <c r="Z44" s="44" t="n"/>
      <c r="AA44" s="44" t="n"/>
      <c r="AB44" s="44" t="n"/>
    </row>
    <row customHeight="1" ht="16.5" r="45" s="29">
      <c r="A45" s="45" t="n"/>
      <c r="B45" s="45" t="n"/>
      <c r="C45" s="11" t="inlineStr">
        <is>
          <t>一跳一迴旋</t>
        </is>
      </c>
      <c r="D45" s="26" t="inlineStr">
        <is>
          <t>女子組</t>
        </is>
      </c>
      <c r="E45" s="26" t="inlineStr">
        <is>
          <t>三年級</t>
        </is>
      </c>
      <c r="F45" s="26" t="inlineStr">
        <is>
          <t>馬公國小</t>
        </is>
      </c>
      <c r="G45" s="26" t="inlineStr">
        <is>
          <t>柯昱雅</t>
        </is>
      </c>
      <c r="H45" s="26" t="inlineStr">
        <is>
          <t>許蕙婷</t>
        </is>
      </c>
      <c r="I45" s="26" t="inlineStr">
        <is>
          <t>A3204</t>
        </is>
      </c>
      <c r="J45" s="11" t="n">
        <v>93</v>
      </c>
      <c r="K45" s="11" t="n"/>
      <c r="L45" s="31" t="n"/>
      <c r="M45" s="21" t="n"/>
      <c r="N45" s="3" t="n"/>
      <c r="O45" s="3" t="n"/>
      <c r="P45" s="3" t="n"/>
      <c r="Q45" s="24" t="n"/>
      <c r="R45" s="44" t="n"/>
      <c r="S45" s="44" t="n"/>
      <c r="T45" s="44" t="n"/>
      <c r="U45" s="44" t="n"/>
      <c r="V45" s="44" t="n"/>
      <c r="W45" s="44" t="n"/>
      <c r="X45" s="44" t="n"/>
      <c r="Y45" s="44" t="n"/>
      <c r="Z45" s="44" t="n"/>
      <c r="AA45" s="44" t="n"/>
      <c r="AB45" s="44" t="n"/>
    </row>
    <row customHeight="1" ht="16.5" r="46" s="29">
      <c r="A46" s="45" t="n"/>
      <c r="B46" s="45" t="n"/>
      <c r="C46" s="11" t="inlineStr">
        <is>
          <t>一跳一迴旋</t>
        </is>
      </c>
      <c r="D46" s="26" t="inlineStr">
        <is>
          <t>女子組</t>
        </is>
      </c>
      <c r="E46" s="26" t="inlineStr">
        <is>
          <t>三年級</t>
        </is>
      </c>
      <c r="F46" s="26" t="inlineStr">
        <is>
          <t>中正國小</t>
        </is>
      </c>
      <c r="G46" s="26" t="inlineStr">
        <is>
          <t>洪芯媛</t>
        </is>
      </c>
      <c r="H46" s="26" t="inlineStr">
        <is>
          <t>楊美珠</t>
        </is>
      </c>
      <c r="I46" s="26" t="inlineStr">
        <is>
          <t>A3210</t>
        </is>
      </c>
      <c r="J46" s="11" t="n">
        <v>89</v>
      </c>
      <c r="K46" s="11" t="n"/>
      <c r="L46" s="31" t="n"/>
      <c r="M46" s="21" t="n"/>
      <c r="N46" s="3" t="n"/>
      <c r="O46" s="3" t="n"/>
      <c r="P46" s="3" t="n"/>
      <c r="Q46" s="24" t="n"/>
      <c r="R46" s="44" t="n"/>
      <c r="S46" s="44" t="n"/>
      <c r="T46" s="44" t="n"/>
      <c r="U46" s="44" t="n"/>
      <c r="V46" s="44" t="n"/>
      <c r="W46" s="44" t="n"/>
      <c r="X46" s="44" t="n"/>
      <c r="Y46" s="44" t="n"/>
      <c r="Z46" s="44" t="n"/>
      <c r="AA46" s="44" t="n"/>
      <c r="AB46" s="44" t="n"/>
    </row>
    <row customHeight="1" ht="16.5" r="47" s="29">
      <c r="A47" s="45" t="n"/>
      <c r="B47" s="45" t="n"/>
      <c r="C47" s="11" t="inlineStr">
        <is>
          <t>一跳一迴旋</t>
        </is>
      </c>
      <c r="D47" s="26" t="inlineStr">
        <is>
          <t>女子組</t>
        </is>
      </c>
      <c r="E47" s="26" t="inlineStr">
        <is>
          <t>三年級</t>
        </is>
      </c>
      <c r="F47" s="26" t="inlineStr">
        <is>
          <t>中正國小</t>
        </is>
      </c>
      <c r="G47" s="26" t="inlineStr">
        <is>
          <t>鄭若妘</t>
        </is>
      </c>
      <c r="H47" s="26" t="inlineStr">
        <is>
          <t>蔡莉莉</t>
        </is>
      </c>
      <c r="I47" s="26" t="inlineStr">
        <is>
          <t>A3215</t>
        </is>
      </c>
      <c r="J47" s="11" t="n">
        <v>87</v>
      </c>
      <c r="K47" s="11" t="n"/>
      <c r="L47" s="31" t="n"/>
      <c r="M47" s="21" t="n"/>
      <c r="N47" s="3" t="n"/>
      <c r="O47" s="3" t="n"/>
      <c r="P47" s="3" t="n"/>
      <c r="Q47" s="24" t="n"/>
      <c r="R47" s="44" t="n"/>
      <c r="S47" s="44" t="n"/>
      <c r="T47" s="44" t="n"/>
      <c r="U47" s="44" t="n"/>
      <c r="V47" s="44" t="n"/>
      <c r="W47" s="44" t="n"/>
      <c r="X47" s="44" t="n"/>
      <c r="Y47" s="44" t="n"/>
      <c r="Z47" s="44" t="n"/>
      <c r="AA47" s="44" t="n"/>
      <c r="AB47" s="44" t="n"/>
    </row>
    <row customHeight="1" ht="16.5" r="48" s="29">
      <c r="A48" s="19" t="n"/>
      <c r="B48" s="19" t="n"/>
      <c r="C48" s="19" t="inlineStr">
        <is>
          <t>一跳一迴旋</t>
        </is>
      </c>
      <c r="D48" s="46" t="inlineStr">
        <is>
          <t>女子組</t>
        </is>
      </c>
      <c r="E48" s="46" t="inlineStr">
        <is>
          <t>三年級</t>
        </is>
      </c>
      <c r="F48" s="26" t="inlineStr">
        <is>
          <t>內垵國小</t>
        </is>
      </c>
      <c r="G48" s="26" t="inlineStr">
        <is>
          <t>郭語琪</t>
        </is>
      </c>
      <c r="H48" s="26" t="inlineStr">
        <is>
          <t>吳伃薇</t>
        </is>
      </c>
      <c r="I48" s="26" t="inlineStr">
        <is>
          <t>A3266</t>
        </is>
      </c>
      <c r="J48" s="11" t="n">
        <v>87</v>
      </c>
      <c r="K48" s="11" t="n"/>
      <c r="L48" s="31" t="n"/>
      <c r="M48" s="21" t="n"/>
      <c r="N48" s="3" t="n"/>
      <c r="O48" s="3" t="n"/>
      <c r="P48" s="3" t="n"/>
      <c r="Q48" s="2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</row>
    <row customHeight="1" ht="16.5" r="49" s="29">
      <c r="A49" s="45" t="n"/>
      <c r="B49" s="45" t="n"/>
      <c r="C49" s="11" t="inlineStr">
        <is>
          <t>一跳一迴旋</t>
        </is>
      </c>
      <c r="D49" s="26" t="inlineStr">
        <is>
          <t>女子組</t>
        </is>
      </c>
      <c r="E49" s="26" t="inlineStr">
        <is>
          <t>三年級</t>
        </is>
      </c>
      <c r="F49" s="26" t="inlineStr">
        <is>
          <t>望安國小</t>
        </is>
      </c>
      <c r="G49" s="26" t="inlineStr">
        <is>
          <t>陳亭語</t>
        </is>
      </c>
      <c r="H49" s="26" t="inlineStr">
        <is>
          <t>林鈺婷</t>
        </is>
      </c>
      <c r="I49" s="26" t="inlineStr">
        <is>
          <t>A3270</t>
        </is>
      </c>
      <c r="J49" s="11" t="n">
        <v>86</v>
      </c>
      <c r="K49" s="11" t="n"/>
      <c r="L49" s="31" t="n"/>
      <c r="M49" s="21" t="n"/>
      <c r="N49" s="3" t="n"/>
      <c r="O49" s="3" t="n"/>
      <c r="P49" s="3" t="n"/>
      <c r="Q49" s="24" t="n"/>
      <c r="R49" s="44" t="n"/>
      <c r="S49" s="44" t="n"/>
      <c r="T49" s="44" t="n"/>
      <c r="U49" s="44" t="n"/>
      <c r="V49" s="44" t="n"/>
      <c r="W49" s="44" t="n"/>
      <c r="X49" s="44" t="n"/>
      <c r="Y49" s="44" t="n"/>
      <c r="Z49" s="44" t="n"/>
      <c r="AA49" s="44" t="n"/>
      <c r="AB49" s="44" t="n"/>
    </row>
    <row customHeight="1" ht="16.5" r="50" s="29">
      <c r="A50" s="45" t="n"/>
      <c r="B50" s="45" t="n"/>
      <c r="C50" s="11" t="inlineStr">
        <is>
          <t>一跳一迴旋</t>
        </is>
      </c>
      <c r="D50" s="26" t="inlineStr">
        <is>
          <t>女子組</t>
        </is>
      </c>
      <c r="E50" s="26" t="inlineStr">
        <is>
          <t>三年級</t>
        </is>
      </c>
      <c r="F50" s="26" t="inlineStr">
        <is>
          <t>後寮國小</t>
        </is>
      </c>
      <c r="G50" s="26" t="inlineStr">
        <is>
          <t>顏君洳</t>
        </is>
      </c>
      <c r="H50" s="26" t="inlineStr">
        <is>
          <t>邱志峰</t>
        </is>
      </c>
      <c r="I50" s="26" t="inlineStr">
        <is>
          <t>A3257</t>
        </is>
      </c>
      <c r="J50" s="11" t="n">
        <v>85</v>
      </c>
      <c r="K50" s="11" t="n"/>
      <c r="L50" s="31" t="n"/>
      <c r="M50" s="21" t="n"/>
      <c r="N50" s="3" t="n"/>
      <c r="O50" s="3" t="n"/>
      <c r="P50" s="3" t="n"/>
      <c r="Q50" s="24" t="n"/>
      <c r="R50" s="44" t="n"/>
      <c r="S50" s="44" t="n"/>
      <c r="T50" s="44" t="n"/>
      <c r="U50" s="44" t="n"/>
      <c r="V50" s="44" t="n"/>
      <c r="W50" s="44" t="n"/>
      <c r="X50" s="44" t="n"/>
      <c r="Y50" s="44" t="n"/>
      <c r="Z50" s="44" t="n"/>
      <c r="AA50" s="44" t="n"/>
      <c r="AB50" s="44" t="n"/>
    </row>
    <row customHeight="1" ht="16.5" r="51" s="29">
      <c r="A51" s="45" t="n"/>
      <c r="B51" s="45" t="n"/>
      <c r="C51" s="11" t="inlineStr">
        <is>
          <t>一跳一迴旋</t>
        </is>
      </c>
      <c r="D51" s="26" t="inlineStr">
        <is>
          <t>女子組</t>
        </is>
      </c>
      <c r="E51" s="26" t="inlineStr">
        <is>
          <t>三年級</t>
        </is>
      </c>
      <c r="F51" s="26" t="inlineStr">
        <is>
          <t>鳥嶼國小</t>
        </is>
      </c>
      <c r="G51" s="26" t="inlineStr">
        <is>
          <t>吳蕎恩</t>
        </is>
      </c>
      <c r="H51" s="26" t="inlineStr">
        <is>
          <t>紀宗秀</t>
        </is>
      </c>
      <c r="I51" s="26" t="inlineStr">
        <is>
          <t>A3251</t>
        </is>
      </c>
      <c r="J51" s="11" t="n">
        <v>83</v>
      </c>
      <c r="K51" s="11" t="n"/>
      <c r="L51" s="31" t="n"/>
      <c r="M51" s="21" t="n"/>
      <c r="N51" s="3" t="n"/>
      <c r="O51" s="3" t="n"/>
      <c r="P51" s="3" t="n"/>
      <c r="Q51" s="24" t="n"/>
      <c r="R51" s="44" t="n"/>
      <c r="S51" s="44" t="n"/>
      <c r="T51" s="44" t="n"/>
      <c r="U51" s="44" t="n"/>
      <c r="V51" s="44" t="n"/>
      <c r="W51" s="44" t="n"/>
      <c r="X51" s="44" t="n"/>
      <c r="Y51" s="44" t="n"/>
      <c r="Z51" s="44" t="n"/>
      <c r="AA51" s="44" t="n"/>
      <c r="AB51" s="44" t="n"/>
    </row>
    <row customHeight="1" ht="16.5" r="52" s="29">
      <c r="A52" s="19" t="n"/>
      <c r="B52" s="19" t="n"/>
      <c r="C52" s="19" t="inlineStr">
        <is>
          <t>一跳一迴旋</t>
        </is>
      </c>
      <c r="D52" s="46" t="inlineStr">
        <is>
          <t>女子組</t>
        </is>
      </c>
      <c r="E52" s="46" t="inlineStr">
        <is>
          <t>三年級</t>
        </is>
      </c>
      <c r="F52" s="47" t="inlineStr">
        <is>
          <t>內垵國小</t>
        </is>
      </c>
      <c r="G52" s="47" t="inlineStr">
        <is>
          <t>洪惜緣</t>
        </is>
      </c>
      <c r="H52" s="47" t="inlineStr">
        <is>
          <t>吳伃薇</t>
        </is>
      </c>
      <c r="I52" s="47" t="inlineStr">
        <is>
          <t>A3264</t>
        </is>
      </c>
      <c r="J52" s="11" t="n">
        <v>81</v>
      </c>
      <c r="K52" s="11" t="n"/>
      <c r="L52" s="31" t="n"/>
      <c r="M52" s="21" t="n"/>
      <c r="N52" s="3" t="n"/>
      <c r="O52" s="3" t="n"/>
      <c r="P52" s="3" t="n"/>
      <c r="Q52" s="24" t="n"/>
      <c r="R52" s="44" t="n"/>
      <c r="S52" s="44" t="n"/>
      <c r="T52" s="44" t="n"/>
      <c r="U52" s="44" t="n"/>
      <c r="V52" s="44" t="n"/>
      <c r="W52" s="44" t="n"/>
      <c r="X52" s="44" t="n"/>
      <c r="Y52" s="44" t="n"/>
      <c r="Z52" s="44" t="n"/>
      <c r="AA52" s="44" t="n"/>
      <c r="AB52" s="44" t="n"/>
    </row>
    <row customHeight="1" ht="16.5" r="53" s="29">
      <c r="A53" s="45" t="n"/>
      <c r="B53" s="45" t="n"/>
      <c r="C53" s="11" t="inlineStr">
        <is>
          <t>一跳一迴旋</t>
        </is>
      </c>
      <c r="D53" s="26" t="inlineStr">
        <is>
          <t>女子組</t>
        </is>
      </c>
      <c r="E53" s="26" t="inlineStr">
        <is>
          <t>三年級</t>
        </is>
      </c>
      <c r="F53" s="26" t="inlineStr">
        <is>
          <t>中正國小</t>
        </is>
      </c>
      <c r="G53" s="26" t="inlineStr">
        <is>
          <t>陳妤婕</t>
        </is>
      </c>
      <c r="H53" s="26" t="inlineStr">
        <is>
          <t>楊美珠</t>
        </is>
      </c>
      <c r="I53" s="26" t="inlineStr">
        <is>
          <t>A3216</t>
        </is>
      </c>
      <c r="J53" s="11" t="n">
        <v>77</v>
      </c>
      <c r="K53" s="39" t="n"/>
      <c r="L53" s="31" t="n"/>
      <c r="M53" s="21" t="n"/>
      <c r="N53" s="3" t="n"/>
      <c r="O53" s="3" t="n"/>
      <c r="P53" s="3" t="n"/>
      <c r="Q53" s="24" t="n"/>
      <c r="R53" s="44" t="n"/>
      <c r="S53" s="44" t="n"/>
      <c r="T53" s="44" t="n"/>
      <c r="U53" s="44" t="n"/>
      <c r="V53" s="44" t="n"/>
      <c r="W53" s="44" t="n"/>
      <c r="X53" s="44" t="n"/>
      <c r="Y53" s="44" t="n"/>
      <c r="Z53" s="44" t="n"/>
      <c r="AA53" s="44" t="n"/>
      <c r="AB53" s="44" t="n"/>
    </row>
    <row customHeight="1" ht="16.5" r="54" s="29">
      <c r="A54" s="45" t="n"/>
      <c r="B54" s="45" t="n"/>
      <c r="C54" s="11" t="inlineStr">
        <is>
          <t>一跳一迴旋</t>
        </is>
      </c>
      <c r="D54" s="26" t="inlineStr">
        <is>
          <t>女子組</t>
        </is>
      </c>
      <c r="E54" s="26" t="inlineStr">
        <is>
          <t>三年級</t>
        </is>
      </c>
      <c r="F54" s="26" t="inlineStr">
        <is>
          <t>隘門國小</t>
        </is>
      </c>
      <c r="G54" s="26" t="inlineStr">
        <is>
          <t>呂凌瑤</t>
        </is>
      </c>
      <c r="H54" s="26" t="inlineStr">
        <is>
          <t>張益芳</t>
        </is>
      </c>
      <c r="I54" s="26" t="inlineStr">
        <is>
          <t>A3244</t>
        </is>
      </c>
      <c r="J54" s="11" t="n">
        <v>74</v>
      </c>
      <c r="K54" s="11" t="n"/>
      <c r="L54" s="31" t="n"/>
      <c r="M54" s="21" t="n"/>
      <c r="N54" s="3" t="n"/>
      <c r="O54" s="3" t="n"/>
      <c r="P54" s="3" t="n"/>
      <c r="Q54" s="24" t="n"/>
      <c r="R54" s="44" t="n"/>
      <c r="S54" s="44" t="n"/>
      <c r="T54" s="44" t="n"/>
      <c r="U54" s="44" t="n"/>
      <c r="V54" s="44" t="n"/>
      <c r="W54" s="44" t="n"/>
      <c r="X54" s="44" t="n"/>
      <c r="Y54" s="44" t="n"/>
      <c r="Z54" s="44" t="n"/>
      <c r="AA54" s="44" t="n"/>
      <c r="AB54" s="44" t="n"/>
    </row>
    <row customHeight="1" ht="16.5" r="55" s="29">
      <c r="A55" s="45" t="n"/>
      <c r="B55" s="45" t="n"/>
      <c r="C55" s="11" t="inlineStr">
        <is>
          <t>一跳一迴旋</t>
        </is>
      </c>
      <c r="D55" s="26" t="inlineStr">
        <is>
          <t>女子組</t>
        </is>
      </c>
      <c r="E55" s="26" t="inlineStr">
        <is>
          <t>三年級</t>
        </is>
      </c>
      <c r="F55" s="26" t="inlineStr">
        <is>
          <t>中興國小</t>
        </is>
      </c>
      <c r="G55" s="26" t="inlineStr">
        <is>
          <t>沈家荷</t>
        </is>
      </c>
      <c r="H55" s="26" t="inlineStr">
        <is>
          <t>宋靜怡</t>
        </is>
      </c>
      <c r="I55" s="26" t="inlineStr">
        <is>
          <t>A3218</t>
        </is>
      </c>
      <c r="J55" s="11" t="n">
        <v>68</v>
      </c>
      <c r="K55" s="11" t="n"/>
      <c r="L55" s="31" t="n"/>
      <c r="M55" s="21" t="n"/>
      <c r="N55" s="3" t="n"/>
      <c r="O55" s="3" t="n"/>
      <c r="P55" s="3" t="n"/>
      <c r="Q55" s="24" t="n"/>
      <c r="R55" s="44" t="n"/>
      <c r="S55" s="44" t="n"/>
      <c r="T55" s="44" t="n"/>
      <c r="U55" s="44" t="n"/>
      <c r="V55" s="44" t="n"/>
      <c r="W55" s="44" t="n"/>
      <c r="X55" s="44" t="n"/>
      <c r="Y55" s="44" t="n"/>
      <c r="Z55" s="44" t="n"/>
      <c r="AA55" s="44" t="n"/>
      <c r="AB55" s="44" t="n"/>
    </row>
    <row customHeight="1" ht="16.5" r="56" s="29">
      <c r="A56" s="45" t="n"/>
      <c r="B56" s="45" t="n"/>
      <c r="C56" s="12" t="inlineStr">
        <is>
          <t>一跳一迴旋</t>
        </is>
      </c>
      <c r="D56" s="26" t="inlineStr">
        <is>
          <t>女子組</t>
        </is>
      </c>
      <c r="E56" s="26" t="inlineStr">
        <is>
          <t>三年級</t>
        </is>
      </c>
      <c r="F56" s="26" t="inlineStr">
        <is>
          <t>大池國小</t>
        </is>
      </c>
      <c r="G56" s="26" t="inlineStr">
        <is>
          <t>陳淯琳</t>
        </is>
      </c>
      <c r="H56" s="26" t="inlineStr">
        <is>
          <t>蔡馥琦</t>
        </is>
      </c>
      <c r="I56" s="26" t="inlineStr">
        <is>
          <t>A3260</t>
        </is>
      </c>
      <c r="J56" s="11" t="n">
        <v>62</v>
      </c>
      <c r="K56" s="11" t="n"/>
      <c r="L56" s="31" t="n"/>
      <c r="M56" s="21" t="n"/>
      <c r="N56" s="3" t="n"/>
      <c r="O56" s="3" t="n"/>
      <c r="P56" s="3" t="n"/>
      <c r="Q56" s="24" t="n"/>
      <c r="R56" s="44" t="n"/>
      <c r="S56" s="44" t="n"/>
      <c r="T56" s="44" t="n"/>
      <c r="U56" s="44" t="n"/>
      <c r="V56" s="44" t="n"/>
      <c r="W56" s="44" t="n"/>
      <c r="X56" s="44" t="n"/>
      <c r="Y56" s="44" t="n"/>
      <c r="Z56" s="44" t="n"/>
      <c r="AA56" s="44" t="n"/>
      <c r="AB56" s="44" t="n"/>
    </row>
    <row customHeight="1" ht="16.5" r="57" s="29">
      <c r="A57" s="45" t="n"/>
      <c r="B57" s="45" t="n"/>
      <c r="C57" s="11" t="inlineStr">
        <is>
          <t>一跳一迴旋</t>
        </is>
      </c>
      <c r="D57" s="26" t="inlineStr">
        <is>
          <t>女子組</t>
        </is>
      </c>
      <c r="E57" s="26" t="inlineStr">
        <is>
          <t>三年級</t>
        </is>
      </c>
      <c r="F57" s="26" t="inlineStr">
        <is>
          <t>石泉國小</t>
        </is>
      </c>
      <c r="G57" s="26" t="inlineStr">
        <is>
          <t>劉云熙</t>
        </is>
      </c>
      <c r="H57" s="26" t="inlineStr">
        <is>
          <t>陳笠崎</t>
        </is>
      </c>
      <c r="I57" s="26" t="inlineStr">
        <is>
          <t>A3229</t>
        </is>
      </c>
      <c r="J57" s="11" t="n">
        <v>62</v>
      </c>
      <c r="K57" s="11" t="n"/>
      <c r="L57" s="31" t="n"/>
      <c r="M57" s="21" t="n"/>
      <c r="N57" s="3" t="n"/>
      <c r="O57" s="3" t="n"/>
      <c r="P57" s="3" t="n"/>
      <c r="Q57" s="24" t="n"/>
      <c r="R57" s="44" t="n"/>
      <c r="S57" s="44" t="n"/>
      <c r="T57" s="44" t="n"/>
      <c r="U57" s="44" t="n"/>
      <c r="V57" s="44" t="n"/>
      <c r="W57" s="44" t="n"/>
      <c r="X57" s="44" t="n"/>
      <c r="Y57" s="44" t="n"/>
      <c r="Z57" s="44" t="n"/>
      <c r="AA57" s="44" t="n"/>
      <c r="AB57" s="44" t="n"/>
    </row>
    <row customHeight="1" ht="16.5" r="58" s="29">
      <c r="A58" s="45" t="n"/>
      <c r="B58" s="45" t="n"/>
      <c r="C58" s="11" t="inlineStr">
        <is>
          <t>一跳一迴旋</t>
        </is>
      </c>
      <c r="D58" s="26" t="inlineStr">
        <is>
          <t>女子組</t>
        </is>
      </c>
      <c r="E58" s="26" t="inlineStr">
        <is>
          <t>三年級</t>
        </is>
      </c>
      <c r="F58" s="26" t="inlineStr">
        <is>
          <t>成功國小</t>
        </is>
      </c>
      <c r="G58" s="26" t="inlineStr">
        <is>
          <t>林芸儀</t>
        </is>
      </c>
      <c r="H58" s="26" t="inlineStr">
        <is>
          <t>張語真</t>
        </is>
      </c>
      <c r="I58" s="26" t="inlineStr">
        <is>
          <t>A3236</t>
        </is>
      </c>
      <c r="J58" s="11" t="n">
        <v>58</v>
      </c>
      <c r="K58" s="39" t="n"/>
      <c r="L58" s="31" t="n"/>
      <c r="M58" s="21" t="n"/>
      <c r="N58" s="3" t="n"/>
      <c r="O58" s="3" t="n"/>
      <c r="P58" s="3" t="n"/>
      <c r="Q58" s="24" t="n"/>
      <c r="R58" s="44" t="n"/>
      <c r="S58" s="44" t="n"/>
      <c r="T58" s="44" t="n"/>
      <c r="U58" s="44" t="n"/>
      <c r="V58" s="44" t="n"/>
      <c r="W58" s="44" t="n"/>
      <c r="X58" s="44" t="n"/>
      <c r="Y58" s="44" t="n"/>
      <c r="Z58" s="44" t="n"/>
      <c r="AA58" s="44" t="n"/>
      <c r="AB58" s="44" t="n"/>
    </row>
    <row customHeight="1" ht="16.5" r="59" s="29">
      <c r="A59" s="45" t="n"/>
      <c r="B59" s="45" t="n"/>
      <c r="C59" s="11" t="inlineStr">
        <is>
          <t>一跳一迴旋</t>
        </is>
      </c>
      <c r="D59" s="26" t="inlineStr">
        <is>
          <t>女子組</t>
        </is>
      </c>
      <c r="E59" s="26" t="inlineStr">
        <is>
          <t>三年級</t>
        </is>
      </c>
      <c r="F59" s="26" t="inlineStr">
        <is>
          <t>外垵國小</t>
        </is>
      </c>
      <c r="G59" s="26" t="inlineStr">
        <is>
          <t>許宥臻</t>
        </is>
      </c>
      <c r="H59" s="26" t="inlineStr">
        <is>
          <t>李正榮</t>
        </is>
      </c>
      <c r="I59" s="26" t="inlineStr">
        <is>
          <t>A3268</t>
        </is>
      </c>
      <c r="J59" s="11" t="n">
        <v>58</v>
      </c>
      <c r="K59" s="11" t="n"/>
      <c r="L59" s="31" t="n"/>
      <c r="M59" s="21" t="n"/>
      <c r="N59" s="3" t="n"/>
      <c r="O59" s="3" t="n"/>
      <c r="P59" s="3" t="n"/>
      <c r="Q59" s="2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</row>
    <row customHeight="1" ht="16.5" r="60" s="29">
      <c r="A60" s="45" t="n"/>
      <c r="B60" s="45" t="n"/>
      <c r="C60" s="11" t="inlineStr">
        <is>
          <t>一跳一迴旋</t>
        </is>
      </c>
      <c r="D60" s="26" t="inlineStr">
        <is>
          <t>女子組</t>
        </is>
      </c>
      <c r="E60" s="26" t="inlineStr">
        <is>
          <t>三年級</t>
        </is>
      </c>
      <c r="F60" s="26" t="inlineStr">
        <is>
          <t>文澳國小</t>
        </is>
      </c>
      <c r="G60" s="26" t="inlineStr">
        <is>
          <t>林瑀樂</t>
        </is>
      </c>
      <c r="H60" s="26" t="inlineStr">
        <is>
          <t>黃珮瑜</t>
        </is>
      </c>
      <c r="I60" s="26" t="inlineStr">
        <is>
          <t>A3277</t>
        </is>
      </c>
      <c r="J60" s="11" t="n">
        <v>54</v>
      </c>
      <c r="K60" s="11" t="n"/>
      <c r="L60" s="31" t="n"/>
      <c r="M60" s="21" t="n"/>
      <c r="N60" s="3" t="n"/>
      <c r="O60" s="3" t="n"/>
      <c r="P60" s="3" t="n"/>
      <c r="Q60" s="24" t="n"/>
      <c r="R60" s="44" t="n"/>
      <c r="S60" s="44" t="n"/>
      <c r="T60" s="44" t="n"/>
      <c r="U60" s="44" t="n"/>
      <c r="V60" s="44" t="n"/>
      <c r="W60" s="44" t="n"/>
      <c r="X60" s="44" t="n"/>
      <c r="Y60" s="44" t="n"/>
      <c r="Z60" s="44" t="n"/>
      <c r="AA60" s="44" t="n"/>
      <c r="AB60" s="44" t="n"/>
    </row>
    <row customHeight="1" ht="16.5" r="61" s="29">
      <c r="A61" s="19" t="n"/>
      <c r="B61" s="19" t="n"/>
      <c r="C61" s="12" t="inlineStr">
        <is>
          <t>一跳一迴旋</t>
        </is>
      </c>
      <c r="D61" s="26" t="inlineStr">
        <is>
          <t>女子組</t>
        </is>
      </c>
      <c r="E61" s="26" t="inlineStr">
        <is>
          <t>三年級</t>
        </is>
      </c>
      <c r="F61" s="26" t="inlineStr">
        <is>
          <t>吉貝國小</t>
        </is>
      </c>
      <c r="G61" s="26" t="inlineStr">
        <is>
          <t>陳又歆</t>
        </is>
      </c>
      <c r="H61" s="26" t="inlineStr">
        <is>
          <t>鄭珮琳</t>
        </is>
      </c>
      <c r="I61" s="26" t="inlineStr">
        <is>
          <t>A3254</t>
        </is>
      </c>
      <c r="J61" s="11" t="n">
        <v>52</v>
      </c>
      <c r="K61" s="11" t="n"/>
      <c r="L61" s="31" t="n"/>
      <c r="M61" s="21" t="n"/>
      <c r="N61" s="3" t="n"/>
      <c r="O61" s="3" t="n"/>
      <c r="P61" s="3" t="n"/>
      <c r="Q61" s="24" t="n"/>
      <c r="R61" s="44" t="n"/>
      <c r="S61" s="44" t="n"/>
      <c r="T61" s="44" t="n"/>
      <c r="U61" s="44" t="n"/>
      <c r="V61" s="44" t="n"/>
      <c r="W61" s="44" t="n"/>
      <c r="X61" s="44" t="n"/>
      <c r="Y61" s="44" t="n"/>
      <c r="Z61" s="44" t="n"/>
      <c r="AA61" s="44" t="n"/>
      <c r="AB61" s="44" t="n"/>
    </row>
    <row customHeight="1" ht="16.5" r="62" s="29">
      <c r="A62" s="45" t="n"/>
      <c r="B62" s="45" t="n"/>
      <c r="C62" s="11" t="inlineStr">
        <is>
          <t>一跳一迴旋</t>
        </is>
      </c>
      <c r="D62" s="26" t="inlineStr">
        <is>
          <t>女子組</t>
        </is>
      </c>
      <c r="E62" s="26" t="inlineStr">
        <is>
          <t>三年級</t>
        </is>
      </c>
      <c r="F62" s="26" t="inlineStr">
        <is>
          <t>花嶼國小</t>
        </is>
      </c>
      <c r="G62" s="26" t="inlineStr">
        <is>
          <t>王思琳</t>
        </is>
      </c>
      <c r="H62" s="26" t="inlineStr">
        <is>
          <t>邱加佳</t>
        </is>
      </c>
      <c r="I62" s="26" t="inlineStr">
        <is>
          <t>A3274</t>
        </is>
      </c>
      <c r="J62" s="11" t="n">
        <v>48</v>
      </c>
      <c r="K62" s="39" t="n"/>
      <c r="L62" s="33" t="n"/>
      <c r="M62" s="21" t="n"/>
      <c r="N62" s="3" t="n"/>
      <c r="O62" s="3" t="n"/>
      <c r="P62" s="3" t="n"/>
      <c r="Q62" s="24" t="n"/>
      <c r="R62" s="44" t="n"/>
      <c r="S62" s="44" t="n"/>
      <c r="T62" s="44" t="n"/>
      <c r="U62" s="44" t="n"/>
      <c r="V62" s="44" t="n"/>
      <c r="W62" s="44" t="n"/>
      <c r="X62" s="44" t="n"/>
      <c r="Y62" s="44" t="n"/>
      <c r="Z62" s="44" t="n"/>
      <c r="AA62" s="44" t="n"/>
      <c r="AB62" s="44" t="n"/>
    </row>
    <row customHeight="1" ht="16.5" r="63" s="29">
      <c r="A63" s="45" t="n"/>
      <c r="B63" s="45" t="n"/>
      <c r="C63" s="19" t="inlineStr">
        <is>
          <t>一跳一迴旋</t>
        </is>
      </c>
      <c r="D63" s="46" t="inlineStr">
        <is>
          <t>女子組</t>
        </is>
      </c>
      <c r="E63" s="46" t="inlineStr">
        <is>
          <t>三年級</t>
        </is>
      </c>
      <c r="F63" s="46" t="inlineStr">
        <is>
          <t>馬公國小</t>
        </is>
      </c>
      <c r="G63" s="46" t="inlineStr">
        <is>
          <t>宋婕晞</t>
        </is>
      </c>
      <c r="H63" s="46" t="inlineStr">
        <is>
          <t>楊淑珍</t>
        </is>
      </c>
      <c r="I63" s="46" t="inlineStr">
        <is>
          <t>A3201</t>
        </is>
      </c>
      <c r="J63" s="11" t="n">
        <v>47</v>
      </c>
      <c r="K63" s="11" t="n"/>
      <c r="L63" s="33" t="n"/>
      <c r="M63" s="21" t="n"/>
      <c r="N63" s="44" t="n"/>
      <c r="O63" s="44" t="n"/>
      <c r="P63" s="44" t="n"/>
      <c r="Q63" s="44" t="n"/>
      <c r="R63" s="44" t="n"/>
      <c r="S63" s="44" t="n"/>
      <c r="T63" s="44" t="n"/>
      <c r="U63" s="44" t="n"/>
      <c r="V63" s="44" t="n"/>
      <c r="W63" s="44" t="n"/>
      <c r="X63" s="44" t="n"/>
    </row>
    <row customHeight="1" ht="16.5" r="64" s="29">
      <c r="A64" s="45" t="n"/>
      <c r="B64" s="45" t="n"/>
      <c r="C64" s="11" t="inlineStr">
        <is>
          <t>一跳一迴旋</t>
        </is>
      </c>
      <c r="D64" s="26" t="inlineStr">
        <is>
          <t>女子組</t>
        </is>
      </c>
      <c r="E64" s="26" t="inlineStr">
        <is>
          <t>三年級</t>
        </is>
      </c>
      <c r="F64" s="26" t="inlineStr">
        <is>
          <t>石泉國小</t>
        </is>
      </c>
      <c r="G64" s="26" t="inlineStr">
        <is>
          <t>何禹希</t>
        </is>
      </c>
      <c r="H64" s="26" t="inlineStr">
        <is>
          <t>陳雅莉</t>
        </is>
      </c>
      <c r="I64" s="26" t="inlineStr">
        <is>
          <t>A3228</t>
        </is>
      </c>
      <c r="J64" s="11" t="n">
        <v>47</v>
      </c>
      <c r="K64" s="11" t="n"/>
      <c r="L64" s="33" t="n"/>
      <c r="M64" s="21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</row>
    <row customHeight="1" ht="16.5" r="65" s="29">
      <c r="A65" s="45" t="n"/>
      <c r="B65" s="45" t="n"/>
      <c r="C65" s="11" t="inlineStr">
        <is>
          <t>一跳一迴旋</t>
        </is>
      </c>
      <c r="D65" s="26" t="inlineStr">
        <is>
          <t>女子組</t>
        </is>
      </c>
      <c r="E65" s="26" t="inlineStr">
        <is>
          <t>三年級</t>
        </is>
      </c>
      <c r="F65" s="48" t="inlineStr">
        <is>
          <t>馬公國小</t>
        </is>
      </c>
      <c r="G65" s="48" t="inlineStr">
        <is>
          <t>陳玉欣</t>
        </is>
      </c>
      <c r="H65" s="48" t="inlineStr">
        <is>
          <t>楊淑珍</t>
        </is>
      </c>
      <c r="I65" s="48" t="inlineStr">
        <is>
          <t>A3208</t>
        </is>
      </c>
      <c r="J65" s="11" t="n">
        <v>47</v>
      </c>
      <c r="K65" s="11" t="n"/>
      <c r="L65" s="33" t="n"/>
      <c r="M65" s="21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</row>
    <row customHeight="1" ht="16.5" r="66" s="29">
      <c r="A66" s="19" t="n"/>
      <c r="B66" s="19" t="n"/>
      <c r="C66" s="12" t="inlineStr">
        <is>
          <t>一跳一迴旋</t>
        </is>
      </c>
      <c r="D66" s="26" t="inlineStr">
        <is>
          <t>女子組</t>
        </is>
      </c>
      <c r="E66" s="26" t="inlineStr">
        <is>
          <t>三年級</t>
        </is>
      </c>
      <c r="F66" s="26" t="inlineStr">
        <is>
          <t>龍門國小</t>
        </is>
      </c>
      <c r="G66" s="26" t="inlineStr">
        <is>
          <t>顏芷玨</t>
        </is>
      </c>
      <c r="H66" s="26" t="inlineStr">
        <is>
          <t>陳毓元</t>
        </is>
      </c>
      <c r="I66" s="26" t="inlineStr">
        <is>
          <t>A3243</t>
        </is>
      </c>
      <c r="J66" s="11" t="n">
        <v>46</v>
      </c>
      <c r="K66" s="11" t="n"/>
      <c r="L66" s="31" t="n"/>
      <c r="M66" s="21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</row>
    <row customHeight="1" ht="16.5" r="67" s="29">
      <c r="A67" s="19" t="n"/>
      <c r="B67" s="19" t="n"/>
      <c r="C67" s="11" t="inlineStr">
        <is>
          <t>一跳一迴旋</t>
        </is>
      </c>
      <c r="D67" s="26" t="inlineStr">
        <is>
          <t>女子組</t>
        </is>
      </c>
      <c r="E67" s="26" t="inlineStr">
        <is>
          <t>三年級</t>
        </is>
      </c>
      <c r="F67" s="26" t="inlineStr">
        <is>
          <t>鳥嶼國小</t>
        </is>
      </c>
      <c r="G67" s="26" t="inlineStr">
        <is>
          <t>魏雨晴</t>
        </is>
      </c>
      <c r="H67" s="26" t="inlineStr">
        <is>
          <t>呂淑華</t>
        </is>
      </c>
      <c r="I67" s="26" t="inlineStr">
        <is>
          <t>A3252</t>
        </is>
      </c>
      <c r="J67" s="11" t="n">
        <v>41</v>
      </c>
      <c r="K67" s="11" t="n"/>
      <c r="L67" s="11" t="n"/>
      <c r="M67" s="21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</row>
    <row customHeight="1" ht="16.5" r="68" s="29">
      <c r="A68" s="45" t="n"/>
      <c r="B68" s="45" t="n"/>
      <c r="C68" s="11" t="inlineStr">
        <is>
          <t>一跳一迴旋</t>
        </is>
      </c>
      <c r="D68" s="26" t="inlineStr">
        <is>
          <t>女子組</t>
        </is>
      </c>
      <c r="E68" s="26" t="inlineStr">
        <is>
          <t>三年級</t>
        </is>
      </c>
      <c r="F68" s="26" t="inlineStr">
        <is>
          <t>後寮國小</t>
        </is>
      </c>
      <c r="G68" s="26" t="inlineStr">
        <is>
          <t>莊小妍</t>
        </is>
      </c>
      <c r="H68" s="26" t="inlineStr">
        <is>
          <t>吳旻駿</t>
        </is>
      </c>
      <c r="I68" s="26" t="inlineStr">
        <is>
          <t>A3255</t>
        </is>
      </c>
      <c r="J68" s="11" t="n">
        <v>41</v>
      </c>
      <c r="K68" s="11" t="n"/>
      <c r="L68" s="33" t="n"/>
      <c r="M68" s="21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</row>
    <row customHeight="1" ht="16.5" r="69" s="29">
      <c r="A69" s="45" t="n"/>
      <c r="B69" s="45" t="n"/>
      <c r="C69" s="11" t="inlineStr">
        <is>
          <t>一跳一迴旋</t>
        </is>
      </c>
      <c r="D69" s="26" t="inlineStr">
        <is>
          <t>女子組</t>
        </is>
      </c>
      <c r="E69" s="26" t="inlineStr">
        <is>
          <t>三年級</t>
        </is>
      </c>
      <c r="F69" s="26" t="inlineStr">
        <is>
          <t>馬公國小</t>
        </is>
      </c>
      <c r="G69" s="26" t="inlineStr">
        <is>
          <t>蘇于倢</t>
        </is>
      </c>
      <c r="H69" s="26" t="inlineStr">
        <is>
          <t>張家羚</t>
        </is>
      </c>
      <c r="I69" s="26" t="inlineStr">
        <is>
          <t>A3207</t>
        </is>
      </c>
      <c r="J69" s="11" t="n">
        <v>40</v>
      </c>
      <c r="K69" s="11" t="n"/>
      <c r="L69" s="33" t="n"/>
      <c r="M69" s="21" t="n"/>
      <c r="N69" s="44" t="n"/>
      <c r="O69" s="44" t="n"/>
      <c r="P69" s="44" t="n"/>
      <c r="Q69" s="44" t="n"/>
      <c r="R69" s="44" t="n"/>
      <c r="S69" s="44" t="n"/>
      <c r="T69" s="44" t="n"/>
      <c r="U69" s="44" t="n"/>
      <c r="V69" s="44" t="n"/>
      <c r="W69" s="44" t="n"/>
      <c r="X69" s="44" t="n"/>
    </row>
    <row customHeight="1" ht="16.5" r="70" s="29">
      <c r="A70" s="45" t="n"/>
      <c r="B70" s="45" t="n"/>
      <c r="C70" s="11" t="inlineStr">
        <is>
          <t>一跳一迴旋</t>
        </is>
      </c>
      <c r="D70" s="26" t="inlineStr">
        <is>
          <t>女子組</t>
        </is>
      </c>
      <c r="E70" s="26" t="inlineStr">
        <is>
          <t>三年級</t>
        </is>
      </c>
      <c r="F70" s="26" t="inlineStr">
        <is>
          <t>中山國小</t>
        </is>
      </c>
      <c r="G70" s="26" t="inlineStr">
        <is>
          <t>阮以真</t>
        </is>
      </c>
      <c r="H70" s="26" t="inlineStr">
        <is>
          <t>鄭嘉璇</t>
        </is>
      </c>
      <c r="I70" s="26" t="inlineStr">
        <is>
          <t>A3227</t>
        </is>
      </c>
      <c r="J70" s="11" t="n">
        <v>37</v>
      </c>
      <c r="K70" s="11" t="n"/>
      <c r="L70" s="33" t="n"/>
      <c r="M70" s="21" t="n"/>
      <c r="N70" s="44" t="n"/>
      <c r="O70" s="44" t="n"/>
      <c r="P70" s="44" t="n"/>
      <c r="Q70" s="44" t="n"/>
      <c r="R70" s="44" t="n"/>
      <c r="S70" s="44" t="n"/>
      <c r="T70" s="44" t="n"/>
      <c r="U70" s="44" t="n"/>
      <c r="V70" s="44" t="n"/>
      <c r="W70" s="44" t="n"/>
      <c r="X70" s="44" t="n"/>
    </row>
    <row customHeight="1" ht="16.5" r="71" s="29">
      <c r="A71" s="45" t="n"/>
      <c r="B71" s="45" t="n"/>
      <c r="C71" s="11" t="inlineStr">
        <is>
          <t>一跳一迴旋</t>
        </is>
      </c>
      <c r="D71" s="26" t="inlineStr">
        <is>
          <t>女子組</t>
        </is>
      </c>
      <c r="E71" s="26" t="inlineStr">
        <is>
          <t>三年級</t>
        </is>
      </c>
      <c r="F71" s="26" t="inlineStr">
        <is>
          <t>馬公國小</t>
        </is>
      </c>
      <c r="G71" s="26" t="inlineStr">
        <is>
          <t>洪乙仙</t>
        </is>
      </c>
      <c r="H71" s="26" t="inlineStr">
        <is>
          <t>張家羚</t>
        </is>
      </c>
      <c r="I71" s="26" t="inlineStr">
        <is>
          <t>A3205</t>
        </is>
      </c>
      <c r="J71" s="11" t="n">
        <v>32</v>
      </c>
      <c r="K71" s="39" t="n"/>
      <c r="L71" s="33" t="n"/>
      <c r="M71" s="34" t="n"/>
      <c r="N71" s="44" t="n"/>
      <c r="O71" s="44" t="n"/>
      <c r="P71" s="44" t="n"/>
      <c r="Q71" s="44" t="n"/>
      <c r="R71" s="44" t="n"/>
      <c r="S71" s="44" t="n"/>
      <c r="T71" s="44" t="n"/>
      <c r="U71" s="44" t="n"/>
      <c r="V71" s="44" t="n"/>
      <c r="W71" s="44" t="n"/>
      <c r="X71" s="44" t="n"/>
    </row>
    <row customHeight="1" ht="16.5" r="72" s="29">
      <c r="A72" s="45" t="n"/>
      <c r="B72" s="45" t="n"/>
      <c r="C72" s="11" t="inlineStr">
        <is>
          <t>一跳一迴旋</t>
        </is>
      </c>
      <c r="D72" s="26" t="inlineStr">
        <is>
          <t>女子組</t>
        </is>
      </c>
      <c r="E72" s="26" t="inlineStr">
        <is>
          <t>三年級</t>
        </is>
      </c>
      <c r="F72" s="26" t="inlineStr">
        <is>
          <t>將軍國小</t>
        </is>
      </c>
      <c r="G72" s="26" t="inlineStr">
        <is>
          <t>高婕玲</t>
        </is>
      </c>
      <c r="H72" s="26" t="inlineStr">
        <is>
          <t>翁銀霞</t>
        </is>
      </c>
      <c r="I72" s="26" t="inlineStr">
        <is>
          <t>A3272</t>
        </is>
      </c>
      <c r="J72" s="11" t="n">
        <v>31</v>
      </c>
      <c r="K72" s="11" t="n"/>
      <c r="L72" s="33" t="n"/>
      <c r="M72" s="34" t="n"/>
      <c r="N72" s="44" t="n"/>
      <c r="O72" s="44" t="n"/>
      <c r="P72" s="44" t="n"/>
      <c r="Q72" s="44" t="n"/>
      <c r="R72" s="44" t="n"/>
      <c r="S72" s="44" t="n"/>
      <c r="T72" s="44" t="n"/>
      <c r="U72" s="44" t="n"/>
      <c r="V72" s="44" t="n"/>
      <c r="W72" s="44" t="n"/>
      <c r="X72" s="44" t="n"/>
    </row>
    <row customHeight="1" ht="16.5" r="73" s="29">
      <c r="A73" s="19" t="n"/>
      <c r="B73" s="19" t="n"/>
      <c r="C73" s="11" t="inlineStr">
        <is>
          <t>一跳一迴旋</t>
        </is>
      </c>
      <c r="D73" s="26" t="inlineStr">
        <is>
          <t>女子組</t>
        </is>
      </c>
      <c r="E73" s="26" t="inlineStr">
        <is>
          <t>三年級</t>
        </is>
      </c>
      <c r="F73" s="26" t="inlineStr">
        <is>
          <t>外垵國小</t>
        </is>
      </c>
      <c r="G73" s="26" t="inlineStr">
        <is>
          <t>陳芓綺</t>
        </is>
      </c>
      <c r="H73" s="26" t="inlineStr">
        <is>
          <t>王育柔</t>
        </is>
      </c>
      <c r="I73" s="26" t="inlineStr">
        <is>
          <t>A3269</t>
        </is>
      </c>
      <c r="J73" s="11" t="n">
        <v>31</v>
      </c>
      <c r="K73" s="11" t="n"/>
      <c r="L73" s="33" t="n"/>
      <c r="M73" s="34" t="n"/>
      <c r="N73" s="24" t="n"/>
      <c r="O73" s="24" t="n"/>
      <c r="P73" s="24" t="n"/>
      <c r="Q73" s="24" t="n"/>
      <c r="R73" s="44" t="n"/>
      <c r="S73" s="44" t="n"/>
      <c r="T73" s="44" t="n"/>
      <c r="U73" s="44" t="n"/>
      <c r="V73" s="44" t="n"/>
      <c r="W73" s="44" t="n"/>
      <c r="X73" s="44" t="n"/>
      <c r="Y73" s="44" t="n"/>
      <c r="Z73" s="44" t="n"/>
      <c r="AA73" s="44" t="n"/>
      <c r="AB73" s="44" t="n"/>
    </row>
    <row customHeight="1" ht="16.5" r="74" s="29">
      <c r="A74" s="36" t="n"/>
      <c r="B74" s="36" t="n"/>
      <c r="C74" s="11" t="inlineStr">
        <is>
          <t>一跳一迴旋</t>
        </is>
      </c>
      <c r="D74" s="26" t="inlineStr">
        <is>
          <t>女子組</t>
        </is>
      </c>
      <c r="E74" s="26" t="inlineStr">
        <is>
          <t>三年級</t>
        </is>
      </c>
      <c r="F74" s="36" t="inlineStr">
        <is>
          <t>嵵裡國小</t>
        </is>
      </c>
      <c r="G74" s="36" t="inlineStr">
        <is>
          <t>吳佳宜</t>
        </is>
      </c>
      <c r="H74" s="36" t="inlineStr">
        <is>
          <t>吳志恒</t>
        </is>
      </c>
      <c r="I74" s="36" t="inlineStr">
        <is>
          <t>A3232</t>
        </is>
      </c>
      <c r="J74" s="11" t="n">
        <v>30</v>
      </c>
      <c r="K74" s="11" t="n"/>
      <c r="L74" s="33" t="n"/>
      <c r="M74" s="34" t="n"/>
      <c r="N74" s="24" t="n"/>
      <c r="O74" s="24" t="n"/>
      <c r="P74" s="24" t="n"/>
      <c r="Q74" s="24" t="n"/>
      <c r="R74" s="44" t="n"/>
      <c r="S74" s="44" t="n"/>
      <c r="T74" s="44" t="n"/>
      <c r="U74" s="44" t="n"/>
      <c r="V74" s="44" t="n"/>
      <c r="W74" s="44" t="n"/>
      <c r="X74" s="44" t="n"/>
      <c r="Y74" s="44" t="n"/>
      <c r="Z74" s="44" t="n"/>
      <c r="AA74" s="44" t="n"/>
      <c r="AB74" s="44" t="n"/>
    </row>
    <row customHeight="1" ht="16.5" r="75" s="29">
      <c r="A75" s="36" t="n"/>
      <c r="B75" s="36" t="n"/>
      <c r="C75" s="11" t="inlineStr">
        <is>
          <t>一跳一迴旋</t>
        </is>
      </c>
      <c r="D75" s="26" t="inlineStr">
        <is>
          <t>女子組</t>
        </is>
      </c>
      <c r="E75" s="26" t="inlineStr">
        <is>
          <t>三年級</t>
        </is>
      </c>
      <c r="F75" s="35" t="inlineStr">
        <is>
          <t>鳥嶼國小</t>
        </is>
      </c>
      <c r="G75" s="35" t="inlineStr">
        <is>
          <t>吳宥蓁</t>
        </is>
      </c>
      <c r="H75" s="35" t="inlineStr">
        <is>
          <t>魏玉欣</t>
        </is>
      </c>
      <c r="I75" s="35" t="inlineStr">
        <is>
          <t>A3250</t>
        </is>
      </c>
      <c r="J75" s="11" t="n">
        <v>29</v>
      </c>
      <c r="K75" s="11" t="n"/>
      <c r="L75" s="33" t="n"/>
      <c r="M75" s="34" t="n"/>
      <c r="N75" s="24" t="n"/>
      <c r="O75" s="24" t="n"/>
      <c r="P75" s="24" t="n"/>
      <c r="Q75" s="24" t="n"/>
      <c r="R75" s="44" t="n"/>
      <c r="S75" s="44" t="n"/>
      <c r="T75" s="44" t="n"/>
      <c r="U75" s="44" t="n"/>
      <c r="V75" s="44" t="n"/>
      <c r="W75" s="44" t="n"/>
      <c r="X75" s="44" t="n"/>
      <c r="Y75" s="44" t="n"/>
      <c r="Z75" s="44" t="n"/>
      <c r="AA75" s="44" t="n"/>
      <c r="AB75" s="44" t="n"/>
    </row>
    <row customHeight="1" ht="16.5" r="76" s="29">
      <c r="A76" s="36" t="n"/>
      <c r="B76" s="36" t="n"/>
      <c r="C76" s="11" t="inlineStr">
        <is>
          <t>一跳一迴旋</t>
        </is>
      </c>
      <c r="D76" s="26" t="inlineStr">
        <is>
          <t>女子組</t>
        </is>
      </c>
      <c r="E76" s="26" t="inlineStr">
        <is>
          <t>三年級</t>
        </is>
      </c>
      <c r="F76" s="35" t="inlineStr">
        <is>
          <t>文澳國小</t>
        </is>
      </c>
      <c r="G76" s="35" t="inlineStr">
        <is>
          <t>歐詠晴</t>
        </is>
      </c>
      <c r="H76" s="35" t="inlineStr">
        <is>
          <t>黃珮瑜</t>
        </is>
      </c>
      <c r="I76" s="35" t="inlineStr">
        <is>
          <t>A3279</t>
        </is>
      </c>
      <c r="J76" s="11" t="n">
        <v>25</v>
      </c>
      <c r="K76" s="11" t="n"/>
      <c r="L76" s="33" t="n"/>
      <c r="M76" s="34" t="n"/>
      <c r="N76" s="24" t="n"/>
      <c r="O76" s="24" t="n"/>
      <c r="P76" s="24" t="n"/>
      <c r="Q76" s="24" t="n"/>
      <c r="R76" s="44" t="n"/>
      <c r="S76" s="44" t="n"/>
      <c r="T76" s="44" t="n"/>
      <c r="U76" s="44" t="n"/>
      <c r="V76" s="44" t="n"/>
      <c r="W76" s="44" t="n"/>
      <c r="X76" s="44" t="n"/>
      <c r="Y76" s="44" t="n"/>
      <c r="Z76" s="44" t="n"/>
      <c r="AA76" s="44" t="n"/>
      <c r="AB76" s="44" t="n"/>
    </row>
    <row customHeight="1" ht="16.5" r="77" s="29">
      <c r="A77" s="36" t="n"/>
      <c r="B77" s="36" t="n"/>
      <c r="C77" s="11" t="inlineStr">
        <is>
          <t>一跳一迴旋</t>
        </is>
      </c>
      <c r="D77" s="26" t="inlineStr">
        <is>
          <t>女子組</t>
        </is>
      </c>
      <c r="E77" s="26" t="inlineStr">
        <is>
          <t>三年級</t>
        </is>
      </c>
      <c r="F77" s="35" t="inlineStr">
        <is>
          <t>池東國小</t>
        </is>
      </c>
      <c r="G77" s="35" t="inlineStr">
        <is>
          <t>張晴</t>
        </is>
      </c>
      <c r="H77" s="35" t="inlineStr">
        <is>
          <t>許宗永</t>
        </is>
      </c>
      <c r="I77" s="35" t="inlineStr">
        <is>
          <t>A3262</t>
        </is>
      </c>
      <c r="J77" s="11" t="n">
        <v>17</v>
      </c>
      <c r="K77" s="11" t="n"/>
      <c r="L77" s="33" t="n"/>
      <c r="M77" s="34" t="n"/>
      <c r="N77" s="24" t="n"/>
      <c r="O77" s="24" t="n"/>
      <c r="P77" s="24" t="n"/>
      <c r="Q77" s="24" t="n"/>
      <c r="R77" s="44" t="n"/>
      <c r="S77" s="44" t="n"/>
      <c r="T77" s="44" t="n"/>
      <c r="U77" s="44" t="n"/>
      <c r="V77" s="44" t="n"/>
      <c r="W77" s="44" t="n"/>
      <c r="X77" s="44" t="n"/>
      <c r="Y77" s="44" t="n"/>
      <c r="Z77" s="44" t="n"/>
      <c r="AA77" s="44" t="n"/>
      <c r="AB77" s="44" t="n"/>
    </row>
    <row customHeight="1" ht="16.5" r="78" s="29">
      <c r="A78" s="36" t="n"/>
      <c r="B78" s="36" t="n"/>
      <c r="C78" s="11" t="inlineStr">
        <is>
          <t>一跳一迴旋</t>
        </is>
      </c>
      <c r="D78" s="26" t="inlineStr">
        <is>
          <t>女子組</t>
        </is>
      </c>
      <c r="E78" s="26" t="inlineStr">
        <is>
          <t>三年級</t>
        </is>
      </c>
      <c r="F78" s="35" t="inlineStr">
        <is>
          <t>中興國小</t>
        </is>
      </c>
      <c r="G78" s="35" t="inlineStr">
        <is>
          <t>陳斾瑜</t>
        </is>
      </c>
      <c r="H78" s="35" t="inlineStr">
        <is>
          <t>宋靜怡</t>
        </is>
      </c>
      <c r="I78" s="35" t="inlineStr">
        <is>
          <t>A3222</t>
        </is>
      </c>
      <c r="J78" s="11" t="n">
        <v>17</v>
      </c>
      <c r="K78" s="11" t="n"/>
      <c r="L78" s="33" t="n"/>
      <c r="M78" s="34" t="n"/>
      <c r="N78" s="24" t="n"/>
      <c r="O78" s="24" t="n"/>
      <c r="P78" s="24" t="n"/>
      <c r="Q78" s="24" t="n"/>
      <c r="R78" s="44" t="n"/>
      <c r="S78" s="44" t="n"/>
      <c r="T78" s="44" t="n"/>
      <c r="U78" s="44" t="n"/>
      <c r="V78" s="44" t="n"/>
      <c r="W78" s="44" t="n"/>
      <c r="X78" s="44" t="n"/>
      <c r="Y78" s="44" t="n"/>
      <c r="Z78" s="44" t="n"/>
      <c r="AA78" s="44" t="n"/>
      <c r="AB78" s="44" t="n"/>
    </row>
    <row customHeight="1" ht="16.5" r="79" s="29">
      <c r="A79" s="36" t="n"/>
      <c r="B79" s="36" t="n"/>
      <c r="C79" s="11" t="inlineStr">
        <is>
          <t>一跳一迴旋</t>
        </is>
      </c>
      <c r="D79" s="26" t="inlineStr">
        <is>
          <t>女子組</t>
        </is>
      </c>
      <c r="E79" s="26" t="inlineStr">
        <is>
          <t>三年級</t>
        </is>
      </c>
      <c r="F79" s="35" t="inlineStr">
        <is>
          <t>中興國小</t>
        </is>
      </c>
      <c r="G79" s="35" t="inlineStr">
        <is>
          <t>陳玠妘</t>
        </is>
      </c>
      <c r="H79" s="35" t="inlineStr">
        <is>
          <t>周菁菁</t>
        </is>
      </c>
      <c r="I79" s="35" t="inlineStr">
        <is>
          <t>A3223</t>
        </is>
      </c>
      <c r="J79" s="11" t="n">
        <v>11</v>
      </c>
      <c r="K79" s="11" t="n"/>
      <c r="L79" s="33" t="n"/>
      <c r="M79" s="34" t="n"/>
      <c r="N79" s="24" t="n"/>
      <c r="O79" s="24" t="n"/>
      <c r="P79" s="24" t="n"/>
      <c r="Q79" s="24" t="n"/>
      <c r="R79" s="44" t="n"/>
      <c r="S79" s="44" t="n"/>
      <c r="T79" s="44" t="n"/>
      <c r="U79" s="44" t="n"/>
      <c r="V79" s="44" t="n"/>
      <c r="W79" s="44" t="n"/>
      <c r="X79" s="44" t="n"/>
      <c r="Y79" s="44" t="n"/>
      <c r="Z79" s="44" t="n"/>
      <c r="AA79" s="44" t="n"/>
      <c r="AB79" s="44" t="n"/>
    </row>
    <row customHeight="1" ht="16.5" r="80" s="29">
      <c r="A80" s="36" t="n"/>
      <c r="B80" s="36" t="n"/>
      <c r="C80" s="11" t="inlineStr">
        <is>
          <t>一跳一迴旋</t>
        </is>
      </c>
      <c r="D80" s="26" t="inlineStr">
        <is>
          <t>女子組</t>
        </is>
      </c>
      <c r="E80" s="26" t="inlineStr">
        <is>
          <t>三年級</t>
        </is>
      </c>
      <c r="F80" s="35" t="inlineStr">
        <is>
          <t>中正國小</t>
        </is>
      </c>
      <c r="G80" s="35" t="inlineStr">
        <is>
          <t>李文心</t>
        </is>
      </c>
      <c r="H80" s="35" t="inlineStr">
        <is>
          <t>吳鳳集</t>
        </is>
      </c>
      <c r="I80" s="35" t="inlineStr">
        <is>
          <t>A3209</t>
        </is>
      </c>
      <c r="J80" s="11" t="n">
        <v>10</v>
      </c>
      <c r="K80" s="11" t="n"/>
      <c r="L80" s="33" t="n"/>
      <c r="M80" s="34" t="n"/>
      <c r="N80" s="24" t="n"/>
      <c r="O80" s="24" t="n"/>
      <c r="P80" s="24" t="n"/>
      <c r="Q80" s="24" t="n"/>
      <c r="R80" s="44" t="n"/>
      <c r="S80" s="44" t="n"/>
      <c r="T80" s="44" t="n"/>
      <c r="U80" s="44" t="n"/>
      <c r="V80" s="44" t="n"/>
      <c r="W80" s="44" t="n"/>
      <c r="X80" s="44" t="n"/>
      <c r="Y80" s="44" t="n"/>
      <c r="Z80" s="44" t="n"/>
      <c r="AA80" s="44" t="n"/>
      <c r="AB80" s="44" t="n"/>
    </row>
    <row customHeight="1" ht="16.5" r="81" s="29">
      <c r="A81" s="36" t="n"/>
      <c r="B81" s="36" t="n"/>
      <c r="C81" s="11" t="inlineStr">
        <is>
          <t>一跳一迴旋</t>
        </is>
      </c>
      <c r="D81" s="26" t="inlineStr">
        <is>
          <t>女子組</t>
        </is>
      </c>
      <c r="E81" s="26" t="inlineStr">
        <is>
          <t>三年級</t>
        </is>
      </c>
      <c r="F81" s="35" t="inlineStr">
        <is>
          <t>中正國小</t>
        </is>
      </c>
      <c r="G81" s="35" t="inlineStr">
        <is>
          <t>薛珺尹</t>
        </is>
      </c>
      <c r="H81" s="35" t="inlineStr">
        <is>
          <t>吳鳳集</t>
        </is>
      </c>
      <c r="I81" s="35" t="inlineStr">
        <is>
          <t>A3212</t>
        </is>
      </c>
      <c r="J81" s="11" t="n">
        <v>6</v>
      </c>
      <c r="K81" s="11" t="n"/>
      <c r="L81" s="33" t="n"/>
      <c r="M81" s="34" t="n"/>
      <c r="N81" s="24" t="n"/>
      <c r="O81" s="24" t="n"/>
      <c r="P81" s="24" t="n"/>
      <c r="Q81" s="24" t="n"/>
      <c r="R81" s="44" t="n"/>
      <c r="S81" s="44" t="n"/>
      <c r="T81" s="44" t="n"/>
      <c r="U81" s="44" t="n"/>
      <c r="V81" s="44" t="n"/>
      <c r="W81" s="44" t="n"/>
      <c r="X81" s="44" t="n"/>
      <c r="Y81" s="44" t="n"/>
      <c r="Z81" s="44" t="n"/>
      <c r="AA81" s="44" t="n"/>
      <c r="AB81" s="44" t="n"/>
    </row>
    <row customHeight="1" ht="16.5" r="82" s="29">
      <c r="A82" s="36" t="n"/>
      <c r="B82" s="36" t="n"/>
      <c r="C82" s="11" t="inlineStr">
        <is>
          <t>一跳一迴旋</t>
        </is>
      </c>
      <c r="D82" s="26" t="inlineStr">
        <is>
          <t>女子組</t>
        </is>
      </c>
      <c r="E82" s="26" t="inlineStr">
        <is>
          <t>三年級</t>
        </is>
      </c>
      <c r="F82" s="35" t="inlineStr">
        <is>
          <t>中興國小</t>
        </is>
      </c>
      <c r="G82" s="35" t="inlineStr">
        <is>
          <t>王芃菱</t>
        </is>
      </c>
      <c r="H82" s="35" t="inlineStr">
        <is>
          <t>周菁菁</t>
        </is>
      </c>
      <c r="I82" s="35" t="inlineStr">
        <is>
          <t>A3221</t>
        </is>
      </c>
      <c r="J82" s="11" t="n">
        <v>6</v>
      </c>
      <c r="K82" s="11" t="n"/>
      <c r="L82" s="33" t="n"/>
      <c r="M82" s="34" t="n"/>
      <c r="N82" s="24" t="n"/>
      <c r="O82" s="24" t="n"/>
      <c r="P82" s="24" t="n"/>
      <c r="Q82" s="24" t="n"/>
      <c r="R82" s="44" t="n"/>
      <c r="S82" s="44" t="n"/>
      <c r="T82" s="44" t="n"/>
      <c r="U82" s="44" t="n"/>
      <c r="V82" s="44" t="n"/>
      <c r="W82" s="44" t="n"/>
      <c r="X82" s="44" t="n"/>
      <c r="Y82" s="44" t="n"/>
      <c r="Z82" s="44" t="n"/>
      <c r="AA82" s="44" t="n"/>
      <c r="AB82" s="44" t="n"/>
    </row>
    <row customHeight="1" ht="16.5" r="83" s="29">
      <c r="A83" s="36" t="n"/>
      <c r="B83" s="36" t="n"/>
      <c r="C83" s="11" t="inlineStr">
        <is>
          <t>一跳一迴旋</t>
        </is>
      </c>
      <c r="D83" s="26" t="inlineStr">
        <is>
          <t>女子組</t>
        </is>
      </c>
      <c r="E83" s="26" t="inlineStr">
        <is>
          <t>三年級</t>
        </is>
      </c>
      <c r="F83" s="35" t="inlineStr">
        <is>
          <t>文光國小</t>
        </is>
      </c>
      <c r="G83" s="35" t="inlineStr">
        <is>
          <t>金妙涵</t>
        </is>
      </c>
      <c r="H83" s="35" t="inlineStr">
        <is>
          <t>謝欣燕</t>
        </is>
      </c>
      <c r="I83" s="35" t="inlineStr">
        <is>
          <t>A3283</t>
        </is>
      </c>
      <c r="J83" s="11" t="n">
        <v>6</v>
      </c>
      <c r="K83" s="25" t="n"/>
      <c r="L83" s="33" t="n"/>
      <c r="M83" s="34" t="n"/>
      <c r="N83" s="24" t="n"/>
      <c r="O83" s="24" t="n"/>
      <c r="P83" s="24" t="n"/>
      <c r="Q83" s="24" t="n"/>
      <c r="R83" s="44" t="n"/>
      <c r="S83" s="44" t="n"/>
      <c r="T83" s="44" t="n"/>
      <c r="U83" s="44" t="n"/>
      <c r="V83" s="44" t="n"/>
      <c r="W83" s="44" t="n"/>
      <c r="X83" s="44" t="n"/>
      <c r="Y83" s="44" t="n"/>
      <c r="Z83" s="44" t="n"/>
      <c r="AA83" s="44" t="n"/>
      <c r="AB83" s="44" t="n"/>
    </row>
    <row customHeight="1" ht="16.5" r="84" s="29">
      <c r="A84" s="36" t="n"/>
      <c r="B84" s="36" t="n"/>
      <c r="C84" s="11" t="inlineStr">
        <is>
          <t>一跳一迴旋</t>
        </is>
      </c>
      <c r="D84" s="26" t="inlineStr">
        <is>
          <t>女子組</t>
        </is>
      </c>
      <c r="E84" s="26" t="inlineStr">
        <is>
          <t>三年級</t>
        </is>
      </c>
      <c r="F84" s="35" t="inlineStr">
        <is>
          <t>竹灣國小</t>
        </is>
      </c>
      <c r="G84" s="35" t="inlineStr">
        <is>
          <t>李婕寧</t>
        </is>
      </c>
      <c r="H84" s="35" t="inlineStr">
        <is>
          <t>楊文啟</t>
        </is>
      </c>
      <c r="I84" s="35" t="inlineStr">
        <is>
          <t>A3258</t>
        </is>
      </c>
      <c r="J84" s="11" t="n">
        <v>2</v>
      </c>
      <c r="K84" s="25" t="n"/>
      <c r="L84" s="33" t="n"/>
      <c r="M84" s="34" t="n"/>
      <c r="N84" s="24" t="n"/>
      <c r="O84" s="24" t="n"/>
      <c r="P84" s="24" t="n"/>
      <c r="Q84" s="24" t="n"/>
      <c r="R84" s="44" t="n"/>
      <c r="S84" s="44" t="n"/>
      <c r="T84" s="44" t="n"/>
      <c r="U84" s="44" t="n"/>
      <c r="V84" s="44" t="n"/>
      <c r="W84" s="44" t="n"/>
      <c r="X84" s="44" t="n"/>
      <c r="Y84" s="44" t="n"/>
      <c r="Z84" s="44" t="n"/>
      <c r="AA84" s="44" t="n"/>
      <c r="AB84" s="44" t="n"/>
    </row>
    <row customHeight="1" ht="16.5" r="85" s="29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11" t="n"/>
      <c r="K85" s="25" t="n"/>
      <c r="L85" s="33" t="n"/>
      <c r="M85" s="34" t="n"/>
      <c r="N85" s="24" t="n"/>
      <c r="O85" s="24" t="n"/>
      <c r="P85" s="24" t="n"/>
      <c r="Q85" s="24" t="n"/>
      <c r="R85" s="44" t="n"/>
      <c r="S85" s="44" t="n"/>
      <c r="T85" s="44" t="n"/>
      <c r="U85" s="44" t="n"/>
      <c r="V85" s="44" t="n"/>
      <c r="W85" s="44" t="n"/>
      <c r="X85" s="44" t="n"/>
      <c r="Y85" s="44" t="n"/>
      <c r="Z85" s="44" t="n"/>
      <c r="AA85" s="44" t="n"/>
      <c r="AB85" s="44" t="n"/>
    </row>
    <row customHeight="1" ht="16.5" r="86" s="29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11" t="n"/>
      <c r="K86" s="25" t="n"/>
      <c r="L86" s="33" t="n"/>
      <c r="M86" s="34" t="n"/>
      <c r="N86" s="24" t="n"/>
      <c r="O86" s="24" t="n"/>
      <c r="P86" s="24" t="n"/>
      <c r="Q86" s="24" t="n"/>
      <c r="R86" s="44" t="n"/>
      <c r="S86" s="44" t="n"/>
      <c r="T86" s="44" t="n"/>
      <c r="U86" s="44" t="n"/>
      <c r="V86" s="44" t="n"/>
      <c r="W86" s="44" t="n"/>
      <c r="X86" s="44" t="n"/>
      <c r="Y86" s="44" t="n"/>
      <c r="Z86" s="44" t="n"/>
      <c r="AA86" s="44" t="n"/>
      <c r="AB86" s="44" t="n"/>
    </row>
    <row customHeight="1" ht="16.5" r="87" s="29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11" t="n"/>
      <c r="K87" s="25" t="n"/>
      <c r="L87" s="33" t="n"/>
      <c r="M87" s="34" t="n"/>
      <c r="N87" s="24" t="n"/>
      <c r="O87" s="24" t="n"/>
      <c r="P87" s="24" t="n"/>
      <c r="Q87" s="24" t="n"/>
      <c r="R87" s="44" t="n"/>
      <c r="S87" s="44" t="n"/>
      <c r="T87" s="44" t="n"/>
      <c r="U87" s="44" t="n"/>
      <c r="V87" s="44" t="n"/>
      <c r="W87" s="44" t="n"/>
      <c r="X87" s="44" t="n"/>
      <c r="Y87" s="44" t="n"/>
      <c r="Z87" s="44" t="n"/>
      <c r="AA87" s="44" t="n"/>
      <c r="AB87" s="44" t="n"/>
    </row>
    <row customHeight="1" ht="16.5" r="88" s="29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11" t="n"/>
      <c r="K88" s="25" t="n"/>
      <c r="L88" s="33" t="n"/>
      <c r="M88" s="34" t="n"/>
      <c r="N88" s="24" t="n"/>
      <c r="O88" s="24" t="n"/>
      <c r="P88" s="24" t="n"/>
      <c r="Q88" s="24" t="n"/>
      <c r="R88" s="44" t="n"/>
      <c r="S88" s="44" t="n"/>
      <c r="T88" s="44" t="n"/>
      <c r="U88" s="44" t="n"/>
      <c r="V88" s="44" t="n"/>
      <c r="W88" s="44" t="n"/>
      <c r="X88" s="44" t="n"/>
      <c r="Y88" s="44" t="n"/>
      <c r="Z88" s="44" t="n"/>
      <c r="AA88" s="44" t="n"/>
      <c r="AB88" s="44" t="n"/>
    </row>
    <row customHeight="1" ht="16.5" r="89" s="29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11" t="n"/>
      <c r="K89" s="25" t="n"/>
      <c r="L89" s="33" t="n"/>
      <c r="M89" s="34" t="n"/>
      <c r="N89" s="24" t="n"/>
      <c r="O89" s="24" t="n"/>
      <c r="P89" s="24" t="n"/>
      <c r="Q89" s="24" t="n"/>
      <c r="R89" s="44" t="n"/>
      <c r="S89" s="44" t="n"/>
      <c r="T89" s="44" t="n"/>
      <c r="U89" s="44" t="n"/>
      <c r="V89" s="44" t="n"/>
      <c r="W89" s="44" t="n"/>
      <c r="X89" s="44" t="n"/>
      <c r="Y89" s="44" t="n"/>
      <c r="Z89" s="44" t="n"/>
      <c r="AA89" s="44" t="n"/>
      <c r="AB89" s="44" t="n"/>
    </row>
    <row customHeight="1" ht="16.5" r="90" s="29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11" t="n"/>
      <c r="K90" s="25" t="n"/>
      <c r="L90" s="33" t="n"/>
      <c r="M90" s="34" t="n"/>
      <c r="N90" s="24" t="n"/>
      <c r="O90" s="24" t="n"/>
      <c r="P90" s="24" t="n"/>
      <c r="Q90" s="24" t="n"/>
      <c r="R90" s="44" t="n"/>
      <c r="S90" s="44" t="n"/>
      <c r="T90" s="44" t="n"/>
      <c r="U90" s="44" t="n"/>
      <c r="V90" s="44" t="n"/>
      <c r="W90" s="44" t="n"/>
      <c r="X90" s="44" t="n"/>
      <c r="Y90" s="44" t="n"/>
      <c r="Z90" s="44" t="n"/>
      <c r="AA90" s="44" t="n"/>
      <c r="AB90" s="44" t="n"/>
    </row>
    <row customHeight="1" ht="16.5" r="91" s="29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11" t="n"/>
      <c r="K91" s="25" t="n"/>
      <c r="L91" s="33" t="n"/>
      <c r="M91" s="34" t="n"/>
      <c r="N91" s="24" t="n"/>
      <c r="O91" s="24" t="n"/>
      <c r="P91" s="24" t="n"/>
      <c r="Q91" s="24" t="n"/>
      <c r="R91" s="44" t="n"/>
      <c r="S91" s="44" t="n"/>
      <c r="T91" s="44" t="n"/>
      <c r="U91" s="44" t="n"/>
      <c r="V91" s="44" t="n"/>
      <c r="W91" s="44" t="n"/>
      <c r="X91" s="44" t="n"/>
      <c r="Y91" s="44" t="n"/>
      <c r="Z91" s="44" t="n"/>
      <c r="AA91" s="44" t="n"/>
      <c r="AB91" s="44" t="n"/>
    </row>
    <row customHeight="1" ht="16.5" r="92" s="29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11" t="n"/>
      <c r="K92" s="25" t="n"/>
      <c r="L92" s="33" t="n"/>
      <c r="M92" s="34" t="n"/>
      <c r="N92" s="24" t="n"/>
      <c r="O92" s="24" t="n"/>
      <c r="P92" s="24" t="n"/>
      <c r="Q92" s="24" t="n"/>
      <c r="R92" s="44" t="n"/>
      <c r="S92" s="44" t="n"/>
      <c r="T92" s="44" t="n"/>
      <c r="U92" s="44" t="n"/>
      <c r="V92" s="44" t="n"/>
      <c r="W92" s="44" t="n"/>
      <c r="X92" s="44" t="n"/>
      <c r="Y92" s="44" t="n"/>
      <c r="Z92" s="44" t="n"/>
      <c r="AA92" s="44" t="n"/>
      <c r="AB92" s="44" t="n"/>
    </row>
    <row customHeight="1" ht="16.5" r="93" s="29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11" t="n"/>
      <c r="K93" s="25" t="n"/>
      <c r="L93" s="33" t="n"/>
      <c r="M93" s="34" t="n"/>
      <c r="N93" s="24" t="n"/>
      <c r="O93" s="24" t="n"/>
      <c r="P93" s="24" t="n"/>
      <c r="Q93" s="24" t="n"/>
      <c r="R93" s="44" t="n"/>
      <c r="S93" s="44" t="n"/>
      <c r="T93" s="44" t="n"/>
      <c r="U93" s="44" t="n"/>
      <c r="V93" s="44" t="n"/>
      <c r="W93" s="44" t="n"/>
      <c r="X93" s="44" t="n"/>
      <c r="Y93" s="44" t="n"/>
      <c r="Z93" s="44" t="n"/>
      <c r="AA93" s="44" t="n"/>
      <c r="AB93" s="44" t="n"/>
    </row>
    <row customHeight="1" ht="16.5" r="94" s="29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11" t="n"/>
      <c r="K94" s="25" t="n"/>
      <c r="L94" s="33" t="n"/>
      <c r="M94" s="34" t="n"/>
      <c r="N94" s="24" t="n"/>
      <c r="O94" s="24" t="n"/>
      <c r="P94" s="24" t="n"/>
      <c r="Q94" s="24" t="n"/>
      <c r="R94" s="44" t="n"/>
      <c r="S94" s="44" t="n"/>
      <c r="T94" s="44" t="n"/>
      <c r="U94" s="44" t="n"/>
      <c r="V94" s="44" t="n"/>
      <c r="W94" s="44" t="n"/>
      <c r="X94" s="44" t="n"/>
      <c r="Y94" s="44" t="n"/>
      <c r="Z94" s="44" t="n"/>
      <c r="AA94" s="44" t="n"/>
      <c r="AB94" s="44" t="n"/>
    </row>
    <row customHeight="1" ht="16.5" r="95" s="29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11" t="n"/>
      <c r="K95" s="25" t="n"/>
      <c r="L95" s="33" t="n"/>
      <c r="M95" s="34" t="n"/>
      <c r="N95" s="24" t="n"/>
      <c r="O95" s="24" t="n"/>
      <c r="P95" s="24" t="n"/>
      <c r="Q95" s="24" t="n"/>
      <c r="R95" s="44" t="n"/>
      <c r="S95" s="44" t="n"/>
      <c r="T95" s="44" t="n"/>
      <c r="U95" s="44" t="n"/>
      <c r="V95" s="44" t="n"/>
      <c r="W95" s="44" t="n"/>
      <c r="X95" s="44" t="n"/>
      <c r="Y95" s="44" t="n"/>
      <c r="Z95" s="44" t="n"/>
      <c r="AA95" s="44" t="n"/>
      <c r="AB95" s="44" t="n"/>
    </row>
    <row customHeight="1" ht="16.5" r="96" s="29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11" t="n"/>
      <c r="K96" s="25" t="n"/>
      <c r="L96" s="33" t="n"/>
      <c r="M96" s="34" t="n"/>
      <c r="N96" s="24" t="n"/>
      <c r="O96" s="24" t="n"/>
      <c r="P96" s="24" t="n"/>
      <c r="Q96" s="24" t="n"/>
      <c r="R96" s="44" t="n"/>
      <c r="S96" s="44" t="n"/>
      <c r="T96" s="44" t="n"/>
      <c r="U96" s="44" t="n"/>
      <c r="V96" s="44" t="n"/>
      <c r="W96" s="44" t="n"/>
      <c r="X96" s="44" t="n"/>
      <c r="Y96" s="44" t="n"/>
      <c r="Z96" s="44" t="n"/>
      <c r="AA96" s="44" t="n"/>
      <c r="AB96" s="44" t="n"/>
    </row>
    <row customHeight="1" ht="16.5" r="97" s="29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11" t="n"/>
      <c r="K97" s="25" t="n"/>
      <c r="L97" s="33" t="n"/>
      <c r="M97" s="34" t="n"/>
      <c r="N97" s="24" t="n"/>
      <c r="O97" s="24" t="n"/>
      <c r="P97" s="24" t="n"/>
      <c r="Q97" s="24" t="n"/>
      <c r="R97" s="44" t="n"/>
      <c r="S97" s="44" t="n"/>
      <c r="T97" s="44" t="n"/>
      <c r="U97" s="44" t="n"/>
      <c r="V97" s="44" t="n"/>
      <c r="W97" s="44" t="n"/>
      <c r="X97" s="44" t="n"/>
      <c r="Y97" s="44" t="n"/>
      <c r="Z97" s="44" t="n"/>
      <c r="AA97" s="44" t="n"/>
      <c r="AB97" s="44" t="n"/>
    </row>
    <row customHeight="1" ht="16.5" r="98" s="29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11" t="n"/>
      <c r="K98" s="25" t="n"/>
      <c r="L98" s="33" t="n"/>
      <c r="M98" s="34" t="n"/>
      <c r="N98" s="24" t="n"/>
      <c r="O98" s="24" t="n"/>
      <c r="P98" s="24" t="n"/>
      <c r="Q98" s="24" t="n"/>
      <c r="R98" s="44" t="n"/>
      <c r="S98" s="44" t="n"/>
      <c r="T98" s="44" t="n"/>
      <c r="U98" s="44" t="n"/>
      <c r="V98" s="44" t="n"/>
      <c r="W98" s="44" t="n"/>
      <c r="X98" s="44" t="n"/>
      <c r="Y98" s="44" t="n"/>
      <c r="Z98" s="44" t="n"/>
      <c r="AA98" s="44" t="n"/>
      <c r="AB98" s="44" t="n"/>
    </row>
    <row customHeight="1" ht="16.5" r="99" s="29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11" t="n"/>
      <c r="K99" s="25" t="n"/>
      <c r="L99" s="33" t="n"/>
      <c r="M99" s="34" t="n"/>
      <c r="N99" s="24" t="n"/>
      <c r="O99" s="24" t="n"/>
      <c r="P99" s="24" t="n"/>
      <c r="Q99" s="24" t="n"/>
      <c r="R99" s="44" t="n"/>
      <c r="S99" s="44" t="n"/>
      <c r="T99" s="44" t="n"/>
      <c r="U99" s="44" t="n"/>
      <c r="V99" s="44" t="n"/>
      <c r="W99" s="44" t="n"/>
      <c r="X99" s="44" t="n"/>
      <c r="Y99" s="44" t="n"/>
      <c r="Z99" s="44" t="n"/>
      <c r="AA99" s="44" t="n"/>
      <c r="AB99" s="44" t="n"/>
    </row>
    <row customHeight="1" ht="16.5" r="100" s="29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11" t="n"/>
      <c r="K100" s="25" t="n"/>
      <c r="L100" s="33" t="n"/>
      <c r="M100" s="34" t="n"/>
      <c r="N100" s="24" t="n"/>
      <c r="O100" s="24" t="n"/>
      <c r="P100" s="24" t="n"/>
      <c r="Q100" s="24" t="n"/>
      <c r="R100" s="44" t="n"/>
      <c r="S100" s="44" t="n"/>
      <c r="T100" s="44" t="n"/>
      <c r="U100" s="44" t="n"/>
      <c r="V100" s="44" t="n"/>
      <c r="W100" s="44" t="n"/>
      <c r="X100" s="44" t="n"/>
      <c r="Y100" s="44" t="n"/>
      <c r="Z100" s="44" t="n"/>
      <c r="AA100" s="44" t="n"/>
      <c r="AB100" s="44" t="n"/>
    </row>
    <row customHeight="1" ht="16.5" r="101" s="29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11" t="n"/>
      <c r="K101" s="25" t="n"/>
      <c r="L101" s="33" t="n"/>
      <c r="M101" s="34" t="n"/>
      <c r="N101" s="24" t="n"/>
      <c r="O101" s="24" t="n"/>
      <c r="P101" s="24" t="n"/>
      <c r="Q101" s="24" t="n"/>
      <c r="R101" s="44" t="n"/>
      <c r="S101" s="44" t="n"/>
      <c r="T101" s="44" t="n"/>
      <c r="U101" s="44" t="n"/>
      <c r="V101" s="44" t="n"/>
      <c r="W101" s="44" t="n"/>
      <c r="X101" s="44" t="n"/>
      <c r="Y101" s="44" t="n"/>
      <c r="Z101" s="44" t="n"/>
      <c r="AA101" s="44" t="n"/>
      <c r="AB101" s="44" t="n"/>
    </row>
    <row customHeight="1" ht="16.5" r="102" s="29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11" t="n"/>
      <c r="K102" s="25" t="n"/>
      <c r="L102" s="33" t="n"/>
      <c r="M102" s="34" t="n"/>
      <c r="N102" s="24" t="n"/>
      <c r="O102" s="24" t="n"/>
      <c r="P102" s="24" t="n"/>
      <c r="Q102" s="24" t="n"/>
      <c r="R102" s="44" t="n"/>
      <c r="S102" s="44" t="n"/>
      <c r="T102" s="44" t="n"/>
      <c r="U102" s="44" t="n"/>
      <c r="V102" s="44" t="n"/>
      <c r="W102" s="44" t="n"/>
      <c r="X102" s="44" t="n"/>
      <c r="Y102" s="44" t="n"/>
      <c r="Z102" s="44" t="n"/>
      <c r="AA102" s="44" t="n"/>
      <c r="AB102" s="44" t="n"/>
    </row>
    <row customHeight="1" ht="16.5" r="103" s="29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11" t="n"/>
      <c r="K103" s="25" t="n"/>
      <c r="L103" s="33" t="n"/>
      <c r="M103" s="34" t="n"/>
      <c r="N103" s="24" t="n"/>
      <c r="O103" s="24" t="n"/>
      <c r="P103" s="24" t="n"/>
      <c r="Q103" s="24" t="n"/>
      <c r="R103" s="44" t="n"/>
      <c r="S103" s="44" t="n"/>
      <c r="T103" s="44" t="n"/>
      <c r="U103" s="44" t="n"/>
      <c r="V103" s="44" t="n"/>
      <c r="W103" s="44" t="n"/>
      <c r="X103" s="44" t="n"/>
      <c r="Y103" s="44" t="n"/>
      <c r="Z103" s="44" t="n"/>
      <c r="AA103" s="44" t="n"/>
      <c r="AB103" s="44" t="n"/>
    </row>
    <row customHeight="1" ht="16.5" r="104" s="29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11" t="n"/>
      <c r="K104" s="25" t="n"/>
      <c r="L104" s="33" t="n"/>
      <c r="M104" s="34" t="n"/>
      <c r="N104" s="24" t="n"/>
      <c r="O104" s="24" t="n"/>
      <c r="P104" s="24" t="n"/>
      <c r="Q104" s="24" t="n"/>
      <c r="R104" s="44" t="n"/>
      <c r="S104" s="44" t="n"/>
      <c r="T104" s="44" t="n"/>
      <c r="U104" s="44" t="n"/>
      <c r="V104" s="44" t="n"/>
      <c r="W104" s="44" t="n"/>
      <c r="X104" s="44" t="n"/>
      <c r="Y104" s="44" t="n"/>
      <c r="Z104" s="44" t="n"/>
      <c r="AA104" s="44" t="n"/>
      <c r="AB104" s="44" t="n"/>
    </row>
    <row customHeight="1" ht="16.5" r="105" s="29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11" t="n"/>
      <c r="K105" s="25" t="n"/>
      <c r="L105" s="33" t="n"/>
      <c r="M105" s="34" t="n"/>
      <c r="N105" s="24" t="n"/>
      <c r="O105" s="24" t="n"/>
      <c r="P105" s="24" t="n"/>
      <c r="Q105" s="24" t="n"/>
      <c r="R105" s="44" t="n"/>
      <c r="S105" s="44" t="n"/>
      <c r="T105" s="44" t="n"/>
      <c r="U105" s="44" t="n"/>
      <c r="V105" s="44" t="n"/>
      <c r="W105" s="44" t="n"/>
      <c r="X105" s="44" t="n"/>
      <c r="Y105" s="44" t="n"/>
      <c r="Z105" s="44" t="n"/>
      <c r="AA105" s="44" t="n"/>
      <c r="AB105" s="44" t="n"/>
    </row>
    <row customHeight="1" ht="16.5" r="106" s="29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11" t="n"/>
      <c r="K106" s="25" t="n"/>
      <c r="L106" s="33" t="n"/>
      <c r="M106" s="34" t="n"/>
      <c r="N106" s="24" t="n"/>
      <c r="O106" s="24" t="n"/>
      <c r="P106" s="24" t="n"/>
      <c r="Q106" s="24" t="n"/>
      <c r="R106" s="44" t="n"/>
      <c r="S106" s="44" t="n"/>
      <c r="T106" s="44" t="n"/>
      <c r="U106" s="44" t="n"/>
      <c r="V106" s="44" t="n"/>
      <c r="W106" s="44" t="n"/>
      <c r="X106" s="44" t="n"/>
      <c r="Y106" s="44" t="n"/>
      <c r="Z106" s="44" t="n"/>
      <c r="AA106" s="44" t="n"/>
      <c r="AB106" s="44" t="n"/>
    </row>
    <row customHeight="1" ht="16.5" r="107" s="29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11" t="n"/>
      <c r="K107" s="25" t="n"/>
      <c r="L107" s="33" t="n"/>
      <c r="M107" s="34" t="n"/>
      <c r="N107" s="24" t="n"/>
      <c r="O107" s="24" t="n"/>
      <c r="P107" s="24" t="n"/>
      <c r="Q107" s="24" t="n"/>
      <c r="R107" s="44" t="n"/>
      <c r="S107" s="44" t="n"/>
      <c r="T107" s="44" t="n"/>
      <c r="U107" s="44" t="n"/>
      <c r="V107" s="44" t="n"/>
      <c r="W107" s="44" t="n"/>
      <c r="X107" s="44" t="n"/>
      <c r="Y107" s="44" t="n"/>
      <c r="Z107" s="44" t="n"/>
      <c r="AA107" s="44" t="n"/>
      <c r="AB107" s="44" t="n"/>
    </row>
    <row customHeight="1" ht="16.5" r="108" s="29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11" t="n"/>
      <c r="K108" s="25" t="n"/>
      <c r="L108" s="33" t="n"/>
      <c r="M108" s="34" t="n"/>
      <c r="N108" s="24" t="n"/>
      <c r="O108" s="24" t="n"/>
      <c r="P108" s="24" t="n"/>
      <c r="Q108" s="24" t="n"/>
      <c r="R108" s="44" t="n"/>
      <c r="S108" s="44" t="n"/>
      <c r="T108" s="44" t="n"/>
      <c r="U108" s="44" t="n"/>
      <c r="V108" s="44" t="n"/>
      <c r="W108" s="44" t="n"/>
      <c r="X108" s="44" t="n"/>
      <c r="Y108" s="44" t="n"/>
      <c r="Z108" s="44" t="n"/>
      <c r="AA108" s="44" t="n"/>
      <c r="AB108" s="44" t="n"/>
    </row>
    <row customHeight="1" ht="16.5" r="109" s="29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11" t="n"/>
      <c r="K109" s="25" t="n"/>
      <c r="L109" s="33" t="n"/>
      <c r="M109" s="34" t="n"/>
      <c r="N109" s="24" t="n"/>
      <c r="O109" s="24" t="n"/>
      <c r="P109" s="24" t="n"/>
      <c r="Q109" s="24" t="n"/>
      <c r="R109" s="44" t="n"/>
      <c r="S109" s="44" t="n"/>
      <c r="T109" s="44" t="n"/>
      <c r="U109" s="44" t="n"/>
      <c r="V109" s="44" t="n"/>
      <c r="W109" s="44" t="n"/>
      <c r="X109" s="44" t="n"/>
      <c r="Y109" s="44" t="n"/>
      <c r="Z109" s="44" t="n"/>
      <c r="AA109" s="44" t="n"/>
      <c r="AB109" s="44" t="n"/>
    </row>
    <row customHeight="1" ht="16.5" r="110" s="29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11" t="n"/>
      <c r="K110" s="25" t="n"/>
      <c r="L110" s="33" t="n"/>
      <c r="M110" s="34" t="n"/>
      <c r="N110" s="24" t="n"/>
      <c r="O110" s="24" t="n"/>
      <c r="P110" s="24" t="n"/>
      <c r="Q110" s="2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  <c r="AA110" s="44" t="n"/>
      <c r="AB110" s="44" t="n"/>
    </row>
    <row customHeight="1" ht="16.5" r="111" s="29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11" t="n"/>
      <c r="K111" s="25" t="n"/>
      <c r="L111" s="33" t="n"/>
      <c r="M111" s="34" t="n"/>
      <c r="N111" s="24" t="n"/>
      <c r="O111" s="24" t="n"/>
      <c r="P111" s="24" t="n"/>
      <c r="Q111" s="24" t="n"/>
      <c r="R111" s="44" t="n"/>
      <c r="S111" s="44" t="n"/>
      <c r="T111" s="44" t="n"/>
      <c r="U111" s="44" t="n"/>
      <c r="V111" s="44" t="n"/>
      <c r="W111" s="44" t="n"/>
      <c r="X111" s="44" t="n"/>
      <c r="Y111" s="44" t="n"/>
      <c r="Z111" s="44" t="n"/>
      <c r="AA111" s="44" t="n"/>
      <c r="AB111" s="44" t="n"/>
    </row>
    <row customHeight="1" ht="16.5" r="112" s="29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11" t="n"/>
      <c r="K112" s="34" t="n"/>
      <c r="L112" s="33" t="n"/>
      <c r="M112" s="34" t="n"/>
      <c r="N112" s="24" t="n"/>
      <c r="O112" s="24" t="n"/>
      <c r="P112" s="24" t="n"/>
      <c r="Q112" s="24" t="n"/>
      <c r="R112" s="44" t="n"/>
      <c r="S112" s="44" t="n"/>
      <c r="T112" s="44" t="n"/>
      <c r="U112" s="44" t="n"/>
      <c r="V112" s="44" t="n"/>
      <c r="W112" s="44" t="n"/>
      <c r="X112" s="44" t="n"/>
      <c r="Y112" s="44" t="n"/>
      <c r="Z112" s="44" t="n"/>
      <c r="AA112" s="44" t="n"/>
      <c r="AB112" s="44" t="n"/>
    </row>
    <row customHeight="1" ht="16.5" r="113" s="29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11" t="n"/>
      <c r="K113" s="34" t="n"/>
      <c r="L113" s="33" t="n"/>
      <c r="M113" s="34" t="n"/>
      <c r="N113" s="24" t="n"/>
      <c r="O113" s="24" t="n"/>
      <c r="P113" s="24" t="n"/>
      <c r="Q113" s="24" t="n"/>
      <c r="R113" s="44" t="n"/>
      <c r="S113" s="44" t="n"/>
      <c r="T113" s="44" t="n"/>
      <c r="U113" s="44" t="n"/>
      <c r="V113" s="44" t="n"/>
      <c r="W113" s="44" t="n"/>
      <c r="X113" s="44" t="n"/>
      <c r="Y113" s="44" t="n"/>
      <c r="Z113" s="44" t="n"/>
      <c r="AA113" s="44" t="n"/>
      <c r="AB113" s="44" t="n"/>
    </row>
    <row customHeight="1" ht="16.5" r="114" s="29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11" t="n"/>
      <c r="K114" s="34" t="n"/>
      <c r="L114" s="33" t="n"/>
      <c r="M114" s="34" t="n"/>
      <c r="N114" s="24" t="n"/>
      <c r="O114" s="24" t="n"/>
      <c r="P114" s="24" t="n"/>
      <c r="Q114" s="24" t="n"/>
      <c r="R114" s="44" t="n"/>
      <c r="S114" s="44" t="n"/>
      <c r="T114" s="44" t="n"/>
      <c r="U114" s="44" t="n"/>
      <c r="V114" s="44" t="n"/>
      <c r="W114" s="44" t="n"/>
      <c r="X114" s="44" t="n"/>
      <c r="Y114" s="44" t="n"/>
      <c r="Z114" s="44" t="n"/>
      <c r="AA114" s="44" t="n"/>
      <c r="AB114" s="44" t="n"/>
    </row>
    <row customHeight="1" ht="16.5" r="115" s="29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11" t="n"/>
      <c r="K115" s="34" t="n"/>
      <c r="L115" s="33" t="n"/>
      <c r="M115" s="34" t="n"/>
      <c r="N115" s="24" t="n"/>
      <c r="O115" s="24" t="n"/>
      <c r="P115" s="24" t="n"/>
      <c r="Q115" s="24" t="n"/>
      <c r="R115" s="44" t="n"/>
      <c r="S115" s="44" t="n"/>
      <c r="T115" s="44" t="n"/>
      <c r="U115" s="44" t="n"/>
      <c r="V115" s="44" t="n"/>
      <c r="W115" s="44" t="n"/>
      <c r="X115" s="44" t="n"/>
      <c r="Y115" s="44" t="n"/>
      <c r="Z115" s="44" t="n"/>
      <c r="AA115" s="44" t="n"/>
      <c r="AB115" s="44" t="n"/>
    </row>
    <row customHeight="1" ht="16.5" r="116" s="29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11" t="n"/>
      <c r="K116" s="34" t="n"/>
      <c r="L116" s="33" t="n"/>
      <c r="M116" s="34" t="n"/>
      <c r="N116" s="24" t="n"/>
      <c r="O116" s="24" t="n"/>
      <c r="P116" s="24" t="n"/>
      <c r="Q116" s="24" t="n"/>
      <c r="R116" s="44" t="n"/>
      <c r="S116" s="44" t="n"/>
      <c r="T116" s="44" t="n"/>
      <c r="U116" s="44" t="n"/>
      <c r="V116" s="44" t="n"/>
      <c r="W116" s="44" t="n"/>
      <c r="X116" s="44" t="n"/>
      <c r="Y116" s="44" t="n"/>
      <c r="Z116" s="44" t="n"/>
      <c r="AA116" s="44" t="n"/>
      <c r="AB116" s="44" t="n"/>
    </row>
    <row customHeight="1" ht="16.5" r="117" s="29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11" t="n"/>
      <c r="K117" s="34" t="n"/>
      <c r="L117" s="33" t="n"/>
      <c r="M117" s="34" t="n"/>
      <c r="N117" s="24" t="n"/>
      <c r="O117" s="24" t="n"/>
      <c r="P117" s="24" t="n"/>
      <c r="Q117" s="24" t="n"/>
      <c r="R117" s="44" t="n"/>
      <c r="S117" s="44" t="n"/>
      <c r="T117" s="44" t="n"/>
      <c r="U117" s="44" t="n"/>
      <c r="V117" s="44" t="n"/>
      <c r="W117" s="44" t="n"/>
      <c r="X117" s="44" t="n"/>
      <c r="Y117" s="44" t="n"/>
      <c r="Z117" s="44" t="n"/>
      <c r="AA117" s="44" t="n"/>
      <c r="AB117" s="44" t="n"/>
    </row>
    <row customHeight="1" ht="16.5" r="118" s="29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11" t="n"/>
      <c r="K118" s="34" t="n"/>
      <c r="L118" s="33" t="n"/>
      <c r="M118" s="34" t="n"/>
      <c r="N118" s="24" t="n"/>
      <c r="O118" s="24" t="n"/>
      <c r="P118" s="24" t="n"/>
      <c r="Q118" s="24" t="n"/>
      <c r="R118" s="44" t="n"/>
      <c r="S118" s="44" t="n"/>
      <c r="T118" s="44" t="n"/>
      <c r="U118" s="44" t="n"/>
      <c r="V118" s="44" t="n"/>
      <c r="W118" s="44" t="n"/>
      <c r="X118" s="44" t="n"/>
      <c r="Y118" s="44" t="n"/>
      <c r="Z118" s="44" t="n"/>
      <c r="AA118" s="44" t="n"/>
      <c r="AB118" s="44" t="n"/>
    </row>
    <row customHeight="1" ht="16.5" r="119" s="29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11" t="n"/>
      <c r="K119" s="34" t="n"/>
      <c r="L119" s="33" t="n"/>
      <c r="M119" s="34" t="n"/>
      <c r="N119" s="24" t="n"/>
      <c r="O119" s="24" t="n"/>
      <c r="P119" s="24" t="n"/>
      <c r="Q119" s="24" t="n"/>
      <c r="R119" s="44" t="n"/>
      <c r="S119" s="44" t="n"/>
      <c r="T119" s="44" t="n"/>
      <c r="U119" s="44" t="n"/>
      <c r="V119" s="44" t="n"/>
      <c r="W119" s="44" t="n"/>
      <c r="X119" s="44" t="n"/>
      <c r="Y119" s="44" t="n"/>
      <c r="Z119" s="44" t="n"/>
      <c r="AA119" s="44" t="n"/>
      <c r="AB119" s="44" t="n"/>
    </row>
    <row customHeight="1" ht="16.5" r="120" s="29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11" t="n"/>
      <c r="K120" s="34" t="n"/>
      <c r="L120" s="33" t="n"/>
      <c r="M120" s="34" t="n"/>
      <c r="N120" s="24" t="n"/>
      <c r="O120" s="24" t="n"/>
      <c r="P120" s="24" t="n"/>
      <c r="Q120" s="24" t="n"/>
      <c r="R120" s="44" t="n"/>
      <c r="S120" s="44" t="n"/>
      <c r="T120" s="44" t="n"/>
      <c r="U120" s="44" t="n"/>
      <c r="V120" s="44" t="n"/>
      <c r="W120" s="44" t="n"/>
      <c r="X120" s="44" t="n"/>
      <c r="Y120" s="44" t="n"/>
      <c r="Z120" s="44" t="n"/>
      <c r="AA120" s="44" t="n"/>
      <c r="AB120" s="44" t="n"/>
    </row>
    <row customHeight="1" ht="16.5" r="121" s="29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11" t="n"/>
      <c r="K121" s="34" t="n"/>
      <c r="L121" s="33" t="n"/>
      <c r="M121" s="34" t="n"/>
      <c r="N121" s="24" t="n"/>
      <c r="O121" s="24" t="n"/>
      <c r="P121" s="24" t="n"/>
      <c r="Q121" s="24" t="n"/>
      <c r="R121" s="44" t="n"/>
      <c r="S121" s="44" t="n"/>
      <c r="T121" s="44" t="n"/>
      <c r="U121" s="44" t="n"/>
      <c r="V121" s="44" t="n"/>
      <c r="W121" s="44" t="n"/>
      <c r="X121" s="44" t="n"/>
      <c r="Y121" s="44" t="n"/>
      <c r="Z121" s="44" t="n"/>
      <c r="AA121" s="44" t="n"/>
      <c r="AB121" s="44" t="n"/>
    </row>
    <row customHeight="1" ht="16.5" r="122" s="29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11" t="n"/>
      <c r="K122" s="34" t="n"/>
      <c r="L122" s="33" t="n"/>
      <c r="M122" s="34" t="n"/>
      <c r="N122" s="24" t="n"/>
      <c r="O122" s="24" t="n"/>
      <c r="P122" s="24" t="n"/>
      <c r="Q122" s="24" t="n"/>
      <c r="R122" s="44" t="n"/>
      <c r="S122" s="44" t="n"/>
      <c r="T122" s="44" t="n"/>
      <c r="U122" s="44" t="n"/>
      <c r="V122" s="44" t="n"/>
      <c r="W122" s="44" t="n"/>
      <c r="X122" s="44" t="n"/>
      <c r="Y122" s="44" t="n"/>
      <c r="Z122" s="44" t="n"/>
      <c r="AA122" s="44" t="n"/>
      <c r="AB122" s="44" t="n"/>
    </row>
    <row customHeight="1" ht="16.5" r="123" s="29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11" t="n"/>
      <c r="K123" s="34" t="n"/>
      <c r="L123" s="33" t="n"/>
      <c r="M123" s="34" t="n"/>
      <c r="N123" s="24" t="n"/>
      <c r="O123" s="24" t="n"/>
      <c r="P123" s="24" t="n"/>
      <c r="Q123" s="24" t="n"/>
      <c r="R123" s="44" t="n"/>
      <c r="S123" s="44" t="n"/>
      <c r="T123" s="44" t="n"/>
      <c r="U123" s="44" t="n"/>
      <c r="V123" s="44" t="n"/>
      <c r="W123" s="44" t="n"/>
      <c r="X123" s="44" t="n"/>
      <c r="Y123" s="44" t="n"/>
      <c r="Z123" s="44" t="n"/>
      <c r="AA123" s="44" t="n"/>
      <c r="AB123" s="44" t="n"/>
    </row>
    <row customHeight="1" ht="16.5" r="124" s="29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11" t="n"/>
      <c r="K124" s="34" t="n"/>
      <c r="L124" s="33" t="n"/>
      <c r="M124" s="34" t="n"/>
      <c r="N124" s="24" t="n"/>
      <c r="O124" s="24" t="n"/>
      <c r="P124" s="24" t="n"/>
      <c r="Q124" s="24" t="n"/>
      <c r="R124" s="44" t="n"/>
      <c r="S124" s="44" t="n"/>
      <c r="T124" s="44" t="n"/>
      <c r="U124" s="44" t="n"/>
      <c r="V124" s="44" t="n"/>
      <c r="W124" s="44" t="n"/>
      <c r="X124" s="44" t="n"/>
      <c r="Y124" s="44" t="n"/>
      <c r="Z124" s="44" t="n"/>
      <c r="AA124" s="44" t="n"/>
      <c r="AB124" s="44" t="n"/>
    </row>
    <row customHeight="1" ht="16.5" r="125" s="29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11" t="n"/>
      <c r="K125" s="34" t="n"/>
      <c r="L125" s="33" t="n"/>
      <c r="M125" s="34" t="n"/>
      <c r="N125" s="24" t="n"/>
      <c r="O125" s="24" t="n"/>
      <c r="P125" s="24" t="n"/>
      <c r="Q125" s="24" t="n"/>
      <c r="R125" s="44" t="n"/>
      <c r="S125" s="44" t="n"/>
      <c r="T125" s="44" t="n"/>
      <c r="U125" s="44" t="n"/>
      <c r="V125" s="44" t="n"/>
      <c r="W125" s="44" t="n"/>
      <c r="X125" s="44" t="n"/>
      <c r="Y125" s="44" t="n"/>
      <c r="Z125" s="44" t="n"/>
      <c r="AA125" s="44" t="n"/>
      <c r="AB125" s="44" t="n"/>
    </row>
    <row customHeight="1" ht="16.5" r="126" s="29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11" t="n"/>
      <c r="K126" s="34" t="n"/>
      <c r="L126" s="33" t="n"/>
      <c r="M126" s="34" t="n"/>
      <c r="N126" s="24" t="n"/>
      <c r="O126" s="24" t="n"/>
      <c r="P126" s="24" t="n"/>
      <c r="Q126" s="24" t="n"/>
      <c r="R126" s="44" t="n"/>
      <c r="S126" s="44" t="n"/>
      <c r="T126" s="44" t="n"/>
      <c r="U126" s="44" t="n"/>
      <c r="V126" s="44" t="n"/>
      <c r="W126" s="44" t="n"/>
      <c r="X126" s="44" t="n"/>
      <c r="Y126" s="44" t="n"/>
      <c r="Z126" s="44" t="n"/>
      <c r="AA126" s="44" t="n"/>
      <c r="AB126" s="44" t="n"/>
    </row>
    <row customHeight="1" ht="16.5" r="127" s="29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11" t="n"/>
      <c r="K127" s="34" t="n"/>
      <c r="L127" s="33" t="n"/>
      <c r="M127" s="34" t="n"/>
      <c r="N127" s="24" t="n"/>
      <c r="O127" s="24" t="n"/>
      <c r="P127" s="24" t="n"/>
      <c r="Q127" s="24" t="n"/>
      <c r="R127" s="44" t="n"/>
      <c r="S127" s="44" t="n"/>
      <c r="T127" s="44" t="n"/>
      <c r="U127" s="44" t="n"/>
      <c r="V127" s="44" t="n"/>
      <c r="W127" s="44" t="n"/>
      <c r="X127" s="44" t="n"/>
      <c r="Y127" s="44" t="n"/>
      <c r="Z127" s="44" t="n"/>
      <c r="AA127" s="44" t="n"/>
      <c r="AB127" s="44" t="n"/>
    </row>
    <row customHeight="1" ht="16.5" r="128" s="29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11" t="n"/>
      <c r="K128" s="34" t="n"/>
      <c r="L128" s="33" t="n"/>
      <c r="M128" s="34" t="n"/>
      <c r="N128" s="24" t="n"/>
      <c r="O128" s="24" t="n"/>
      <c r="P128" s="24" t="n"/>
      <c r="Q128" s="24" t="n"/>
      <c r="R128" s="44" t="n"/>
      <c r="S128" s="44" t="n"/>
      <c r="T128" s="44" t="n"/>
      <c r="U128" s="44" t="n"/>
      <c r="V128" s="44" t="n"/>
      <c r="W128" s="44" t="n"/>
      <c r="X128" s="44" t="n"/>
      <c r="Y128" s="44" t="n"/>
      <c r="Z128" s="44" t="n"/>
      <c r="AA128" s="44" t="n"/>
      <c r="AB128" s="44" t="n"/>
    </row>
    <row customHeight="1" ht="16.5" r="129" s="29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11" t="n"/>
      <c r="K129" s="34" t="n"/>
      <c r="L129" s="33" t="n"/>
      <c r="M129" s="34" t="n"/>
      <c r="N129" s="24" t="n"/>
      <c r="O129" s="24" t="n"/>
      <c r="P129" s="24" t="n"/>
      <c r="Q129" s="24" t="n"/>
      <c r="R129" s="44" t="n"/>
      <c r="S129" s="44" t="n"/>
      <c r="T129" s="44" t="n"/>
      <c r="U129" s="44" t="n"/>
      <c r="V129" s="44" t="n"/>
      <c r="W129" s="44" t="n"/>
      <c r="X129" s="44" t="n"/>
      <c r="Y129" s="44" t="n"/>
      <c r="Z129" s="44" t="n"/>
      <c r="AA129" s="44" t="n"/>
      <c r="AB129" s="44" t="n"/>
    </row>
    <row customHeight="1" ht="16.5" r="130" s="29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11" t="n"/>
      <c r="K130" s="34" t="n"/>
      <c r="L130" s="33" t="n"/>
      <c r="M130" s="34" t="n"/>
      <c r="N130" s="24" t="n"/>
      <c r="O130" s="24" t="n"/>
      <c r="P130" s="24" t="n"/>
      <c r="Q130" s="24" t="n"/>
      <c r="R130" s="44" t="n"/>
      <c r="S130" s="44" t="n"/>
      <c r="T130" s="44" t="n"/>
      <c r="U130" s="44" t="n"/>
      <c r="V130" s="44" t="n"/>
      <c r="W130" s="44" t="n"/>
      <c r="X130" s="44" t="n"/>
      <c r="Y130" s="44" t="n"/>
      <c r="Z130" s="44" t="n"/>
      <c r="AA130" s="44" t="n"/>
      <c r="AB130" s="44" t="n"/>
    </row>
    <row customHeight="1" ht="16.5" r="131" s="29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11" t="n"/>
      <c r="K131" s="34" t="n"/>
      <c r="L131" s="33" t="n"/>
      <c r="M131" s="34" t="n"/>
      <c r="N131" s="24" t="n"/>
      <c r="O131" s="24" t="n"/>
      <c r="P131" s="24" t="n"/>
      <c r="Q131" s="24" t="n"/>
      <c r="R131" s="44" t="n"/>
      <c r="S131" s="44" t="n"/>
      <c r="T131" s="44" t="n"/>
      <c r="U131" s="44" t="n"/>
      <c r="V131" s="44" t="n"/>
      <c r="W131" s="44" t="n"/>
      <c r="X131" s="44" t="n"/>
      <c r="Y131" s="44" t="n"/>
      <c r="Z131" s="44" t="n"/>
      <c r="AA131" s="44" t="n"/>
      <c r="AB131" s="44" t="n"/>
    </row>
    <row customHeight="1" ht="16.5" r="132" s="29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11" t="n"/>
      <c r="K132" s="34" t="n"/>
      <c r="L132" s="33" t="n"/>
      <c r="M132" s="34" t="n"/>
      <c r="N132" s="24" t="n"/>
      <c r="O132" s="24" t="n"/>
      <c r="P132" s="24" t="n"/>
      <c r="Q132" s="24" t="n"/>
      <c r="R132" s="44" t="n"/>
      <c r="S132" s="44" t="n"/>
      <c r="T132" s="44" t="n"/>
      <c r="U132" s="44" t="n"/>
      <c r="V132" s="44" t="n"/>
      <c r="W132" s="44" t="n"/>
      <c r="X132" s="44" t="n"/>
      <c r="Y132" s="44" t="n"/>
      <c r="Z132" s="44" t="n"/>
      <c r="AA132" s="44" t="n"/>
      <c r="AB132" s="44" t="n"/>
    </row>
    <row customHeight="1" ht="16.5" r="133" s="29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11" t="n"/>
      <c r="K133" s="34" t="n"/>
      <c r="L133" s="33" t="n"/>
      <c r="M133" s="34" t="n"/>
      <c r="N133" s="24" t="n"/>
      <c r="O133" s="24" t="n"/>
      <c r="P133" s="24" t="n"/>
      <c r="Q133" s="24" t="n"/>
      <c r="R133" s="44" t="n"/>
      <c r="S133" s="44" t="n"/>
      <c r="T133" s="44" t="n"/>
      <c r="U133" s="44" t="n"/>
      <c r="V133" s="44" t="n"/>
      <c r="W133" s="44" t="n"/>
      <c r="X133" s="44" t="n"/>
      <c r="Y133" s="44" t="n"/>
      <c r="Z133" s="44" t="n"/>
      <c r="AA133" s="44" t="n"/>
      <c r="AB133" s="44" t="n"/>
    </row>
    <row customHeight="1" ht="16.5" r="134" s="29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11" t="n"/>
      <c r="K134" s="34" t="n"/>
      <c r="L134" s="33" t="n"/>
      <c r="M134" s="34" t="n"/>
      <c r="N134" s="24" t="n"/>
      <c r="O134" s="24" t="n"/>
      <c r="P134" s="24" t="n"/>
      <c r="Q134" s="24" t="n"/>
      <c r="R134" s="44" t="n"/>
      <c r="S134" s="44" t="n"/>
      <c r="T134" s="44" t="n"/>
      <c r="U134" s="44" t="n"/>
      <c r="V134" s="44" t="n"/>
      <c r="W134" s="44" t="n"/>
      <c r="X134" s="44" t="n"/>
      <c r="Y134" s="44" t="n"/>
      <c r="Z134" s="44" t="n"/>
      <c r="AA134" s="44" t="n"/>
      <c r="AB134" s="44" t="n"/>
    </row>
    <row customHeight="1" ht="16.5" r="135" s="29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11" t="n"/>
      <c r="K135" s="34" t="n"/>
      <c r="L135" s="33" t="n"/>
      <c r="M135" s="34" t="n"/>
      <c r="N135" s="24" t="n"/>
      <c r="O135" s="24" t="n"/>
      <c r="P135" s="24" t="n"/>
      <c r="Q135" s="24" t="n"/>
      <c r="R135" s="44" t="n"/>
      <c r="S135" s="44" t="n"/>
      <c r="T135" s="44" t="n"/>
      <c r="U135" s="44" t="n"/>
      <c r="V135" s="44" t="n"/>
      <c r="W135" s="44" t="n"/>
      <c r="X135" s="44" t="n"/>
      <c r="Y135" s="44" t="n"/>
      <c r="Z135" s="44" t="n"/>
      <c r="AA135" s="44" t="n"/>
      <c r="AB135" s="44" t="n"/>
    </row>
    <row customHeight="1" ht="16.5" r="136" s="29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11" t="n"/>
      <c r="K136" s="34" t="n"/>
      <c r="L136" s="33" t="n"/>
      <c r="M136" s="34" t="n"/>
      <c r="N136" s="24" t="n"/>
      <c r="O136" s="24" t="n"/>
      <c r="P136" s="24" t="n"/>
      <c r="Q136" s="24" t="n"/>
      <c r="R136" s="44" t="n"/>
      <c r="S136" s="44" t="n"/>
      <c r="T136" s="44" t="n"/>
      <c r="U136" s="44" t="n"/>
      <c r="V136" s="44" t="n"/>
      <c r="W136" s="44" t="n"/>
      <c r="X136" s="44" t="n"/>
      <c r="Y136" s="44" t="n"/>
      <c r="Z136" s="44" t="n"/>
      <c r="AA136" s="44" t="n"/>
      <c r="AB136" s="44" t="n"/>
    </row>
    <row customHeight="1" ht="16.5" r="137" s="29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11" t="n"/>
      <c r="K137" s="34" t="n"/>
      <c r="L137" s="33" t="n"/>
      <c r="M137" s="34" t="n"/>
      <c r="N137" s="24" t="n"/>
      <c r="O137" s="24" t="n"/>
      <c r="P137" s="24" t="n"/>
      <c r="Q137" s="24" t="n"/>
      <c r="R137" s="44" t="n"/>
      <c r="S137" s="44" t="n"/>
      <c r="T137" s="44" t="n"/>
      <c r="U137" s="44" t="n"/>
      <c r="V137" s="44" t="n"/>
      <c r="W137" s="44" t="n"/>
      <c r="X137" s="44" t="n"/>
      <c r="Y137" s="44" t="n"/>
      <c r="Z137" s="44" t="n"/>
      <c r="AA137" s="44" t="n"/>
      <c r="AB137" s="44" t="n"/>
    </row>
    <row customHeight="1" ht="16.5" r="138" s="29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11" t="n"/>
      <c r="K138" s="34" t="n"/>
      <c r="L138" s="33" t="n"/>
      <c r="M138" s="34" t="n"/>
      <c r="N138" s="24" t="n"/>
      <c r="O138" s="24" t="n"/>
      <c r="P138" s="24" t="n"/>
      <c r="Q138" s="24" t="n"/>
      <c r="R138" s="44" t="n"/>
      <c r="S138" s="44" t="n"/>
      <c r="T138" s="44" t="n"/>
      <c r="U138" s="44" t="n"/>
      <c r="V138" s="44" t="n"/>
      <c r="W138" s="44" t="n"/>
      <c r="X138" s="44" t="n"/>
      <c r="Y138" s="44" t="n"/>
      <c r="Z138" s="44" t="n"/>
      <c r="AA138" s="44" t="n"/>
      <c r="AB138" s="44" t="n"/>
    </row>
    <row customHeight="1" ht="16.5" r="139" s="29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11" t="n"/>
      <c r="K139" s="34" t="n"/>
      <c r="L139" s="33" t="n"/>
      <c r="M139" s="34" t="n"/>
      <c r="N139" s="24" t="n"/>
      <c r="O139" s="24" t="n"/>
      <c r="P139" s="24" t="n"/>
      <c r="Q139" s="24" t="n"/>
      <c r="R139" s="44" t="n"/>
      <c r="S139" s="44" t="n"/>
      <c r="T139" s="44" t="n"/>
      <c r="U139" s="44" t="n"/>
      <c r="V139" s="44" t="n"/>
      <c r="W139" s="44" t="n"/>
      <c r="X139" s="44" t="n"/>
      <c r="Y139" s="44" t="n"/>
      <c r="Z139" s="44" t="n"/>
      <c r="AA139" s="44" t="n"/>
      <c r="AB139" s="44" t="n"/>
    </row>
    <row customHeight="1" ht="16.5" r="140" s="29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11" t="n"/>
      <c r="K140" s="34" t="n"/>
      <c r="L140" s="33" t="n"/>
      <c r="M140" s="34" t="n"/>
      <c r="N140" s="24" t="n"/>
      <c r="O140" s="24" t="n"/>
      <c r="P140" s="24" t="n"/>
      <c r="Q140" s="24" t="n"/>
      <c r="R140" s="44" t="n"/>
      <c r="S140" s="44" t="n"/>
      <c r="T140" s="44" t="n"/>
      <c r="U140" s="44" t="n"/>
      <c r="V140" s="44" t="n"/>
      <c r="W140" s="44" t="n"/>
      <c r="X140" s="44" t="n"/>
      <c r="Y140" s="44" t="n"/>
      <c r="Z140" s="44" t="n"/>
      <c r="AA140" s="44" t="n"/>
      <c r="AB140" s="44" t="n"/>
    </row>
    <row customHeight="1" ht="16.5" r="141" s="29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11" t="n"/>
      <c r="K141" s="34" t="n"/>
      <c r="L141" s="33" t="n"/>
      <c r="M141" s="34" t="n"/>
      <c r="N141" s="24" t="n"/>
      <c r="O141" s="24" t="n"/>
      <c r="P141" s="24" t="n"/>
      <c r="Q141" s="24" t="n"/>
      <c r="R141" s="44" t="n"/>
      <c r="S141" s="44" t="n"/>
      <c r="T141" s="44" t="n"/>
      <c r="U141" s="44" t="n"/>
      <c r="V141" s="44" t="n"/>
      <c r="W141" s="44" t="n"/>
      <c r="X141" s="44" t="n"/>
      <c r="Y141" s="44" t="n"/>
      <c r="Z141" s="44" t="n"/>
      <c r="AA141" s="44" t="n"/>
      <c r="AB141" s="44" t="n"/>
    </row>
    <row customHeight="1" ht="16.5" r="142" s="29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11" t="n"/>
      <c r="K142" s="34" t="n"/>
      <c r="L142" s="33" t="n"/>
      <c r="M142" s="34" t="n"/>
      <c r="N142" s="24" t="n"/>
      <c r="O142" s="24" t="n"/>
      <c r="P142" s="24" t="n"/>
      <c r="Q142" s="24" t="n"/>
      <c r="R142" s="44" t="n"/>
      <c r="S142" s="44" t="n"/>
      <c r="T142" s="44" t="n"/>
      <c r="U142" s="44" t="n"/>
      <c r="V142" s="44" t="n"/>
      <c r="W142" s="44" t="n"/>
      <c r="X142" s="44" t="n"/>
      <c r="Y142" s="44" t="n"/>
      <c r="Z142" s="44" t="n"/>
      <c r="AA142" s="44" t="n"/>
      <c r="AB142" s="44" t="n"/>
    </row>
    <row customHeight="1" ht="16.5" r="143" s="29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11" t="n"/>
      <c r="K143" s="34" t="n"/>
      <c r="L143" s="33" t="n"/>
      <c r="M143" s="34" t="n"/>
      <c r="N143" s="24" t="n"/>
      <c r="O143" s="24" t="n"/>
      <c r="P143" s="24" t="n"/>
      <c r="Q143" s="24" t="n"/>
      <c r="R143" s="44" t="n"/>
      <c r="S143" s="44" t="n"/>
      <c r="T143" s="44" t="n"/>
      <c r="U143" s="44" t="n"/>
      <c r="V143" s="44" t="n"/>
      <c r="W143" s="44" t="n"/>
      <c r="X143" s="44" t="n"/>
      <c r="Y143" s="44" t="n"/>
      <c r="Z143" s="44" t="n"/>
      <c r="AA143" s="44" t="n"/>
      <c r="AB143" s="44" t="n"/>
    </row>
    <row customHeight="1" ht="16.5" r="144" s="29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11" t="n"/>
      <c r="K144" s="34" t="n"/>
      <c r="L144" s="33" t="n"/>
      <c r="M144" s="34" t="n"/>
      <c r="N144" s="24" t="n"/>
      <c r="O144" s="24" t="n"/>
      <c r="P144" s="24" t="n"/>
      <c r="Q144" s="24" t="n"/>
      <c r="R144" s="44" t="n"/>
      <c r="S144" s="44" t="n"/>
      <c r="T144" s="44" t="n"/>
      <c r="U144" s="44" t="n"/>
      <c r="V144" s="44" t="n"/>
      <c r="W144" s="44" t="n"/>
      <c r="X144" s="44" t="n"/>
      <c r="Y144" s="44" t="n"/>
      <c r="Z144" s="44" t="n"/>
      <c r="AA144" s="44" t="n"/>
      <c r="AB144" s="44" t="n"/>
    </row>
    <row customHeight="1" ht="16.5" r="145" s="29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11" t="n"/>
      <c r="K145" s="34" t="n"/>
      <c r="L145" s="33" t="n"/>
      <c r="M145" s="34" t="n"/>
      <c r="N145" s="24" t="n"/>
      <c r="O145" s="24" t="n"/>
      <c r="P145" s="24" t="n"/>
      <c r="Q145" s="24" t="n"/>
      <c r="R145" s="44" t="n"/>
      <c r="S145" s="44" t="n"/>
      <c r="T145" s="44" t="n"/>
      <c r="U145" s="44" t="n"/>
      <c r="V145" s="44" t="n"/>
      <c r="W145" s="44" t="n"/>
      <c r="X145" s="44" t="n"/>
      <c r="Y145" s="44" t="n"/>
      <c r="Z145" s="44" t="n"/>
      <c r="AA145" s="44" t="n"/>
      <c r="AB145" s="44" t="n"/>
    </row>
    <row customHeight="1" ht="16.5" r="146" s="29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11" t="n"/>
      <c r="K146" s="34" t="n"/>
      <c r="L146" s="33" t="n"/>
      <c r="M146" s="34" t="n"/>
      <c r="N146" s="24" t="n"/>
      <c r="O146" s="24" t="n"/>
      <c r="P146" s="24" t="n"/>
      <c r="Q146" s="24" t="n"/>
      <c r="R146" s="44" t="n"/>
      <c r="S146" s="44" t="n"/>
      <c r="T146" s="44" t="n"/>
      <c r="U146" s="44" t="n"/>
      <c r="V146" s="44" t="n"/>
      <c r="W146" s="44" t="n"/>
      <c r="X146" s="44" t="n"/>
      <c r="Y146" s="44" t="n"/>
      <c r="Z146" s="44" t="n"/>
      <c r="AA146" s="44" t="n"/>
      <c r="AB146" s="44" t="n"/>
    </row>
    <row customHeight="1" ht="16.5" r="147" s="29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11" t="n"/>
      <c r="K147" s="34" t="n"/>
      <c r="L147" s="33" t="n"/>
      <c r="M147" s="34" t="n"/>
      <c r="N147" s="24" t="n"/>
      <c r="O147" s="24" t="n"/>
      <c r="P147" s="24" t="n"/>
      <c r="Q147" s="24" t="n"/>
      <c r="R147" s="44" t="n"/>
      <c r="S147" s="44" t="n"/>
      <c r="T147" s="44" t="n"/>
      <c r="U147" s="44" t="n"/>
      <c r="V147" s="44" t="n"/>
      <c r="W147" s="44" t="n"/>
      <c r="X147" s="44" t="n"/>
      <c r="Y147" s="44" t="n"/>
      <c r="Z147" s="44" t="n"/>
      <c r="AA147" s="44" t="n"/>
      <c r="AB147" s="44" t="n"/>
    </row>
    <row customHeight="1" ht="16.5" r="148" s="29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11" t="n"/>
      <c r="K148" s="34" t="n"/>
      <c r="L148" s="33" t="n"/>
      <c r="M148" s="34" t="n"/>
      <c r="N148" s="24" t="n"/>
      <c r="O148" s="24" t="n"/>
      <c r="P148" s="24" t="n"/>
      <c r="Q148" s="24" t="n"/>
      <c r="R148" s="44" t="n"/>
      <c r="S148" s="44" t="n"/>
      <c r="T148" s="44" t="n"/>
      <c r="U148" s="44" t="n"/>
      <c r="V148" s="44" t="n"/>
      <c r="W148" s="44" t="n"/>
      <c r="X148" s="44" t="n"/>
      <c r="Y148" s="44" t="n"/>
      <c r="Z148" s="44" t="n"/>
      <c r="AA148" s="44" t="n"/>
      <c r="AB148" s="44" t="n"/>
    </row>
    <row customHeight="1" ht="16.5" r="149" s="29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11" t="n"/>
      <c r="K149" s="34" t="n"/>
      <c r="L149" s="33" t="n"/>
      <c r="M149" s="34" t="n"/>
      <c r="N149" s="24" t="n"/>
      <c r="O149" s="24" t="n"/>
      <c r="P149" s="24" t="n"/>
      <c r="Q149" s="24" t="n"/>
      <c r="R149" s="44" t="n"/>
      <c r="S149" s="44" t="n"/>
      <c r="T149" s="44" t="n"/>
      <c r="U149" s="44" t="n"/>
      <c r="V149" s="44" t="n"/>
      <c r="W149" s="44" t="n"/>
      <c r="X149" s="44" t="n"/>
      <c r="Y149" s="44" t="n"/>
      <c r="Z149" s="44" t="n"/>
      <c r="AA149" s="44" t="n"/>
      <c r="AB149" s="44" t="n"/>
    </row>
    <row customHeight="1" ht="16.5" r="150" s="29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11" t="n"/>
      <c r="K150" s="34" t="n"/>
      <c r="L150" s="33" t="n"/>
      <c r="M150" s="34" t="n"/>
      <c r="N150" s="24" t="n"/>
      <c r="O150" s="24" t="n"/>
      <c r="P150" s="24" t="n"/>
      <c r="Q150" s="24" t="n"/>
      <c r="R150" s="44" t="n"/>
      <c r="S150" s="44" t="n"/>
      <c r="T150" s="44" t="n"/>
      <c r="U150" s="44" t="n"/>
      <c r="V150" s="44" t="n"/>
      <c r="W150" s="44" t="n"/>
      <c r="X150" s="44" t="n"/>
      <c r="Y150" s="44" t="n"/>
      <c r="Z150" s="44" t="n"/>
      <c r="AA150" s="44" t="n"/>
      <c r="AB150" s="44" t="n"/>
    </row>
    <row customHeight="1" ht="16.5" r="151" s="29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11" t="n"/>
      <c r="K151" s="34" t="n"/>
      <c r="L151" s="33" t="n"/>
      <c r="M151" s="34" t="n"/>
      <c r="N151" s="24" t="n"/>
      <c r="O151" s="24" t="n"/>
      <c r="P151" s="24" t="n"/>
      <c r="Q151" s="24" t="n"/>
      <c r="R151" s="44" t="n"/>
      <c r="S151" s="44" t="n"/>
      <c r="T151" s="44" t="n"/>
      <c r="U151" s="44" t="n"/>
      <c r="V151" s="44" t="n"/>
      <c r="W151" s="44" t="n"/>
      <c r="X151" s="44" t="n"/>
      <c r="Y151" s="44" t="n"/>
      <c r="Z151" s="44" t="n"/>
      <c r="AA151" s="44" t="n"/>
      <c r="AB151" s="44" t="n"/>
    </row>
    <row customHeight="1" ht="16.5" r="152" s="29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11" t="n"/>
      <c r="K152" s="34" t="n"/>
      <c r="L152" s="33" t="n"/>
      <c r="M152" s="34" t="n"/>
      <c r="N152" s="24" t="n"/>
      <c r="O152" s="24" t="n"/>
      <c r="P152" s="24" t="n"/>
      <c r="Q152" s="24" t="n"/>
      <c r="R152" s="44" t="n"/>
      <c r="S152" s="44" t="n"/>
      <c r="T152" s="44" t="n"/>
      <c r="U152" s="44" t="n"/>
      <c r="V152" s="44" t="n"/>
      <c r="W152" s="44" t="n"/>
      <c r="X152" s="44" t="n"/>
      <c r="Y152" s="44" t="n"/>
      <c r="Z152" s="44" t="n"/>
      <c r="AA152" s="44" t="n"/>
      <c r="AB152" s="44" t="n"/>
    </row>
    <row customHeight="1" ht="16.5" r="153" s="29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11" t="n"/>
      <c r="K153" s="34" t="n"/>
      <c r="L153" s="33" t="n"/>
      <c r="M153" s="34" t="n"/>
      <c r="N153" s="24" t="n"/>
      <c r="O153" s="24" t="n"/>
      <c r="P153" s="24" t="n"/>
      <c r="Q153" s="24" t="n"/>
      <c r="R153" s="44" t="n"/>
      <c r="S153" s="44" t="n"/>
      <c r="T153" s="44" t="n"/>
      <c r="U153" s="44" t="n"/>
      <c r="V153" s="44" t="n"/>
      <c r="W153" s="44" t="n"/>
      <c r="X153" s="44" t="n"/>
      <c r="Y153" s="44" t="n"/>
      <c r="Z153" s="44" t="n"/>
      <c r="AA153" s="44" t="n"/>
      <c r="AB153" s="44" t="n"/>
    </row>
    <row customHeight="1" ht="16.5" r="154" s="29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11" t="n"/>
      <c r="K154" s="34" t="n"/>
      <c r="L154" s="33" t="n"/>
      <c r="M154" s="34" t="n"/>
      <c r="N154" s="24" t="n"/>
      <c r="O154" s="24" t="n"/>
      <c r="P154" s="24" t="n"/>
      <c r="Q154" s="24" t="n"/>
      <c r="R154" s="44" t="n"/>
      <c r="S154" s="44" t="n"/>
      <c r="T154" s="44" t="n"/>
      <c r="U154" s="44" t="n"/>
      <c r="V154" s="44" t="n"/>
      <c r="W154" s="44" t="n"/>
      <c r="X154" s="44" t="n"/>
      <c r="Y154" s="44" t="n"/>
      <c r="Z154" s="44" t="n"/>
      <c r="AA154" s="44" t="n"/>
      <c r="AB154" s="44" t="n"/>
    </row>
    <row customHeight="1" ht="16.5" r="155" s="29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11" t="n"/>
      <c r="K155" s="34" t="n"/>
      <c r="L155" s="33" t="n"/>
      <c r="M155" s="34" t="n"/>
      <c r="N155" s="24" t="n"/>
      <c r="O155" s="24" t="n"/>
      <c r="P155" s="24" t="n"/>
      <c r="Q155" s="24" t="n"/>
      <c r="R155" s="44" t="n"/>
      <c r="S155" s="44" t="n"/>
      <c r="T155" s="44" t="n"/>
      <c r="U155" s="44" t="n"/>
      <c r="V155" s="44" t="n"/>
      <c r="W155" s="44" t="n"/>
      <c r="X155" s="44" t="n"/>
      <c r="Y155" s="44" t="n"/>
      <c r="Z155" s="44" t="n"/>
      <c r="AA155" s="44" t="n"/>
      <c r="AB155" s="44" t="n"/>
    </row>
    <row customHeight="1" ht="16.5" r="156" s="29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11" t="n"/>
      <c r="K156" s="34" t="n"/>
      <c r="L156" s="33" t="n"/>
      <c r="M156" s="34" t="n"/>
      <c r="N156" s="24" t="n"/>
      <c r="O156" s="24" t="n"/>
      <c r="P156" s="24" t="n"/>
      <c r="Q156" s="24" t="n"/>
      <c r="R156" s="44" t="n"/>
      <c r="S156" s="44" t="n"/>
      <c r="T156" s="44" t="n"/>
      <c r="U156" s="44" t="n"/>
      <c r="V156" s="44" t="n"/>
      <c r="W156" s="44" t="n"/>
      <c r="X156" s="44" t="n"/>
      <c r="Y156" s="44" t="n"/>
      <c r="Z156" s="44" t="n"/>
      <c r="AA156" s="44" t="n"/>
      <c r="AB156" s="44" t="n"/>
    </row>
    <row customHeight="1" ht="16.5" r="157" s="29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11" t="n"/>
      <c r="K157" s="34" t="n"/>
      <c r="L157" s="33" t="n"/>
      <c r="M157" s="34" t="n"/>
      <c r="N157" s="24" t="n"/>
      <c r="O157" s="24" t="n"/>
      <c r="P157" s="24" t="n"/>
      <c r="Q157" s="24" t="n"/>
      <c r="R157" s="44" t="n"/>
      <c r="S157" s="44" t="n"/>
      <c r="T157" s="44" t="n"/>
      <c r="U157" s="44" t="n"/>
      <c r="V157" s="44" t="n"/>
      <c r="W157" s="44" t="n"/>
      <c r="X157" s="44" t="n"/>
      <c r="Y157" s="44" t="n"/>
      <c r="Z157" s="44" t="n"/>
      <c r="AA157" s="44" t="n"/>
      <c r="AB157" s="44" t="n"/>
    </row>
    <row customHeight="1" ht="16.5" r="158" s="29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11" t="n"/>
      <c r="K158" s="34" t="n"/>
      <c r="L158" s="33" t="n"/>
      <c r="M158" s="34" t="n"/>
      <c r="N158" s="24" t="n"/>
      <c r="O158" s="24" t="n"/>
      <c r="P158" s="24" t="n"/>
      <c r="Q158" s="24" t="n"/>
      <c r="R158" s="44" t="n"/>
      <c r="S158" s="44" t="n"/>
      <c r="T158" s="44" t="n"/>
      <c r="U158" s="44" t="n"/>
      <c r="V158" s="44" t="n"/>
      <c r="W158" s="44" t="n"/>
      <c r="X158" s="44" t="n"/>
      <c r="Y158" s="44" t="n"/>
      <c r="Z158" s="44" t="n"/>
      <c r="AA158" s="44" t="n"/>
      <c r="AB158" s="44" t="n"/>
    </row>
    <row customHeight="1" ht="16.5" r="159" s="29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11" t="n"/>
      <c r="K159" s="34" t="n"/>
      <c r="L159" s="33" t="n"/>
      <c r="M159" s="34" t="n"/>
      <c r="N159" s="24" t="n"/>
      <c r="O159" s="24" t="n"/>
      <c r="P159" s="24" t="n"/>
      <c r="Q159" s="24" t="n"/>
      <c r="R159" s="44" t="n"/>
      <c r="S159" s="44" t="n"/>
      <c r="T159" s="44" t="n"/>
      <c r="U159" s="44" t="n"/>
      <c r="V159" s="44" t="n"/>
      <c r="W159" s="44" t="n"/>
      <c r="X159" s="44" t="n"/>
      <c r="Y159" s="44" t="n"/>
      <c r="Z159" s="44" t="n"/>
      <c r="AA159" s="44" t="n"/>
      <c r="AB159" s="44" t="n"/>
    </row>
    <row customHeight="1" ht="16.5" r="160" s="29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11" t="n"/>
      <c r="K160" s="34" t="n"/>
      <c r="L160" s="33" t="n"/>
      <c r="M160" s="34" t="n"/>
      <c r="N160" s="24" t="n"/>
      <c r="O160" s="24" t="n"/>
      <c r="P160" s="24" t="n"/>
      <c r="Q160" s="24" t="n"/>
      <c r="R160" s="44" t="n"/>
      <c r="S160" s="44" t="n"/>
      <c r="T160" s="44" t="n"/>
      <c r="U160" s="44" t="n"/>
      <c r="V160" s="44" t="n"/>
      <c r="W160" s="44" t="n"/>
      <c r="X160" s="44" t="n"/>
      <c r="Y160" s="44" t="n"/>
      <c r="Z160" s="44" t="n"/>
      <c r="AA160" s="44" t="n"/>
      <c r="AB160" s="44" t="n"/>
    </row>
    <row customHeight="1" ht="16.5" r="161" s="29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11" t="n"/>
      <c r="K161" s="34" t="n"/>
      <c r="L161" s="33" t="n"/>
      <c r="M161" s="34" t="n"/>
      <c r="N161" s="24" t="n"/>
      <c r="O161" s="24" t="n"/>
      <c r="P161" s="24" t="n"/>
      <c r="Q161" s="24" t="n"/>
      <c r="R161" s="44" t="n"/>
      <c r="S161" s="44" t="n"/>
      <c r="T161" s="44" t="n"/>
      <c r="U161" s="44" t="n"/>
      <c r="V161" s="44" t="n"/>
      <c r="W161" s="44" t="n"/>
      <c r="X161" s="44" t="n"/>
      <c r="Y161" s="44" t="n"/>
      <c r="Z161" s="44" t="n"/>
      <c r="AA161" s="44" t="n"/>
      <c r="AB161" s="44" t="n"/>
    </row>
    <row customHeight="1" ht="16.5" r="162" s="29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11" t="n"/>
      <c r="K162" s="34" t="n"/>
      <c r="L162" s="33" t="n"/>
      <c r="M162" s="34" t="n"/>
      <c r="N162" s="24" t="n"/>
      <c r="O162" s="24" t="n"/>
      <c r="P162" s="24" t="n"/>
      <c r="Q162" s="24" t="n"/>
      <c r="R162" s="44" t="n"/>
      <c r="S162" s="44" t="n"/>
      <c r="T162" s="44" t="n"/>
      <c r="U162" s="44" t="n"/>
      <c r="V162" s="44" t="n"/>
      <c r="W162" s="44" t="n"/>
      <c r="X162" s="44" t="n"/>
      <c r="Y162" s="44" t="n"/>
      <c r="Z162" s="44" t="n"/>
      <c r="AA162" s="44" t="n"/>
      <c r="AB162" s="44" t="n"/>
    </row>
    <row customHeight="1" ht="16.5" r="163" s="29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11" t="n"/>
      <c r="K163" s="34" t="n"/>
      <c r="L163" s="33" t="n"/>
      <c r="M163" s="34" t="n"/>
      <c r="N163" s="24" t="n"/>
      <c r="O163" s="24" t="n"/>
      <c r="P163" s="24" t="n"/>
      <c r="Q163" s="24" t="n"/>
      <c r="R163" s="44" t="n"/>
      <c r="S163" s="44" t="n"/>
      <c r="T163" s="44" t="n"/>
      <c r="U163" s="44" t="n"/>
      <c r="V163" s="44" t="n"/>
      <c r="W163" s="44" t="n"/>
      <c r="X163" s="44" t="n"/>
      <c r="Y163" s="44" t="n"/>
      <c r="Z163" s="44" t="n"/>
      <c r="AA163" s="44" t="n"/>
      <c r="AB163" s="44" t="n"/>
    </row>
    <row customHeight="1" ht="16.5" r="164" s="29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11" t="n"/>
      <c r="K164" s="34" t="n"/>
      <c r="L164" s="33" t="n"/>
      <c r="M164" s="34" t="n"/>
      <c r="N164" s="24" t="n"/>
      <c r="O164" s="24" t="n"/>
      <c r="P164" s="24" t="n"/>
      <c r="Q164" s="24" t="n"/>
      <c r="R164" s="44" t="n"/>
      <c r="S164" s="44" t="n"/>
      <c r="T164" s="44" t="n"/>
      <c r="U164" s="44" t="n"/>
      <c r="V164" s="44" t="n"/>
      <c r="W164" s="44" t="n"/>
      <c r="X164" s="44" t="n"/>
      <c r="Y164" s="44" t="n"/>
      <c r="Z164" s="44" t="n"/>
      <c r="AA164" s="44" t="n"/>
      <c r="AB164" s="44" t="n"/>
    </row>
    <row customHeight="1" ht="16.5" r="165" s="29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11" t="n"/>
      <c r="K165" s="34" t="n"/>
      <c r="L165" s="33" t="n"/>
      <c r="M165" s="34" t="n"/>
      <c r="N165" s="24" t="n"/>
      <c r="O165" s="24" t="n"/>
      <c r="P165" s="24" t="n"/>
      <c r="Q165" s="24" t="n"/>
      <c r="R165" s="44" t="n"/>
      <c r="S165" s="44" t="n"/>
      <c r="T165" s="44" t="n"/>
      <c r="U165" s="44" t="n"/>
      <c r="V165" s="44" t="n"/>
      <c r="W165" s="44" t="n"/>
      <c r="X165" s="44" t="n"/>
      <c r="Y165" s="44" t="n"/>
      <c r="Z165" s="44" t="n"/>
      <c r="AA165" s="44" t="n"/>
      <c r="AB165" s="44" t="n"/>
    </row>
    <row customHeight="1" ht="16.5" r="166" s="29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11" t="n"/>
      <c r="K166" s="34" t="n"/>
      <c r="L166" s="33" t="n"/>
      <c r="M166" s="34" t="n"/>
      <c r="N166" s="24" t="n"/>
      <c r="O166" s="24" t="n"/>
      <c r="P166" s="24" t="n"/>
      <c r="Q166" s="24" t="n"/>
      <c r="R166" s="44" t="n"/>
      <c r="S166" s="44" t="n"/>
      <c r="T166" s="44" t="n"/>
      <c r="U166" s="44" t="n"/>
      <c r="V166" s="44" t="n"/>
      <c r="W166" s="44" t="n"/>
      <c r="X166" s="44" t="n"/>
      <c r="Y166" s="44" t="n"/>
      <c r="Z166" s="44" t="n"/>
      <c r="AA166" s="44" t="n"/>
      <c r="AB166" s="44" t="n"/>
    </row>
    <row customHeight="1" ht="16.5" r="167" s="29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11" t="n"/>
      <c r="K167" s="34" t="n"/>
      <c r="L167" s="33" t="n"/>
      <c r="M167" s="34" t="n"/>
      <c r="N167" s="24" t="n"/>
      <c r="O167" s="24" t="n"/>
      <c r="P167" s="24" t="n"/>
      <c r="Q167" s="24" t="n"/>
      <c r="R167" s="44" t="n"/>
      <c r="S167" s="44" t="n"/>
      <c r="T167" s="44" t="n"/>
      <c r="U167" s="44" t="n"/>
      <c r="V167" s="44" t="n"/>
      <c r="W167" s="44" t="n"/>
      <c r="X167" s="44" t="n"/>
      <c r="Y167" s="44" t="n"/>
      <c r="Z167" s="44" t="n"/>
      <c r="AA167" s="44" t="n"/>
      <c r="AB167" s="44" t="n"/>
    </row>
    <row customHeight="1" ht="16.5" r="168" s="29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11" t="n"/>
      <c r="K168" s="34" t="n"/>
      <c r="L168" s="33" t="n"/>
      <c r="M168" s="34" t="n"/>
      <c r="N168" s="24" t="n"/>
      <c r="O168" s="24" t="n"/>
      <c r="P168" s="24" t="n"/>
      <c r="Q168" s="24" t="n"/>
      <c r="R168" s="44" t="n"/>
      <c r="S168" s="44" t="n"/>
      <c r="T168" s="44" t="n"/>
      <c r="U168" s="44" t="n"/>
      <c r="V168" s="44" t="n"/>
      <c r="W168" s="44" t="n"/>
      <c r="X168" s="44" t="n"/>
      <c r="Y168" s="44" t="n"/>
      <c r="Z168" s="44" t="n"/>
      <c r="AA168" s="44" t="n"/>
      <c r="AB168" s="44" t="n"/>
    </row>
    <row customHeight="1" ht="16.5" r="169" s="29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11" t="n"/>
      <c r="K169" s="34" t="n"/>
      <c r="L169" s="33" t="n"/>
      <c r="M169" s="34" t="n"/>
      <c r="N169" s="24" t="n"/>
      <c r="O169" s="24" t="n"/>
      <c r="P169" s="24" t="n"/>
      <c r="Q169" s="24" t="n"/>
      <c r="R169" s="44" t="n"/>
      <c r="S169" s="44" t="n"/>
      <c r="T169" s="44" t="n"/>
      <c r="U169" s="44" t="n"/>
      <c r="V169" s="44" t="n"/>
      <c r="W169" s="44" t="n"/>
      <c r="X169" s="44" t="n"/>
      <c r="Y169" s="44" t="n"/>
      <c r="Z169" s="44" t="n"/>
      <c r="AA169" s="44" t="n"/>
      <c r="AB169" s="44" t="n"/>
    </row>
    <row customHeight="1" ht="16.5" r="170" s="29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11" t="n"/>
      <c r="K170" s="34" t="n"/>
      <c r="L170" s="33" t="n"/>
      <c r="M170" s="34" t="n"/>
      <c r="N170" s="24" t="n"/>
      <c r="O170" s="24" t="n"/>
      <c r="P170" s="24" t="n"/>
      <c r="Q170" s="24" t="n"/>
      <c r="R170" s="44" t="n"/>
      <c r="S170" s="44" t="n"/>
      <c r="T170" s="44" t="n"/>
      <c r="U170" s="44" t="n"/>
      <c r="V170" s="44" t="n"/>
      <c r="W170" s="44" t="n"/>
      <c r="X170" s="44" t="n"/>
      <c r="Y170" s="44" t="n"/>
      <c r="Z170" s="44" t="n"/>
      <c r="AA170" s="44" t="n"/>
      <c r="AB170" s="44" t="n"/>
    </row>
    <row customHeight="1" ht="16.5" r="171" s="29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11" t="n"/>
      <c r="K171" s="34" t="n"/>
      <c r="L171" s="33" t="n"/>
      <c r="M171" s="34" t="n"/>
      <c r="N171" s="24" t="n"/>
      <c r="O171" s="24" t="n"/>
      <c r="P171" s="24" t="n"/>
      <c r="Q171" s="24" t="n"/>
      <c r="R171" s="44" t="n"/>
      <c r="S171" s="44" t="n"/>
      <c r="T171" s="44" t="n"/>
      <c r="U171" s="44" t="n"/>
      <c r="V171" s="44" t="n"/>
      <c r="W171" s="44" t="n"/>
      <c r="X171" s="44" t="n"/>
      <c r="Y171" s="44" t="n"/>
      <c r="Z171" s="44" t="n"/>
      <c r="AA171" s="44" t="n"/>
      <c r="AB171" s="44" t="n"/>
    </row>
    <row customHeight="1" ht="16.5" r="172" s="29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11" t="n"/>
      <c r="K172" s="34" t="n"/>
      <c r="L172" s="33" t="n"/>
      <c r="M172" s="34" t="n"/>
      <c r="N172" s="24" t="n"/>
      <c r="O172" s="24" t="n"/>
      <c r="P172" s="24" t="n"/>
      <c r="Q172" s="24" t="n"/>
      <c r="R172" s="44" t="n"/>
      <c r="S172" s="44" t="n"/>
      <c r="T172" s="44" t="n"/>
      <c r="U172" s="44" t="n"/>
      <c r="V172" s="44" t="n"/>
      <c r="W172" s="44" t="n"/>
      <c r="X172" s="44" t="n"/>
      <c r="Y172" s="44" t="n"/>
      <c r="Z172" s="44" t="n"/>
      <c r="AA172" s="44" t="n"/>
      <c r="AB172" s="44" t="n"/>
    </row>
    <row customHeight="1" ht="16.5" r="173" s="29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11" t="n"/>
      <c r="K173" s="34" t="n"/>
      <c r="L173" s="33" t="n"/>
      <c r="M173" s="34" t="n"/>
      <c r="N173" s="24" t="n"/>
      <c r="O173" s="24" t="n"/>
      <c r="P173" s="24" t="n"/>
      <c r="Q173" s="24" t="n"/>
      <c r="R173" s="44" t="n"/>
      <c r="S173" s="44" t="n"/>
      <c r="T173" s="44" t="n"/>
      <c r="U173" s="44" t="n"/>
      <c r="V173" s="44" t="n"/>
      <c r="W173" s="44" t="n"/>
      <c r="X173" s="44" t="n"/>
      <c r="Y173" s="44" t="n"/>
      <c r="Z173" s="44" t="n"/>
      <c r="AA173" s="44" t="n"/>
      <c r="AB173" s="44" t="n"/>
    </row>
    <row customHeight="1" ht="16.5" r="174" s="29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11" t="n"/>
      <c r="K174" s="34" t="n"/>
      <c r="L174" s="33" t="n"/>
      <c r="M174" s="34" t="n"/>
      <c r="N174" s="24" t="n"/>
      <c r="O174" s="24" t="n"/>
      <c r="P174" s="24" t="n"/>
      <c r="Q174" s="24" t="n"/>
      <c r="R174" s="44" t="n"/>
      <c r="S174" s="44" t="n"/>
      <c r="T174" s="44" t="n"/>
      <c r="U174" s="44" t="n"/>
      <c r="V174" s="44" t="n"/>
      <c r="W174" s="44" t="n"/>
      <c r="X174" s="44" t="n"/>
      <c r="Y174" s="44" t="n"/>
      <c r="Z174" s="44" t="n"/>
      <c r="AA174" s="44" t="n"/>
      <c r="AB174" s="44" t="n"/>
    </row>
    <row customHeight="1" ht="16.5" r="175" s="29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11" t="n"/>
      <c r="K175" s="34" t="n"/>
      <c r="L175" s="33" t="n"/>
      <c r="M175" s="34" t="n"/>
      <c r="N175" s="24" t="n"/>
      <c r="O175" s="24" t="n"/>
      <c r="P175" s="24" t="n"/>
      <c r="Q175" s="24" t="n"/>
      <c r="R175" s="44" t="n"/>
      <c r="S175" s="44" t="n"/>
      <c r="T175" s="44" t="n"/>
      <c r="U175" s="44" t="n"/>
      <c r="V175" s="44" t="n"/>
      <c r="W175" s="44" t="n"/>
      <c r="X175" s="44" t="n"/>
      <c r="Y175" s="44" t="n"/>
      <c r="Z175" s="44" t="n"/>
      <c r="AA175" s="44" t="n"/>
      <c r="AB175" s="44" t="n"/>
    </row>
    <row customHeight="1" ht="16.5" r="176" s="29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11" t="n"/>
      <c r="K176" s="34" t="n"/>
      <c r="L176" s="33" t="n"/>
      <c r="M176" s="34" t="n"/>
      <c r="N176" s="24" t="n"/>
      <c r="O176" s="24" t="n"/>
      <c r="P176" s="24" t="n"/>
      <c r="Q176" s="24" t="n"/>
      <c r="R176" s="44" t="n"/>
      <c r="S176" s="44" t="n"/>
      <c r="T176" s="44" t="n"/>
      <c r="U176" s="44" t="n"/>
      <c r="V176" s="44" t="n"/>
      <c r="W176" s="44" t="n"/>
      <c r="X176" s="44" t="n"/>
      <c r="Y176" s="44" t="n"/>
      <c r="Z176" s="44" t="n"/>
      <c r="AA176" s="44" t="n"/>
      <c r="AB176" s="44" t="n"/>
    </row>
    <row customHeight="1" ht="16.5" r="177" s="29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11" t="n"/>
      <c r="K177" s="34" t="n"/>
      <c r="L177" s="33" t="n"/>
      <c r="M177" s="34" t="n"/>
      <c r="N177" s="24" t="n"/>
      <c r="O177" s="24" t="n"/>
      <c r="P177" s="24" t="n"/>
      <c r="Q177" s="24" t="n"/>
      <c r="R177" s="44" t="n"/>
      <c r="S177" s="44" t="n"/>
      <c r="T177" s="44" t="n"/>
      <c r="U177" s="44" t="n"/>
      <c r="V177" s="44" t="n"/>
      <c r="W177" s="44" t="n"/>
      <c r="X177" s="44" t="n"/>
      <c r="Y177" s="44" t="n"/>
      <c r="Z177" s="44" t="n"/>
      <c r="AA177" s="44" t="n"/>
      <c r="AB177" s="44" t="n"/>
    </row>
    <row customHeight="1" ht="16.5" r="178" s="29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11" t="n"/>
      <c r="K178" s="34" t="n"/>
      <c r="L178" s="33" t="n"/>
      <c r="M178" s="34" t="n"/>
      <c r="N178" s="24" t="n"/>
      <c r="O178" s="24" t="n"/>
      <c r="P178" s="24" t="n"/>
      <c r="Q178" s="24" t="n"/>
      <c r="R178" s="44" t="n"/>
      <c r="S178" s="44" t="n"/>
      <c r="T178" s="44" t="n"/>
      <c r="U178" s="44" t="n"/>
      <c r="V178" s="44" t="n"/>
      <c r="W178" s="44" t="n"/>
      <c r="X178" s="44" t="n"/>
      <c r="Y178" s="44" t="n"/>
      <c r="Z178" s="44" t="n"/>
      <c r="AA178" s="44" t="n"/>
      <c r="AB178" s="44" t="n"/>
    </row>
    <row customHeight="1" ht="16.5" r="179" s="29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11" t="n"/>
      <c r="K179" s="34" t="n"/>
      <c r="L179" s="33" t="n"/>
      <c r="M179" s="34" t="n"/>
      <c r="N179" s="24" t="n"/>
      <c r="O179" s="24" t="n"/>
      <c r="P179" s="24" t="n"/>
      <c r="Q179" s="24" t="n"/>
      <c r="R179" s="44" t="n"/>
      <c r="S179" s="44" t="n"/>
      <c r="T179" s="44" t="n"/>
      <c r="U179" s="44" t="n"/>
      <c r="V179" s="44" t="n"/>
      <c r="W179" s="44" t="n"/>
      <c r="X179" s="44" t="n"/>
      <c r="Y179" s="44" t="n"/>
      <c r="Z179" s="44" t="n"/>
      <c r="AA179" s="44" t="n"/>
      <c r="AB179" s="44" t="n"/>
    </row>
    <row customHeight="1" ht="16.5" r="180" s="29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11" t="n"/>
      <c r="K180" s="34" t="n"/>
      <c r="L180" s="33" t="n"/>
      <c r="M180" s="34" t="n"/>
      <c r="N180" s="24" t="n"/>
      <c r="O180" s="24" t="n"/>
      <c r="P180" s="24" t="n"/>
      <c r="Q180" s="24" t="n"/>
      <c r="R180" s="44" t="n"/>
      <c r="S180" s="44" t="n"/>
      <c r="T180" s="44" t="n"/>
      <c r="U180" s="44" t="n"/>
      <c r="V180" s="44" t="n"/>
      <c r="W180" s="44" t="n"/>
      <c r="X180" s="44" t="n"/>
      <c r="Y180" s="44" t="n"/>
      <c r="Z180" s="44" t="n"/>
      <c r="AA180" s="44" t="n"/>
      <c r="AB180" s="44" t="n"/>
    </row>
    <row customHeight="1" ht="16.5" r="181" s="29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11" t="n"/>
      <c r="K181" s="34" t="n"/>
      <c r="L181" s="33" t="n"/>
      <c r="M181" s="34" t="n"/>
      <c r="N181" s="24" t="n"/>
      <c r="O181" s="24" t="n"/>
      <c r="P181" s="24" t="n"/>
      <c r="Q181" s="24" t="n"/>
      <c r="R181" s="44" t="n"/>
      <c r="S181" s="44" t="n"/>
      <c r="T181" s="44" t="n"/>
      <c r="U181" s="44" t="n"/>
      <c r="V181" s="44" t="n"/>
      <c r="W181" s="44" t="n"/>
      <c r="X181" s="44" t="n"/>
      <c r="Y181" s="44" t="n"/>
      <c r="Z181" s="44" t="n"/>
      <c r="AA181" s="44" t="n"/>
      <c r="AB181" s="44" t="n"/>
    </row>
    <row customHeight="1" ht="16.5" r="182" s="29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11" t="n"/>
      <c r="K182" s="34" t="n"/>
      <c r="L182" s="33" t="n"/>
      <c r="M182" s="34" t="n"/>
      <c r="N182" s="24" t="n"/>
      <c r="O182" s="24" t="n"/>
      <c r="P182" s="24" t="n"/>
      <c r="Q182" s="24" t="n"/>
      <c r="R182" s="44" t="n"/>
      <c r="S182" s="44" t="n"/>
      <c r="T182" s="44" t="n"/>
      <c r="U182" s="44" t="n"/>
      <c r="V182" s="44" t="n"/>
      <c r="W182" s="44" t="n"/>
      <c r="X182" s="44" t="n"/>
      <c r="Y182" s="44" t="n"/>
      <c r="Z182" s="44" t="n"/>
      <c r="AA182" s="44" t="n"/>
      <c r="AB182" s="44" t="n"/>
    </row>
    <row customHeight="1" ht="16.5" r="183" s="29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11" t="n"/>
      <c r="K183" s="34" t="n"/>
      <c r="L183" s="33" t="n"/>
      <c r="M183" s="34" t="n"/>
      <c r="N183" s="24" t="n"/>
      <c r="O183" s="24" t="n"/>
      <c r="P183" s="24" t="n"/>
      <c r="Q183" s="24" t="n"/>
      <c r="R183" s="44" t="n"/>
      <c r="S183" s="44" t="n"/>
      <c r="T183" s="44" t="n"/>
      <c r="U183" s="44" t="n"/>
      <c r="V183" s="44" t="n"/>
      <c r="W183" s="44" t="n"/>
      <c r="X183" s="44" t="n"/>
      <c r="Y183" s="44" t="n"/>
      <c r="Z183" s="44" t="n"/>
      <c r="AA183" s="44" t="n"/>
      <c r="AB183" s="44" t="n"/>
    </row>
    <row customHeight="1" ht="16.5" r="184" s="29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11" t="n"/>
      <c r="K184" s="34" t="n"/>
      <c r="L184" s="33" t="n"/>
      <c r="M184" s="34" t="n"/>
      <c r="N184" s="24" t="n"/>
      <c r="O184" s="24" t="n"/>
      <c r="P184" s="24" t="n"/>
      <c r="Q184" s="24" t="n"/>
      <c r="R184" s="44" t="n"/>
      <c r="S184" s="44" t="n"/>
      <c r="T184" s="44" t="n"/>
      <c r="U184" s="44" t="n"/>
      <c r="V184" s="44" t="n"/>
      <c r="W184" s="44" t="n"/>
      <c r="X184" s="44" t="n"/>
      <c r="Y184" s="44" t="n"/>
      <c r="Z184" s="44" t="n"/>
      <c r="AA184" s="44" t="n"/>
      <c r="AB184" s="44" t="n"/>
    </row>
    <row customHeight="1" ht="16.5" r="185" s="29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11" t="n"/>
      <c r="K185" s="34" t="n"/>
      <c r="L185" s="33" t="n"/>
      <c r="M185" s="34" t="n"/>
      <c r="N185" s="24" t="n"/>
      <c r="O185" s="24" t="n"/>
      <c r="P185" s="24" t="n"/>
      <c r="Q185" s="24" t="n"/>
      <c r="R185" s="44" t="n"/>
      <c r="S185" s="44" t="n"/>
      <c r="T185" s="44" t="n"/>
      <c r="U185" s="44" t="n"/>
      <c r="V185" s="44" t="n"/>
      <c r="W185" s="44" t="n"/>
      <c r="X185" s="44" t="n"/>
      <c r="Y185" s="44" t="n"/>
      <c r="Z185" s="44" t="n"/>
      <c r="AA185" s="44" t="n"/>
      <c r="AB185" s="44" t="n"/>
    </row>
    <row customHeight="1" ht="16.5" r="186" s="29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11" t="n"/>
      <c r="K186" s="34" t="n"/>
      <c r="L186" s="33" t="n"/>
      <c r="M186" s="34" t="n"/>
      <c r="N186" s="24" t="n"/>
      <c r="O186" s="24" t="n"/>
      <c r="P186" s="24" t="n"/>
      <c r="Q186" s="24" t="n"/>
      <c r="R186" s="44" t="n"/>
      <c r="S186" s="44" t="n"/>
      <c r="T186" s="44" t="n"/>
      <c r="U186" s="44" t="n"/>
      <c r="V186" s="44" t="n"/>
      <c r="W186" s="44" t="n"/>
      <c r="X186" s="44" t="n"/>
      <c r="Y186" s="44" t="n"/>
      <c r="Z186" s="44" t="n"/>
      <c r="AA186" s="44" t="n"/>
      <c r="AB186" s="44" t="n"/>
    </row>
    <row customHeight="1" ht="16.5" r="187" s="29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11" t="n"/>
      <c r="K187" s="34" t="n"/>
      <c r="L187" s="33" t="n"/>
      <c r="M187" s="34" t="n"/>
      <c r="N187" s="24" t="n"/>
      <c r="O187" s="24" t="n"/>
      <c r="P187" s="24" t="n"/>
      <c r="Q187" s="24" t="n"/>
      <c r="R187" s="44" t="n"/>
      <c r="S187" s="44" t="n"/>
      <c r="T187" s="44" t="n"/>
      <c r="U187" s="44" t="n"/>
      <c r="V187" s="44" t="n"/>
      <c r="W187" s="44" t="n"/>
      <c r="X187" s="44" t="n"/>
      <c r="Y187" s="44" t="n"/>
      <c r="Z187" s="44" t="n"/>
      <c r="AA187" s="44" t="n"/>
      <c r="AB187" s="44" t="n"/>
    </row>
    <row customHeight="1" ht="16.5" r="188" s="29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11" t="n"/>
      <c r="K188" s="34" t="n"/>
      <c r="L188" s="33" t="n"/>
      <c r="M188" s="34" t="n"/>
      <c r="N188" s="24" t="n"/>
      <c r="O188" s="24" t="n"/>
      <c r="P188" s="24" t="n"/>
      <c r="Q188" s="24" t="n"/>
      <c r="R188" s="44" t="n"/>
      <c r="S188" s="44" t="n"/>
      <c r="T188" s="44" t="n"/>
      <c r="U188" s="44" t="n"/>
      <c r="V188" s="44" t="n"/>
      <c r="W188" s="44" t="n"/>
      <c r="X188" s="44" t="n"/>
      <c r="Y188" s="44" t="n"/>
      <c r="Z188" s="44" t="n"/>
      <c r="AA188" s="44" t="n"/>
      <c r="AB188" s="44" t="n"/>
    </row>
    <row customHeight="1" ht="16.5" r="189" s="29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11" t="n"/>
      <c r="K189" s="34" t="n"/>
      <c r="L189" s="33" t="n"/>
      <c r="M189" s="34" t="n"/>
      <c r="N189" s="24" t="n"/>
      <c r="O189" s="24" t="n"/>
      <c r="P189" s="24" t="n"/>
      <c r="Q189" s="24" t="n"/>
      <c r="R189" s="44" t="n"/>
      <c r="S189" s="44" t="n"/>
      <c r="T189" s="44" t="n"/>
      <c r="U189" s="44" t="n"/>
      <c r="V189" s="44" t="n"/>
      <c r="W189" s="44" t="n"/>
      <c r="X189" s="44" t="n"/>
      <c r="Y189" s="44" t="n"/>
      <c r="Z189" s="44" t="n"/>
      <c r="AA189" s="44" t="n"/>
      <c r="AB189" s="44" t="n"/>
    </row>
    <row customHeight="1" ht="16.5" r="190" s="29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11" t="n"/>
      <c r="K190" s="34" t="n"/>
      <c r="L190" s="33" t="n"/>
      <c r="M190" s="34" t="n"/>
      <c r="N190" s="24" t="n"/>
      <c r="O190" s="24" t="n"/>
      <c r="P190" s="24" t="n"/>
      <c r="Q190" s="24" t="n"/>
      <c r="R190" s="44" t="n"/>
      <c r="S190" s="44" t="n"/>
      <c r="T190" s="44" t="n"/>
      <c r="U190" s="44" t="n"/>
      <c r="V190" s="44" t="n"/>
      <c r="W190" s="44" t="n"/>
      <c r="X190" s="44" t="n"/>
      <c r="Y190" s="44" t="n"/>
      <c r="Z190" s="44" t="n"/>
      <c r="AA190" s="44" t="n"/>
      <c r="AB190" s="44" t="n"/>
    </row>
    <row customHeight="1" ht="16.5" r="191" s="29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11" t="n"/>
      <c r="K191" s="34" t="n"/>
      <c r="L191" s="33" t="n"/>
      <c r="M191" s="34" t="n"/>
      <c r="N191" s="24" t="n"/>
      <c r="O191" s="24" t="n"/>
      <c r="P191" s="24" t="n"/>
      <c r="Q191" s="24" t="n"/>
      <c r="R191" s="44" t="n"/>
      <c r="S191" s="44" t="n"/>
      <c r="T191" s="44" t="n"/>
      <c r="U191" s="44" t="n"/>
      <c r="V191" s="44" t="n"/>
      <c r="W191" s="44" t="n"/>
      <c r="X191" s="44" t="n"/>
      <c r="Y191" s="44" t="n"/>
      <c r="Z191" s="44" t="n"/>
      <c r="AA191" s="44" t="n"/>
      <c r="AB191" s="44" t="n"/>
    </row>
    <row customHeight="1" ht="16.5" r="192" s="29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11" t="n"/>
      <c r="K192" s="34" t="n"/>
      <c r="L192" s="33" t="n"/>
      <c r="M192" s="34" t="n"/>
      <c r="N192" s="24" t="n"/>
      <c r="O192" s="24" t="n"/>
      <c r="P192" s="24" t="n"/>
      <c r="Q192" s="24" t="n"/>
      <c r="R192" s="44" t="n"/>
      <c r="S192" s="44" t="n"/>
      <c r="T192" s="44" t="n"/>
      <c r="U192" s="44" t="n"/>
      <c r="V192" s="44" t="n"/>
      <c r="W192" s="44" t="n"/>
      <c r="X192" s="44" t="n"/>
      <c r="Y192" s="44" t="n"/>
      <c r="Z192" s="44" t="n"/>
      <c r="AA192" s="44" t="n"/>
      <c r="AB192" s="44" t="n"/>
    </row>
    <row customHeight="1" ht="16.5" r="193" s="29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11" t="n"/>
      <c r="K193" s="34" t="n"/>
      <c r="L193" s="33" t="n"/>
      <c r="M193" s="34" t="n"/>
      <c r="N193" s="24" t="n"/>
      <c r="O193" s="24" t="n"/>
      <c r="P193" s="24" t="n"/>
      <c r="Q193" s="24" t="n"/>
      <c r="R193" s="44" t="n"/>
      <c r="S193" s="44" t="n"/>
      <c r="T193" s="44" t="n"/>
      <c r="U193" s="44" t="n"/>
      <c r="V193" s="44" t="n"/>
      <c r="W193" s="44" t="n"/>
      <c r="X193" s="44" t="n"/>
      <c r="Y193" s="44" t="n"/>
      <c r="Z193" s="44" t="n"/>
      <c r="AA193" s="44" t="n"/>
      <c r="AB193" s="44" t="n"/>
    </row>
    <row customHeight="1" ht="16.5" r="194" s="29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11" t="n"/>
      <c r="K194" s="34" t="n"/>
      <c r="L194" s="33" t="n"/>
      <c r="M194" s="34" t="n"/>
      <c r="N194" s="24" t="n"/>
      <c r="O194" s="24" t="n"/>
      <c r="P194" s="24" t="n"/>
      <c r="Q194" s="24" t="n"/>
      <c r="R194" s="44" t="n"/>
      <c r="S194" s="44" t="n"/>
      <c r="T194" s="44" t="n"/>
      <c r="U194" s="44" t="n"/>
      <c r="V194" s="44" t="n"/>
      <c r="W194" s="44" t="n"/>
      <c r="X194" s="44" t="n"/>
      <c r="Y194" s="44" t="n"/>
      <c r="Z194" s="44" t="n"/>
      <c r="AA194" s="44" t="n"/>
      <c r="AB194" s="44" t="n"/>
    </row>
    <row customHeight="1" ht="16.5" r="195" s="29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11" t="n"/>
      <c r="K195" s="34" t="n"/>
      <c r="L195" s="33" t="n"/>
      <c r="M195" s="34" t="n"/>
      <c r="N195" s="24" t="n"/>
      <c r="O195" s="24" t="n"/>
      <c r="P195" s="24" t="n"/>
      <c r="Q195" s="24" t="n"/>
      <c r="R195" s="44" t="n"/>
      <c r="S195" s="44" t="n"/>
      <c r="T195" s="44" t="n"/>
      <c r="U195" s="44" t="n"/>
      <c r="V195" s="44" t="n"/>
      <c r="W195" s="44" t="n"/>
      <c r="X195" s="44" t="n"/>
      <c r="Y195" s="44" t="n"/>
      <c r="Z195" s="44" t="n"/>
      <c r="AA195" s="44" t="n"/>
      <c r="AB195" s="44" t="n"/>
    </row>
    <row customHeight="1" ht="16.5" r="196" s="29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11" t="n"/>
      <c r="K196" s="34" t="n"/>
      <c r="L196" s="33" t="n"/>
      <c r="M196" s="34" t="n"/>
      <c r="N196" s="24" t="n"/>
      <c r="O196" s="24" t="n"/>
      <c r="P196" s="24" t="n"/>
      <c r="Q196" s="24" t="n"/>
      <c r="R196" s="44" t="n"/>
      <c r="S196" s="44" t="n"/>
      <c r="T196" s="44" t="n"/>
      <c r="U196" s="44" t="n"/>
      <c r="V196" s="44" t="n"/>
      <c r="W196" s="44" t="n"/>
      <c r="X196" s="44" t="n"/>
      <c r="Y196" s="44" t="n"/>
      <c r="Z196" s="44" t="n"/>
      <c r="AA196" s="44" t="n"/>
      <c r="AB196" s="44" t="n"/>
    </row>
    <row customHeight="1" ht="16.5" r="197" s="29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11" t="n"/>
      <c r="K197" s="34" t="n"/>
      <c r="L197" s="33" t="n"/>
      <c r="M197" s="34" t="n"/>
      <c r="N197" s="24" t="n"/>
      <c r="O197" s="24" t="n"/>
      <c r="P197" s="24" t="n"/>
      <c r="Q197" s="24" t="n"/>
      <c r="R197" s="44" t="n"/>
      <c r="S197" s="44" t="n"/>
      <c r="T197" s="44" t="n"/>
      <c r="U197" s="44" t="n"/>
      <c r="V197" s="44" t="n"/>
      <c r="W197" s="44" t="n"/>
      <c r="X197" s="44" t="n"/>
      <c r="Y197" s="44" t="n"/>
      <c r="Z197" s="44" t="n"/>
      <c r="AA197" s="44" t="n"/>
      <c r="AB197" s="44" t="n"/>
    </row>
    <row customHeight="1" ht="16.5" r="198" s="29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11" t="n"/>
      <c r="K198" s="34" t="n"/>
      <c r="L198" s="33" t="n"/>
      <c r="M198" s="34" t="n"/>
      <c r="N198" s="24" t="n"/>
      <c r="O198" s="24" t="n"/>
      <c r="P198" s="24" t="n"/>
      <c r="Q198" s="24" t="n"/>
      <c r="R198" s="44" t="n"/>
      <c r="S198" s="44" t="n"/>
      <c r="T198" s="44" t="n"/>
      <c r="U198" s="44" t="n"/>
      <c r="V198" s="44" t="n"/>
      <c r="W198" s="44" t="n"/>
      <c r="X198" s="44" t="n"/>
      <c r="Y198" s="44" t="n"/>
      <c r="Z198" s="44" t="n"/>
      <c r="AA198" s="44" t="n"/>
      <c r="AB198" s="44" t="n"/>
    </row>
    <row customHeight="1" ht="16.5" r="199" s="29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11" t="n"/>
      <c r="K199" s="34" t="n"/>
      <c r="L199" s="33" t="n"/>
      <c r="M199" s="34" t="n"/>
      <c r="N199" s="24" t="n"/>
      <c r="O199" s="24" t="n"/>
      <c r="P199" s="24" t="n"/>
      <c r="Q199" s="24" t="n"/>
      <c r="R199" s="44" t="n"/>
      <c r="S199" s="44" t="n"/>
      <c r="T199" s="44" t="n"/>
      <c r="U199" s="44" t="n"/>
      <c r="V199" s="44" t="n"/>
      <c r="W199" s="44" t="n"/>
      <c r="X199" s="44" t="n"/>
      <c r="Y199" s="44" t="n"/>
      <c r="Z199" s="44" t="n"/>
      <c r="AA199" s="44" t="n"/>
      <c r="AB199" s="44" t="n"/>
    </row>
    <row customHeight="1" ht="16.5" r="200" s="29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11" t="n"/>
      <c r="K200" s="34" t="n"/>
      <c r="L200" s="33" t="n"/>
      <c r="M200" s="34" t="n"/>
      <c r="N200" s="24" t="n"/>
      <c r="O200" s="24" t="n"/>
      <c r="P200" s="24" t="n"/>
      <c r="Q200" s="24" t="n"/>
      <c r="R200" s="44" t="n"/>
      <c r="S200" s="44" t="n"/>
      <c r="T200" s="44" t="n"/>
      <c r="U200" s="44" t="n"/>
      <c r="V200" s="44" t="n"/>
      <c r="W200" s="44" t="n"/>
      <c r="X200" s="44" t="n"/>
      <c r="Y200" s="44" t="n"/>
      <c r="Z200" s="44" t="n"/>
      <c r="AA200" s="44" t="n"/>
      <c r="AB200" s="44" t="n"/>
    </row>
    <row customHeight="1" ht="16.5" r="201" s="29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11" t="n"/>
      <c r="K201" s="34" t="n"/>
      <c r="L201" s="33" t="n"/>
      <c r="M201" s="34" t="n"/>
      <c r="N201" s="24" t="n"/>
      <c r="O201" s="24" t="n"/>
      <c r="P201" s="24" t="n"/>
      <c r="Q201" s="24" t="n"/>
      <c r="R201" s="44" t="n"/>
      <c r="S201" s="44" t="n"/>
      <c r="T201" s="44" t="n"/>
      <c r="U201" s="44" t="n"/>
      <c r="V201" s="44" t="n"/>
      <c r="W201" s="44" t="n"/>
      <c r="X201" s="44" t="n"/>
      <c r="Y201" s="44" t="n"/>
      <c r="Z201" s="44" t="n"/>
      <c r="AA201" s="44" t="n"/>
      <c r="AB201" s="44" t="n"/>
    </row>
    <row customHeight="1" ht="16.5" r="202" s="29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11" t="n"/>
      <c r="K202" s="34" t="n"/>
      <c r="L202" s="33" t="n"/>
      <c r="M202" s="34" t="n"/>
      <c r="N202" s="24" t="n"/>
      <c r="O202" s="24" t="n"/>
      <c r="P202" s="24" t="n"/>
      <c r="Q202" s="24" t="n"/>
      <c r="R202" s="44" t="n"/>
      <c r="S202" s="44" t="n"/>
      <c r="T202" s="44" t="n"/>
      <c r="U202" s="44" t="n"/>
      <c r="V202" s="44" t="n"/>
      <c r="W202" s="44" t="n"/>
      <c r="X202" s="44" t="n"/>
      <c r="Y202" s="44" t="n"/>
      <c r="Z202" s="44" t="n"/>
      <c r="AA202" s="44" t="n"/>
      <c r="AB202" s="44" t="n"/>
    </row>
    <row customHeight="1" ht="16.5" r="203" s="29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11" t="n"/>
      <c r="K203" s="34" t="n"/>
      <c r="L203" s="33" t="n"/>
      <c r="M203" s="34" t="n"/>
      <c r="N203" s="24" t="n"/>
      <c r="O203" s="24" t="n"/>
      <c r="P203" s="24" t="n"/>
      <c r="Q203" s="24" t="n"/>
      <c r="R203" s="44" t="n"/>
      <c r="S203" s="44" t="n"/>
      <c r="T203" s="44" t="n"/>
      <c r="U203" s="44" t="n"/>
      <c r="V203" s="44" t="n"/>
      <c r="W203" s="44" t="n"/>
      <c r="X203" s="44" t="n"/>
      <c r="Y203" s="44" t="n"/>
      <c r="Z203" s="44" t="n"/>
      <c r="AA203" s="44" t="n"/>
      <c r="AB203" s="44" t="n"/>
    </row>
    <row customHeight="1" ht="16.5" r="204" s="29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11" t="n"/>
      <c r="K204" s="34" t="n"/>
      <c r="L204" s="33" t="n"/>
      <c r="M204" s="34" t="n"/>
      <c r="N204" s="24" t="n"/>
      <c r="O204" s="24" t="n"/>
      <c r="P204" s="24" t="n"/>
      <c r="Q204" s="24" t="n"/>
      <c r="R204" s="44" t="n"/>
      <c r="S204" s="44" t="n"/>
      <c r="T204" s="44" t="n"/>
      <c r="U204" s="44" t="n"/>
      <c r="V204" s="44" t="n"/>
      <c r="W204" s="44" t="n"/>
      <c r="X204" s="44" t="n"/>
      <c r="Y204" s="44" t="n"/>
      <c r="Z204" s="44" t="n"/>
      <c r="AA204" s="44" t="n"/>
      <c r="AB204" s="44" t="n"/>
    </row>
    <row customHeight="1" ht="16.5" r="205" s="29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11" t="n"/>
      <c r="K205" s="34" t="n"/>
      <c r="L205" s="33" t="n"/>
      <c r="M205" s="34" t="n"/>
      <c r="N205" s="24" t="n"/>
      <c r="O205" s="24" t="n"/>
      <c r="P205" s="24" t="n"/>
      <c r="Q205" s="24" t="n"/>
      <c r="R205" s="44" t="n"/>
      <c r="S205" s="44" t="n"/>
      <c r="T205" s="44" t="n"/>
      <c r="U205" s="44" t="n"/>
      <c r="V205" s="44" t="n"/>
      <c r="W205" s="44" t="n"/>
      <c r="X205" s="44" t="n"/>
      <c r="Y205" s="44" t="n"/>
      <c r="Z205" s="44" t="n"/>
      <c r="AA205" s="44" t="n"/>
      <c r="AB205" s="44" t="n"/>
    </row>
    <row customHeight="1" ht="16.5" r="206" s="29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11" t="n"/>
      <c r="K206" s="34" t="n"/>
      <c r="L206" s="33" t="n"/>
      <c r="M206" s="34" t="n"/>
      <c r="N206" s="24" t="n"/>
      <c r="O206" s="24" t="n"/>
      <c r="P206" s="24" t="n"/>
      <c r="Q206" s="24" t="n"/>
      <c r="R206" s="44" t="n"/>
      <c r="S206" s="44" t="n"/>
      <c r="T206" s="44" t="n"/>
      <c r="U206" s="44" t="n"/>
      <c r="V206" s="44" t="n"/>
      <c r="W206" s="44" t="n"/>
      <c r="X206" s="44" t="n"/>
      <c r="Y206" s="44" t="n"/>
      <c r="Z206" s="44" t="n"/>
      <c r="AA206" s="44" t="n"/>
      <c r="AB206" s="44" t="n"/>
    </row>
    <row customHeight="1" ht="16.5" r="207" s="29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11" t="n"/>
      <c r="K207" s="34" t="n"/>
      <c r="L207" s="33" t="n"/>
      <c r="M207" s="34" t="n"/>
      <c r="N207" s="24" t="n"/>
      <c r="O207" s="24" t="n"/>
      <c r="P207" s="24" t="n"/>
      <c r="Q207" s="24" t="n"/>
      <c r="R207" s="44" t="n"/>
      <c r="S207" s="44" t="n"/>
      <c r="T207" s="44" t="n"/>
      <c r="U207" s="44" t="n"/>
      <c r="V207" s="44" t="n"/>
      <c r="W207" s="44" t="n"/>
      <c r="X207" s="44" t="n"/>
      <c r="Y207" s="44" t="n"/>
      <c r="Z207" s="44" t="n"/>
      <c r="AA207" s="44" t="n"/>
      <c r="AB207" s="44" t="n"/>
    </row>
    <row customHeight="1" ht="16.5" r="208" s="29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11" t="n"/>
      <c r="K208" s="34" t="n"/>
      <c r="L208" s="33" t="n"/>
      <c r="M208" s="34" t="n"/>
      <c r="N208" s="24" t="n"/>
      <c r="O208" s="24" t="n"/>
      <c r="P208" s="24" t="n"/>
      <c r="Q208" s="24" t="n"/>
      <c r="R208" s="44" t="n"/>
      <c r="S208" s="44" t="n"/>
      <c r="T208" s="44" t="n"/>
      <c r="U208" s="44" t="n"/>
      <c r="V208" s="44" t="n"/>
      <c r="W208" s="44" t="n"/>
      <c r="X208" s="44" t="n"/>
      <c r="Y208" s="44" t="n"/>
      <c r="Z208" s="44" t="n"/>
      <c r="AA208" s="44" t="n"/>
      <c r="AB208" s="44" t="n"/>
    </row>
    <row customHeight="1" ht="16.5" r="209" s="29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11" t="n"/>
      <c r="K209" s="34" t="n"/>
      <c r="L209" s="33" t="n"/>
      <c r="M209" s="34" t="n"/>
      <c r="N209" s="24" t="n"/>
      <c r="O209" s="24" t="n"/>
      <c r="P209" s="24" t="n"/>
      <c r="Q209" s="24" t="n"/>
      <c r="R209" s="44" t="n"/>
      <c r="S209" s="44" t="n"/>
      <c r="T209" s="44" t="n"/>
      <c r="U209" s="44" t="n"/>
      <c r="V209" s="44" t="n"/>
      <c r="W209" s="44" t="n"/>
      <c r="X209" s="44" t="n"/>
      <c r="Y209" s="44" t="n"/>
      <c r="Z209" s="44" t="n"/>
      <c r="AA209" s="44" t="n"/>
      <c r="AB209" s="44" t="n"/>
    </row>
    <row customHeight="1" ht="16.5" r="210" s="29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11" t="n"/>
      <c r="K210" s="34" t="n"/>
      <c r="L210" s="33" t="n"/>
      <c r="M210" s="34" t="n"/>
      <c r="N210" s="24" t="n"/>
      <c r="O210" s="24" t="n"/>
      <c r="P210" s="24" t="n"/>
      <c r="Q210" s="24" t="n"/>
      <c r="R210" s="44" t="n"/>
      <c r="S210" s="44" t="n"/>
      <c r="T210" s="44" t="n"/>
      <c r="U210" s="44" t="n"/>
      <c r="V210" s="44" t="n"/>
      <c r="W210" s="44" t="n"/>
      <c r="X210" s="44" t="n"/>
      <c r="Y210" s="44" t="n"/>
      <c r="Z210" s="44" t="n"/>
      <c r="AA210" s="44" t="n"/>
      <c r="AB210" s="44" t="n"/>
    </row>
    <row customHeight="1" ht="16.5" r="211" s="29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11" t="n"/>
      <c r="K211" s="34" t="n"/>
      <c r="L211" s="33" t="n"/>
      <c r="M211" s="34" t="n"/>
      <c r="N211" s="24" t="n"/>
      <c r="O211" s="24" t="n"/>
      <c r="P211" s="24" t="n"/>
      <c r="Q211" s="24" t="n"/>
      <c r="R211" s="44" t="n"/>
      <c r="S211" s="44" t="n"/>
      <c r="T211" s="44" t="n"/>
      <c r="U211" s="44" t="n"/>
      <c r="V211" s="44" t="n"/>
      <c r="W211" s="44" t="n"/>
      <c r="X211" s="44" t="n"/>
      <c r="Y211" s="44" t="n"/>
      <c r="Z211" s="44" t="n"/>
      <c r="AA211" s="44" t="n"/>
      <c r="AB211" s="44" t="n"/>
    </row>
    <row customHeight="1" ht="16.5" r="212" s="29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11" t="n"/>
      <c r="K212" s="34" t="n"/>
      <c r="L212" s="33" t="n"/>
      <c r="M212" s="34" t="n"/>
      <c r="N212" s="24" t="n"/>
      <c r="O212" s="24" t="n"/>
      <c r="P212" s="24" t="n"/>
      <c r="Q212" s="24" t="n"/>
      <c r="R212" s="44" t="n"/>
      <c r="S212" s="44" t="n"/>
      <c r="T212" s="44" t="n"/>
      <c r="U212" s="44" t="n"/>
      <c r="V212" s="44" t="n"/>
      <c r="W212" s="44" t="n"/>
      <c r="X212" s="44" t="n"/>
      <c r="Y212" s="44" t="n"/>
      <c r="Z212" s="44" t="n"/>
      <c r="AA212" s="44" t="n"/>
      <c r="AB212" s="44" t="n"/>
    </row>
    <row customHeight="1" ht="16.5" r="213" s="29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11" t="n"/>
      <c r="K213" s="34" t="n"/>
      <c r="L213" s="33" t="n"/>
      <c r="M213" s="34" t="n"/>
      <c r="N213" s="24" t="n"/>
      <c r="O213" s="24" t="n"/>
      <c r="P213" s="24" t="n"/>
      <c r="Q213" s="24" t="n"/>
      <c r="R213" s="44" t="n"/>
      <c r="S213" s="44" t="n"/>
      <c r="T213" s="44" t="n"/>
      <c r="U213" s="44" t="n"/>
      <c r="V213" s="44" t="n"/>
      <c r="W213" s="44" t="n"/>
      <c r="X213" s="44" t="n"/>
      <c r="Y213" s="44" t="n"/>
      <c r="Z213" s="44" t="n"/>
      <c r="AA213" s="44" t="n"/>
      <c r="AB213" s="44" t="n"/>
    </row>
    <row customHeight="1" ht="16.5" r="214" s="29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11" t="n"/>
      <c r="K214" s="34" t="n"/>
      <c r="L214" s="33" t="n"/>
      <c r="M214" s="34" t="n"/>
      <c r="N214" s="24" t="n"/>
      <c r="O214" s="24" t="n"/>
      <c r="P214" s="24" t="n"/>
      <c r="Q214" s="24" t="n"/>
      <c r="R214" s="44" t="n"/>
      <c r="S214" s="44" t="n"/>
      <c r="T214" s="44" t="n"/>
      <c r="U214" s="44" t="n"/>
      <c r="V214" s="44" t="n"/>
      <c r="W214" s="44" t="n"/>
      <c r="X214" s="44" t="n"/>
      <c r="Y214" s="44" t="n"/>
      <c r="Z214" s="44" t="n"/>
      <c r="AA214" s="44" t="n"/>
      <c r="AB214" s="44" t="n"/>
    </row>
    <row customHeight="1" ht="16.5" r="215" s="29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11" t="n"/>
      <c r="K215" s="34" t="n"/>
      <c r="L215" s="33" t="n"/>
      <c r="M215" s="34" t="n"/>
      <c r="N215" s="24" t="n"/>
      <c r="O215" s="24" t="n"/>
      <c r="P215" s="24" t="n"/>
      <c r="Q215" s="24" t="n"/>
      <c r="R215" s="44" t="n"/>
      <c r="S215" s="44" t="n"/>
      <c r="T215" s="44" t="n"/>
      <c r="U215" s="44" t="n"/>
      <c r="V215" s="44" t="n"/>
      <c r="W215" s="44" t="n"/>
      <c r="X215" s="44" t="n"/>
      <c r="Y215" s="44" t="n"/>
      <c r="Z215" s="44" t="n"/>
      <c r="AA215" s="44" t="n"/>
      <c r="AB215" s="44" t="n"/>
    </row>
    <row customHeight="1" ht="16.5" r="216" s="29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11" t="n"/>
      <c r="K216" s="34" t="n"/>
      <c r="L216" s="33" t="n"/>
      <c r="M216" s="34" t="n"/>
      <c r="N216" s="24" t="n"/>
      <c r="O216" s="24" t="n"/>
      <c r="P216" s="24" t="n"/>
      <c r="Q216" s="24" t="n"/>
      <c r="R216" s="44" t="n"/>
      <c r="S216" s="44" t="n"/>
      <c r="T216" s="44" t="n"/>
      <c r="U216" s="44" t="n"/>
      <c r="V216" s="44" t="n"/>
      <c r="W216" s="44" t="n"/>
      <c r="X216" s="44" t="n"/>
      <c r="Y216" s="44" t="n"/>
      <c r="Z216" s="44" t="n"/>
      <c r="AA216" s="44" t="n"/>
      <c r="AB216" s="44" t="n"/>
    </row>
    <row customHeight="1" ht="16.5" r="217" s="29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11" t="n"/>
      <c r="K217" s="34" t="n"/>
      <c r="L217" s="33" t="n"/>
      <c r="M217" s="34" t="n"/>
      <c r="N217" s="24" t="n"/>
      <c r="O217" s="24" t="n"/>
      <c r="P217" s="24" t="n"/>
      <c r="Q217" s="24" t="n"/>
      <c r="R217" s="44" t="n"/>
      <c r="S217" s="44" t="n"/>
      <c r="T217" s="44" t="n"/>
      <c r="U217" s="44" t="n"/>
      <c r="V217" s="44" t="n"/>
      <c r="W217" s="44" t="n"/>
      <c r="X217" s="44" t="n"/>
      <c r="Y217" s="44" t="n"/>
      <c r="Z217" s="44" t="n"/>
      <c r="AA217" s="44" t="n"/>
      <c r="AB217" s="44" t="n"/>
    </row>
    <row customHeight="1" ht="16.5" r="218" s="29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11" t="n"/>
      <c r="K218" s="34" t="n"/>
      <c r="L218" s="33" t="n"/>
      <c r="M218" s="34" t="n"/>
      <c r="N218" s="24" t="n"/>
      <c r="O218" s="24" t="n"/>
      <c r="P218" s="24" t="n"/>
      <c r="Q218" s="24" t="n"/>
      <c r="R218" s="44" t="n"/>
      <c r="S218" s="44" t="n"/>
      <c r="T218" s="44" t="n"/>
      <c r="U218" s="44" t="n"/>
      <c r="V218" s="44" t="n"/>
      <c r="W218" s="44" t="n"/>
      <c r="X218" s="44" t="n"/>
      <c r="Y218" s="44" t="n"/>
      <c r="Z218" s="44" t="n"/>
      <c r="AA218" s="44" t="n"/>
      <c r="AB218" s="44" t="n"/>
    </row>
    <row customHeight="1" ht="16.5" r="219" s="29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11" t="n"/>
      <c r="K219" s="34" t="n"/>
      <c r="L219" s="33" t="n"/>
      <c r="M219" s="34" t="n"/>
      <c r="N219" s="24" t="n"/>
      <c r="O219" s="24" t="n"/>
      <c r="P219" s="24" t="n"/>
      <c r="Q219" s="24" t="n"/>
      <c r="R219" s="44" t="n"/>
      <c r="S219" s="44" t="n"/>
      <c r="T219" s="44" t="n"/>
      <c r="U219" s="44" t="n"/>
      <c r="V219" s="44" t="n"/>
      <c r="W219" s="44" t="n"/>
      <c r="X219" s="44" t="n"/>
      <c r="Y219" s="44" t="n"/>
      <c r="Z219" s="44" t="n"/>
      <c r="AA219" s="44" t="n"/>
      <c r="AB219" s="44" t="n"/>
    </row>
    <row customHeight="1" ht="16.5" r="220" s="29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11" t="n"/>
      <c r="K220" s="34" t="n"/>
      <c r="L220" s="33" t="n"/>
      <c r="M220" s="34" t="n"/>
      <c r="N220" s="24" t="n"/>
      <c r="O220" s="24" t="n"/>
      <c r="P220" s="24" t="n"/>
      <c r="Q220" s="24" t="n"/>
      <c r="R220" s="44" t="n"/>
      <c r="S220" s="44" t="n"/>
      <c r="T220" s="44" t="n"/>
      <c r="U220" s="44" t="n"/>
      <c r="V220" s="44" t="n"/>
      <c r="W220" s="44" t="n"/>
      <c r="X220" s="44" t="n"/>
      <c r="Y220" s="44" t="n"/>
      <c r="Z220" s="44" t="n"/>
      <c r="AA220" s="44" t="n"/>
      <c r="AB220" s="44" t="n"/>
    </row>
    <row customHeight="1" ht="16.5" r="221" s="29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11" t="n"/>
      <c r="K221" s="34" t="n"/>
      <c r="L221" s="33" t="n"/>
      <c r="M221" s="34" t="n"/>
      <c r="N221" s="24" t="n"/>
      <c r="O221" s="24" t="n"/>
      <c r="P221" s="24" t="n"/>
      <c r="Q221" s="24" t="n"/>
      <c r="R221" s="44" t="n"/>
      <c r="S221" s="44" t="n"/>
      <c r="T221" s="44" t="n"/>
      <c r="U221" s="44" t="n"/>
      <c r="V221" s="44" t="n"/>
      <c r="W221" s="44" t="n"/>
      <c r="X221" s="44" t="n"/>
      <c r="Y221" s="44" t="n"/>
      <c r="Z221" s="44" t="n"/>
      <c r="AA221" s="44" t="n"/>
      <c r="AB221" s="44" t="n"/>
    </row>
    <row customHeight="1" ht="16.5" r="222" s="29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11" t="n"/>
      <c r="K222" s="34" t="n"/>
      <c r="L222" s="33" t="n"/>
      <c r="M222" s="34" t="n"/>
      <c r="N222" s="24" t="n"/>
      <c r="O222" s="24" t="n"/>
      <c r="P222" s="24" t="n"/>
      <c r="Q222" s="24" t="n"/>
      <c r="R222" s="44" t="n"/>
      <c r="S222" s="44" t="n"/>
      <c r="T222" s="44" t="n"/>
      <c r="U222" s="44" t="n"/>
      <c r="V222" s="44" t="n"/>
      <c r="W222" s="44" t="n"/>
      <c r="X222" s="44" t="n"/>
      <c r="Y222" s="44" t="n"/>
      <c r="Z222" s="44" t="n"/>
      <c r="AA222" s="44" t="n"/>
      <c r="AB222" s="44" t="n"/>
    </row>
    <row customHeight="1" ht="16.5" r="223" s="29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11" t="n"/>
      <c r="K223" s="34" t="n"/>
      <c r="L223" s="33" t="n"/>
      <c r="M223" s="34" t="n"/>
      <c r="N223" s="24" t="n"/>
      <c r="O223" s="24" t="n"/>
      <c r="P223" s="24" t="n"/>
      <c r="Q223" s="24" t="n"/>
      <c r="R223" s="44" t="n"/>
      <c r="S223" s="44" t="n"/>
      <c r="T223" s="44" t="n"/>
      <c r="U223" s="44" t="n"/>
      <c r="V223" s="44" t="n"/>
      <c r="W223" s="44" t="n"/>
      <c r="X223" s="44" t="n"/>
      <c r="Y223" s="44" t="n"/>
      <c r="Z223" s="44" t="n"/>
      <c r="AA223" s="44" t="n"/>
      <c r="AB223" s="44" t="n"/>
    </row>
    <row customHeight="1" ht="16.5" r="224" s="29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11" t="n"/>
      <c r="K224" s="34" t="n"/>
      <c r="L224" s="33" t="n"/>
      <c r="M224" s="34" t="n"/>
      <c r="N224" s="24" t="n"/>
      <c r="O224" s="24" t="n"/>
      <c r="P224" s="24" t="n"/>
      <c r="Q224" s="24" t="n"/>
      <c r="R224" s="44" t="n"/>
      <c r="S224" s="44" t="n"/>
      <c r="T224" s="44" t="n"/>
      <c r="U224" s="44" t="n"/>
      <c r="V224" s="44" t="n"/>
      <c r="W224" s="44" t="n"/>
      <c r="X224" s="44" t="n"/>
      <c r="Y224" s="44" t="n"/>
      <c r="Z224" s="44" t="n"/>
      <c r="AA224" s="44" t="n"/>
      <c r="AB224" s="44" t="n"/>
    </row>
    <row customHeight="1" ht="16.5" r="225" s="29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11" t="n"/>
      <c r="K225" s="34" t="n"/>
      <c r="L225" s="33" t="n"/>
      <c r="M225" s="34" t="n"/>
      <c r="N225" s="24" t="n"/>
      <c r="O225" s="24" t="n"/>
      <c r="P225" s="24" t="n"/>
      <c r="Q225" s="24" t="n"/>
      <c r="R225" s="44" t="n"/>
      <c r="S225" s="44" t="n"/>
      <c r="T225" s="44" t="n"/>
      <c r="U225" s="44" t="n"/>
      <c r="V225" s="44" t="n"/>
      <c r="W225" s="44" t="n"/>
      <c r="X225" s="44" t="n"/>
      <c r="Y225" s="44" t="n"/>
      <c r="Z225" s="44" t="n"/>
      <c r="AA225" s="44" t="n"/>
      <c r="AB225" s="44" t="n"/>
    </row>
    <row customHeight="1" ht="16.5" r="226" s="29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11" t="n"/>
      <c r="K226" s="34" t="n"/>
      <c r="L226" s="33" t="n"/>
      <c r="M226" s="34" t="n"/>
      <c r="N226" s="24" t="n"/>
      <c r="O226" s="24" t="n"/>
      <c r="P226" s="24" t="n"/>
      <c r="Q226" s="24" t="n"/>
      <c r="R226" s="44" t="n"/>
      <c r="S226" s="44" t="n"/>
      <c r="T226" s="44" t="n"/>
      <c r="U226" s="44" t="n"/>
      <c r="V226" s="44" t="n"/>
      <c r="W226" s="44" t="n"/>
      <c r="X226" s="44" t="n"/>
      <c r="Y226" s="44" t="n"/>
      <c r="Z226" s="44" t="n"/>
      <c r="AA226" s="44" t="n"/>
      <c r="AB226" s="44" t="n"/>
    </row>
    <row customHeight="1" ht="16.5" r="227" s="29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11" t="n"/>
      <c r="K227" s="34" t="n"/>
      <c r="L227" s="33" t="n"/>
      <c r="M227" s="34" t="n"/>
      <c r="N227" s="24" t="n"/>
      <c r="O227" s="24" t="n"/>
      <c r="P227" s="24" t="n"/>
      <c r="Q227" s="24" t="n"/>
      <c r="R227" s="44" t="n"/>
      <c r="S227" s="44" t="n"/>
      <c r="T227" s="44" t="n"/>
      <c r="U227" s="44" t="n"/>
      <c r="V227" s="44" t="n"/>
      <c r="W227" s="44" t="n"/>
      <c r="X227" s="44" t="n"/>
      <c r="Y227" s="44" t="n"/>
      <c r="Z227" s="44" t="n"/>
      <c r="AA227" s="44" t="n"/>
      <c r="AB227" s="44" t="n"/>
    </row>
    <row customHeight="1" ht="16.5" r="228" s="29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11" t="n"/>
      <c r="K228" s="34" t="n"/>
      <c r="L228" s="33" t="n"/>
      <c r="M228" s="34" t="n"/>
      <c r="N228" s="24" t="n"/>
      <c r="O228" s="24" t="n"/>
      <c r="P228" s="24" t="n"/>
      <c r="Q228" s="24" t="n"/>
      <c r="R228" s="44" t="n"/>
      <c r="S228" s="44" t="n"/>
      <c r="T228" s="44" t="n"/>
      <c r="U228" s="44" t="n"/>
      <c r="V228" s="44" t="n"/>
      <c r="W228" s="44" t="n"/>
      <c r="X228" s="44" t="n"/>
      <c r="Y228" s="44" t="n"/>
      <c r="Z228" s="44" t="n"/>
      <c r="AA228" s="44" t="n"/>
      <c r="AB228" s="44" t="n"/>
    </row>
    <row customHeight="1" ht="16.5" r="229" s="29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11" t="n"/>
      <c r="K229" s="34" t="n"/>
      <c r="L229" s="33" t="n"/>
      <c r="M229" s="34" t="n"/>
      <c r="N229" s="24" t="n"/>
      <c r="O229" s="24" t="n"/>
      <c r="P229" s="24" t="n"/>
      <c r="Q229" s="24" t="n"/>
      <c r="R229" s="44" t="n"/>
      <c r="S229" s="44" t="n"/>
      <c r="T229" s="44" t="n"/>
      <c r="U229" s="44" t="n"/>
      <c r="V229" s="44" t="n"/>
      <c r="W229" s="44" t="n"/>
      <c r="X229" s="44" t="n"/>
      <c r="Y229" s="44" t="n"/>
      <c r="Z229" s="44" t="n"/>
      <c r="AA229" s="44" t="n"/>
      <c r="AB229" s="44" t="n"/>
    </row>
    <row customHeight="1" ht="16.5" r="230" s="29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11" t="n"/>
      <c r="K230" s="34" t="n"/>
      <c r="L230" s="33" t="n"/>
      <c r="M230" s="34" t="n"/>
      <c r="N230" s="24" t="n"/>
      <c r="O230" s="24" t="n"/>
      <c r="P230" s="24" t="n"/>
      <c r="Q230" s="24" t="n"/>
      <c r="R230" s="44" t="n"/>
      <c r="S230" s="44" t="n"/>
      <c r="T230" s="44" t="n"/>
      <c r="U230" s="44" t="n"/>
      <c r="V230" s="44" t="n"/>
      <c r="W230" s="44" t="n"/>
      <c r="X230" s="44" t="n"/>
      <c r="Y230" s="44" t="n"/>
      <c r="Z230" s="44" t="n"/>
      <c r="AA230" s="44" t="n"/>
      <c r="AB230" s="44" t="n"/>
    </row>
    <row customHeight="1" ht="16.5" r="231" s="29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11" t="n"/>
      <c r="K231" s="34" t="n"/>
      <c r="L231" s="33" t="n"/>
      <c r="M231" s="34" t="n"/>
      <c r="N231" s="24" t="n"/>
      <c r="O231" s="24" t="n"/>
      <c r="P231" s="24" t="n"/>
      <c r="Q231" s="24" t="n"/>
      <c r="R231" s="44" t="n"/>
      <c r="S231" s="44" t="n"/>
      <c r="T231" s="44" t="n"/>
      <c r="U231" s="44" t="n"/>
      <c r="V231" s="44" t="n"/>
      <c r="W231" s="44" t="n"/>
      <c r="X231" s="44" t="n"/>
      <c r="Y231" s="44" t="n"/>
      <c r="Z231" s="44" t="n"/>
      <c r="AA231" s="44" t="n"/>
      <c r="AB231" s="44" t="n"/>
    </row>
    <row customHeight="1" ht="16.5" r="232" s="29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11" t="n"/>
      <c r="K232" s="34" t="n"/>
      <c r="L232" s="33" t="n"/>
      <c r="M232" s="34" t="n"/>
      <c r="N232" s="24" t="n"/>
      <c r="O232" s="24" t="n"/>
      <c r="P232" s="24" t="n"/>
      <c r="Q232" s="24" t="n"/>
      <c r="R232" s="44" t="n"/>
      <c r="S232" s="44" t="n"/>
      <c r="T232" s="44" t="n"/>
      <c r="U232" s="44" t="n"/>
      <c r="V232" s="44" t="n"/>
      <c r="W232" s="44" t="n"/>
      <c r="X232" s="44" t="n"/>
      <c r="Y232" s="44" t="n"/>
      <c r="Z232" s="44" t="n"/>
      <c r="AA232" s="44" t="n"/>
      <c r="AB232" s="44" t="n"/>
    </row>
    <row customHeight="1" ht="16.5" r="233" s="29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11" t="n"/>
      <c r="K233" s="34" t="n"/>
      <c r="L233" s="33" t="n"/>
      <c r="M233" s="34" t="n"/>
      <c r="N233" s="24" t="n"/>
      <c r="O233" s="24" t="n"/>
      <c r="P233" s="24" t="n"/>
      <c r="Q233" s="24" t="n"/>
      <c r="R233" s="44" t="n"/>
      <c r="S233" s="44" t="n"/>
      <c r="T233" s="44" t="n"/>
      <c r="U233" s="44" t="n"/>
      <c r="V233" s="44" t="n"/>
      <c r="W233" s="44" t="n"/>
      <c r="X233" s="44" t="n"/>
      <c r="Y233" s="44" t="n"/>
      <c r="Z233" s="44" t="n"/>
      <c r="AA233" s="44" t="n"/>
      <c r="AB233" s="44" t="n"/>
    </row>
    <row customHeight="1" ht="16.5" r="234" s="29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11" t="n"/>
      <c r="K234" s="34" t="n"/>
      <c r="L234" s="33" t="n"/>
      <c r="M234" s="34" t="n"/>
      <c r="N234" s="24" t="n"/>
      <c r="O234" s="24" t="n"/>
      <c r="P234" s="24" t="n"/>
      <c r="Q234" s="24" t="n"/>
      <c r="R234" s="44" t="n"/>
      <c r="S234" s="44" t="n"/>
      <c r="T234" s="44" t="n"/>
      <c r="U234" s="44" t="n"/>
      <c r="V234" s="44" t="n"/>
      <c r="W234" s="44" t="n"/>
      <c r="X234" s="44" t="n"/>
      <c r="Y234" s="44" t="n"/>
      <c r="Z234" s="44" t="n"/>
      <c r="AA234" s="44" t="n"/>
      <c r="AB234" s="44" t="n"/>
    </row>
    <row customHeight="1" ht="16.5" r="235" s="29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11" t="n"/>
      <c r="K235" s="34" t="n"/>
      <c r="L235" s="33" t="n"/>
      <c r="M235" s="34" t="n"/>
      <c r="N235" s="24" t="n"/>
      <c r="O235" s="24" t="n"/>
      <c r="P235" s="24" t="n"/>
      <c r="Q235" s="24" t="n"/>
      <c r="R235" s="44" t="n"/>
      <c r="S235" s="44" t="n"/>
      <c r="T235" s="44" t="n"/>
      <c r="U235" s="44" t="n"/>
      <c r="V235" s="44" t="n"/>
      <c r="W235" s="44" t="n"/>
      <c r="X235" s="44" t="n"/>
      <c r="Y235" s="44" t="n"/>
      <c r="Z235" s="44" t="n"/>
      <c r="AA235" s="44" t="n"/>
      <c r="AB235" s="44" t="n"/>
    </row>
    <row customHeight="1" ht="16.5" r="236" s="29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11" t="n"/>
      <c r="K236" s="34" t="n"/>
      <c r="L236" s="33" t="n"/>
      <c r="M236" s="34" t="n"/>
      <c r="N236" s="24" t="n"/>
      <c r="O236" s="24" t="n"/>
      <c r="P236" s="24" t="n"/>
      <c r="Q236" s="24" t="n"/>
      <c r="R236" s="44" t="n"/>
      <c r="S236" s="44" t="n"/>
      <c r="T236" s="44" t="n"/>
      <c r="U236" s="44" t="n"/>
      <c r="V236" s="44" t="n"/>
      <c r="W236" s="44" t="n"/>
      <c r="X236" s="44" t="n"/>
      <c r="Y236" s="44" t="n"/>
      <c r="Z236" s="44" t="n"/>
      <c r="AA236" s="44" t="n"/>
      <c r="AB236" s="44" t="n"/>
    </row>
    <row customHeight="1" ht="16.5" r="237" s="29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11" t="n"/>
      <c r="K237" s="34" t="n"/>
      <c r="L237" s="33" t="n"/>
      <c r="M237" s="34" t="n"/>
      <c r="N237" s="24" t="n"/>
      <c r="O237" s="24" t="n"/>
      <c r="P237" s="24" t="n"/>
      <c r="Q237" s="24" t="n"/>
      <c r="R237" s="44" t="n"/>
      <c r="S237" s="44" t="n"/>
      <c r="T237" s="44" t="n"/>
      <c r="U237" s="44" t="n"/>
      <c r="V237" s="44" t="n"/>
      <c r="W237" s="44" t="n"/>
      <c r="X237" s="44" t="n"/>
      <c r="Y237" s="44" t="n"/>
      <c r="Z237" s="44" t="n"/>
      <c r="AA237" s="44" t="n"/>
      <c r="AB237" s="44" t="n"/>
    </row>
    <row customHeight="1" ht="16.5" r="238" s="29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11" t="n"/>
      <c r="K238" s="34" t="n"/>
      <c r="L238" s="33" t="n"/>
      <c r="M238" s="34" t="n"/>
      <c r="N238" s="24" t="n"/>
      <c r="O238" s="24" t="n"/>
      <c r="P238" s="24" t="n"/>
      <c r="Q238" s="24" t="n"/>
      <c r="R238" s="44" t="n"/>
      <c r="S238" s="44" t="n"/>
      <c r="T238" s="44" t="n"/>
      <c r="U238" s="44" t="n"/>
      <c r="V238" s="44" t="n"/>
      <c r="W238" s="44" t="n"/>
      <c r="X238" s="44" t="n"/>
      <c r="Y238" s="44" t="n"/>
      <c r="Z238" s="44" t="n"/>
      <c r="AA238" s="44" t="n"/>
      <c r="AB238" s="44" t="n"/>
    </row>
    <row customHeight="1" ht="16.5" r="239" s="29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11" t="n"/>
      <c r="K239" s="34" t="n"/>
      <c r="L239" s="33" t="n"/>
      <c r="M239" s="34" t="n"/>
      <c r="N239" s="24" t="n"/>
      <c r="O239" s="24" t="n"/>
      <c r="P239" s="24" t="n"/>
      <c r="Q239" s="24" t="n"/>
      <c r="R239" s="44" t="n"/>
      <c r="S239" s="44" t="n"/>
      <c r="T239" s="44" t="n"/>
      <c r="U239" s="44" t="n"/>
      <c r="V239" s="44" t="n"/>
      <c r="W239" s="44" t="n"/>
      <c r="X239" s="44" t="n"/>
      <c r="Y239" s="44" t="n"/>
      <c r="Z239" s="44" t="n"/>
      <c r="AA239" s="44" t="n"/>
      <c r="AB239" s="44" t="n"/>
    </row>
    <row customHeight="1" ht="16.5" r="240" s="29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11" t="n"/>
      <c r="K240" s="34" t="n"/>
      <c r="L240" s="33" t="n"/>
      <c r="M240" s="34" t="n"/>
      <c r="N240" s="24" t="n"/>
      <c r="O240" s="24" t="n"/>
      <c r="P240" s="24" t="n"/>
      <c r="Q240" s="24" t="n"/>
      <c r="R240" s="44" t="n"/>
      <c r="S240" s="44" t="n"/>
      <c r="T240" s="44" t="n"/>
      <c r="U240" s="44" t="n"/>
      <c r="V240" s="44" t="n"/>
      <c r="W240" s="44" t="n"/>
      <c r="X240" s="44" t="n"/>
      <c r="Y240" s="44" t="n"/>
      <c r="Z240" s="44" t="n"/>
      <c r="AA240" s="44" t="n"/>
      <c r="AB240" s="44" t="n"/>
    </row>
    <row customHeight="1" ht="16.5" r="241" s="29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11" t="n"/>
      <c r="K241" s="34" t="n"/>
      <c r="L241" s="33" t="n"/>
      <c r="M241" s="34" t="n"/>
      <c r="N241" s="24" t="n"/>
      <c r="O241" s="24" t="n"/>
      <c r="P241" s="24" t="n"/>
      <c r="Q241" s="24" t="n"/>
      <c r="R241" s="44" t="n"/>
      <c r="S241" s="44" t="n"/>
      <c r="T241" s="44" t="n"/>
      <c r="U241" s="44" t="n"/>
      <c r="V241" s="44" t="n"/>
      <c r="W241" s="44" t="n"/>
      <c r="X241" s="44" t="n"/>
      <c r="Y241" s="44" t="n"/>
      <c r="Z241" s="44" t="n"/>
      <c r="AA241" s="44" t="n"/>
      <c r="AB241" s="44" t="n"/>
    </row>
    <row customHeight="1" ht="16.5" r="242" s="29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11" t="n"/>
      <c r="K242" s="34" t="n"/>
      <c r="L242" s="33" t="n"/>
      <c r="M242" s="34" t="n"/>
      <c r="N242" s="24" t="n"/>
      <c r="O242" s="24" t="n"/>
      <c r="P242" s="24" t="n"/>
      <c r="Q242" s="24" t="n"/>
      <c r="R242" s="44" t="n"/>
      <c r="S242" s="44" t="n"/>
      <c r="T242" s="44" t="n"/>
      <c r="U242" s="44" t="n"/>
      <c r="V242" s="44" t="n"/>
      <c r="W242" s="44" t="n"/>
      <c r="X242" s="44" t="n"/>
      <c r="Y242" s="44" t="n"/>
      <c r="Z242" s="44" t="n"/>
      <c r="AA242" s="44" t="n"/>
      <c r="AB242" s="44" t="n"/>
    </row>
    <row customHeight="1" ht="16.5" r="243" s="29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11" t="n"/>
      <c r="K243" s="34" t="n"/>
      <c r="L243" s="33" t="n"/>
      <c r="M243" s="34" t="n"/>
      <c r="N243" s="24" t="n"/>
      <c r="O243" s="24" t="n"/>
      <c r="P243" s="24" t="n"/>
      <c r="Q243" s="24" t="n"/>
      <c r="R243" s="44" t="n"/>
      <c r="S243" s="44" t="n"/>
      <c r="T243" s="44" t="n"/>
      <c r="U243" s="44" t="n"/>
      <c r="V243" s="44" t="n"/>
      <c r="W243" s="44" t="n"/>
      <c r="X243" s="44" t="n"/>
      <c r="Y243" s="44" t="n"/>
      <c r="Z243" s="44" t="n"/>
      <c r="AA243" s="44" t="n"/>
      <c r="AB243" s="44" t="n"/>
    </row>
    <row customHeight="1" ht="16.5" r="244" s="29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11" t="n"/>
      <c r="K244" s="34" t="n"/>
      <c r="L244" s="33" t="n"/>
      <c r="M244" s="34" t="n"/>
      <c r="N244" s="24" t="n"/>
      <c r="O244" s="24" t="n"/>
      <c r="P244" s="24" t="n"/>
      <c r="Q244" s="24" t="n"/>
      <c r="R244" s="44" t="n"/>
      <c r="S244" s="44" t="n"/>
      <c r="T244" s="44" t="n"/>
      <c r="U244" s="44" t="n"/>
      <c r="V244" s="44" t="n"/>
      <c r="W244" s="44" t="n"/>
      <c r="X244" s="44" t="n"/>
      <c r="Y244" s="44" t="n"/>
      <c r="Z244" s="44" t="n"/>
      <c r="AA244" s="44" t="n"/>
      <c r="AB244" s="44" t="n"/>
    </row>
    <row customHeight="1" ht="16.5" r="245" s="29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11" t="n"/>
      <c r="K245" s="34" t="n"/>
      <c r="L245" s="33" t="n"/>
      <c r="M245" s="34" t="n"/>
      <c r="N245" s="24" t="n"/>
      <c r="O245" s="24" t="n"/>
      <c r="P245" s="24" t="n"/>
      <c r="Q245" s="24" t="n"/>
      <c r="R245" s="44" t="n"/>
      <c r="S245" s="44" t="n"/>
      <c r="T245" s="44" t="n"/>
      <c r="U245" s="44" t="n"/>
      <c r="V245" s="44" t="n"/>
      <c r="W245" s="44" t="n"/>
      <c r="X245" s="44" t="n"/>
      <c r="Y245" s="44" t="n"/>
      <c r="Z245" s="44" t="n"/>
      <c r="AA245" s="44" t="n"/>
      <c r="AB245" s="44" t="n"/>
    </row>
    <row customHeight="1" ht="16.5" r="246" s="29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11" t="n"/>
      <c r="K246" s="34" t="n"/>
      <c r="L246" s="33" t="n"/>
      <c r="M246" s="34" t="n"/>
      <c r="N246" s="24" t="n"/>
      <c r="O246" s="24" t="n"/>
      <c r="P246" s="24" t="n"/>
      <c r="Q246" s="24" t="n"/>
      <c r="R246" s="44" t="n"/>
      <c r="S246" s="44" t="n"/>
      <c r="T246" s="44" t="n"/>
      <c r="U246" s="44" t="n"/>
      <c r="V246" s="44" t="n"/>
      <c r="W246" s="44" t="n"/>
      <c r="X246" s="44" t="n"/>
      <c r="Y246" s="44" t="n"/>
      <c r="Z246" s="44" t="n"/>
      <c r="AA246" s="44" t="n"/>
      <c r="AB246" s="44" t="n"/>
    </row>
    <row customHeight="1" ht="16.5" r="247" s="29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11" t="n"/>
      <c r="K247" s="34" t="n"/>
      <c r="L247" s="33" t="n"/>
      <c r="M247" s="34" t="n"/>
      <c r="N247" s="24" t="n"/>
      <c r="O247" s="24" t="n"/>
      <c r="P247" s="24" t="n"/>
      <c r="Q247" s="24" t="n"/>
      <c r="R247" s="44" t="n"/>
      <c r="S247" s="44" t="n"/>
      <c r="T247" s="44" t="n"/>
      <c r="U247" s="44" t="n"/>
      <c r="V247" s="44" t="n"/>
      <c r="W247" s="44" t="n"/>
      <c r="X247" s="44" t="n"/>
      <c r="Y247" s="44" t="n"/>
      <c r="Z247" s="44" t="n"/>
      <c r="AA247" s="44" t="n"/>
      <c r="AB247" s="44" t="n"/>
    </row>
    <row customHeight="1" ht="16.5" r="248" s="29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11" t="n"/>
      <c r="K248" s="34" t="n"/>
      <c r="L248" s="33" t="n"/>
      <c r="M248" s="34" t="n"/>
      <c r="N248" s="24" t="n"/>
      <c r="O248" s="24" t="n"/>
      <c r="P248" s="24" t="n"/>
      <c r="Q248" s="24" t="n"/>
      <c r="R248" s="44" t="n"/>
      <c r="S248" s="44" t="n"/>
      <c r="T248" s="44" t="n"/>
      <c r="U248" s="44" t="n"/>
      <c r="V248" s="44" t="n"/>
      <c r="W248" s="44" t="n"/>
      <c r="X248" s="44" t="n"/>
      <c r="Y248" s="44" t="n"/>
      <c r="Z248" s="44" t="n"/>
      <c r="AA248" s="44" t="n"/>
      <c r="AB248" s="44" t="n"/>
    </row>
    <row customHeight="1" ht="16.5" r="249" s="29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11" t="n"/>
      <c r="K249" s="34" t="n"/>
      <c r="L249" s="33" t="n"/>
      <c r="M249" s="34" t="n"/>
      <c r="N249" s="24" t="n"/>
      <c r="O249" s="24" t="n"/>
      <c r="P249" s="24" t="n"/>
      <c r="Q249" s="24" t="n"/>
      <c r="R249" s="44" t="n"/>
      <c r="S249" s="44" t="n"/>
      <c r="T249" s="44" t="n"/>
      <c r="U249" s="44" t="n"/>
      <c r="V249" s="44" t="n"/>
      <c r="W249" s="44" t="n"/>
      <c r="X249" s="44" t="n"/>
      <c r="Y249" s="44" t="n"/>
      <c r="Z249" s="44" t="n"/>
      <c r="AA249" s="44" t="n"/>
      <c r="AB249" s="44" t="n"/>
    </row>
    <row customHeight="1" ht="16.5" r="250" s="29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11" t="n"/>
      <c r="K250" s="34" t="n"/>
      <c r="L250" s="33" t="n"/>
      <c r="M250" s="34" t="n"/>
      <c r="N250" s="24" t="n"/>
      <c r="O250" s="24" t="n"/>
      <c r="P250" s="24" t="n"/>
      <c r="Q250" s="24" t="n"/>
      <c r="R250" s="44" t="n"/>
      <c r="S250" s="44" t="n"/>
      <c r="T250" s="44" t="n"/>
      <c r="U250" s="44" t="n"/>
      <c r="V250" s="44" t="n"/>
      <c r="W250" s="44" t="n"/>
      <c r="X250" s="44" t="n"/>
      <c r="Y250" s="44" t="n"/>
      <c r="Z250" s="44" t="n"/>
      <c r="AA250" s="44" t="n"/>
      <c r="AB250" s="44" t="n"/>
    </row>
    <row customHeight="1" ht="16.5" r="251" s="29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11" t="n"/>
      <c r="K251" s="34" t="n"/>
      <c r="L251" s="33" t="n"/>
      <c r="M251" s="34" t="n"/>
      <c r="N251" s="24" t="n"/>
      <c r="O251" s="24" t="n"/>
      <c r="P251" s="24" t="n"/>
      <c r="Q251" s="24" t="n"/>
      <c r="R251" s="44" t="n"/>
      <c r="S251" s="44" t="n"/>
      <c r="T251" s="44" t="n"/>
      <c r="U251" s="44" t="n"/>
      <c r="V251" s="44" t="n"/>
      <c r="W251" s="44" t="n"/>
      <c r="X251" s="44" t="n"/>
      <c r="Y251" s="44" t="n"/>
      <c r="Z251" s="44" t="n"/>
      <c r="AA251" s="44" t="n"/>
      <c r="AB251" s="44" t="n"/>
    </row>
    <row customHeight="1" ht="16.5" r="252" s="29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11" t="n"/>
      <c r="K252" s="34" t="n"/>
      <c r="L252" s="33" t="n"/>
      <c r="M252" s="34" t="n"/>
      <c r="N252" s="24" t="n"/>
      <c r="O252" s="24" t="n"/>
      <c r="P252" s="24" t="n"/>
      <c r="Q252" s="24" t="n"/>
      <c r="R252" s="44" t="n"/>
      <c r="S252" s="44" t="n"/>
      <c r="T252" s="44" t="n"/>
      <c r="U252" s="44" t="n"/>
      <c r="V252" s="44" t="n"/>
      <c r="W252" s="44" t="n"/>
      <c r="X252" s="44" t="n"/>
      <c r="Y252" s="44" t="n"/>
      <c r="Z252" s="44" t="n"/>
      <c r="AA252" s="44" t="n"/>
      <c r="AB252" s="44" t="n"/>
    </row>
    <row customHeight="1" ht="16.5" r="253" s="29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11" t="n"/>
      <c r="K253" s="34" t="n"/>
      <c r="L253" s="33" t="n"/>
      <c r="M253" s="34" t="n"/>
      <c r="N253" s="24" t="n"/>
      <c r="O253" s="24" t="n"/>
      <c r="P253" s="24" t="n"/>
      <c r="Q253" s="24" t="n"/>
      <c r="R253" s="44" t="n"/>
      <c r="S253" s="44" t="n"/>
      <c r="T253" s="44" t="n"/>
      <c r="U253" s="44" t="n"/>
      <c r="V253" s="44" t="n"/>
      <c r="W253" s="44" t="n"/>
      <c r="X253" s="44" t="n"/>
      <c r="Y253" s="44" t="n"/>
      <c r="Z253" s="44" t="n"/>
      <c r="AA253" s="44" t="n"/>
      <c r="AB253" s="44" t="n"/>
    </row>
    <row customHeight="1" ht="16.5" r="254" s="29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11" t="n"/>
      <c r="K254" s="34" t="n"/>
      <c r="L254" s="33" t="n"/>
      <c r="M254" s="34" t="n"/>
      <c r="N254" s="24" t="n"/>
      <c r="O254" s="24" t="n"/>
      <c r="P254" s="24" t="n"/>
      <c r="Q254" s="24" t="n"/>
      <c r="R254" s="44" t="n"/>
      <c r="S254" s="44" t="n"/>
      <c r="T254" s="44" t="n"/>
      <c r="U254" s="44" t="n"/>
      <c r="V254" s="44" t="n"/>
      <c r="W254" s="44" t="n"/>
      <c r="X254" s="44" t="n"/>
      <c r="Y254" s="44" t="n"/>
      <c r="Z254" s="44" t="n"/>
      <c r="AA254" s="44" t="n"/>
      <c r="AB254" s="44" t="n"/>
    </row>
    <row customHeight="1" ht="16.5" r="255" s="29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11" t="n"/>
      <c r="K255" s="34" t="n"/>
      <c r="L255" s="33" t="n"/>
      <c r="M255" s="34" t="n"/>
      <c r="N255" s="24" t="n"/>
      <c r="O255" s="24" t="n"/>
      <c r="P255" s="24" t="n"/>
      <c r="Q255" s="24" t="n"/>
      <c r="R255" s="44" t="n"/>
      <c r="S255" s="44" t="n"/>
      <c r="T255" s="44" t="n"/>
      <c r="U255" s="44" t="n"/>
      <c r="V255" s="44" t="n"/>
      <c r="W255" s="44" t="n"/>
      <c r="X255" s="44" t="n"/>
      <c r="Y255" s="44" t="n"/>
      <c r="Z255" s="44" t="n"/>
      <c r="AA255" s="44" t="n"/>
      <c r="AB255" s="44" t="n"/>
    </row>
    <row customHeight="1" ht="16.5" r="256" s="29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11" t="n"/>
      <c r="K256" s="34" t="n"/>
      <c r="L256" s="33" t="n"/>
      <c r="M256" s="34" t="n"/>
      <c r="N256" s="24" t="n"/>
      <c r="O256" s="24" t="n"/>
      <c r="P256" s="24" t="n"/>
      <c r="Q256" s="24" t="n"/>
      <c r="R256" s="44" t="n"/>
      <c r="S256" s="44" t="n"/>
      <c r="T256" s="44" t="n"/>
      <c r="U256" s="44" t="n"/>
      <c r="V256" s="44" t="n"/>
      <c r="W256" s="44" t="n"/>
      <c r="X256" s="44" t="n"/>
      <c r="Y256" s="44" t="n"/>
      <c r="Z256" s="44" t="n"/>
      <c r="AA256" s="44" t="n"/>
      <c r="AB256" s="44" t="n"/>
    </row>
    <row customHeight="1" ht="16.5" r="257" s="29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11" t="n"/>
      <c r="K257" s="34" t="n"/>
      <c r="L257" s="33" t="n"/>
      <c r="M257" s="34" t="n"/>
      <c r="N257" s="24" t="n"/>
      <c r="O257" s="24" t="n"/>
      <c r="P257" s="24" t="n"/>
      <c r="Q257" s="24" t="n"/>
      <c r="R257" s="44" t="n"/>
      <c r="S257" s="44" t="n"/>
      <c r="T257" s="44" t="n"/>
      <c r="U257" s="44" t="n"/>
      <c r="V257" s="44" t="n"/>
      <c r="W257" s="44" t="n"/>
      <c r="X257" s="44" t="n"/>
      <c r="Y257" s="44" t="n"/>
      <c r="Z257" s="44" t="n"/>
      <c r="AA257" s="44" t="n"/>
      <c r="AB257" s="44" t="n"/>
    </row>
    <row customHeight="1" ht="16.5" r="258" s="29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11" t="n"/>
      <c r="K258" s="34" t="n"/>
      <c r="L258" s="33" t="n"/>
      <c r="M258" s="34" t="n"/>
      <c r="N258" s="24" t="n"/>
      <c r="O258" s="24" t="n"/>
      <c r="P258" s="24" t="n"/>
      <c r="Q258" s="24" t="n"/>
      <c r="R258" s="44" t="n"/>
      <c r="S258" s="44" t="n"/>
      <c r="T258" s="44" t="n"/>
      <c r="U258" s="44" t="n"/>
      <c r="V258" s="44" t="n"/>
      <c r="W258" s="44" t="n"/>
      <c r="X258" s="44" t="n"/>
      <c r="Y258" s="44" t="n"/>
      <c r="Z258" s="44" t="n"/>
      <c r="AA258" s="44" t="n"/>
      <c r="AB258" s="44" t="n"/>
    </row>
    <row customHeight="1" ht="16.5" r="259" s="29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11" t="n"/>
      <c r="K259" s="34" t="n"/>
      <c r="L259" s="33" t="n"/>
      <c r="M259" s="34" t="n"/>
      <c r="N259" s="24" t="n"/>
      <c r="O259" s="24" t="n"/>
      <c r="P259" s="24" t="n"/>
      <c r="Q259" s="24" t="n"/>
      <c r="R259" s="44" t="n"/>
      <c r="S259" s="44" t="n"/>
      <c r="T259" s="44" t="n"/>
      <c r="U259" s="44" t="n"/>
      <c r="V259" s="44" t="n"/>
      <c r="W259" s="44" t="n"/>
      <c r="X259" s="44" t="n"/>
      <c r="Y259" s="44" t="n"/>
      <c r="Z259" s="44" t="n"/>
      <c r="AA259" s="44" t="n"/>
      <c r="AB259" s="44" t="n"/>
    </row>
    <row customHeight="1" ht="16.5" r="260" s="29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11" t="n"/>
      <c r="K260" s="34" t="n"/>
      <c r="L260" s="33" t="n"/>
      <c r="M260" s="34" t="n"/>
      <c r="N260" s="24" t="n"/>
      <c r="O260" s="24" t="n"/>
      <c r="P260" s="24" t="n"/>
      <c r="Q260" s="24" t="n"/>
      <c r="R260" s="44" t="n"/>
      <c r="S260" s="44" t="n"/>
      <c r="T260" s="44" t="n"/>
      <c r="U260" s="44" t="n"/>
      <c r="V260" s="44" t="n"/>
      <c r="W260" s="44" t="n"/>
      <c r="X260" s="44" t="n"/>
      <c r="Y260" s="44" t="n"/>
      <c r="Z260" s="44" t="n"/>
      <c r="AA260" s="44" t="n"/>
      <c r="AB260" s="44" t="n"/>
    </row>
    <row customHeight="1" ht="16.5" r="261" s="29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11" t="n"/>
      <c r="K261" s="34" t="n"/>
      <c r="L261" s="33" t="n"/>
      <c r="M261" s="34" t="n"/>
      <c r="N261" s="24" t="n"/>
      <c r="O261" s="24" t="n"/>
      <c r="P261" s="24" t="n"/>
      <c r="Q261" s="24" t="n"/>
      <c r="R261" s="44" t="n"/>
      <c r="S261" s="44" t="n"/>
      <c r="T261" s="44" t="n"/>
      <c r="U261" s="44" t="n"/>
      <c r="V261" s="44" t="n"/>
      <c r="W261" s="44" t="n"/>
      <c r="X261" s="44" t="n"/>
      <c r="Y261" s="44" t="n"/>
      <c r="Z261" s="44" t="n"/>
      <c r="AA261" s="44" t="n"/>
      <c r="AB261" s="44" t="n"/>
    </row>
    <row customHeight="1" ht="16.5" r="262" s="29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11" t="n"/>
      <c r="K262" s="34" t="n"/>
      <c r="L262" s="33" t="n"/>
      <c r="M262" s="34" t="n"/>
      <c r="N262" s="24" t="n"/>
      <c r="O262" s="24" t="n"/>
      <c r="P262" s="24" t="n"/>
      <c r="Q262" s="24" t="n"/>
      <c r="R262" s="44" t="n"/>
      <c r="S262" s="44" t="n"/>
      <c r="T262" s="44" t="n"/>
      <c r="U262" s="44" t="n"/>
      <c r="V262" s="44" t="n"/>
      <c r="W262" s="44" t="n"/>
      <c r="X262" s="44" t="n"/>
      <c r="Y262" s="44" t="n"/>
      <c r="Z262" s="44" t="n"/>
      <c r="AA262" s="44" t="n"/>
      <c r="AB262" s="44" t="n"/>
    </row>
    <row customHeight="1" ht="16.5" r="263" s="29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11" t="n"/>
      <c r="K263" s="34" t="n"/>
      <c r="L263" s="33" t="n"/>
      <c r="M263" s="34" t="n"/>
      <c r="N263" s="24" t="n"/>
      <c r="O263" s="24" t="n"/>
      <c r="P263" s="24" t="n"/>
      <c r="Q263" s="24" t="n"/>
      <c r="R263" s="44" t="n"/>
      <c r="S263" s="44" t="n"/>
      <c r="T263" s="44" t="n"/>
      <c r="U263" s="44" t="n"/>
      <c r="V263" s="44" t="n"/>
      <c r="W263" s="44" t="n"/>
      <c r="X263" s="44" t="n"/>
      <c r="Y263" s="44" t="n"/>
      <c r="Z263" s="44" t="n"/>
      <c r="AA263" s="44" t="n"/>
      <c r="AB263" s="44" t="n"/>
    </row>
    <row customHeight="1" ht="16.5" r="264" s="29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11" t="n"/>
      <c r="K264" s="34" t="n"/>
      <c r="L264" s="33" t="n"/>
      <c r="M264" s="34" t="n"/>
      <c r="N264" s="24" t="n"/>
      <c r="O264" s="24" t="n"/>
      <c r="P264" s="24" t="n"/>
      <c r="Q264" s="24" t="n"/>
      <c r="R264" s="44" t="n"/>
      <c r="S264" s="44" t="n"/>
      <c r="T264" s="44" t="n"/>
      <c r="U264" s="44" t="n"/>
      <c r="V264" s="44" t="n"/>
      <c r="W264" s="44" t="n"/>
      <c r="X264" s="44" t="n"/>
      <c r="Y264" s="44" t="n"/>
      <c r="Z264" s="44" t="n"/>
      <c r="AA264" s="44" t="n"/>
      <c r="AB264" s="44" t="n"/>
    </row>
    <row customHeight="1" ht="16.5" r="265" s="29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11" t="n"/>
      <c r="K265" s="34" t="n"/>
      <c r="L265" s="33" t="n"/>
      <c r="M265" s="34" t="n"/>
      <c r="N265" s="24" t="n"/>
      <c r="O265" s="24" t="n"/>
      <c r="P265" s="24" t="n"/>
      <c r="Q265" s="24" t="n"/>
      <c r="R265" s="44" t="n"/>
      <c r="S265" s="44" t="n"/>
      <c r="T265" s="44" t="n"/>
      <c r="U265" s="44" t="n"/>
      <c r="V265" s="44" t="n"/>
      <c r="W265" s="44" t="n"/>
      <c r="X265" s="44" t="n"/>
      <c r="Y265" s="44" t="n"/>
      <c r="Z265" s="44" t="n"/>
      <c r="AA265" s="44" t="n"/>
      <c r="AB265" s="44" t="n"/>
    </row>
    <row customHeight="1" ht="16.5" r="266" s="29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11" t="n"/>
      <c r="K266" s="34" t="n"/>
      <c r="L266" s="33" t="n"/>
      <c r="M266" s="34" t="n"/>
      <c r="N266" s="24" t="n"/>
      <c r="O266" s="24" t="n"/>
      <c r="P266" s="24" t="n"/>
      <c r="Q266" s="24" t="n"/>
      <c r="R266" s="44" t="n"/>
      <c r="S266" s="44" t="n"/>
      <c r="T266" s="44" t="n"/>
      <c r="U266" s="44" t="n"/>
      <c r="V266" s="44" t="n"/>
      <c r="W266" s="44" t="n"/>
      <c r="X266" s="44" t="n"/>
      <c r="Y266" s="44" t="n"/>
      <c r="Z266" s="44" t="n"/>
      <c r="AA266" s="44" t="n"/>
      <c r="AB266" s="44" t="n"/>
    </row>
    <row customHeight="1" ht="16.5" r="267" s="29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11" t="n"/>
      <c r="K267" s="34" t="n"/>
      <c r="L267" s="33" t="n"/>
      <c r="M267" s="34" t="n"/>
      <c r="N267" s="24" t="n"/>
      <c r="O267" s="24" t="n"/>
      <c r="P267" s="24" t="n"/>
      <c r="Q267" s="24" t="n"/>
      <c r="R267" s="44" t="n"/>
      <c r="S267" s="44" t="n"/>
      <c r="T267" s="44" t="n"/>
      <c r="U267" s="44" t="n"/>
      <c r="V267" s="44" t="n"/>
      <c r="W267" s="44" t="n"/>
      <c r="X267" s="44" t="n"/>
      <c r="Y267" s="44" t="n"/>
      <c r="Z267" s="44" t="n"/>
      <c r="AA267" s="44" t="n"/>
      <c r="AB267" s="44" t="n"/>
    </row>
    <row customHeight="1" ht="16.5" r="268" s="29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11" t="n"/>
      <c r="K268" s="34" t="n"/>
      <c r="L268" s="33" t="n"/>
      <c r="M268" s="34" t="n"/>
      <c r="N268" s="24" t="n"/>
      <c r="O268" s="24" t="n"/>
      <c r="P268" s="24" t="n"/>
      <c r="Q268" s="24" t="n"/>
      <c r="R268" s="44" t="n"/>
      <c r="S268" s="44" t="n"/>
      <c r="T268" s="44" t="n"/>
      <c r="U268" s="44" t="n"/>
      <c r="V268" s="44" t="n"/>
      <c r="W268" s="44" t="n"/>
      <c r="X268" s="44" t="n"/>
      <c r="Y268" s="44" t="n"/>
      <c r="Z268" s="44" t="n"/>
      <c r="AA268" s="44" t="n"/>
      <c r="AB268" s="44" t="n"/>
    </row>
    <row customHeight="1" ht="16.5" r="269" s="29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11" t="n"/>
      <c r="K269" s="34" t="n"/>
      <c r="L269" s="33" t="n"/>
      <c r="M269" s="34" t="n"/>
      <c r="N269" s="24" t="n"/>
      <c r="O269" s="24" t="n"/>
      <c r="P269" s="24" t="n"/>
      <c r="Q269" s="24" t="n"/>
      <c r="R269" s="44" t="n"/>
      <c r="S269" s="44" t="n"/>
      <c r="T269" s="44" t="n"/>
      <c r="U269" s="44" t="n"/>
      <c r="V269" s="44" t="n"/>
      <c r="W269" s="44" t="n"/>
      <c r="X269" s="44" t="n"/>
      <c r="Y269" s="44" t="n"/>
      <c r="Z269" s="44" t="n"/>
      <c r="AA269" s="44" t="n"/>
      <c r="AB269" s="44" t="n"/>
    </row>
    <row customHeight="1" ht="16.5" r="270" s="29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11" t="n"/>
      <c r="K270" s="34" t="n"/>
      <c r="L270" s="33" t="n"/>
      <c r="M270" s="34" t="n"/>
      <c r="N270" s="24" t="n"/>
      <c r="O270" s="24" t="n"/>
      <c r="P270" s="24" t="n"/>
      <c r="Q270" s="24" t="n"/>
      <c r="R270" s="44" t="n"/>
      <c r="S270" s="44" t="n"/>
      <c r="T270" s="44" t="n"/>
      <c r="U270" s="44" t="n"/>
      <c r="V270" s="44" t="n"/>
      <c r="W270" s="44" t="n"/>
      <c r="X270" s="44" t="n"/>
      <c r="Y270" s="44" t="n"/>
      <c r="Z270" s="44" t="n"/>
      <c r="AA270" s="44" t="n"/>
      <c r="AB270" s="44" t="n"/>
    </row>
    <row customHeight="1" ht="16.5" r="271" s="29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11" t="n"/>
      <c r="K271" s="34" t="n"/>
      <c r="L271" s="33" t="n"/>
      <c r="M271" s="34" t="n"/>
      <c r="N271" s="24" t="n"/>
      <c r="O271" s="24" t="n"/>
      <c r="P271" s="24" t="n"/>
      <c r="Q271" s="24" t="n"/>
      <c r="R271" s="44" t="n"/>
      <c r="S271" s="44" t="n"/>
      <c r="T271" s="44" t="n"/>
      <c r="U271" s="44" t="n"/>
      <c r="V271" s="44" t="n"/>
      <c r="W271" s="44" t="n"/>
      <c r="X271" s="44" t="n"/>
      <c r="Y271" s="44" t="n"/>
      <c r="Z271" s="44" t="n"/>
      <c r="AA271" s="44" t="n"/>
      <c r="AB271" s="44" t="n"/>
    </row>
    <row customHeight="1" ht="16.5" r="272" s="29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11" t="n"/>
      <c r="K272" s="34" t="n"/>
      <c r="L272" s="33" t="n"/>
      <c r="M272" s="34" t="n"/>
      <c r="N272" s="24" t="n"/>
      <c r="O272" s="24" t="n"/>
      <c r="P272" s="24" t="n"/>
      <c r="Q272" s="24" t="n"/>
      <c r="R272" s="44" t="n"/>
      <c r="S272" s="44" t="n"/>
      <c r="T272" s="44" t="n"/>
      <c r="U272" s="44" t="n"/>
      <c r="V272" s="44" t="n"/>
      <c r="W272" s="44" t="n"/>
      <c r="X272" s="44" t="n"/>
      <c r="Y272" s="44" t="n"/>
      <c r="Z272" s="44" t="n"/>
      <c r="AA272" s="44" t="n"/>
      <c r="AB272" s="44" t="n"/>
    </row>
    <row customHeight="1" ht="16.5" r="273" s="29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11" t="n"/>
      <c r="K273" s="34" t="n"/>
      <c r="L273" s="33" t="n"/>
      <c r="M273" s="34" t="n"/>
      <c r="N273" s="24" t="n"/>
      <c r="O273" s="24" t="n"/>
      <c r="P273" s="24" t="n"/>
      <c r="Q273" s="24" t="n"/>
      <c r="R273" s="44" t="n"/>
      <c r="S273" s="44" t="n"/>
      <c r="T273" s="44" t="n"/>
      <c r="U273" s="44" t="n"/>
      <c r="V273" s="44" t="n"/>
      <c r="W273" s="44" t="n"/>
      <c r="X273" s="44" t="n"/>
      <c r="Y273" s="44" t="n"/>
      <c r="Z273" s="44" t="n"/>
      <c r="AA273" s="44" t="n"/>
      <c r="AB273" s="44" t="n"/>
    </row>
    <row customHeight="1" ht="16.5" r="274" s="29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11" t="n"/>
      <c r="K274" s="34" t="n"/>
      <c r="L274" s="33" t="n"/>
      <c r="M274" s="34" t="n"/>
      <c r="N274" s="24" t="n"/>
      <c r="O274" s="24" t="n"/>
      <c r="P274" s="24" t="n"/>
      <c r="Q274" s="24" t="n"/>
      <c r="R274" s="44" t="n"/>
      <c r="S274" s="44" t="n"/>
      <c r="T274" s="44" t="n"/>
      <c r="U274" s="44" t="n"/>
      <c r="V274" s="44" t="n"/>
      <c r="W274" s="44" t="n"/>
      <c r="X274" s="44" t="n"/>
      <c r="Y274" s="44" t="n"/>
      <c r="Z274" s="44" t="n"/>
      <c r="AA274" s="44" t="n"/>
      <c r="AB274" s="44" t="n"/>
    </row>
    <row customHeight="1" ht="16.5" r="275" s="29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11" t="n"/>
      <c r="K275" s="34" t="n"/>
      <c r="L275" s="33" t="n"/>
      <c r="M275" s="34" t="n"/>
      <c r="N275" s="24" t="n"/>
      <c r="O275" s="24" t="n"/>
      <c r="P275" s="24" t="n"/>
      <c r="Q275" s="24" t="n"/>
      <c r="R275" s="44" t="n"/>
      <c r="S275" s="44" t="n"/>
      <c r="T275" s="44" t="n"/>
      <c r="U275" s="44" t="n"/>
      <c r="V275" s="44" t="n"/>
      <c r="W275" s="44" t="n"/>
      <c r="X275" s="44" t="n"/>
      <c r="Y275" s="44" t="n"/>
      <c r="Z275" s="44" t="n"/>
      <c r="AA275" s="44" t="n"/>
      <c r="AB275" s="44" t="n"/>
    </row>
    <row customHeight="1" ht="16.5" r="276" s="29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11" t="n"/>
      <c r="K276" s="34" t="n"/>
      <c r="L276" s="33" t="n"/>
      <c r="M276" s="34" t="n"/>
      <c r="N276" s="24" t="n"/>
      <c r="O276" s="24" t="n"/>
      <c r="P276" s="24" t="n"/>
      <c r="Q276" s="24" t="n"/>
      <c r="R276" s="44" t="n"/>
      <c r="S276" s="44" t="n"/>
      <c r="T276" s="44" t="n"/>
      <c r="U276" s="44" t="n"/>
      <c r="V276" s="44" t="n"/>
      <c r="W276" s="44" t="n"/>
      <c r="X276" s="44" t="n"/>
      <c r="Y276" s="44" t="n"/>
      <c r="Z276" s="44" t="n"/>
      <c r="AA276" s="44" t="n"/>
      <c r="AB276" s="44" t="n"/>
    </row>
    <row customHeight="1" ht="16.5" r="277" s="29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11" t="n"/>
      <c r="K277" s="34" t="n"/>
      <c r="L277" s="33" t="n"/>
      <c r="M277" s="34" t="n"/>
      <c r="N277" s="24" t="n"/>
      <c r="O277" s="24" t="n"/>
      <c r="P277" s="24" t="n"/>
      <c r="Q277" s="24" t="n"/>
      <c r="R277" s="44" t="n"/>
      <c r="S277" s="44" t="n"/>
      <c r="T277" s="44" t="n"/>
      <c r="U277" s="44" t="n"/>
      <c r="V277" s="44" t="n"/>
      <c r="W277" s="44" t="n"/>
      <c r="X277" s="44" t="n"/>
      <c r="Y277" s="44" t="n"/>
      <c r="Z277" s="44" t="n"/>
      <c r="AA277" s="44" t="n"/>
      <c r="AB277" s="44" t="n"/>
    </row>
    <row customHeight="1" ht="16.5" r="278" s="29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11" t="n"/>
      <c r="K278" s="34" t="n"/>
      <c r="L278" s="33" t="n"/>
      <c r="M278" s="34" t="n"/>
      <c r="N278" s="24" t="n"/>
      <c r="O278" s="24" t="n"/>
      <c r="P278" s="24" t="n"/>
      <c r="Q278" s="24" t="n"/>
      <c r="R278" s="44" t="n"/>
      <c r="S278" s="44" t="n"/>
      <c r="T278" s="44" t="n"/>
      <c r="U278" s="44" t="n"/>
      <c r="V278" s="44" t="n"/>
      <c r="W278" s="44" t="n"/>
      <c r="X278" s="44" t="n"/>
      <c r="Y278" s="44" t="n"/>
      <c r="Z278" s="44" t="n"/>
      <c r="AA278" s="44" t="n"/>
      <c r="AB278" s="44" t="n"/>
    </row>
    <row customHeight="1" ht="16.5" r="279" s="29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11" t="n"/>
      <c r="K279" s="34" t="n"/>
      <c r="L279" s="33" t="n"/>
      <c r="M279" s="34" t="n"/>
      <c r="N279" s="24" t="n"/>
      <c r="O279" s="24" t="n"/>
      <c r="P279" s="24" t="n"/>
      <c r="Q279" s="24" t="n"/>
      <c r="R279" s="44" t="n"/>
      <c r="S279" s="44" t="n"/>
      <c r="T279" s="44" t="n"/>
      <c r="U279" s="44" t="n"/>
      <c r="V279" s="44" t="n"/>
      <c r="W279" s="44" t="n"/>
      <c r="X279" s="44" t="n"/>
      <c r="Y279" s="44" t="n"/>
      <c r="Z279" s="44" t="n"/>
      <c r="AA279" s="44" t="n"/>
      <c r="AB279" s="44" t="n"/>
    </row>
    <row customHeight="1" ht="16.5" r="280" s="29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11" t="n"/>
      <c r="K280" s="34" t="n"/>
      <c r="L280" s="33" t="n"/>
      <c r="M280" s="34" t="n"/>
      <c r="N280" s="24" t="n"/>
      <c r="O280" s="24" t="n"/>
      <c r="P280" s="24" t="n"/>
      <c r="Q280" s="24" t="n"/>
      <c r="R280" s="44" t="n"/>
      <c r="S280" s="44" t="n"/>
      <c r="T280" s="44" t="n"/>
      <c r="U280" s="44" t="n"/>
      <c r="V280" s="44" t="n"/>
      <c r="W280" s="44" t="n"/>
      <c r="X280" s="44" t="n"/>
      <c r="Y280" s="44" t="n"/>
      <c r="Z280" s="44" t="n"/>
      <c r="AA280" s="44" t="n"/>
      <c r="AB280" s="44" t="n"/>
    </row>
    <row customHeight="1" ht="16.5" r="281" s="29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11" t="n"/>
      <c r="K281" s="34" t="n"/>
      <c r="L281" s="33" t="n"/>
      <c r="M281" s="34" t="n"/>
      <c r="N281" s="24" t="n"/>
      <c r="O281" s="24" t="n"/>
      <c r="P281" s="24" t="n"/>
      <c r="Q281" s="24" t="n"/>
      <c r="R281" s="44" t="n"/>
      <c r="S281" s="44" t="n"/>
      <c r="T281" s="44" t="n"/>
      <c r="U281" s="44" t="n"/>
      <c r="V281" s="44" t="n"/>
      <c r="W281" s="44" t="n"/>
      <c r="X281" s="44" t="n"/>
      <c r="Y281" s="44" t="n"/>
      <c r="Z281" s="44" t="n"/>
      <c r="AA281" s="44" t="n"/>
      <c r="AB281" s="44" t="n"/>
    </row>
    <row customHeight="1" ht="16.5" r="282" s="29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11" t="n"/>
      <c r="K282" s="34" t="n"/>
      <c r="L282" s="33" t="n"/>
      <c r="M282" s="34" t="n"/>
      <c r="N282" s="24" t="n"/>
      <c r="O282" s="24" t="n"/>
      <c r="P282" s="24" t="n"/>
      <c r="Q282" s="24" t="n"/>
      <c r="R282" s="44" t="n"/>
      <c r="S282" s="44" t="n"/>
      <c r="T282" s="44" t="n"/>
      <c r="U282" s="44" t="n"/>
      <c r="V282" s="44" t="n"/>
      <c r="W282" s="44" t="n"/>
      <c r="X282" s="44" t="n"/>
      <c r="Y282" s="44" t="n"/>
      <c r="Z282" s="44" t="n"/>
      <c r="AA282" s="44" t="n"/>
      <c r="AB282" s="44" t="n"/>
    </row>
    <row customHeight="1" ht="16.5" r="283" s="29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11" t="n"/>
      <c r="K283" s="34" t="n"/>
      <c r="L283" s="33" t="n"/>
      <c r="M283" s="34" t="n"/>
      <c r="N283" s="24" t="n"/>
      <c r="O283" s="24" t="n"/>
      <c r="P283" s="24" t="n"/>
      <c r="Q283" s="24" t="n"/>
      <c r="R283" s="44" t="n"/>
      <c r="S283" s="44" t="n"/>
      <c r="T283" s="44" t="n"/>
      <c r="U283" s="44" t="n"/>
      <c r="V283" s="44" t="n"/>
      <c r="W283" s="44" t="n"/>
      <c r="X283" s="44" t="n"/>
      <c r="Y283" s="44" t="n"/>
      <c r="Z283" s="44" t="n"/>
      <c r="AA283" s="44" t="n"/>
      <c r="AB283" s="44" t="n"/>
    </row>
    <row customHeight="1" ht="16.5" r="284" s="29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11" t="n"/>
      <c r="K284" s="34" t="n"/>
      <c r="L284" s="33" t="n"/>
      <c r="M284" s="34" t="n"/>
      <c r="N284" s="24" t="n"/>
      <c r="O284" s="24" t="n"/>
      <c r="P284" s="24" t="n"/>
      <c r="Q284" s="24" t="n"/>
      <c r="R284" s="44" t="n"/>
      <c r="S284" s="44" t="n"/>
      <c r="T284" s="44" t="n"/>
      <c r="U284" s="44" t="n"/>
      <c r="V284" s="44" t="n"/>
      <c r="W284" s="44" t="n"/>
      <c r="X284" s="44" t="n"/>
      <c r="Y284" s="44" t="n"/>
      <c r="Z284" s="44" t="n"/>
      <c r="AA284" s="44" t="n"/>
      <c r="AB284" s="44" t="n"/>
    </row>
  </sheetData>
  <pageMargins bottom="0.75" footer="0" header="0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88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.88"/>
    <col customWidth="1" max="2" min="2" style="29" width="2.75"/>
    <col customWidth="1" max="3" min="3" style="29" width="11"/>
    <col customWidth="1" max="5" min="4" style="29" width="9.130000000000001"/>
    <col customWidth="1" max="6" min="6" style="29" width="9.25"/>
    <col customWidth="1" max="8" min="7" style="29" width="7.25"/>
    <col customWidth="1" max="10" min="9" style="29" width="6.13"/>
    <col customWidth="1" max="11" min="11" style="29" width="11.63"/>
    <col customWidth="1" max="12" min="12" style="29" width="4.63"/>
    <col customWidth="1" max="13" min="13" style="29" width="4.38"/>
    <col customWidth="1" max="14" min="14" style="29" width="4.5"/>
    <col customWidth="1" max="15" min="15" style="29" width="7.75"/>
    <col customWidth="1" max="16" min="16" style="29" width="41.13"/>
    <col customWidth="1" max="17" min="17" style="29" width="7.25"/>
    <col customWidth="1" max="26" min="18" style="29" width="7.88"/>
    <col customWidth="1" max="28" min="27" style="29" width="7"/>
    <col customWidth="1" max="29" min="29" style="29" width="11.75"/>
  </cols>
  <sheetData>
    <row customHeight="1" ht="39.75" r="1" s="29">
      <c r="A1" s="10" t="inlineStr">
        <is>
          <t>組</t>
        </is>
      </c>
      <c r="B1" s="40" t="inlineStr">
        <is>
          <t>序</t>
        </is>
      </c>
      <c r="C1" s="40" t="inlineStr">
        <is>
          <t>項目</t>
        </is>
      </c>
      <c r="D1" s="40" t="inlineStr">
        <is>
          <t>組別</t>
        </is>
      </c>
      <c r="E1" s="40" t="inlineStr">
        <is>
          <t>年級</t>
        </is>
      </c>
      <c r="F1" s="40" t="inlineStr">
        <is>
          <t>學校</t>
        </is>
      </c>
      <c r="G1" s="41" t="inlineStr">
        <is>
          <t>姓名</t>
        </is>
      </c>
      <c r="H1" s="40" t="inlineStr">
        <is>
          <t>指導
老師</t>
        </is>
      </c>
      <c r="I1" s="15" t="inlineStr">
        <is>
          <t>號碼</t>
        </is>
      </c>
      <c r="J1" s="41" t="inlineStr">
        <is>
          <t>成績</t>
        </is>
      </c>
      <c r="K1" s="13" t="inlineStr">
        <is>
          <t>等第</t>
        </is>
      </c>
      <c r="L1" s="19" t="inlineStr">
        <is>
          <t>名次</t>
        </is>
      </c>
      <c r="M1" s="13" t="n"/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42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</row>
    <row customHeight="1" ht="16.5" r="2" s="29">
      <c r="A2" s="36" t="n"/>
      <c r="B2" s="11" t="n"/>
      <c r="C2" s="11" t="inlineStr">
        <is>
          <t>一跳一迴旋</t>
        </is>
      </c>
      <c r="D2" s="26" t="inlineStr">
        <is>
          <t>男子組</t>
        </is>
      </c>
      <c r="E2" s="26" t="inlineStr">
        <is>
          <t>四年級</t>
        </is>
      </c>
      <c r="F2" s="26" t="inlineStr">
        <is>
          <t>馬公國小</t>
        </is>
      </c>
      <c r="G2" s="26" t="inlineStr">
        <is>
          <t>陳力瑒</t>
        </is>
      </c>
      <c r="H2" s="26" t="inlineStr">
        <is>
          <t>蘇高弘</t>
        </is>
      </c>
      <c r="I2" s="49" t="inlineStr">
        <is>
          <t>A4108</t>
        </is>
      </c>
      <c r="J2" s="34" t="n">
        <v>196</v>
      </c>
      <c r="K2" s="11" t="inlineStr">
        <is>
          <t>金質獎</t>
        </is>
      </c>
      <c r="L2" s="19" t="n"/>
      <c r="M2" s="21" t="n"/>
      <c r="N2" s="4">
        <f>IF(COUNTIF($F$2:F2,F2)&gt;2,COUNTIF($F$2:F2,F2),0)</f>
        <v/>
      </c>
      <c r="O2" s="22">
        <f>IF(COUNTIF($G$2:G2,G2)&gt;1,1,0)</f>
        <v/>
      </c>
      <c r="P2" s="3" t="inlineStr">
        <is>
          <t>可並列，但須扣除下一個名次</t>
        </is>
      </c>
      <c r="Q2" s="11" t="inlineStr">
        <is>
          <t>金質獎</t>
        </is>
      </c>
      <c r="R2" s="44" t="n"/>
      <c r="S2" s="44" t="n"/>
      <c r="T2" s="44" t="n"/>
      <c r="U2" s="44" t="n"/>
      <c r="V2" s="44" t="n"/>
      <c r="W2" s="44" t="n"/>
      <c r="X2" s="44" t="n"/>
      <c r="Y2" s="44" t="n"/>
      <c r="Z2" s="44" t="n"/>
      <c r="AA2" s="44" t="n"/>
      <c r="AB2" s="44" t="n"/>
    </row>
    <row customHeight="1" ht="16.5" r="3" s="29">
      <c r="A3" s="36" t="n"/>
      <c r="B3" s="11" t="n"/>
      <c r="C3" s="11" t="inlineStr">
        <is>
          <t>一跳一迴旋</t>
        </is>
      </c>
      <c r="D3" s="26" t="inlineStr">
        <is>
          <t>男子組</t>
        </is>
      </c>
      <c r="E3" s="26" t="inlineStr">
        <is>
          <t>四年級</t>
        </is>
      </c>
      <c r="F3" s="26" t="inlineStr">
        <is>
          <t>嵵裡國小</t>
        </is>
      </c>
      <c r="G3" s="26" t="inlineStr">
        <is>
          <t>陳逸傑</t>
        </is>
      </c>
      <c r="H3" s="26" t="inlineStr">
        <is>
          <t>錢明泉</t>
        </is>
      </c>
      <c r="I3" s="11" t="inlineStr">
        <is>
          <t>A4133</t>
        </is>
      </c>
      <c r="J3" s="34" t="n">
        <v>195</v>
      </c>
      <c r="K3" s="11" t="inlineStr">
        <is>
          <t>金質獎</t>
        </is>
      </c>
      <c r="L3" s="19" t="n"/>
      <c r="M3" s="21" t="n"/>
      <c r="N3" s="4">
        <f>IF(COUNTIF($F$2:F3,F3)&gt;2,COUNTIF($F$2:F3,F3),0)</f>
        <v/>
      </c>
      <c r="O3" s="22">
        <f>IF(COUNTIF($G$2:G3,G3)&gt;1,1,0)</f>
        <v/>
      </c>
      <c r="P3" s="3" t="inlineStr">
        <is>
          <t>各校總積分最多取積分最高兩名</t>
        </is>
      </c>
      <c r="Q3" s="11" t="inlineStr">
        <is>
          <t>銀質獎</t>
        </is>
      </c>
      <c r="R3" s="44" t="n"/>
      <c r="S3" s="44" t="n"/>
      <c r="T3" s="44" t="n"/>
      <c r="U3" s="44" t="n"/>
      <c r="V3" s="44" t="n"/>
      <c r="W3" s="44" t="n"/>
      <c r="X3" s="44" t="n"/>
      <c r="Y3" s="44" t="n"/>
      <c r="Z3" s="44" t="n"/>
      <c r="AA3" s="44" t="n"/>
      <c r="AB3" s="44" t="n"/>
    </row>
    <row customHeight="1" ht="16.5" r="4" s="29">
      <c r="A4" s="36" t="n"/>
      <c r="B4" s="11" t="n"/>
      <c r="C4" s="11" t="inlineStr">
        <is>
          <t>一跳一迴旋</t>
        </is>
      </c>
      <c r="D4" s="26" t="inlineStr">
        <is>
          <t>男子組</t>
        </is>
      </c>
      <c r="E4" s="26" t="inlineStr">
        <is>
          <t>四年級</t>
        </is>
      </c>
      <c r="F4" s="26" t="inlineStr">
        <is>
          <t>中興國小</t>
        </is>
      </c>
      <c r="G4" s="26" t="inlineStr">
        <is>
          <t>吳宇翔</t>
        </is>
      </c>
      <c r="H4" s="26" t="inlineStr">
        <is>
          <t>許雅偵</t>
        </is>
      </c>
      <c r="I4" s="49" t="inlineStr">
        <is>
          <t>A4117</t>
        </is>
      </c>
      <c r="J4" s="34" t="n">
        <v>195</v>
      </c>
      <c r="K4" s="11" t="inlineStr">
        <is>
          <t>金質獎</t>
        </is>
      </c>
      <c r="L4" s="19" t="n"/>
      <c r="M4" s="21" t="n"/>
      <c r="N4" s="4">
        <f>IF(COUNTIF($F$2:F4,F4)&gt;2,COUNTIF($F$2:F4,F4),0)</f>
        <v/>
      </c>
      <c r="O4" s="22">
        <f>IF(COUNTIF($G$2:G4,G4)&gt;1,1,0)</f>
        <v/>
      </c>
      <c r="P4" s="3" t="inlineStr">
        <is>
          <t>名次</t>
        </is>
      </c>
      <c r="Q4" s="11" t="inlineStr">
        <is>
          <t>銅質獎</t>
        </is>
      </c>
      <c r="R4" s="44" t="n"/>
      <c r="S4" s="44" t="n"/>
      <c r="T4" s="44" t="n"/>
      <c r="U4" s="44" t="n"/>
      <c r="V4" s="44" t="n"/>
      <c r="W4" s="44" t="n"/>
      <c r="X4" s="44" t="n"/>
      <c r="Y4" s="44" t="n"/>
      <c r="Z4" s="44" t="n"/>
      <c r="AA4" s="44" t="n"/>
      <c r="AB4" s="44" t="n"/>
    </row>
    <row customHeight="1" ht="16.5" r="5" s="29">
      <c r="A5" s="36" t="n"/>
      <c r="B5" s="11" t="n"/>
      <c r="C5" s="11" t="inlineStr">
        <is>
          <t>一跳一迴旋</t>
        </is>
      </c>
      <c r="D5" s="26" t="inlineStr">
        <is>
          <t>男子組</t>
        </is>
      </c>
      <c r="E5" s="26" t="inlineStr">
        <is>
          <t>四年級</t>
        </is>
      </c>
      <c r="F5" s="26" t="inlineStr">
        <is>
          <t>中正國小</t>
        </is>
      </c>
      <c r="G5" s="26" t="inlineStr">
        <is>
          <t>張云齊</t>
        </is>
      </c>
      <c r="H5" s="26" t="inlineStr">
        <is>
          <t>吳淑芬</t>
        </is>
      </c>
      <c r="I5" s="49" t="inlineStr">
        <is>
          <t>A4111</t>
        </is>
      </c>
      <c r="J5" s="34" t="n">
        <v>192</v>
      </c>
      <c r="K5" s="11" t="inlineStr">
        <is>
          <t>金質獎</t>
        </is>
      </c>
      <c r="L5" s="19" t="n"/>
      <c r="M5" s="21" t="n"/>
      <c r="N5" s="4">
        <f>IF(COUNTIF($F$2:F5,F5)&gt;2,COUNTIF($F$2:F5,F5),0)</f>
        <v/>
      </c>
      <c r="O5" s="22">
        <f>IF(COUNTIF($G$2:G5,G5)&gt;1,1,0)</f>
        <v/>
      </c>
      <c r="P5" s="3" t="inlineStr">
        <is>
          <t>成績會自動以前面的順序，對應到總成績表</t>
        </is>
      </c>
      <c r="Q5" s="44" t="n"/>
      <c r="R5" s="44" t="n"/>
      <c r="S5" s="44" t="n"/>
      <c r="T5" s="44" t="n"/>
      <c r="U5" s="44" t="n"/>
      <c r="V5" s="44" t="n"/>
      <c r="W5" s="44" t="n"/>
      <c r="X5" s="44" t="n"/>
      <c r="Y5" s="44" t="n"/>
      <c r="Z5" s="44" t="n"/>
      <c r="AA5" s="44" t="n"/>
      <c r="AB5" s="44" t="n"/>
    </row>
    <row customHeight="1" ht="16.5" r="6" s="29">
      <c r="A6" s="36" t="n"/>
      <c r="B6" s="11" t="n"/>
      <c r="C6" s="11" t="inlineStr">
        <is>
          <t>一跳一迴旋</t>
        </is>
      </c>
      <c r="D6" s="26" t="inlineStr">
        <is>
          <t>男子組</t>
        </is>
      </c>
      <c r="E6" s="26" t="inlineStr">
        <is>
          <t>四年級</t>
        </is>
      </c>
      <c r="F6" s="26" t="inlineStr">
        <is>
          <t>講美國小</t>
        </is>
      </c>
      <c r="G6" s="26" t="inlineStr">
        <is>
          <t>陳奕杰</t>
        </is>
      </c>
      <c r="H6" s="26" t="inlineStr">
        <is>
          <t>吳筠容</t>
        </is>
      </c>
      <c r="I6" s="49" t="inlineStr">
        <is>
          <t>A4148</t>
        </is>
      </c>
      <c r="J6" s="34" t="n">
        <v>186</v>
      </c>
      <c r="K6" s="11" t="inlineStr">
        <is>
          <t>金質獎</t>
        </is>
      </c>
      <c r="L6" s="19" t="n"/>
      <c r="M6" s="21" t="n"/>
      <c r="N6" s="4">
        <f>IF(COUNTIF($F$2:F6,F6)&gt;2,COUNTIF($F$2:F6,F6),0)</f>
        <v/>
      </c>
      <c r="O6" s="22">
        <f>IF(COUNTIF($G$2:G6,G6)&gt;1,1,0)</f>
        <v/>
      </c>
      <c r="P6" s="3" t="inlineStr">
        <is>
          <t>並列積分相加平均</t>
        </is>
      </c>
      <c r="Q6" s="24" t="n"/>
      <c r="R6" s="44" t="n"/>
      <c r="S6" s="44" t="n"/>
      <c r="T6" s="44" t="n"/>
      <c r="U6" s="44" t="n"/>
      <c r="V6" s="44" t="n"/>
      <c r="W6" s="44" t="n"/>
      <c r="X6" s="44" t="n"/>
      <c r="Y6" s="44" t="n"/>
      <c r="Z6" s="44" t="n"/>
      <c r="AA6" s="44" t="n"/>
      <c r="AB6" s="44" t="n"/>
    </row>
    <row customHeight="1" ht="16.5" r="7" s="29">
      <c r="A7" s="36" t="n"/>
      <c r="B7" s="11" t="n"/>
      <c r="C7" s="11" t="inlineStr">
        <is>
          <t>一跳一迴旋</t>
        </is>
      </c>
      <c r="D7" s="26" t="inlineStr">
        <is>
          <t>男子組</t>
        </is>
      </c>
      <c r="E7" s="26" t="inlineStr">
        <is>
          <t>四年級</t>
        </is>
      </c>
      <c r="F7" s="26" t="inlineStr">
        <is>
          <t>文光國小</t>
        </is>
      </c>
      <c r="G7" s="26" t="inlineStr">
        <is>
          <t>陳維傑</t>
        </is>
      </c>
      <c r="H7" s="26" t="inlineStr">
        <is>
          <t>林慧菁</t>
        </is>
      </c>
      <c r="I7" s="11" t="inlineStr">
        <is>
          <t>A4172</t>
        </is>
      </c>
      <c r="J7" s="21" t="n">
        <v>185</v>
      </c>
      <c r="K7" s="11" t="inlineStr">
        <is>
          <t>金質獎</t>
        </is>
      </c>
      <c r="L7" s="19" t="n"/>
      <c r="M7" s="21" t="n"/>
      <c r="N7" s="4">
        <f>IF(COUNTIF($F$2:F7,F7)&gt;2,COUNTIF($F$2:F7,F7),0)</f>
        <v/>
      </c>
      <c r="O7" s="22">
        <f>IF(COUNTIF($G$2:G7,G7)&gt;1,1,0)</f>
        <v/>
      </c>
      <c r="P7" s="3" t="inlineStr">
        <is>
          <t>金100銀95銅90下</t>
        </is>
      </c>
      <c r="Q7" s="24" t="n"/>
      <c r="R7" s="44" t="n"/>
      <c r="S7" s="44" t="n"/>
      <c r="T7" s="44" t="n"/>
      <c r="U7" s="44" t="n"/>
      <c r="V7" s="44" t="n"/>
      <c r="W7" s="44" t="n"/>
      <c r="X7" s="44" t="n"/>
      <c r="Y7" s="44" t="n"/>
      <c r="Z7" s="44" t="n"/>
      <c r="AA7" s="44" t="n"/>
      <c r="AB7" s="44" t="n"/>
    </row>
    <row customHeight="1" ht="16.5" r="8" s="29">
      <c r="A8" s="36" t="n"/>
      <c r="B8" s="11" t="n"/>
      <c r="C8" s="11" t="inlineStr">
        <is>
          <t>一跳一迴旋</t>
        </is>
      </c>
      <c r="D8" s="26" t="inlineStr">
        <is>
          <t>男子組</t>
        </is>
      </c>
      <c r="E8" s="26" t="inlineStr">
        <is>
          <t>四年級</t>
        </is>
      </c>
      <c r="F8" s="26" t="inlineStr">
        <is>
          <t>隘門國小</t>
        </is>
      </c>
      <c r="G8" s="26" t="inlineStr">
        <is>
          <t>洪苹修</t>
        </is>
      </c>
      <c r="H8" s="26" t="inlineStr">
        <is>
          <t>黃玉惠</t>
        </is>
      </c>
      <c r="I8" s="49" t="inlineStr">
        <is>
          <t>A4141</t>
        </is>
      </c>
      <c r="J8" s="34" t="n">
        <v>183</v>
      </c>
      <c r="K8" s="11" t="inlineStr">
        <is>
          <t>金質獎</t>
        </is>
      </c>
      <c r="L8" s="19" t="n"/>
      <c r="M8" s="21" t="n"/>
      <c r="N8" s="4">
        <f>IF(COUNTIF($F$2:F8,F8)&gt;2,COUNTIF($F$2:F8,F8),0)</f>
        <v/>
      </c>
      <c r="O8" s="22">
        <f>IF(COUNTIF($G$2:G8,G8)&gt;1,1,0)</f>
        <v/>
      </c>
      <c r="P8" s="3" t="inlineStr">
        <is>
          <t>金3銀2銅1，12班以下*2</t>
        </is>
      </c>
      <c r="Q8" s="24" t="n"/>
      <c r="R8" s="44" t="n"/>
      <c r="S8" s="44" t="n"/>
      <c r="T8" s="44" t="n"/>
      <c r="U8" s="44" t="n"/>
      <c r="V8" s="44" t="n"/>
      <c r="W8" s="44" t="n"/>
      <c r="X8" s="44" t="n"/>
      <c r="Y8" s="44" t="n"/>
      <c r="Z8" s="44" t="n"/>
      <c r="AA8" s="44" t="n"/>
      <c r="AB8" s="44" t="n"/>
    </row>
    <row customHeight="1" ht="16.5" r="9" s="29">
      <c r="A9" s="36" t="n"/>
      <c r="B9" s="11" t="n"/>
      <c r="C9" s="11" t="inlineStr">
        <is>
          <t>一跳一迴旋</t>
        </is>
      </c>
      <c r="D9" s="26" t="inlineStr">
        <is>
          <t>男子組</t>
        </is>
      </c>
      <c r="E9" s="26" t="inlineStr">
        <is>
          <t>四年級</t>
        </is>
      </c>
      <c r="F9" s="26" t="inlineStr">
        <is>
          <t>文澳國小</t>
        </is>
      </c>
      <c r="G9" s="26" t="inlineStr">
        <is>
          <t>郭善豪</t>
        </is>
      </c>
      <c r="H9" s="26" t="inlineStr">
        <is>
          <t>魏心怡</t>
        </is>
      </c>
      <c r="I9" s="49" t="inlineStr">
        <is>
          <t>A4165</t>
        </is>
      </c>
      <c r="J9" s="34" t="n">
        <v>183</v>
      </c>
      <c r="K9" s="11" t="inlineStr">
        <is>
          <t>金質獎</t>
        </is>
      </c>
      <c r="L9" s="19" t="n"/>
      <c r="M9" s="21" t="n"/>
      <c r="N9" s="4">
        <f>IF(COUNTIF($F$2:F9,F9)&gt;2,COUNTIF($F$2:F9,F9),0)</f>
        <v/>
      </c>
      <c r="O9" s="22">
        <f>IF(COUNTIF($G$2:G9,G9)&gt;1,1,0)</f>
        <v/>
      </c>
      <c r="P9" s="3" t="inlineStr">
        <is>
          <t>獎狀</t>
        </is>
      </c>
      <c r="Q9" s="24" t="n"/>
      <c r="R9" s="44" t="n"/>
      <c r="S9" s="44" t="n"/>
      <c r="T9" s="44" t="n"/>
      <c r="U9" s="44" t="n"/>
      <c r="V9" s="44" t="n"/>
      <c r="W9" s="44" t="n"/>
      <c r="X9" s="44" t="n"/>
      <c r="Y9" s="44" t="n"/>
      <c r="Z9" s="44" t="n"/>
      <c r="AA9" s="44" t="n"/>
      <c r="AB9" s="44" t="n"/>
    </row>
    <row customHeight="1" ht="16.5" r="10" s="29">
      <c r="A10" s="36" t="n"/>
      <c r="B10" s="11" t="n"/>
      <c r="C10" s="11" t="inlineStr">
        <is>
          <t>一跳一迴旋</t>
        </is>
      </c>
      <c r="D10" s="26" t="inlineStr">
        <is>
          <t>男子組</t>
        </is>
      </c>
      <c r="E10" s="26" t="inlineStr">
        <is>
          <t>四年級</t>
        </is>
      </c>
      <c r="F10" s="26" t="inlineStr">
        <is>
          <t>雙湖國小</t>
        </is>
      </c>
      <c r="G10" s="26" t="inlineStr">
        <is>
          <t>夏佳賢</t>
        </is>
      </c>
      <c r="H10" s="26" t="inlineStr">
        <is>
          <t>李品琦</t>
        </is>
      </c>
      <c r="I10" s="49" t="inlineStr">
        <is>
          <t>A4160</t>
        </is>
      </c>
      <c r="J10" s="34" t="n">
        <v>182</v>
      </c>
      <c r="K10" s="11" t="inlineStr">
        <is>
          <t>金質獎</t>
        </is>
      </c>
      <c r="L10" s="19" t="n"/>
      <c r="M10" s="21" t="n"/>
      <c r="N10" s="4">
        <f>IF(COUNTIF($F$2:F10,F10)&gt;2,COUNTIF($F$2:F10,F10),0)</f>
        <v/>
      </c>
      <c r="O10" s="22">
        <f>IF(COUNTIF($G$2:G10,G10)&gt;1,1,0)</f>
        <v/>
      </c>
      <c r="P10" s="3" t="inlineStr">
        <is>
          <t>獎狀生</t>
        </is>
      </c>
      <c r="Q10" s="24" t="n"/>
      <c r="R10" s="44" t="n"/>
      <c r="S10" s="44" t="n"/>
      <c r="T10" s="44" t="n"/>
      <c r="U10" s="44" t="n"/>
      <c r="V10" s="44" t="n"/>
      <c r="W10" s="44" t="n"/>
      <c r="X10" s="44" t="n"/>
      <c r="Y10" s="44" t="n"/>
      <c r="Z10" s="44" t="n"/>
      <c r="AA10" s="44" t="n"/>
      <c r="AB10" s="44" t="n"/>
    </row>
    <row customHeight="1" ht="16.5" r="11" s="29">
      <c r="A11" s="36" t="n"/>
      <c r="B11" s="11" t="n"/>
      <c r="C11" s="11" t="inlineStr">
        <is>
          <t>一跳一迴旋</t>
        </is>
      </c>
      <c r="D11" s="26" t="inlineStr">
        <is>
          <t>男子組</t>
        </is>
      </c>
      <c r="E11" s="26" t="inlineStr">
        <is>
          <t>四年級</t>
        </is>
      </c>
      <c r="F11" s="26" t="inlineStr">
        <is>
          <t>中山國小</t>
        </is>
      </c>
      <c r="G11" s="26" t="inlineStr">
        <is>
          <t>許承鎧</t>
        </is>
      </c>
      <c r="H11" s="26" t="inlineStr">
        <is>
          <t>王琇瑩</t>
        </is>
      </c>
      <c r="I11" s="49" t="inlineStr">
        <is>
          <t>A4128</t>
        </is>
      </c>
      <c r="J11" s="34" t="n">
        <v>179</v>
      </c>
      <c r="K11" s="11" t="inlineStr">
        <is>
          <t>金質獎</t>
        </is>
      </c>
      <c r="L11" s="19" t="n"/>
      <c r="M11" s="21" t="n"/>
      <c r="N11" s="4">
        <f>IF(COUNTIF($F$2:F11,F11)&gt;2,COUNTIF($F$2:F11,F11),0)</f>
        <v/>
      </c>
      <c r="O11" s="22">
        <f>IF(COUNTIF($G$2:G11,G11)&gt;1,1,0)</f>
        <v/>
      </c>
      <c r="P11" s="3" t="inlineStr">
        <is>
          <t>獎狀師</t>
        </is>
      </c>
      <c r="Q11" s="24" t="n"/>
      <c r="R11" s="44" t="n"/>
      <c r="S11" s="44" t="n"/>
      <c r="T11" s="44" t="n"/>
      <c r="U11" s="44" t="n"/>
      <c r="V11" s="44" t="n"/>
      <c r="W11" s="44" t="n"/>
      <c r="X11" s="44" t="n"/>
      <c r="Y11" s="44" t="n"/>
      <c r="Z11" s="44" t="n"/>
      <c r="AA11" s="44" t="n"/>
      <c r="AB11" s="44" t="n"/>
    </row>
    <row customHeight="1" ht="16.5" r="12" s="29">
      <c r="A12" s="36" t="n"/>
      <c r="B12" s="50" t="n"/>
      <c r="C12" s="50" t="inlineStr">
        <is>
          <t>一跳一迴旋</t>
        </is>
      </c>
      <c r="D12" s="51" t="inlineStr">
        <is>
          <t>男子組</t>
        </is>
      </c>
      <c r="E12" s="51" t="inlineStr">
        <is>
          <t>四年級</t>
        </is>
      </c>
      <c r="F12" s="26" t="inlineStr">
        <is>
          <t>中正國小</t>
        </is>
      </c>
      <c r="G12" s="26" t="inlineStr">
        <is>
          <t>吳斈剛</t>
        </is>
      </c>
      <c r="H12" s="26" t="inlineStr">
        <is>
          <t>吳淑芬</t>
        </is>
      </c>
      <c r="I12" s="49" t="inlineStr">
        <is>
          <t>A4110</t>
        </is>
      </c>
      <c r="J12" s="34" t="n">
        <v>178</v>
      </c>
      <c r="K12" s="11" t="inlineStr">
        <is>
          <t>金質獎</t>
        </is>
      </c>
      <c r="L12" s="19" t="n"/>
      <c r="M12" s="21" t="n"/>
      <c r="N12" s="4">
        <f>IF(COUNTIF($F$2:F12,F12)&gt;2,COUNTIF($F$2:F12,F12),0)</f>
        <v/>
      </c>
      <c r="O12" s="22">
        <f>IF(COUNTIF($G$2:G12,G12)&gt;1,1,0)</f>
        <v/>
      </c>
      <c r="P12" s="23" t="inlineStr">
        <is>
          <t>請先登入成績後，在按照成績排序，</t>
        </is>
      </c>
      <c r="Q12" s="24" t="n"/>
      <c r="R12" s="44" t="n"/>
      <c r="S12" s="44" t="n"/>
      <c r="T12" s="44" t="n"/>
      <c r="U12" s="44" t="n"/>
      <c r="V12" s="44" t="n"/>
      <c r="W12" s="44" t="n"/>
      <c r="X12" s="44" t="n"/>
      <c r="Y12" s="44" t="n"/>
      <c r="Z12" s="44" t="n"/>
      <c r="AA12" s="44" t="n"/>
      <c r="AB12" s="44" t="n"/>
    </row>
    <row customHeight="1" ht="16.5" r="13" s="29">
      <c r="A13" s="36" t="n"/>
      <c r="B13" s="19" t="n"/>
      <c r="C13" s="19" t="inlineStr">
        <is>
          <t>一跳一迴旋</t>
        </is>
      </c>
      <c r="D13" s="46" t="inlineStr">
        <is>
          <t>男子組</t>
        </is>
      </c>
      <c r="E13" s="46" t="inlineStr">
        <is>
          <t>四年級</t>
        </is>
      </c>
      <c r="F13" s="26" t="inlineStr">
        <is>
          <t>中正國小</t>
        </is>
      </c>
      <c r="G13" s="26" t="inlineStr">
        <is>
          <t>林承佑</t>
        </is>
      </c>
      <c r="H13" s="26" t="inlineStr">
        <is>
          <t>吳淑芬</t>
        </is>
      </c>
      <c r="I13" s="11" t="inlineStr">
        <is>
          <t>A4112</t>
        </is>
      </c>
      <c r="J13" s="34" t="n">
        <v>171</v>
      </c>
      <c r="K13" s="11" t="inlineStr">
        <is>
          <t>金質獎</t>
        </is>
      </c>
      <c r="L13" s="19" t="n"/>
      <c r="M13" s="21" t="n"/>
      <c r="N13" s="4">
        <f>IF(COUNTIF($F$2:F13,F13)&gt;2,COUNTIF($F$2:F13,F13),0)</f>
        <v/>
      </c>
      <c r="O13" s="22">
        <f>IF(COUNTIF($G$2:G13,G13)&gt;1,1,0)</f>
        <v/>
      </c>
      <c r="P13" s="3" t="n"/>
      <c r="Q13" s="24" t="n"/>
      <c r="R13" s="44" t="n"/>
      <c r="S13" s="44" t="n"/>
      <c r="T13" s="44" t="n"/>
      <c r="U13" s="44" t="n"/>
      <c r="V13" s="44" t="n"/>
      <c r="W13" s="44" t="n"/>
      <c r="X13" s="44" t="n"/>
      <c r="Y13" s="44" t="n"/>
      <c r="Z13" s="44" t="n"/>
      <c r="AA13" s="44" t="n"/>
      <c r="AB13" s="44" t="n"/>
    </row>
    <row customHeight="1" ht="16.5" r="14" s="29">
      <c r="A14" s="36" t="n"/>
      <c r="B14" s="11" t="n"/>
      <c r="C14" s="11" t="inlineStr">
        <is>
          <t>一跳一迴旋</t>
        </is>
      </c>
      <c r="D14" s="26" t="inlineStr">
        <is>
          <t>男子組</t>
        </is>
      </c>
      <c r="E14" s="26" t="inlineStr">
        <is>
          <t>四年級</t>
        </is>
      </c>
      <c r="F14" s="26" t="inlineStr">
        <is>
          <t>文澳國小</t>
        </is>
      </c>
      <c r="G14" s="51" t="inlineStr">
        <is>
          <t>張承恩</t>
        </is>
      </c>
      <c r="H14" s="51" t="inlineStr">
        <is>
          <t>林嘉雯</t>
        </is>
      </c>
      <c r="I14" s="19" t="inlineStr">
        <is>
          <t>A4161</t>
        </is>
      </c>
      <c r="J14" s="34" t="n">
        <v>167</v>
      </c>
      <c r="K14" s="11" t="inlineStr">
        <is>
          <t>金質獎</t>
        </is>
      </c>
      <c r="L14" s="19" t="n"/>
      <c r="M14" s="21" t="n"/>
      <c r="N14" s="4">
        <f>IF(COUNTIF($F$2:F14,F14)&gt;2,COUNTIF($F$2:F14,F14),0)</f>
        <v/>
      </c>
      <c r="O14" s="22">
        <f>IF(COUNTIF($G$2:G14,G14)&gt;1,1,0)</f>
        <v/>
      </c>
      <c r="P14" s="3" t="n"/>
      <c r="Q14" s="24" t="n"/>
      <c r="R14" s="44" t="n"/>
      <c r="S14" s="44" t="n"/>
      <c r="T14" s="44" t="n"/>
      <c r="U14" s="44" t="n"/>
      <c r="V14" s="44" t="n"/>
      <c r="W14" s="44" t="n"/>
      <c r="X14" s="44" t="n"/>
      <c r="Y14" s="44" t="n"/>
      <c r="Z14" s="44" t="n"/>
      <c r="AA14" s="44" t="n"/>
      <c r="AB14" s="44" t="n"/>
    </row>
    <row customHeight="1" ht="16.5" r="15" s="29">
      <c r="A15" s="19" t="n"/>
      <c r="B15" s="12" t="n"/>
      <c r="C15" s="11" t="inlineStr">
        <is>
          <t>一跳一迴旋</t>
        </is>
      </c>
      <c r="D15" s="26" t="inlineStr">
        <is>
          <t>男子組</t>
        </is>
      </c>
      <c r="E15" s="26" t="inlineStr">
        <is>
          <t>四年級</t>
        </is>
      </c>
      <c r="F15" s="26" t="inlineStr">
        <is>
          <t>講美國小</t>
        </is>
      </c>
      <c r="G15" s="26" t="inlineStr">
        <is>
          <t>高宇翔</t>
        </is>
      </c>
      <c r="H15" s="26" t="inlineStr">
        <is>
          <t>吳筠容</t>
        </is>
      </c>
      <c r="I15" s="49" t="inlineStr">
        <is>
          <t>A4149</t>
        </is>
      </c>
      <c r="J15" s="34" t="n">
        <v>167</v>
      </c>
      <c r="K15" s="11" t="inlineStr">
        <is>
          <t>金質獎</t>
        </is>
      </c>
      <c r="L15" s="19" t="n"/>
      <c r="M15" s="21" t="n"/>
      <c r="N15" s="4">
        <f>IF(COUNTIF($F$2:F15,F15)&gt;2,COUNTIF($F$2:F15,F15),0)</f>
        <v/>
      </c>
      <c r="O15" s="22">
        <f>IF(COUNTIF($G$2:G15,G15)&gt;1,1,0)</f>
        <v/>
      </c>
      <c r="P15" s="3" t="n"/>
      <c r="Q15" s="24" t="n"/>
      <c r="R15" s="44" t="n"/>
      <c r="S15" s="44" t="n"/>
      <c r="T15" s="44" t="n"/>
      <c r="U15" s="44" t="n"/>
      <c r="V15" s="44" t="n"/>
      <c r="W15" s="44" t="n"/>
      <c r="X15" s="44" t="n"/>
      <c r="Y15" s="44" t="n"/>
      <c r="Z15" s="44" t="n"/>
      <c r="AA15" s="44" t="n"/>
      <c r="AB15" s="44" t="n"/>
    </row>
    <row customHeight="1" ht="16.5" r="16" s="29">
      <c r="A16" s="36" t="n"/>
      <c r="B16" s="11" t="n"/>
      <c r="C16" s="11" t="inlineStr">
        <is>
          <t>一跳一迴旋</t>
        </is>
      </c>
      <c r="D16" s="26" t="inlineStr">
        <is>
          <t>男子組</t>
        </is>
      </c>
      <c r="E16" s="26" t="inlineStr">
        <is>
          <t>四年級</t>
        </is>
      </c>
      <c r="F16" s="26" t="inlineStr">
        <is>
          <t>七美國小</t>
        </is>
      </c>
      <c r="G16" s="26" t="inlineStr">
        <is>
          <t>呂冠逸</t>
        </is>
      </c>
      <c r="H16" s="26" t="inlineStr">
        <is>
          <t>張又云</t>
        </is>
      </c>
      <c r="I16" s="49" t="inlineStr">
        <is>
          <t>A4158</t>
        </is>
      </c>
      <c r="J16" s="34" t="n">
        <v>163</v>
      </c>
      <c r="K16" s="11" t="inlineStr">
        <is>
          <t>金質獎</t>
        </is>
      </c>
      <c r="L16" s="19" t="n"/>
      <c r="M16" s="21" t="n"/>
      <c r="N16" s="4">
        <f>IF(COUNTIF($F$2:F16,F16)&gt;2,COUNTIF($F$2:F16,F16),0)</f>
        <v/>
      </c>
      <c r="O16" s="22">
        <f>IF(COUNTIF($G$2:G16,G16)&gt;1,1,0)</f>
        <v/>
      </c>
      <c r="P16" s="3" t="n"/>
      <c r="Q16" s="24" t="n"/>
      <c r="R16" s="44" t="n"/>
      <c r="S16" s="44" t="n"/>
      <c r="T16" s="44" t="n"/>
      <c r="U16" s="44" t="n"/>
      <c r="V16" s="44" t="n"/>
      <c r="W16" s="44" t="n"/>
      <c r="X16" s="44" t="n"/>
      <c r="Y16" s="44" t="n"/>
      <c r="Z16" s="44" t="n"/>
      <c r="AA16" s="44" t="n"/>
      <c r="AB16" s="44" t="n"/>
    </row>
    <row customHeight="1" ht="16.5" r="17" s="29">
      <c r="A17" s="36" t="n"/>
      <c r="B17" s="11" t="n"/>
      <c r="C17" s="11" t="inlineStr">
        <is>
          <t>一跳一迴旋</t>
        </is>
      </c>
      <c r="D17" s="27" t="inlineStr">
        <is>
          <t>男子組</t>
        </is>
      </c>
      <c r="E17" s="27" t="inlineStr">
        <is>
          <t>四年級</t>
        </is>
      </c>
      <c r="F17" s="26" t="inlineStr">
        <is>
          <t>馬公國小</t>
        </is>
      </c>
      <c r="G17" s="26" t="inlineStr">
        <is>
          <t>戴睿信</t>
        </is>
      </c>
      <c r="H17" s="26" t="inlineStr">
        <is>
          <t>蘇高弘</t>
        </is>
      </c>
      <c r="I17" s="49" t="inlineStr">
        <is>
          <t>A4103</t>
        </is>
      </c>
      <c r="J17" s="34" t="n">
        <v>158</v>
      </c>
      <c r="K17" s="11" t="inlineStr">
        <is>
          <t>金質獎</t>
        </is>
      </c>
      <c r="L17" s="19" t="n"/>
      <c r="M17" s="21" t="n"/>
      <c r="N17" s="4">
        <f>IF(COUNTIF($F$2:F17,F17)&gt;2,COUNTIF($F$2:F17,F17),0)</f>
        <v/>
      </c>
      <c r="O17" s="22">
        <f>IF(COUNTIF($G$2:G17,G17)&gt;1,1,0)</f>
        <v/>
      </c>
      <c r="P17" s="3" t="n"/>
      <c r="Q17" s="24" t="n"/>
      <c r="R17" s="44" t="n"/>
      <c r="S17" s="44" t="n"/>
      <c r="T17" s="44" t="n"/>
      <c r="U17" s="44" t="n"/>
      <c r="V17" s="44" t="n"/>
      <c r="W17" s="44" t="n"/>
      <c r="X17" s="44" t="n"/>
      <c r="Y17" s="44" t="n"/>
      <c r="Z17" s="44" t="n"/>
      <c r="AA17" s="44" t="n"/>
      <c r="AB17" s="44" t="n"/>
    </row>
    <row customHeight="1" ht="16.5" r="18" s="29">
      <c r="A18" s="36" t="n"/>
      <c r="B18" s="11" t="n"/>
      <c r="C18" s="11" t="inlineStr">
        <is>
          <t>一跳一迴旋</t>
        </is>
      </c>
      <c r="D18" s="26" t="inlineStr">
        <is>
          <t>男子組</t>
        </is>
      </c>
      <c r="E18" s="26" t="inlineStr">
        <is>
          <t>四年級</t>
        </is>
      </c>
      <c r="F18" s="26" t="inlineStr">
        <is>
          <t>石泉國小</t>
        </is>
      </c>
      <c r="G18" s="27" t="inlineStr">
        <is>
          <t>石尚恩</t>
        </is>
      </c>
      <c r="H18" s="27" t="inlineStr">
        <is>
          <t>吳鈺婷</t>
        </is>
      </c>
      <c r="I18" s="49" t="inlineStr">
        <is>
          <t>A4130</t>
        </is>
      </c>
      <c r="J18" s="34" t="n">
        <v>158</v>
      </c>
      <c r="K18" s="11" t="inlineStr">
        <is>
          <t>金質獎</t>
        </is>
      </c>
      <c r="L18" s="19" t="n"/>
      <c r="M18" s="21" t="n"/>
      <c r="N18" s="4">
        <f>IF(COUNTIF($F$2:F18,F18)&gt;2,COUNTIF($F$2:F18,F18),0)</f>
        <v/>
      </c>
      <c r="O18" s="22">
        <f>IF(COUNTIF($G$2:G18,G18)&gt;1,1,0)</f>
        <v/>
      </c>
      <c r="P18" s="3" t="n"/>
      <c r="Q18" s="24" t="n"/>
      <c r="R18" s="44" t="n"/>
      <c r="S18" s="44" t="n"/>
      <c r="T18" s="44" t="n"/>
      <c r="U18" s="44" t="n"/>
      <c r="V18" s="44" t="n"/>
      <c r="W18" s="44" t="n"/>
      <c r="X18" s="44" t="n"/>
      <c r="Y18" s="44" t="n"/>
      <c r="Z18" s="44" t="n"/>
      <c r="AA18" s="44" t="n"/>
      <c r="AB18" s="44" t="n"/>
    </row>
    <row customHeight="1" ht="16.5" r="19" s="29">
      <c r="A19" s="36" t="n"/>
      <c r="B19" s="11" t="n"/>
      <c r="C19" s="11" t="inlineStr">
        <is>
          <t>一跳一迴旋</t>
        </is>
      </c>
      <c r="D19" s="26" t="inlineStr">
        <is>
          <t>男子組</t>
        </is>
      </c>
      <c r="E19" s="26" t="inlineStr">
        <is>
          <t>四年級</t>
        </is>
      </c>
      <c r="F19" s="27" t="inlineStr">
        <is>
          <t>中正國小</t>
        </is>
      </c>
      <c r="G19" s="27" t="inlineStr">
        <is>
          <t>蔡祐浚</t>
        </is>
      </c>
      <c r="H19" s="27" t="inlineStr">
        <is>
          <t>吳淑芬</t>
        </is>
      </c>
      <c r="I19" s="49" t="inlineStr">
        <is>
          <t>A4115</t>
        </is>
      </c>
      <c r="J19" s="34" t="n">
        <v>155</v>
      </c>
      <c r="K19" s="11" t="inlineStr">
        <is>
          <t>金質獎</t>
        </is>
      </c>
      <c r="L19" s="19" t="n"/>
      <c r="M19" s="21" t="n"/>
      <c r="N19" s="4">
        <f>IF(COUNTIF($F$2:F19,F19)&gt;2,COUNTIF($F$2:F19,F19),0)</f>
        <v/>
      </c>
      <c r="O19" s="22">
        <f>IF(COUNTIF($G$2:G19,G19)&gt;1,1,0)</f>
        <v/>
      </c>
      <c r="P19" s="3" t="n"/>
      <c r="Q19" s="24" t="n"/>
      <c r="R19" s="44" t="n"/>
      <c r="S19" s="44" t="n"/>
      <c r="T19" s="44" t="n"/>
      <c r="U19" s="44" t="n"/>
      <c r="V19" s="44" t="n"/>
      <c r="W19" s="44" t="n"/>
      <c r="X19" s="44" t="n"/>
      <c r="Y19" s="44" t="n"/>
      <c r="Z19" s="44" t="n"/>
      <c r="AA19" s="44" t="n"/>
      <c r="AB19" s="44" t="n"/>
    </row>
    <row customHeight="1" ht="16.5" r="20" s="29">
      <c r="A20" s="36" t="n"/>
      <c r="B20" s="11" t="n"/>
      <c r="C20" s="11" t="inlineStr">
        <is>
          <t>一跳一迴旋</t>
        </is>
      </c>
      <c r="D20" s="26" t="inlineStr">
        <is>
          <t>男子組</t>
        </is>
      </c>
      <c r="E20" s="26" t="inlineStr">
        <is>
          <t>四年級</t>
        </is>
      </c>
      <c r="F20" s="26" t="inlineStr">
        <is>
          <t>文澳國小</t>
        </is>
      </c>
      <c r="G20" s="46" t="inlineStr">
        <is>
          <t>顏振邦</t>
        </is>
      </c>
      <c r="H20" s="46" t="inlineStr">
        <is>
          <t>郭庭安</t>
        </is>
      </c>
      <c r="I20" s="49" t="inlineStr">
        <is>
          <t>A4167</t>
        </is>
      </c>
      <c r="J20" s="34" t="n">
        <v>155</v>
      </c>
      <c r="K20" s="11" t="inlineStr">
        <is>
          <t>金質獎</t>
        </is>
      </c>
      <c r="L20" s="19" t="n"/>
      <c r="M20" s="21" t="n"/>
      <c r="N20" s="4">
        <f>IF(COUNTIF($F$2:F20,F20)&gt;2,COUNTIF($F$2:F20,F20),0)</f>
        <v/>
      </c>
      <c r="O20" s="22">
        <f>IF(COUNTIF($G$2:G20,G20)&gt;1,1,0)</f>
        <v/>
      </c>
      <c r="P20" s="24" t="n"/>
      <c r="Q20" s="24" t="n"/>
      <c r="R20" s="44" t="n"/>
      <c r="S20" s="44" t="n"/>
      <c r="T20" s="44" t="n"/>
      <c r="U20" s="44" t="n"/>
      <c r="V20" s="44" t="n"/>
      <c r="W20" s="44" t="n"/>
      <c r="X20" s="44" t="n"/>
      <c r="Y20" s="44" t="n"/>
      <c r="Z20" s="44" t="n"/>
      <c r="AA20" s="44" t="n"/>
      <c r="AB20" s="44" t="n"/>
    </row>
    <row customHeight="1" ht="16.5" r="21" s="29">
      <c r="A21" s="36" t="n"/>
      <c r="B21" s="11" t="n"/>
      <c r="C21" s="11" t="inlineStr">
        <is>
          <t>一跳一迴旋</t>
        </is>
      </c>
      <c r="D21" s="26" t="inlineStr">
        <is>
          <t>男子組</t>
        </is>
      </c>
      <c r="E21" s="26" t="inlineStr">
        <is>
          <t>四年級</t>
        </is>
      </c>
      <c r="F21" s="26" t="inlineStr">
        <is>
          <t>石泉國小</t>
        </is>
      </c>
      <c r="G21" s="26" t="inlineStr">
        <is>
          <t>劉柏瑋</t>
        </is>
      </c>
      <c r="H21" s="26" t="inlineStr">
        <is>
          <t>林煥智</t>
        </is>
      </c>
      <c r="I21" s="49" t="inlineStr">
        <is>
          <t>A4129</t>
        </is>
      </c>
      <c r="J21" s="34" t="n">
        <v>155</v>
      </c>
      <c r="K21" s="11" t="inlineStr">
        <is>
          <t>金質獎</t>
        </is>
      </c>
      <c r="L21" s="19" t="n"/>
      <c r="M21" s="21" t="n"/>
      <c r="N21" s="4">
        <f>IF(COUNTIF($F$2:F21,F21)&gt;2,COUNTIF($F$2:F21,F21),0)</f>
        <v/>
      </c>
      <c r="O21" s="22">
        <f>IF(COUNTIF($G$2:G21,G21)&gt;1,1,0)</f>
        <v/>
      </c>
      <c r="P21" s="3" t="n"/>
      <c r="Q21" s="24" t="n"/>
      <c r="R21" s="44" t="n"/>
      <c r="S21" s="44" t="n"/>
      <c r="T21" s="44" t="n"/>
      <c r="U21" s="44" t="n"/>
      <c r="V21" s="44" t="n"/>
      <c r="W21" s="44" t="n"/>
      <c r="X21" s="44" t="n"/>
      <c r="Y21" s="44" t="n"/>
      <c r="Z21" s="44" t="n"/>
      <c r="AA21" s="44" t="n"/>
      <c r="AB21" s="44" t="n"/>
    </row>
    <row customHeight="1" ht="16.5" r="22" s="29">
      <c r="A22" s="36" t="n"/>
      <c r="B22" s="11" t="n"/>
      <c r="C22" s="11" t="inlineStr">
        <is>
          <t>一跳一迴旋</t>
        </is>
      </c>
      <c r="D22" s="27" t="inlineStr">
        <is>
          <t>男子組</t>
        </is>
      </c>
      <c r="E22" s="27" t="inlineStr">
        <is>
          <t>四年級</t>
        </is>
      </c>
      <c r="F22" s="26" t="inlineStr">
        <is>
          <t>馬公國小</t>
        </is>
      </c>
      <c r="G22" s="26" t="inlineStr">
        <is>
          <t>王培宇</t>
        </is>
      </c>
      <c r="H22" s="26" t="inlineStr">
        <is>
          <t>薛能賢</t>
        </is>
      </c>
      <c r="I22" s="49" t="inlineStr">
        <is>
          <t>A4107</t>
        </is>
      </c>
      <c r="J22" s="34" t="n">
        <v>154</v>
      </c>
      <c r="K22" s="11" t="inlineStr">
        <is>
          <t>金質獎</t>
        </is>
      </c>
      <c r="L22" s="19" t="n"/>
      <c r="M22" s="21" t="n"/>
      <c r="N22" s="4">
        <f>IF(COUNTIF($F$2:F22,F22)&gt;2,COUNTIF($F$2:F22,F22),0)</f>
        <v/>
      </c>
      <c r="O22" s="22">
        <f>IF(COUNTIF($G$2:G22,G22)&gt;1,1,0)</f>
        <v/>
      </c>
      <c r="P22" s="3" t="n"/>
      <c r="Q22" s="24" t="n"/>
      <c r="R22" s="44" t="n"/>
      <c r="S22" s="44" t="n"/>
      <c r="T22" s="44" t="n"/>
      <c r="U22" s="44" t="n"/>
      <c r="V22" s="44" t="n"/>
      <c r="W22" s="44" t="n"/>
      <c r="X22" s="44" t="n"/>
      <c r="Y22" s="44" t="n"/>
      <c r="Z22" s="44" t="n"/>
      <c r="AA22" s="44" t="n"/>
      <c r="AB22" s="44" t="n"/>
    </row>
    <row customHeight="1" ht="16.5" r="23" s="29">
      <c r="A23" s="19" t="n"/>
      <c r="B23" s="12" t="n"/>
      <c r="C23" s="11" t="inlineStr">
        <is>
          <t>一跳一迴旋</t>
        </is>
      </c>
      <c r="D23" s="26" t="inlineStr">
        <is>
          <t>男子組</t>
        </is>
      </c>
      <c r="E23" s="26" t="inlineStr">
        <is>
          <t>四年級</t>
        </is>
      </c>
      <c r="F23" s="26" t="inlineStr">
        <is>
          <t>內垵國小</t>
        </is>
      </c>
      <c r="G23" s="27" t="inlineStr">
        <is>
          <t>薛兆恩</t>
        </is>
      </c>
      <c r="H23" s="27" t="inlineStr">
        <is>
          <t>吳伃薇</t>
        </is>
      </c>
      <c r="I23" s="49" t="inlineStr">
        <is>
          <t>A4155</t>
        </is>
      </c>
      <c r="J23" s="34" t="n">
        <v>149</v>
      </c>
      <c r="K23" s="11" t="inlineStr">
        <is>
          <t>銀質獎</t>
        </is>
      </c>
      <c r="L23" s="19" t="n"/>
      <c r="M23" s="21" t="n"/>
      <c r="N23" s="4">
        <f>IF(COUNTIF($F$2:F23,F23)&gt;2,COUNTIF($F$2:F23,F23),0)</f>
        <v/>
      </c>
      <c r="O23" s="22">
        <f>IF(COUNTIF($G$2:G23,G23)&gt;1,1,0)</f>
        <v/>
      </c>
      <c r="P23" s="3" t="n"/>
      <c r="Q23" s="24" t="n"/>
      <c r="R23" s="44" t="n"/>
      <c r="S23" s="44" t="n"/>
      <c r="T23" s="44" t="n"/>
      <c r="U23" s="44" t="n"/>
      <c r="V23" s="44" t="n"/>
      <c r="W23" s="44" t="n"/>
      <c r="X23" s="44" t="n"/>
      <c r="Y23" s="44" t="n"/>
      <c r="Z23" s="44" t="n"/>
      <c r="AA23" s="44" t="n"/>
      <c r="AB23" s="44" t="n"/>
    </row>
    <row customHeight="1" ht="16.5" r="24" s="29">
      <c r="A24" s="36" t="n"/>
      <c r="B24" s="11" t="n"/>
      <c r="C24" s="11" t="inlineStr">
        <is>
          <t>一跳一迴旋</t>
        </is>
      </c>
      <c r="D24" s="26" t="inlineStr">
        <is>
          <t>男子組</t>
        </is>
      </c>
      <c r="E24" s="26" t="inlineStr">
        <is>
          <t>四年級</t>
        </is>
      </c>
      <c r="F24" s="26" t="inlineStr">
        <is>
          <t>馬公國小</t>
        </is>
      </c>
      <c r="G24" s="26" t="inlineStr">
        <is>
          <t>夏侑澤</t>
        </is>
      </c>
      <c r="H24" s="26" t="inlineStr">
        <is>
          <t>蘇高弘</t>
        </is>
      </c>
      <c r="I24" s="49" t="inlineStr">
        <is>
          <t>A4101</t>
        </is>
      </c>
      <c r="J24" s="34" t="n">
        <v>148</v>
      </c>
      <c r="K24" s="11" t="inlineStr">
        <is>
          <t>銀質獎</t>
        </is>
      </c>
      <c r="L24" s="19" t="n"/>
      <c r="M24" s="21" t="n"/>
      <c r="N24" s="4">
        <f>IF(COUNTIF($F$2:F24,F24)&gt;2,COUNTIF($F$2:F24,F24),0)</f>
        <v/>
      </c>
      <c r="O24" s="22">
        <f>IF(COUNTIF($G$2:G24,G24)&gt;1,1,0)</f>
        <v/>
      </c>
      <c r="P24" s="3" t="n"/>
      <c r="Q24" s="24" t="n"/>
      <c r="R24" s="44" t="n"/>
      <c r="S24" s="44" t="n"/>
      <c r="T24" s="44" t="n"/>
      <c r="U24" s="44" t="n"/>
      <c r="V24" s="44" t="n"/>
      <c r="W24" s="44" t="n"/>
      <c r="X24" s="44" t="n"/>
      <c r="Y24" s="44" t="n"/>
      <c r="Z24" s="44" t="n"/>
      <c r="AA24" s="44" t="n"/>
      <c r="AB24" s="44" t="n"/>
    </row>
    <row customHeight="1" ht="16.5" r="25" s="29">
      <c r="A25" s="36" t="n"/>
      <c r="B25" s="11" t="n"/>
      <c r="C25" s="11" t="inlineStr">
        <is>
          <t>一跳一迴旋</t>
        </is>
      </c>
      <c r="D25" s="26" t="inlineStr">
        <is>
          <t>男子組</t>
        </is>
      </c>
      <c r="E25" s="26" t="inlineStr">
        <is>
          <t>四年級</t>
        </is>
      </c>
      <c r="F25" s="26" t="inlineStr">
        <is>
          <t>中興國小</t>
        </is>
      </c>
      <c r="G25" s="51" t="inlineStr">
        <is>
          <t>曾育駿</t>
        </is>
      </c>
      <c r="H25" s="51" t="inlineStr">
        <is>
          <t>高美燦</t>
        </is>
      </c>
      <c r="I25" s="19" t="inlineStr">
        <is>
          <t>A4119</t>
        </is>
      </c>
      <c r="J25" s="34" t="n">
        <v>144</v>
      </c>
      <c r="K25" s="11" t="inlineStr">
        <is>
          <t>銀質獎</t>
        </is>
      </c>
      <c r="L25" s="19" t="n"/>
      <c r="M25" s="21" t="n"/>
      <c r="N25" s="4">
        <f>IF(COUNTIF($F$2:F25,F25)&gt;2,COUNTIF($F$2:F25,F25),0)</f>
        <v/>
      </c>
      <c r="O25" s="22">
        <f>IF(COUNTIF($G$2:G25,G25)&gt;1,1,0)</f>
        <v/>
      </c>
      <c r="P25" s="3" t="n"/>
      <c r="Q25" s="24" t="n"/>
      <c r="R25" s="44" t="n"/>
      <c r="S25" s="44" t="n"/>
      <c r="T25" s="44" t="n"/>
      <c r="U25" s="44" t="n"/>
      <c r="V25" s="44" t="n"/>
      <c r="W25" s="44" t="n"/>
      <c r="X25" s="44" t="n"/>
      <c r="Y25" s="44" t="n"/>
      <c r="Z25" s="44" t="n"/>
      <c r="AA25" s="44" t="n"/>
      <c r="AB25" s="44" t="n"/>
    </row>
    <row customHeight="1" ht="16.5" r="26" s="29">
      <c r="A26" s="36" t="n"/>
      <c r="B26" s="11" t="n"/>
      <c r="C26" s="11" t="inlineStr">
        <is>
          <t>一跳一迴旋</t>
        </is>
      </c>
      <c r="D26" s="26" t="inlineStr">
        <is>
          <t>男子組</t>
        </is>
      </c>
      <c r="E26" s="26" t="inlineStr">
        <is>
          <t>四年級</t>
        </is>
      </c>
      <c r="F26" s="26" t="inlineStr">
        <is>
          <t>馬公國小</t>
        </is>
      </c>
      <c r="G26" s="26" t="inlineStr">
        <is>
          <t>洪子彧</t>
        </is>
      </c>
      <c r="H26" s="26" t="inlineStr">
        <is>
          <t>蘇高弘</t>
        </is>
      </c>
      <c r="I26" s="49" t="inlineStr">
        <is>
          <t>A4106</t>
        </is>
      </c>
      <c r="J26" s="34" t="n">
        <v>141</v>
      </c>
      <c r="K26" s="11" t="inlineStr">
        <is>
          <t>銀質獎</t>
        </is>
      </c>
      <c r="L26" s="19" t="n"/>
      <c r="M26" s="21" t="n"/>
      <c r="N26" s="4">
        <f>IF(COUNTIF($F$2:F26,F26)&gt;2,COUNTIF($F$2:F26,F26),0)</f>
        <v/>
      </c>
      <c r="O26" s="22">
        <f>IF(COUNTIF($G$2:G26,G26)&gt;1,1,0)</f>
        <v/>
      </c>
      <c r="P26" s="3" t="n"/>
      <c r="Q26" s="24" t="n"/>
      <c r="R26" s="44" t="n"/>
      <c r="S26" s="44" t="n"/>
      <c r="T26" s="44" t="n"/>
      <c r="U26" s="44" t="n"/>
      <c r="V26" s="44" t="n"/>
      <c r="W26" s="44" t="n"/>
      <c r="X26" s="44" t="n"/>
      <c r="Y26" s="44" t="n"/>
      <c r="Z26" s="44" t="n"/>
      <c r="AA26" s="44" t="n"/>
      <c r="AB26" s="44" t="n"/>
    </row>
    <row customHeight="1" ht="16.5" r="27" s="29">
      <c r="A27" s="36" t="n"/>
      <c r="B27" s="50" t="n"/>
      <c r="C27" s="50" t="inlineStr">
        <is>
          <t>一跳一迴旋</t>
        </is>
      </c>
      <c r="D27" s="51" t="inlineStr">
        <is>
          <t>男子組</t>
        </is>
      </c>
      <c r="E27" s="51" t="inlineStr">
        <is>
          <t>四年級</t>
        </is>
      </c>
      <c r="F27" s="26" t="inlineStr">
        <is>
          <t>隘門國小</t>
        </is>
      </c>
      <c r="G27" s="26" t="inlineStr">
        <is>
          <t>洪少楷</t>
        </is>
      </c>
      <c r="H27" s="26" t="inlineStr">
        <is>
          <t>王韻筑</t>
        </is>
      </c>
      <c r="I27" s="49" t="inlineStr">
        <is>
          <t>A4140</t>
        </is>
      </c>
      <c r="J27" s="34" t="n">
        <v>137</v>
      </c>
      <c r="K27" s="11" t="inlineStr">
        <is>
          <t>銀質獎</t>
        </is>
      </c>
      <c r="L27" s="19" t="n"/>
      <c r="M27" s="21" t="n"/>
      <c r="N27" s="4">
        <f>IF(COUNTIF($F$2:F27,F27)&gt;2,COUNTIF($F$2:F27,F27),0)</f>
        <v/>
      </c>
      <c r="O27" s="22">
        <f>IF(COUNTIF($G$2:G27,G27)&gt;1,1,0)</f>
        <v/>
      </c>
      <c r="P27" s="3" t="n"/>
      <c r="Q27" s="24" t="n"/>
      <c r="R27" s="44" t="n"/>
      <c r="S27" s="44" t="n"/>
      <c r="T27" s="44" t="n"/>
      <c r="U27" s="44" t="n"/>
      <c r="V27" s="44" t="n"/>
      <c r="W27" s="44" t="n"/>
      <c r="X27" s="44" t="n"/>
      <c r="Y27" s="44" t="n"/>
      <c r="Z27" s="44" t="n"/>
      <c r="AA27" s="44" t="n"/>
      <c r="AB27" s="44" t="n"/>
    </row>
    <row customHeight="1" ht="16.5" r="28" s="29">
      <c r="A28" s="36" t="n"/>
      <c r="B28" s="11" t="n"/>
      <c r="C28" s="11" t="inlineStr">
        <is>
          <t>一跳一迴旋</t>
        </is>
      </c>
      <c r="D28" s="26" t="inlineStr">
        <is>
          <t>男子組</t>
        </is>
      </c>
      <c r="E28" s="26" t="inlineStr">
        <is>
          <t>四年級</t>
        </is>
      </c>
      <c r="F28" s="26" t="inlineStr">
        <is>
          <t>中山國小</t>
        </is>
      </c>
      <c r="G28" s="26" t="inlineStr">
        <is>
          <t>廖品勝</t>
        </is>
      </c>
      <c r="H28" s="26" t="inlineStr">
        <is>
          <t>王琇瑩</t>
        </is>
      </c>
      <c r="I28" s="49" t="inlineStr">
        <is>
          <t>A4125</t>
        </is>
      </c>
      <c r="J28" s="34" t="n">
        <v>136</v>
      </c>
      <c r="K28" s="11" t="inlineStr">
        <is>
          <t>銀質獎</t>
        </is>
      </c>
      <c r="L28" s="19" t="n"/>
      <c r="M28" s="21" t="n"/>
      <c r="N28" s="4">
        <f>IF(COUNTIF($F$2:F28,F28)&gt;2,COUNTIF($F$2:F28,F28),0)</f>
        <v/>
      </c>
      <c r="O28" s="22">
        <f>IF(COUNTIF($G$2:G28,G28)&gt;1,1,0)</f>
        <v/>
      </c>
      <c r="P28" s="3" t="n"/>
      <c r="Q28" s="24" t="n"/>
      <c r="R28" s="44" t="n"/>
      <c r="S28" s="44" t="n"/>
      <c r="T28" s="44" t="n"/>
      <c r="U28" s="44" t="n"/>
      <c r="V28" s="44" t="n"/>
      <c r="W28" s="44" t="n"/>
      <c r="X28" s="44" t="n"/>
      <c r="Y28" s="44" t="n"/>
      <c r="Z28" s="44" t="n"/>
      <c r="AA28" s="44" t="n"/>
      <c r="AB28" s="44" t="n"/>
    </row>
    <row customHeight="1" ht="16.5" r="29" s="29">
      <c r="A29" s="36" t="n"/>
      <c r="B29" s="11" t="n"/>
      <c r="C29" s="11" t="inlineStr">
        <is>
          <t>一跳一迴旋</t>
        </is>
      </c>
      <c r="D29" s="26" t="inlineStr">
        <is>
          <t>男子組</t>
        </is>
      </c>
      <c r="E29" s="26" t="inlineStr">
        <is>
          <t>四年級</t>
        </is>
      </c>
      <c r="F29" s="26" t="inlineStr">
        <is>
          <t>風櫃國小</t>
        </is>
      </c>
      <c r="G29" s="26" t="inlineStr">
        <is>
          <t>顏承甫</t>
        </is>
      </c>
      <c r="H29" s="26" t="inlineStr">
        <is>
          <t>梁志豪</t>
        </is>
      </c>
      <c r="I29" s="49" t="inlineStr">
        <is>
          <t>A4134</t>
        </is>
      </c>
      <c r="J29" s="34" t="n">
        <v>136</v>
      </c>
      <c r="K29" s="11" t="inlineStr">
        <is>
          <t>銀質獎</t>
        </is>
      </c>
      <c r="L29" s="19" t="n"/>
      <c r="M29" s="21" t="n"/>
      <c r="N29" s="4">
        <f>IF(COUNTIF($F$2:F29,F29)&gt;2,COUNTIF($F$2:F29,F29),0)</f>
        <v/>
      </c>
      <c r="O29" s="22">
        <f>IF(COUNTIF($G$2:G29,G29)&gt;1,1,0)</f>
        <v/>
      </c>
      <c r="P29" s="24" t="n"/>
      <c r="Q29" s="24" t="n"/>
      <c r="R29" s="44" t="n"/>
      <c r="S29" s="44" t="n"/>
      <c r="T29" s="44" t="n"/>
      <c r="U29" s="44" t="n"/>
      <c r="V29" s="44" t="n"/>
      <c r="W29" s="44" t="n"/>
      <c r="X29" s="44" t="n"/>
      <c r="Y29" s="44" t="n"/>
      <c r="Z29" s="44" t="n"/>
      <c r="AA29" s="44" t="n"/>
      <c r="AB29" s="44" t="n"/>
    </row>
    <row customHeight="1" ht="16.5" r="30" s="29">
      <c r="A30" s="36" t="n"/>
      <c r="B30" s="11" t="n"/>
      <c r="C30" s="11" t="inlineStr">
        <is>
          <t>一跳一迴旋</t>
        </is>
      </c>
      <c r="D30" s="26" t="inlineStr">
        <is>
          <t>男子組</t>
        </is>
      </c>
      <c r="E30" s="26" t="inlineStr">
        <is>
          <t>四年級</t>
        </is>
      </c>
      <c r="F30" s="26" t="inlineStr">
        <is>
          <t>花嶼國小</t>
        </is>
      </c>
      <c r="G30" s="26" t="inlineStr">
        <is>
          <t>王勝文</t>
        </is>
      </c>
      <c r="H30" s="26" t="inlineStr">
        <is>
          <t>邱加佳</t>
        </is>
      </c>
      <c r="I30" s="49" t="inlineStr">
        <is>
          <t>A4157</t>
        </is>
      </c>
      <c r="J30" s="34" t="n">
        <v>132</v>
      </c>
      <c r="K30" s="11" t="inlineStr">
        <is>
          <t>銅質獎</t>
        </is>
      </c>
      <c r="L30" s="19" t="n"/>
      <c r="M30" s="21" t="n"/>
      <c r="N30" s="4">
        <f>IF(COUNTIF($F$2:F30,F30)&gt;2,COUNTIF($F$2:F30,F30),0)</f>
        <v/>
      </c>
      <c r="O30" s="22">
        <f>IF(COUNTIF($G$2:G30,G30)&gt;1,1,0)</f>
        <v/>
      </c>
      <c r="P30" s="3" t="n"/>
      <c r="Q30" s="24" t="n"/>
      <c r="R30" s="44" t="n"/>
      <c r="S30" s="44" t="n"/>
      <c r="T30" s="44" t="n"/>
      <c r="U30" s="44" t="n"/>
      <c r="V30" s="44" t="n"/>
      <c r="W30" s="44" t="n"/>
      <c r="X30" s="44" t="n"/>
      <c r="Y30" s="44" t="n"/>
      <c r="Z30" s="44" t="n"/>
      <c r="AA30" s="44" t="n"/>
      <c r="AB30" s="44" t="n"/>
    </row>
    <row customHeight="1" ht="16.5" r="31" s="29">
      <c r="A31" s="19" t="n"/>
      <c r="B31" s="11" t="n"/>
      <c r="C31" s="11" t="inlineStr">
        <is>
          <t>一跳一迴旋</t>
        </is>
      </c>
      <c r="D31" s="27" t="inlineStr">
        <is>
          <t>男子組</t>
        </is>
      </c>
      <c r="E31" s="26" t="inlineStr">
        <is>
          <t>四年級</t>
        </is>
      </c>
      <c r="F31" s="26" t="inlineStr">
        <is>
          <t>文光國小</t>
        </is>
      </c>
      <c r="G31" s="26" t="inlineStr">
        <is>
          <t>陳品軒</t>
        </is>
      </c>
      <c r="H31" s="26" t="inlineStr">
        <is>
          <t>林慧菁</t>
        </is>
      </c>
      <c r="I31" s="49" t="inlineStr">
        <is>
          <t>A4171</t>
        </is>
      </c>
      <c r="J31" s="34" t="n">
        <v>128</v>
      </c>
      <c r="K31" s="11" t="inlineStr">
        <is>
          <t>銅質獎</t>
        </is>
      </c>
      <c r="L31" s="19" t="n"/>
      <c r="M31" s="21" t="n"/>
      <c r="N31" s="4">
        <f>IF(COUNTIF($F$2:F31,F31)&gt;2,COUNTIF($F$2:F31,F31),0)</f>
        <v/>
      </c>
      <c r="O31" s="22">
        <f>IF(COUNTIF($G$2:G31,G31)&gt;1,1,0)</f>
        <v/>
      </c>
      <c r="P31" s="24" t="n"/>
      <c r="Q31" s="24" t="n"/>
      <c r="R31" s="44" t="n"/>
      <c r="S31" s="44" t="n"/>
      <c r="T31" s="44" t="n"/>
      <c r="U31" s="44" t="n"/>
      <c r="V31" s="44" t="n"/>
      <c r="W31" s="44" t="n"/>
      <c r="X31" s="44" t="n"/>
      <c r="Y31" s="44" t="n"/>
      <c r="Z31" s="44" t="n"/>
      <c r="AA31" s="44" t="n"/>
      <c r="AB31" s="44" t="n"/>
    </row>
    <row customHeight="1" ht="16.5" r="32" s="29">
      <c r="A32" s="36" t="n"/>
      <c r="B32" s="11" t="n"/>
      <c r="C32" s="11" t="inlineStr">
        <is>
          <t>一跳一迴旋</t>
        </is>
      </c>
      <c r="D32" s="26" t="inlineStr">
        <is>
          <t>男子組</t>
        </is>
      </c>
      <c r="E32" s="26" t="inlineStr">
        <is>
          <t>四年級</t>
        </is>
      </c>
      <c r="F32" s="26" t="inlineStr">
        <is>
          <t>講美國小</t>
        </is>
      </c>
      <c r="G32" s="26" t="inlineStr">
        <is>
          <t>歐子喬</t>
        </is>
      </c>
      <c r="H32" s="26" t="inlineStr">
        <is>
          <t>吳筠容</t>
        </is>
      </c>
      <c r="I32" s="49" t="inlineStr">
        <is>
          <t>A4146</t>
        </is>
      </c>
      <c r="J32" s="34" t="n">
        <v>124</v>
      </c>
      <c r="K32" s="11" t="inlineStr">
        <is>
          <t>銅質獎</t>
        </is>
      </c>
      <c r="L32" s="19" t="n"/>
      <c r="M32" s="21" t="n"/>
      <c r="N32" s="4">
        <f>IF(COUNTIF($F$2:F32,F32)&gt;2,COUNTIF($F$2:F32,F32),0)</f>
        <v/>
      </c>
      <c r="O32" s="22">
        <f>IF(COUNTIF($G$2:G32,G32)&gt;1,1,0)</f>
        <v/>
      </c>
      <c r="P32" s="3" t="n"/>
      <c r="Q32" s="24" t="n"/>
      <c r="R32" s="44" t="n"/>
      <c r="S32" s="44" t="n"/>
      <c r="T32" s="44" t="n"/>
      <c r="U32" s="44" t="n"/>
      <c r="V32" s="44" t="n"/>
      <c r="W32" s="44" t="n"/>
      <c r="X32" s="44" t="n"/>
      <c r="Y32" s="44" t="n"/>
      <c r="Z32" s="44" t="n"/>
      <c r="AA32" s="44" t="n"/>
      <c r="AB32" s="44" t="n"/>
    </row>
    <row customHeight="1" ht="16.5" r="33" s="29">
      <c r="A33" s="36" t="n"/>
      <c r="B33" s="11" t="n"/>
      <c r="C33" s="11" t="inlineStr">
        <is>
          <t>一跳一迴旋</t>
        </is>
      </c>
      <c r="D33" s="26" t="inlineStr">
        <is>
          <t>男子組</t>
        </is>
      </c>
      <c r="E33" s="26" t="inlineStr">
        <is>
          <t>四年級</t>
        </is>
      </c>
      <c r="F33" s="26" t="inlineStr">
        <is>
          <t>望安國小</t>
        </is>
      </c>
      <c r="G33" s="26" t="inlineStr">
        <is>
          <t>許智瑋</t>
        </is>
      </c>
      <c r="H33" s="26" t="inlineStr">
        <is>
          <t>吳悅慈</t>
        </is>
      </c>
      <c r="I33" s="49" t="inlineStr">
        <is>
          <t>A4156</t>
        </is>
      </c>
      <c r="J33" s="21" t="n">
        <v>120</v>
      </c>
      <c r="K33" s="11" t="n"/>
      <c r="L33" s="19" t="n"/>
      <c r="M33" s="21" t="n"/>
      <c r="N33" s="4" t="n"/>
      <c r="O33" s="22">
        <f>IF(COUNTIF($G$2:G33,G33)&gt;1,1,0)</f>
        <v/>
      </c>
      <c r="P33" s="3" t="n"/>
      <c r="Q33" s="24" t="n"/>
      <c r="R33" s="44" t="n"/>
      <c r="S33" s="44" t="n"/>
      <c r="T33" s="44" t="n"/>
      <c r="U33" s="44" t="n"/>
      <c r="V33" s="44" t="n"/>
      <c r="W33" s="44" t="n"/>
      <c r="X33" s="44" t="n"/>
      <c r="Y33" s="44" t="n"/>
      <c r="Z33" s="44" t="n"/>
      <c r="AA33" s="44" t="n"/>
      <c r="AB33" s="44" t="n"/>
    </row>
    <row customHeight="1" ht="16.5" r="34" s="29">
      <c r="A34" s="19" t="n"/>
      <c r="B34" s="12" t="n"/>
      <c r="C34" s="11" t="inlineStr">
        <is>
          <t>一跳一迴旋</t>
        </is>
      </c>
      <c r="D34" s="26" t="inlineStr">
        <is>
          <t>男子組</t>
        </is>
      </c>
      <c r="E34" s="26" t="inlineStr">
        <is>
          <t>四年級</t>
        </is>
      </c>
      <c r="F34" s="26" t="inlineStr">
        <is>
          <t>湖西國小</t>
        </is>
      </c>
      <c r="G34" s="26" t="inlineStr">
        <is>
          <t>許長富</t>
        </is>
      </c>
      <c r="H34" s="26" t="inlineStr">
        <is>
          <t>侯佳芸</t>
        </is>
      </c>
      <c r="I34" s="49" t="inlineStr">
        <is>
          <t>A4137</t>
        </is>
      </c>
      <c r="J34" s="34" t="n">
        <v>112</v>
      </c>
      <c r="K34" s="11" t="n"/>
      <c r="L34" s="19" t="n"/>
      <c r="M34" s="21" t="n"/>
      <c r="N34" s="4" t="n"/>
      <c r="O34" s="22">
        <f>IF(COUNTIF($G$2:G34,G34)&gt;1,1,0)</f>
        <v/>
      </c>
      <c r="P34" s="24" t="n"/>
      <c r="Q34" s="44" t="n"/>
      <c r="R34" s="44" t="n"/>
      <c r="S34" s="44" t="n"/>
      <c r="T34" s="44" t="n"/>
      <c r="U34" s="44" t="n"/>
      <c r="V34" s="44" t="n"/>
      <c r="W34" s="44" t="n"/>
      <c r="X34" s="44" t="n"/>
      <c r="Y34" s="44" t="n"/>
      <c r="Z34" s="44" t="n"/>
      <c r="AA34" s="44" t="n"/>
      <c r="AB34" s="44" t="n"/>
    </row>
    <row customHeight="1" ht="16.5" r="35" s="29">
      <c r="A35" s="36" t="n"/>
      <c r="B35" s="11" t="n"/>
      <c r="C35" s="11" t="inlineStr">
        <is>
          <t>一跳一迴旋</t>
        </is>
      </c>
      <c r="D35" s="26" t="inlineStr">
        <is>
          <t>男子組</t>
        </is>
      </c>
      <c r="E35" s="26" t="inlineStr">
        <is>
          <t>四年級</t>
        </is>
      </c>
      <c r="F35" s="26" t="inlineStr">
        <is>
          <t>中山國小</t>
        </is>
      </c>
      <c r="G35" s="26" t="inlineStr">
        <is>
          <t>林奕瑋</t>
        </is>
      </c>
      <c r="H35" s="26" t="inlineStr">
        <is>
          <t>王琇瑩</t>
        </is>
      </c>
      <c r="I35" s="49" t="inlineStr">
        <is>
          <t>A4126</t>
        </is>
      </c>
      <c r="J35" s="34" t="n">
        <v>111</v>
      </c>
      <c r="K35" s="11" t="n"/>
      <c r="L35" s="19" t="n"/>
      <c r="M35" s="21" t="n"/>
      <c r="N35" s="4" t="n"/>
      <c r="O35" s="22">
        <f>IF(COUNTIF($G$2:G35,G35)&gt;1,1,0)</f>
        <v/>
      </c>
      <c r="Q35" s="24" t="n"/>
      <c r="R35" s="44" t="n"/>
      <c r="S35" s="44" t="n"/>
      <c r="T35" s="44" t="n"/>
      <c r="U35" s="44" t="n"/>
      <c r="V35" s="44" t="n"/>
      <c r="W35" s="44" t="n"/>
      <c r="X35" s="44" t="n"/>
      <c r="Y35" s="44" t="n"/>
      <c r="Z35" s="44" t="n"/>
      <c r="AA35" s="44" t="n"/>
      <c r="AB35" s="44" t="n"/>
    </row>
    <row customHeight="1" ht="16.5" r="36" s="29">
      <c r="A36" s="36" t="n"/>
      <c r="B36" s="11" t="n"/>
      <c r="C36" s="11" t="inlineStr">
        <is>
          <t>一跳一迴旋</t>
        </is>
      </c>
      <c r="D36" s="26" t="inlineStr">
        <is>
          <t>男子組</t>
        </is>
      </c>
      <c r="E36" s="26" t="inlineStr">
        <is>
          <t>四年級</t>
        </is>
      </c>
      <c r="F36" s="26" t="inlineStr">
        <is>
          <t>隘門國小</t>
        </is>
      </c>
      <c r="G36" s="26" t="inlineStr">
        <is>
          <t>盧彥呈</t>
        </is>
      </c>
      <c r="H36" s="26" t="inlineStr">
        <is>
          <t>黃玉惠</t>
        </is>
      </c>
      <c r="I36" s="52" t="inlineStr">
        <is>
          <t>A4142</t>
        </is>
      </c>
      <c r="J36" s="34" t="n">
        <v>105</v>
      </c>
      <c r="K36" s="11" t="n"/>
      <c r="L36" s="19" t="n"/>
      <c r="M36" s="21" t="n"/>
      <c r="N36" s="4" t="n"/>
      <c r="O36" s="22">
        <f>IF(COUNTIF($G$2:G36,G36)&gt;1,1,0)</f>
        <v/>
      </c>
      <c r="P36" s="3" t="n"/>
      <c r="Q36" s="24" t="n"/>
      <c r="R36" s="44" t="n"/>
      <c r="S36" s="44" t="n"/>
      <c r="T36" s="44" t="n"/>
      <c r="U36" s="44" t="n"/>
      <c r="V36" s="44" t="n"/>
      <c r="W36" s="44" t="n"/>
      <c r="X36" s="44" t="n"/>
      <c r="Y36" s="44" t="n"/>
      <c r="Z36" s="44" t="n"/>
      <c r="AA36" s="44" t="n"/>
      <c r="AB36" s="44" t="n"/>
    </row>
    <row customHeight="1" ht="16.5" r="37" s="29">
      <c r="A37" s="36" t="n"/>
      <c r="B37" s="11" t="n"/>
      <c r="C37" s="11" t="inlineStr">
        <is>
          <t>一跳一迴旋</t>
        </is>
      </c>
      <c r="D37" s="26" t="inlineStr">
        <is>
          <t>男子組</t>
        </is>
      </c>
      <c r="E37" s="26" t="inlineStr">
        <is>
          <t>四年級</t>
        </is>
      </c>
      <c r="F37" s="26" t="inlineStr">
        <is>
          <t>文光國小</t>
        </is>
      </c>
      <c r="G37" s="26" t="inlineStr">
        <is>
          <t>陳品豫</t>
        </is>
      </c>
      <c r="H37" s="26" t="inlineStr">
        <is>
          <t>林慧菁</t>
        </is>
      </c>
      <c r="I37" s="49" t="inlineStr">
        <is>
          <t>A4170</t>
        </is>
      </c>
      <c r="J37" s="34" t="n">
        <v>104</v>
      </c>
      <c r="K37" s="11" t="n"/>
      <c r="L37" s="19" t="n"/>
      <c r="M37" s="21" t="n"/>
      <c r="N37" s="4" t="n"/>
      <c r="O37" s="22">
        <f>IF(COUNTIF($G$2:G37,G37)&gt;1,1,0)</f>
        <v/>
      </c>
      <c r="P37" s="3" t="n"/>
      <c r="Q37" s="24" t="n"/>
      <c r="R37" s="44" t="n"/>
      <c r="S37" s="44" t="n"/>
      <c r="T37" s="44" t="n"/>
      <c r="U37" s="44" t="n"/>
      <c r="V37" s="44" t="n"/>
      <c r="W37" s="44" t="n"/>
      <c r="X37" s="44" t="n"/>
      <c r="Y37" s="44" t="n"/>
      <c r="Z37" s="44" t="n"/>
      <c r="AA37" s="44" t="n"/>
      <c r="AB37" s="44" t="n"/>
    </row>
    <row customHeight="1" ht="16.5" r="38" s="29">
      <c r="A38" s="36" t="n"/>
      <c r="B38" s="11" t="n"/>
      <c r="C38" s="11" t="inlineStr">
        <is>
          <t>一跳一迴旋</t>
        </is>
      </c>
      <c r="D38" s="26" t="inlineStr">
        <is>
          <t>男子組</t>
        </is>
      </c>
      <c r="E38" s="26" t="inlineStr">
        <is>
          <t>四年級</t>
        </is>
      </c>
      <c r="F38" s="26" t="inlineStr">
        <is>
          <t>竹灣國小</t>
        </is>
      </c>
      <c r="G38" s="26" t="inlineStr">
        <is>
          <t>顏子宸</t>
        </is>
      </c>
      <c r="H38" s="26" t="inlineStr">
        <is>
          <t>楊文啟</t>
        </is>
      </c>
      <c r="I38" s="49" t="inlineStr">
        <is>
          <t>A4153</t>
        </is>
      </c>
      <c r="J38" s="34" t="n">
        <v>103</v>
      </c>
      <c r="K38" s="11" t="n"/>
      <c r="L38" s="19" t="n"/>
      <c r="M38" s="21" t="n"/>
      <c r="N38" s="4" t="n"/>
      <c r="O38" s="22">
        <f>IF(COUNTIF($G$2:G38,G38)&gt;1,1,0)</f>
        <v/>
      </c>
      <c r="P38" s="3" t="n"/>
      <c r="Q38" s="24" t="n"/>
      <c r="R38" s="44" t="n"/>
      <c r="S38" s="44" t="n"/>
      <c r="T38" s="44" t="n"/>
      <c r="U38" s="44" t="n"/>
      <c r="V38" s="44" t="n"/>
      <c r="W38" s="44" t="n"/>
      <c r="X38" s="44" t="n"/>
      <c r="Y38" s="44" t="n"/>
      <c r="Z38" s="44" t="n"/>
      <c r="AA38" s="44" t="n"/>
      <c r="AB38" s="44" t="n"/>
    </row>
    <row customHeight="1" ht="16.5" r="39" s="29">
      <c r="A39" s="36" t="n"/>
      <c r="B39" s="11" t="n"/>
      <c r="C39" s="11" t="inlineStr">
        <is>
          <t>一跳一迴旋</t>
        </is>
      </c>
      <c r="D39" s="26" t="inlineStr">
        <is>
          <t>男子組</t>
        </is>
      </c>
      <c r="E39" s="26" t="inlineStr">
        <is>
          <t>四年級</t>
        </is>
      </c>
      <c r="F39" s="26" t="inlineStr">
        <is>
          <t>中興國小</t>
        </is>
      </c>
      <c r="G39" s="26" t="inlineStr">
        <is>
          <t>曾宥睿</t>
        </is>
      </c>
      <c r="H39" s="26" t="inlineStr">
        <is>
          <t>許雅偵</t>
        </is>
      </c>
      <c r="I39" s="49" t="inlineStr">
        <is>
          <t>A4118</t>
        </is>
      </c>
      <c r="J39" s="34" t="n">
        <v>99</v>
      </c>
      <c r="K39" s="11" t="n"/>
      <c r="L39" s="19" t="n"/>
      <c r="M39" s="21" t="n"/>
      <c r="N39" s="4" t="n"/>
      <c r="O39" s="22">
        <f>IF(COUNTIF($G$2:G39,G39)&gt;1,1,0)</f>
        <v/>
      </c>
      <c r="P39" s="24" t="n"/>
      <c r="Q39" s="24" t="n"/>
      <c r="R39" s="44" t="n"/>
      <c r="S39" s="44" t="n"/>
      <c r="T39" s="44" t="n"/>
      <c r="U39" s="44" t="n"/>
      <c r="V39" s="44" t="n"/>
      <c r="W39" s="44" t="n"/>
      <c r="X39" s="44" t="n"/>
      <c r="Y39" s="44" t="n"/>
      <c r="Z39" s="44" t="n"/>
      <c r="AA39" s="44" t="n"/>
      <c r="AB39" s="44" t="n"/>
    </row>
    <row customHeight="1" ht="16.5" r="40" s="29">
      <c r="A40" s="36" t="n"/>
      <c r="B40" s="11" t="n"/>
      <c r="C40" s="11" t="inlineStr">
        <is>
          <t>一跳一迴旋</t>
        </is>
      </c>
      <c r="D40" s="26" t="inlineStr">
        <is>
          <t>男子組</t>
        </is>
      </c>
      <c r="E40" s="26" t="inlineStr">
        <is>
          <t>四年級</t>
        </is>
      </c>
      <c r="F40" s="26" t="inlineStr">
        <is>
          <t>中屯國小</t>
        </is>
      </c>
      <c r="G40" s="26" t="inlineStr">
        <is>
          <t>紀均澔</t>
        </is>
      </c>
      <c r="H40" s="26" t="inlineStr">
        <is>
          <t>洪秀丹</t>
        </is>
      </c>
      <c r="I40" s="49" t="inlineStr">
        <is>
          <t>A4144</t>
        </is>
      </c>
      <c r="J40" s="34" t="n">
        <v>96</v>
      </c>
      <c r="K40" s="11" t="n"/>
      <c r="L40" s="19" t="n"/>
      <c r="M40" s="4" t="n"/>
      <c r="N40" s="4" t="n"/>
      <c r="O40" s="22" t="n"/>
      <c r="Q40" s="44" t="n"/>
      <c r="R40" s="44" t="n"/>
      <c r="S40" s="44" t="n"/>
      <c r="T40" s="44" t="n"/>
      <c r="U40" s="44" t="n"/>
      <c r="V40" s="44" t="n"/>
      <c r="W40" s="44" t="n"/>
      <c r="X40" s="44" t="n"/>
      <c r="Y40" s="44" t="n"/>
      <c r="Z40" s="44" t="n"/>
      <c r="AA40" s="44" t="n"/>
      <c r="AB40" s="44" t="n"/>
    </row>
    <row customHeight="1" ht="16.5" r="41" s="29">
      <c r="A41" s="36" t="n"/>
      <c r="B41" s="11" t="n"/>
      <c r="C41" s="11" t="inlineStr">
        <is>
          <t>一跳一迴旋</t>
        </is>
      </c>
      <c r="D41" s="26" t="inlineStr">
        <is>
          <t>男子組</t>
        </is>
      </c>
      <c r="E41" s="26" t="inlineStr">
        <is>
          <t>四年級</t>
        </is>
      </c>
      <c r="F41" s="26" t="inlineStr">
        <is>
          <t>湖西國小</t>
        </is>
      </c>
      <c r="G41" s="26" t="inlineStr">
        <is>
          <t>趙祐陞</t>
        </is>
      </c>
      <c r="H41" s="26" t="inlineStr">
        <is>
          <t>侯佳芸</t>
        </is>
      </c>
      <c r="I41" s="49" t="inlineStr">
        <is>
          <t>A4138</t>
        </is>
      </c>
      <c r="J41" s="34" t="n">
        <v>94</v>
      </c>
      <c r="K41" s="11" t="n"/>
      <c r="L41" s="19" t="n"/>
      <c r="M41" s="24" t="n"/>
      <c r="N41" s="24" t="n"/>
      <c r="O41" s="24" t="n"/>
      <c r="P41" s="3" t="n"/>
      <c r="Q41" s="24" t="n"/>
      <c r="R41" s="44" t="n"/>
      <c r="S41" s="44" t="n"/>
      <c r="T41" s="44" t="n"/>
      <c r="U41" s="44" t="n"/>
      <c r="V41" s="44" t="n"/>
      <c r="W41" s="44" t="n"/>
      <c r="X41" s="44" t="n"/>
      <c r="Y41" s="44" t="n"/>
      <c r="Z41" s="44" t="n"/>
      <c r="AA41" s="44" t="n"/>
      <c r="AB41" s="44" t="n"/>
    </row>
    <row customHeight="1" ht="16.5" r="42" s="29">
      <c r="A42" s="36" t="n"/>
      <c r="B42" s="11" t="n"/>
      <c r="C42" s="11" t="inlineStr">
        <is>
          <t>一跳一迴旋</t>
        </is>
      </c>
      <c r="D42" s="26" t="inlineStr">
        <is>
          <t>男子組</t>
        </is>
      </c>
      <c r="E42" s="26" t="inlineStr">
        <is>
          <t>四年級</t>
        </is>
      </c>
      <c r="F42" s="26" t="inlineStr">
        <is>
          <t>中山國小</t>
        </is>
      </c>
      <c r="G42" s="26" t="inlineStr">
        <is>
          <t>歐亦凱</t>
        </is>
      </c>
      <c r="H42" s="26" t="inlineStr">
        <is>
          <t>王琇瑩</t>
        </is>
      </c>
      <c r="I42" s="11" t="inlineStr">
        <is>
          <t>A4127</t>
        </is>
      </c>
      <c r="J42" s="34" t="n">
        <v>94</v>
      </c>
      <c r="K42" s="39" t="n"/>
      <c r="L42" s="19" t="n"/>
      <c r="M42" s="3" t="n"/>
      <c r="N42" s="3" t="n"/>
      <c r="O42" s="3" t="n"/>
      <c r="Q42" s="24" t="n"/>
      <c r="R42" s="44" t="n"/>
      <c r="S42" s="44" t="n"/>
      <c r="T42" s="44" t="n"/>
      <c r="U42" s="44" t="n"/>
      <c r="V42" s="44" t="n"/>
      <c r="W42" s="44" t="n"/>
      <c r="X42" s="44" t="n"/>
      <c r="Y42" s="44" t="n"/>
      <c r="Z42" s="44" t="n"/>
      <c r="AA42" s="44" t="n"/>
      <c r="AB42" s="44" t="n"/>
    </row>
    <row customHeight="1" ht="16.5" r="43" s="29">
      <c r="A43" s="36" t="n"/>
      <c r="B43" s="11" t="n"/>
      <c r="C43" s="11" t="inlineStr">
        <is>
          <t>一跳一迴旋</t>
        </is>
      </c>
      <c r="D43" s="26" t="inlineStr">
        <is>
          <t>男子組</t>
        </is>
      </c>
      <c r="E43" s="26" t="inlineStr">
        <is>
          <t>四年級</t>
        </is>
      </c>
      <c r="F43" s="26" t="inlineStr">
        <is>
          <t>成功國小</t>
        </is>
      </c>
      <c r="G43" s="26" t="inlineStr">
        <is>
          <t>王昱元</t>
        </is>
      </c>
      <c r="H43" s="26" t="inlineStr">
        <is>
          <t>洪仲勤</t>
        </is>
      </c>
      <c r="I43" s="49" t="inlineStr">
        <is>
          <t>A4135</t>
        </is>
      </c>
      <c r="J43" s="34" t="n">
        <v>94</v>
      </c>
      <c r="K43" s="11" t="n"/>
      <c r="L43" s="19" t="n"/>
      <c r="M43" s="3" t="n"/>
      <c r="N43" s="3" t="n"/>
      <c r="O43" s="3" t="n"/>
      <c r="P43" s="3" t="n"/>
      <c r="Q43" s="24" t="n"/>
      <c r="R43" s="44" t="n"/>
      <c r="S43" s="44" t="n"/>
      <c r="T43" s="44" t="n"/>
      <c r="U43" s="44" t="n"/>
      <c r="V43" s="44" t="n"/>
      <c r="W43" s="44" t="n"/>
      <c r="X43" s="44" t="n"/>
      <c r="Y43" s="44" t="n"/>
      <c r="Z43" s="44" t="n"/>
      <c r="AA43" s="44" t="n"/>
      <c r="AB43" s="44" t="n"/>
    </row>
    <row customHeight="1" ht="16.5" r="44" s="29">
      <c r="A44" s="36" t="n"/>
      <c r="B44" s="11" t="n"/>
      <c r="C44" s="11" t="inlineStr">
        <is>
          <t>一跳一迴旋</t>
        </is>
      </c>
      <c r="D44" s="26" t="inlineStr">
        <is>
          <t>男子組</t>
        </is>
      </c>
      <c r="E44" s="26" t="inlineStr">
        <is>
          <t>四年級</t>
        </is>
      </c>
      <c r="F44" s="26" t="inlineStr">
        <is>
          <t>嵵裡國小</t>
        </is>
      </c>
      <c r="G44" s="26" t="inlineStr">
        <is>
          <t>林祐新</t>
        </is>
      </c>
      <c r="H44" s="26" t="inlineStr">
        <is>
          <t>錢明泉</t>
        </is>
      </c>
      <c r="I44" s="49" t="inlineStr">
        <is>
          <t>A4132</t>
        </is>
      </c>
      <c r="J44" s="34" t="n">
        <v>92</v>
      </c>
      <c r="K44" s="11" t="n"/>
      <c r="L44" s="19" t="n"/>
      <c r="M44" s="24" t="n"/>
      <c r="N44" s="24" t="n"/>
      <c r="O44" s="24" t="n"/>
      <c r="P44" s="3" t="n"/>
      <c r="Q44" s="24" t="n"/>
      <c r="R44" s="44" t="n"/>
      <c r="S44" s="44" t="n"/>
      <c r="T44" s="44" t="n"/>
      <c r="U44" s="44" t="n"/>
      <c r="V44" s="44" t="n"/>
      <c r="W44" s="44" t="n"/>
      <c r="X44" s="44" t="n"/>
      <c r="Y44" s="44" t="n"/>
      <c r="Z44" s="44" t="n"/>
      <c r="AA44" s="44" t="n"/>
      <c r="AB44" s="44" t="n"/>
    </row>
    <row customHeight="1" ht="16.5" r="45" s="29">
      <c r="A45" s="36" t="n"/>
      <c r="B45" s="11" t="n"/>
      <c r="C45" s="11" t="inlineStr">
        <is>
          <t>一跳一迴旋</t>
        </is>
      </c>
      <c r="D45" s="26" t="inlineStr">
        <is>
          <t>男子組</t>
        </is>
      </c>
      <c r="E45" s="26" t="inlineStr">
        <is>
          <t>四年級</t>
        </is>
      </c>
      <c r="F45" s="26" t="inlineStr">
        <is>
          <t>嵵裡國小</t>
        </is>
      </c>
      <c r="G45" s="26" t="inlineStr">
        <is>
          <t>張恩綸</t>
        </is>
      </c>
      <c r="H45" s="26" t="inlineStr">
        <is>
          <t>錢明泉</t>
        </is>
      </c>
      <c r="I45" s="49" t="inlineStr">
        <is>
          <t>A4131</t>
        </is>
      </c>
      <c r="J45" s="34" t="n">
        <v>90</v>
      </c>
      <c r="K45" s="11" t="n"/>
      <c r="L45" s="19" t="n"/>
      <c r="M45" s="24" t="n"/>
      <c r="N45" s="24" t="n"/>
      <c r="O45" s="24" t="n"/>
      <c r="P45" s="3" t="n"/>
      <c r="Q45" s="24" t="n"/>
      <c r="R45" s="44" t="n"/>
      <c r="S45" s="44" t="n"/>
      <c r="T45" s="44" t="n"/>
      <c r="U45" s="44" t="n"/>
      <c r="V45" s="44" t="n"/>
      <c r="W45" s="44" t="n"/>
      <c r="X45" s="44" t="n"/>
      <c r="Y45" s="44" t="n"/>
      <c r="Z45" s="44" t="n"/>
      <c r="AA45" s="44" t="n"/>
      <c r="AB45" s="44" t="n"/>
    </row>
    <row customHeight="1" ht="16.5" r="46" s="29">
      <c r="A46" s="36" t="n"/>
      <c r="B46" s="11" t="n"/>
      <c r="C46" s="11" t="inlineStr">
        <is>
          <t>一跳一迴旋</t>
        </is>
      </c>
      <c r="D46" s="26" t="inlineStr">
        <is>
          <t>男子組</t>
        </is>
      </c>
      <c r="E46" s="26" t="inlineStr">
        <is>
          <t>四年級</t>
        </is>
      </c>
      <c r="F46" s="26" t="inlineStr">
        <is>
          <t>中興國小</t>
        </is>
      </c>
      <c r="G46" s="26" t="inlineStr">
        <is>
          <t>高仲彥</t>
        </is>
      </c>
      <c r="H46" s="26" t="inlineStr">
        <is>
          <t>黃如美</t>
        </is>
      </c>
      <c r="I46" s="49" t="inlineStr">
        <is>
          <t>A4124</t>
        </is>
      </c>
      <c r="J46" s="34" t="n">
        <v>88</v>
      </c>
      <c r="K46" s="37" t="n"/>
      <c r="L46" s="19" t="n"/>
      <c r="M46" s="4" t="n"/>
      <c r="N46" s="4" t="n"/>
      <c r="O46" s="22" t="n"/>
      <c r="P46" s="24" t="n"/>
      <c r="Q46" s="44" t="n"/>
      <c r="R46" s="44" t="n"/>
      <c r="S46" s="44" t="n"/>
      <c r="T46" s="44" t="n"/>
      <c r="U46" s="44" t="n"/>
      <c r="V46" s="44" t="n"/>
      <c r="W46" s="44" t="n"/>
      <c r="X46" s="44" t="n"/>
      <c r="Y46" s="44" t="n"/>
      <c r="Z46" s="44" t="n"/>
      <c r="AA46" s="44" t="n"/>
      <c r="AB46" s="44" t="n"/>
    </row>
    <row customHeight="1" ht="16.5" r="47" s="29">
      <c r="A47" s="36" t="n"/>
      <c r="B47" s="11" t="n"/>
      <c r="C47" s="11" t="inlineStr">
        <is>
          <t>一跳一迴旋</t>
        </is>
      </c>
      <c r="D47" s="26" t="inlineStr">
        <is>
          <t>男子組</t>
        </is>
      </c>
      <c r="E47" s="26" t="inlineStr">
        <is>
          <t>四年級</t>
        </is>
      </c>
      <c r="F47" s="26" t="inlineStr">
        <is>
          <t>文光國小</t>
        </is>
      </c>
      <c r="G47" s="26" t="inlineStr">
        <is>
          <t>張洺碩</t>
        </is>
      </c>
      <c r="H47" s="26" t="inlineStr">
        <is>
          <t>林慧菁</t>
        </is>
      </c>
      <c r="I47" s="49" t="inlineStr">
        <is>
          <t>A4169</t>
        </is>
      </c>
      <c r="J47" s="34" t="n">
        <v>86</v>
      </c>
      <c r="K47" s="11" t="n"/>
      <c r="L47" s="19" t="n"/>
      <c r="M47" s="3" t="n"/>
      <c r="N47" s="3" t="n"/>
      <c r="O47" s="3" t="n"/>
      <c r="P47" s="3" t="n"/>
      <c r="Q47" s="24" t="n"/>
      <c r="R47" s="44" t="n"/>
      <c r="S47" s="44" t="n"/>
      <c r="T47" s="44" t="n"/>
      <c r="U47" s="44" t="n"/>
      <c r="V47" s="44" t="n"/>
      <c r="W47" s="44" t="n"/>
      <c r="X47" s="44" t="n"/>
      <c r="Y47" s="44" t="n"/>
      <c r="Z47" s="44" t="n"/>
      <c r="AA47" s="44" t="n"/>
      <c r="AB47" s="44" t="n"/>
    </row>
    <row customHeight="1" ht="16.5" r="48" s="29">
      <c r="A48" s="36" t="n"/>
      <c r="B48" s="11" t="n"/>
      <c r="C48" s="11" t="inlineStr">
        <is>
          <t>一跳一迴旋</t>
        </is>
      </c>
      <c r="D48" s="26" t="inlineStr">
        <is>
          <t>男子組</t>
        </is>
      </c>
      <c r="E48" s="26" t="inlineStr">
        <is>
          <t>四年級</t>
        </is>
      </c>
      <c r="F48" s="26" t="inlineStr">
        <is>
          <t>中屯國小</t>
        </is>
      </c>
      <c r="G48" s="26" t="inlineStr">
        <is>
          <t>胡宇為</t>
        </is>
      </c>
      <c r="H48" s="26" t="inlineStr">
        <is>
          <t>洪秀丹</t>
        </is>
      </c>
      <c r="I48" s="49" t="inlineStr">
        <is>
          <t>A4145</t>
        </is>
      </c>
      <c r="J48" s="34" t="n">
        <v>82</v>
      </c>
      <c r="K48" s="11" t="n"/>
      <c r="L48" s="19" t="n"/>
      <c r="M48" s="3" t="n"/>
      <c r="N48" s="3" t="n"/>
      <c r="O48" s="3" t="n"/>
      <c r="P48" s="3" t="n"/>
      <c r="Q48" s="2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</row>
    <row customHeight="1" ht="16.5" r="49" s="29">
      <c r="A49" s="36" t="n"/>
      <c r="B49" s="11" t="n"/>
      <c r="C49" s="11" t="inlineStr">
        <is>
          <t>一跳一迴旋</t>
        </is>
      </c>
      <c r="D49" s="26" t="inlineStr">
        <is>
          <t>男子組</t>
        </is>
      </c>
      <c r="E49" s="26" t="inlineStr">
        <is>
          <t>四年級</t>
        </is>
      </c>
      <c r="F49" s="26" t="inlineStr">
        <is>
          <t>中正國小</t>
        </is>
      </c>
      <c r="G49" s="26" t="inlineStr">
        <is>
          <t>吳宏蓁</t>
        </is>
      </c>
      <c r="H49" s="26" t="inlineStr">
        <is>
          <t>王玉薰</t>
        </is>
      </c>
      <c r="I49" s="49" t="inlineStr">
        <is>
          <t>A4109</t>
        </is>
      </c>
      <c r="J49" s="21" t="n">
        <v>73</v>
      </c>
      <c r="K49" s="11" t="n"/>
      <c r="L49" s="19" t="n"/>
      <c r="M49" s="4" t="n"/>
      <c r="N49" s="4" t="n"/>
      <c r="O49" s="22" t="n"/>
      <c r="P49" s="24" t="n"/>
      <c r="Q49" s="44" t="n"/>
      <c r="R49" s="44" t="n"/>
      <c r="S49" s="44" t="n"/>
      <c r="T49" s="44" t="n"/>
      <c r="U49" s="44" t="n"/>
      <c r="V49" s="44" t="n"/>
      <c r="W49" s="44" t="n"/>
      <c r="X49" s="44" t="n"/>
      <c r="Y49" s="44" t="n"/>
      <c r="Z49" s="44" t="n"/>
      <c r="AA49" s="44" t="n"/>
      <c r="AB49" s="44" t="n"/>
    </row>
    <row customHeight="1" ht="16.5" r="50" s="29">
      <c r="A50" s="36" t="n"/>
      <c r="B50" s="11" t="n"/>
      <c r="C50" s="11" t="inlineStr">
        <is>
          <t>一跳一迴旋</t>
        </is>
      </c>
      <c r="D50" s="26" t="inlineStr">
        <is>
          <t>男子組</t>
        </is>
      </c>
      <c r="E50" s="26" t="inlineStr">
        <is>
          <t>四年級</t>
        </is>
      </c>
      <c r="F50" s="27" t="inlineStr">
        <is>
          <t>馬公國小</t>
        </is>
      </c>
      <c r="G50" s="27" t="inlineStr">
        <is>
          <t>江侑展</t>
        </is>
      </c>
      <c r="H50" s="27" t="inlineStr">
        <is>
          <t>蘇高弘</t>
        </is>
      </c>
      <c r="I50" s="49" t="inlineStr">
        <is>
          <t>A4105</t>
        </is>
      </c>
      <c r="J50" s="34" t="n">
        <v>69</v>
      </c>
      <c r="K50" s="11" t="n"/>
      <c r="L50" s="19" t="n"/>
      <c r="M50" s="3" t="n"/>
      <c r="N50" s="3" t="n"/>
      <c r="O50" s="3" t="n"/>
      <c r="P50" s="24" t="n"/>
      <c r="Q50" s="24" t="n"/>
      <c r="R50" s="44" t="n"/>
      <c r="S50" s="44" t="n"/>
      <c r="T50" s="44" t="n"/>
      <c r="U50" s="44" t="n"/>
      <c r="V50" s="44" t="n"/>
      <c r="W50" s="44" t="n"/>
      <c r="X50" s="44" t="n"/>
      <c r="Y50" s="44" t="n"/>
      <c r="Z50" s="44" t="n"/>
      <c r="AA50" s="44" t="n"/>
      <c r="AB50" s="44" t="n"/>
    </row>
    <row customHeight="1" ht="16.5" r="51" s="29">
      <c r="A51" s="36" t="n"/>
      <c r="B51" s="11" t="n"/>
      <c r="C51" s="11" t="inlineStr">
        <is>
          <t>一跳一迴旋</t>
        </is>
      </c>
      <c r="D51" s="26" t="inlineStr">
        <is>
          <t>男子組</t>
        </is>
      </c>
      <c r="E51" s="26" t="inlineStr">
        <is>
          <t>四年級</t>
        </is>
      </c>
      <c r="F51" s="26" t="inlineStr">
        <is>
          <t>吉貝國小</t>
        </is>
      </c>
      <c r="G51" s="26" t="inlineStr">
        <is>
          <t>歐立帆</t>
        </is>
      </c>
      <c r="H51" s="26" t="inlineStr">
        <is>
          <t>金玉芳</t>
        </is>
      </c>
      <c r="I51" s="11" t="inlineStr">
        <is>
          <t>A4151</t>
        </is>
      </c>
      <c r="J51" s="34" t="n">
        <v>67</v>
      </c>
      <c r="K51" s="25" t="n"/>
      <c r="L51" s="19" t="n"/>
      <c r="M51" s="24" t="n"/>
      <c r="N51" s="24" t="n"/>
      <c r="O51" s="24" t="n"/>
      <c r="P51" s="3" t="n"/>
      <c r="Q51" s="24" t="n"/>
      <c r="R51" s="44" t="n"/>
      <c r="S51" s="44" t="n"/>
      <c r="T51" s="44" t="n"/>
      <c r="U51" s="44" t="n"/>
      <c r="V51" s="44" t="n"/>
      <c r="W51" s="44" t="n"/>
      <c r="X51" s="44" t="n"/>
      <c r="Y51" s="44" t="n"/>
      <c r="Z51" s="44" t="n"/>
      <c r="AA51" s="44" t="n"/>
      <c r="AB51" s="44" t="n"/>
    </row>
    <row customHeight="1" ht="16.5" r="52" s="29">
      <c r="A52" s="36" t="n"/>
      <c r="B52" s="11" t="n"/>
      <c r="C52" s="11" t="inlineStr">
        <is>
          <t>一跳一迴旋</t>
        </is>
      </c>
      <c r="D52" s="26" t="inlineStr">
        <is>
          <t>男子組</t>
        </is>
      </c>
      <c r="E52" s="26" t="inlineStr">
        <is>
          <t>四年級</t>
        </is>
      </c>
      <c r="F52" s="26" t="inlineStr">
        <is>
          <t>赤崁國小</t>
        </is>
      </c>
      <c r="G52" s="26" t="inlineStr">
        <is>
          <t>陳庠睿</t>
        </is>
      </c>
      <c r="H52" s="26" t="inlineStr">
        <is>
          <t>趙尚瑜</t>
        </is>
      </c>
      <c r="I52" s="49" t="inlineStr">
        <is>
          <t>A4150</t>
        </is>
      </c>
      <c r="J52" s="34" t="n">
        <v>58</v>
      </c>
      <c r="K52" s="11" t="n"/>
      <c r="L52" s="19" t="n"/>
      <c r="M52" s="3" t="n"/>
      <c r="N52" s="3" t="n"/>
      <c r="O52" s="3" t="n"/>
      <c r="P52" s="3" t="n"/>
      <c r="Q52" s="24" t="n"/>
      <c r="R52" s="44" t="n"/>
      <c r="S52" s="44" t="n"/>
      <c r="T52" s="44" t="n"/>
      <c r="U52" s="44" t="n"/>
      <c r="V52" s="44" t="n"/>
      <c r="W52" s="44" t="n"/>
      <c r="X52" s="44" t="n"/>
      <c r="Y52" s="44" t="n"/>
      <c r="Z52" s="44" t="n"/>
      <c r="AA52" s="44" t="n"/>
      <c r="AB52" s="44" t="n"/>
    </row>
    <row customHeight="1" ht="16.5" r="53" s="29">
      <c r="A53" s="36" t="n"/>
      <c r="B53" s="11" t="n"/>
      <c r="C53" s="11" t="inlineStr">
        <is>
          <t>一跳一迴旋</t>
        </is>
      </c>
      <c r="D53" s="26" t="inlineStr">
        <is>
          <t>男子組</t>
        </is>
      </c>
      <c r="E53" s="26" t="inlineStr">
        <is>
          <t>四年級</t>
        </is>
      </c>
      <c r="F53" s="26" t="inlineStr">
        <is>
          <t>中正國小</t>
        </is>
      </c>
      <c r="G53" s="26" t="inlineStr">
        <is>
          <t>歐沅勳</t>
        </is>
      </c>
      <c r="H53" s="26" t="inlineStr">
        <is>
          <t>王玉薰</t>
        </is>
      </c>
      <c r="I53" s="49" t="inlineStr">
        <is>
          <t>A4114</t>
        </is>
      </c>
      <c r="J53" s="34" t="n">
        <v>50</v>
      </c>
      <c r="K53" s="25" t="n"/>
      <c r="L53" s="19" t="n"/>
      <c r="M53" s="24" t="n"/>
      <c r="N53" s="24" t="n"/>
      <c r="O53" s="24" t="n"/>
      <c r="P53" s="3" t="n"/>
      <c r="Q53" s="24" t="n"/>
      <c r="R53" s="44" t="n"/>
      <c r="S53" s="44" t="n"/>
      <c r="T53" s="44" t="n"/>
      <c r="U53" s="44" t="n"/>
      <c r="V53" s="44" t="n"/>
      <c r="W53" s="44" t="n"/>
      <c r="X53" s="44" t="n"/>
      <c r="Y53" s="44" t="n"/>
      <c r="Z53" s="44" t="n"/>
      <c r="AA53" s="44" t="n"/>
      <c r="AB53" s="44" t="n"/>
    </row>
    <row customHeight="1" ht="16.5" r="54" s="29">
      <c r="A54" s="19" t="n"/>
      <c r="B54" s="12" t="n"/>
      <c r="C54" s="11" t="inlineStr">
        <is>
          <t>一跳一迴旋</t>
        </is>
      </c>
      <c r="D54" s="26" t="inlineStr">
        <is>
          <t>男子組</t>
        </is>
      </c>
      <c r="E54" s="26" t="inlineStr">
        <is>
          <t>四年級</t>
        </is>
      </c>
      <c r="F54" s="26" t="inlineStr">
        <is>
          <t>中興國小</t>
        </is>
      </c>
      <c r="G54" s="26" t="inlineStr">
        <is>
          <t>林承諺</t>
        </is>
      </c>
      <c r="H54" s="26" t="inlineStr">
        <is>
          <t>許雅偵</t>
        </is>
      </c>
      <c r="I54" s="49" t="inlineStr">
        <is>
          <t>A4120</t>
        </is>
      </c>
      <c r="J54" s="34" t="n">
        <v>49</v>
      </c>
      <c r="K54" s="39" t="n"/>
      <c r="L54" s="19" t="n"/>
      <c r="M54" s="3" t="n"/>
      <c r="N54" s="3" t="n"/>
      <c r="O54" s="3" t="n"/>
      <c r="P54" s="24" t="n"/>
      <c r="Q54" s="24" t="n"/>
      <c r="R54" s="44" t="n"/>
      <c r="S54" s="44" t="n"/>
      <c r="T54" s="44" t="n"/>
      <c r="U54" s="44" t="n"/>
      <c r="V54" s="44" t="n"/>
      <c r="W54" s="44" t="n"/>
      <c r="X54" s="44" t="n"/>
      <c r="Y54" s="44" t="n"/>
      <c r="Z54" s="44" t="n"/>
      <c r="AA54" s="44" t="n"/>
      <c r="AB54" s="44" t="n"/>
    </row>
    <row customHeight="1" ht="16.5" r="55" s="29">
      <c r="A55" s="36" t="n"/>
      <c r="B55" s="11" t="n"/>
      <c r="C55" s="11" t="inlineStr">
        <is>
          <t>一跳一迴旋</t>
        </is>
      </c>
      <c r="D55" s="26" t="inlineStr">
        <is>
          <t>男子組</t>
        </is>
      </c>
      <c r="E55" s="26" t="inlineStr">
        <is>
          <t>四年級</t>
        </is>
      </c>
      <c r="F55" s="26" t="inlineStr">
        <is>
          <t>講美國小</t>
        </is>
      </c>
      <c r="G55" s="26" t="inlineStr">
        <is>
          <t>郭正傑</t>
        </is>
      </c>
      <c r="H55" s="26" t="inlineStr">
        <is>
          <t>吳筠容</t>
        </is>
      </c>
      <c r="I55" s="49" t="inlineStr">
        <is>
          <t>A4147</t>
        </is>
      </c>
      <c r="J55" s="34" t="n">
        <v>47</v>
      </c>
      <c r="K55" s="11" t="n"/>
      <c r="L55" s="19" t="n"/>
      <c r="M55" s="24" t="n"/>
      <c r="N55" s="24" t="n"/>
      <c r="O55" s="24" t="n"/>
      <c r="P55" s="3" t="n"/>
      <c r="Q55" s="24" t="n"/>
      <c r="R55" s="44" t="n"/>
      <c r="S55" s="44" t="n"/>
      <c r="T55" s="44" t="n"/>
      <c r="U55" s="44" t="n"/>
      <c r="V55" s="44" t="n"/>
      <c r="W55" s="44" t="n"/>
      <c r="X55" s="44" t="n"/>
      <c r="Y55" s="44" t="n"/>
      <c r="Z55" s="44" t="n"/>
      <c r="AA55" s="44" t="n"/>
      <c r="AB55" s="44" t="n"/>
    </row>
    <row customHeight="1" ht="16.5" r="56" s="29">
      <c r="A56" s="36" t="n"/>
      <c r="B56" s="11" t="n"/>
      <c r="C56" s="11" t="inlineStr">
        <is>
          <t>一跳一迴旋</t>
        </is>
      </c>
      <c r="D56" s="26" t="inlineStr">
        <is>
          <t>男子組</t>
        </is>
      </c>
      <c r="E56" s="26" t="inlineStr">
        <is>
          <t>四年級</t>
        </is>
      </c>
      <c r="F56" s="26" t="inlineStr">
        <is>
          <t>中興國小</t>
        </is>
      </c>
      <c r="G56" s="26" t="inlineStr">
        <is>
          <t>鄭棋威</t>
        </is>
      </c>
      <c r="H56" s="26" t="inlineStr">
        <is>
          <t>黃如美</t>
        </is>
      </c>
      <c r="I56" s="49" t="inlineStr">
        <is>
          <t>A4122</t>
        </is>
      </c>
      <c r="J56" s="34" t="n">
        <v>45</v>
      </c>
      <c r="K56" s="11" t="n"/>
      <c r="L56" s="19" t="n"/>
      <c r="M56" s="24" t="n"/>
      <c r="N56" s="24" t="n"/>
      <c r="O56" s="24" t="n"/>
      <c r="P56" s="24" t="n"/>
      <c r="Q56" s="24" t="n"/>
      <c r="R56" s="44" t="n"/>
      <c r="S56" s="44" t="n"/>
      <c r="T56" s="44" t="n"/>
      <c r="U56" s="44" t="n"/>
      <c r="V56" s="44" t="n"/>
      <c r="W56" s="44" t="n"/>
      <c r="X56" s="44" t="n"/>
      <c r="Y56" s="44" t="n"/>
      <c r="Z56" s="44" t="n"/>
      <c r="AA56" s="44" t="n"/>
      <c r="AB56" s="44" t="n"/>
    </row>
    <row customHeight="1" ht="16.5" r="57" s="29">
      <c r="A57" s="36" t="n"/>
      <c r="B57" s="11" t="n"/>
      <c r="C57" s="11" t="inlineStr">
        <is>
          <t>一跳一迴旋</t>
        </is>
      </c>
      <c r="D57" s="26" t="inlineStr">
        <is>
          <t>男子組</t>
        </is>
      </c>
      <c r="E57" s="26" t="inlineStr">
        <is>
          <t>四年級</t>
        </is>
      </c>
      <c r="F57" s="26" t="inlineStr">
        <is>
          <t>中興國小</t>
        </is>
      </c>
      <c r="G57" s="26" t="inlineStr">
        <is>
          <t>薛凱元</t>
        </is>
      </c>
      <c r="H57" s="26" t="inlineStr">
        <is>
          <t>高美燦</t>
        </is>
      </c>
      <c r="I57" s="52" t="inlineStr">
        <is>
          <t>A4121</t>
        </is>
      </c>
      <c r="J57" s="34" t="n">
        <v>42</v>
      </c>
      <c r="K57" s="11" t="n"/>
      <c r="L57" s="19" t="n"/>
      <c r="M57" s="4" t="n"/>
      <c r="N57" s="4" t="n"/>
      <c r="O57" s="22" t="n"/>
      <c r="P57" s="3" t="n"/>
      <c r="Q57" s="44" t="n"/>
      <c r="R57" s="44" t="n"/>
      <c r="S57" s="44" t="n"/>
      <c r="T57" s="44" t="n"/>
      <c r="U57" s="44" t="n"/>
      <c r="V57" s="44" t="n"/>
      <c r="W57" s="44" t="n"/>
      <c r="X57" s="44" t="n"/>
      <c r="Y57" s="44" t="n"/>
      <c r="Z57" s="44" t="n"/>
      <c r="AA57" s="44" t="n"/>
      <c r="AB57" s="44" t="n"/>
    </row>
    <row customHeight="1" ht="16.5" r="58" s="29">
      <c r="A58" s="36" t="n"/>
      <c r="B58" s="11" t="n"/>
      <c r="C58" s="11" t="inlineStr">
        <is>
          <t>一跳一迴旋</t>
        </is>
      </c>
      <c r="D58" s="26" t="inlineStr">
        <is>
          <t>男子組</t>
        </is>
      </c>
      <c r="E58" s="26" t="inlineStr">
        <is>
          <t>四年級</t>
        </is>
      </c>
      <c r="F58" s="26" t="inlineStr">
        <is>
          <t>馬公國小</t>
        </is>
      </c>
      <c r="G58" s="26" t="inlineStr">
        <is>
          <t>李翊誠</t>
        </is>
      </c>
      <c r="H58" s="26" t="inlineStr">
        <is>
          <t>許雅喜</t>
        </is>
      </c>
      <c r="I58" s="49" t="inlineStr">
        <is>
          <t>A4104</t>
        </is>
      </c>
      <c r="J58" s="21" t="n">
        <v>33</v>
      </c>
      <c r="K58" s="11" t="n"/>
      <c r="L58" s="19" t="n"/>
      <c r="M58" s="3" t="n"/>
      <c r="N58" s="3" t="n"/>
      <c r="O58" s="3" t="n"/>
      <c r="P58" s="24" t="n"/>
      <c r="Q58" s="24" t="n"/>
      <c r="R58" s="44" t="n"/>
      <c r="S58" s="44" t="n"/>
      <c r="T58" s="44" t="n"/>
      <c r="U58" s="44" t="n"/>
      <c r="V58" s="44" t="n"/>
      <c r="W58" s="44" t="n"/>
      <c r="X58" s="44" t="n"/>
      <c r="Y58" s="44" t="n"/>
      <c r="Z58" s="44" t="n"/>
      <c r="AA58" s="44" t="n"/>
      <c r="AB58" s="44" t="n"/>
    </row>
    <row customHeight="1" ht="16.5" r="59" s="29">
      <c r="A59" s="36" t="n"/>
      <c r="B59" s="11" t="n"/>
      <c r="C59" s="11" t="inlineStr">
        <is>
          <t>一跳一迴旋</t>
        </is>
      </c>
      <c r="D59" s="26" t="inlineStr">
        <is>
          <t>男子組</t>
        </is>
      </c>
      <c r="E59" s="26" t="inlineStr">
        <is>
          <t>四年級</t>
        </is>
      </c>
      <c r="F59" s="26" t="inlineStr">
        <is>
          <t>龍門國小</t>
        </is>
      </c>
      <c r="G59" s="26" t="inlineStr">
        <is>
          <t>吳世玄</t>
        </is>
      </c>
      <c r="H59" s="26" t="inlineStr">
        <is>
          <t>洪郁婷</t>
        </is>
      </c>
      <c r="I59" s="49" t="inlineStr">
        <is>
          <t>A4139</t>
        </is>
      </c>
      <c r="J59" s="34" t="n">
        <v>24</v>
      </c>
      <c r="K59" s="11" t="n"/>
      <c r="L59" s="19" t="n"/>
      <c r="M59" s="3" t="n"/>
      <c r="N59" s="3" t="n"/>
      <c r="O59" s="3" t="n"/>
      <c r="P59" s="24" t="n"/>
      <c r="Q59" s="2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</row>
    <row customHeight="1" ht="16.5" r="60" s="29">
      <c r="A60" s="36" t="n"/>
      <c r="B60" s="11" t="n"/>
      <c r="C60" s="11" t="inlineStr">
        <is>
          <t>一跳一迴旋</t>
        </is>
      </c>
      <c r="D60" s="26" t="inlineStr">
        <is>
          <t>男子組</t>
        </is>
      </c>
      <c r="E60" s="26" t="inlineStr">
        <is>
          <t>四年級</t>
        </is>
      </c>
      <c r="F60" s="26" t="inlineStr">
        <is>
          <t>文澳國小</t>
        </is>
      </c>
      <c r="G60" s="26" t="inlineStr">
        <is>
          <t>黃柏榮</t>
        </is>
      </c>
      <c r="H60" s="26" t="inlineStr">
        <is>
          <t>魏心怡</t>
        </is>
      </c>
      <c r="I60" s="49" t="inlineStr">
        <is>
          <t>A4168</t>
        </is>
      </c>
      <c r="J60" s="34" t="n">
        <v>23</v>
      </c>
      <c r="K60" s="11" t="n"/>
      <c r="L60" s="19" t="n"/>
      <c r="M60" s="3" t="n"/>
      <c r="N60" s="3" t="n"/>
      <c r="O60" s="3" t="n"/>
      <c r="P60" s="3" t="n"/>
      <c r="Q60" s="24" t="n"/>
      <c r="R60" s="44" t="n"/>
      <c r="S60" s="44" t="n"/>
      <c r="T60" s="44" t="n"/>
      <c r="U60" s="44" t="n"/>
      <c r="V60" s="44" t="n"/>
      <c r="W60" s="44" t="n"/>
      <c r="X60" s="44" t="n"/>
      <c r="Y60" s="44" t="n"/>
      <c r="Z60" s="44" t="n"/>
      <c r="AA60" s="44" t="n"/>
      <c r="AB60" s="44" t="n"/>
    </row>
    <row customHeight="1" ht="16.5" r="61" s="29">
      <c r="A61" s="36" t="n"/>
      <c r="B61" s="50" t="n"/>
      <c r="C61" s="50" t="inlineStr">
        <is>
          <t>一跳一迴旋</t>
        </is>
      </c>
      <c r="D61" s="51" t="inlineStr">
        <is>
          <t>男子組</t>
        </is>
      </c>
      <c r="E61" s="51" t="inlineStr">
        <is>
          <t>四年級</t>
        </is>
      </c>
      <c r="F61" s="26" t="inlineStr">
        <is>
          <t>湖西國小</t>
        </is>
      </c>
      <c r="G61" s="26" t="inlineStr">
        <is>
          <t>吳佳峻</t>
        </is>
      </c>
      <c r="H61" s="26" t="inlineStr">
        <is>
          <t>侯佳芸</t>
        </is>
      </c>
      <c r="I61" s="49" t="inlineStr">
        <is>
          <t>A4136</t>
        </is>
      </c>
      <c r="J61" s="34" t="n">
        <v>22</v>
      </c>
      <c r="K61" s="11" t="n"/>
      <c r="L61" s="19" t="n"/>
      <c r="M61" s="3" t="n"/>
      <c r="N61" s="3" t="n"/>
      <c r="O61" s="3" t="n"/>
      <c r="Q61" s="24" t="n"/>
      <c r="R61" s="44" t="n"/>
      <c r="S61" s="44" t="n"/>
      <c r="T61" s="44" t="n"/>
      <c r="U61" s="44" t="n"/>
      <c r="V61" s="44" t="n"/>
      <c r="W61" s="44" t="n"/>
      <c r="X61" s="44" t="n"/>
      <c r="Y61" s="44" t="n"/>
      <c r="Z61" s="44" t="n"/>
      <c r="AA61" s="44" t="n"/>
      <c r="AB61" s="44" t="n"/>
    </row>
    <row customHeight="1" ht="16.5" r="62" s="29">
      <c r="A62" s="36" t="n"/>
      <c r="B62" s="11" t="n"/>
      <c r="C62" s="11" t="inlineStr">
        <is>
          <t>一跳一迴旋</t>
        </is>
      </c>
      <c r="D62" s="26" t="inlineStr">
        <is>
          <t>男子組</t>
        </is>
      </c>
      <c r="E62" s="26" t="inlineStr">
        <is>
          <t>四年級</t>
        </is>
      </c>
      <c r="F62" s="26" t="inlineStr">
        <is>
          <t>馬公國小</t>
        </is>
      </c>
      <c r="G62" s="26" t="inlineStr">
        <is>
          <t>孫彥豪</t>
        </is>
      </c>
      <c r="H62" s="26" t="inlineStr">
        <is>
          <t>蘇高弘</t>
        </is>
      </c>
      <c r="I62" s="49" t="inlineStr">
        <is>
          <t>A4102</t>
        </is>
      </c>
      <c r="J62" s="21" t="n">
        <v>22</v>
      </c>
      <c r="K62" s="25" t="n"/>
      <c r="L62" s="19" t="n"/>
      <c r="M62" s="24" t="n"/>
      <c r="N62" s="24" t="n"/>
      <c r="O62" s="24" t="n"/>
      <c r="P62" s="3" t="n"/>
      <c r="Q62" s="24" t="n"/>
      <c r="R62" s="44" t="n"/>
      <c r="S62" s="44" t="n"/>
      <c r="T62" s="44" t="n"/>
      <c r="U62" s="44" t="n"/>
      <c r="V62" s="44" t="n"/>
      <c r="W62" s="44" t="n"/>
      <c r="X62" s="44" t="n"/>
      <c r="Y62" s="44" t="n"/>
      <c r="Z62" s="44" t="n"/>
      <c r="AA62" s="44" t="n"/>
      <c r="AB62" s="44" t="n"/>
    </row>
    <row customHeight="1" ht="16.5" r="63" s="29">
      <c r="A63" s="36" t="n"/>
      <c r="B63" s="11" t="n"/>
      <c r="C63" s="11" t="inlineStr">
        <is>
          <t>一跳一迴旋</t>
        </is>
      </c>
      <c r="D63" s="26" t="inlineStr">
        <is>
          <t>男子組</t>
        </is>
      </c>
      <c r="E63" s="26" t="inlineStr">
        <is>
          <t>四年級</t>
        </is>
      </c>
      <c r="F63" s="26" t="inlineStr">
        <is>
          <t>中正國小</t>
        </is>
      </c>
      <c r="G63" s="26" t="inlineStr">
        <is>
          <t>歐定瑜</t>
        </is>
      </c>
      <c r="H63" s="26" t="inlineStr">
        <is>
          <t>陳淑真</t>
        </is>
      </c>
      <c r="I63" s="49" t="inlineStr">
        <is>
          <t>A4113</t>
        </is>
      </c>
      <c r="J63" s="34" t="n">
        <v>19</v>
      </c>
      <c r="K63" s="11" t="n"/>
      <c r="L63" s="19" t="n"/>
      <c r="M63" s="3" t="n"/>
      <c r="N63" s="3" t="n"/>
      <c r="O63" s="3" t="n"/>
      <c r="P63" s="3" t="n"/>
      <c r="Q63" s="24" t="n"/>
      <c r="R63" s="44" t="n"/>
      <c r="S63" s="44" t="n"/>
      <c r="T63" s="44" t="n"/>
      <c r="U63" s="44" t="n"/>
      <c r="V63" s="44" t="n"/>
      <c r="W63" s="44" t="n"/>
      <c r="X63" s="44" t="n"/>
      <c r="Y63" s="44" t="n"/>
      <c r="Z63" s="44" t="n"/>
      <c r="AA63" s="44" t="n"/>
      <c r="AB63" s="44" t="n"/>
    </row>
    <row customHeight="1" ht="16.5" r="64" s="29">
      <c r="A64" s="36" t="n"/>
      <c r="B64" s="11" t="n"/>
      <c r="C64" s="11" t="inlineStr">
        <is>
          <t>一跳一迴旋</t>
        </is>
      </c>
      <c r="D64" s="26" t="inlineStr">
        <is>
          <t>男子組</t>
        </is>
      </c>
      <c r="E64" s="26" t="inlineStr">
        <is>
          <t>四年級</t>
        </is>
      </c>
      <c r="F64" s="26" t="inlineStr">
        <is>
          <t>中正國小</t>
        </is>
      </c>
      <c r="G64" s="26" t="inlineStr">
        <is>
          <t>蘇子翔</t>
        </is>
      </c>
      <c r="H64" s="26" t="inlineStr">
        <is>
          <t>王玉薰</t>
        </is>
      </c>
      <c r="I64" s="49" t="inlineStr">
        <is>
          <t>A4116</t>
        </is>
      </c>
      <c r="J64" s="34" t="n">
        <v>19</v>
      </c>
      <c r="K64" s="39" t="n"/>
      <c r="L64" s="19" t="n"/>
      <c r="M64" s="24" t="n"/>
      <c r="N64" s="24" t="n"/>
      <c r="O64" s="24" t="n"/>
      <c r="P64" s="3" t="n"/>
      <c r="Q64" s="24" t="n"/>
      <c r="R64" s="44" t="n"/>
      <c r="S64" s="44" t="n"/>
      <c r="T64" s="44" t="n"/>
      <c r="U64" s="44" t="n"/>
      <c r="V64" s="44" t="n"/>
      <c r="W64" s="44" t="n"/>
      <c r="X64" s="44" t="n"/>
      <c r="Y64" s="44" t="n"/>
      <c r="Z64" s="44" t="n"/>
      <c r="AA64" s="44" t="n"/>
      <c r="AB64" s="44" t="n"/>
    </row>
    <row customHeight="1" ht="16.5" r="65" s="29">
      <c r="A65" s="36" t="n"/>
      <c r="B65" s="11" t="n"/>
      <c r="C65" s="11" t="inlineStr">
        <is>
          <t>一跳一迴旋</t>
        </is>
      </c>
      <c r="D65" s="26" t="inlineStr">
        <is>
          <t>男子組</t>
        </is>
      </c>
      <c r="E65" s="26" t="inlineStr">
        <is>
          <t>四年級</t>
        </is>
      </c>
      <c r="F65" s="26" t="inlineStr">
        <is>
          <t>文澳國小</t>
        </is>
      </c>
      <c r="G65" s="51" t="inlineStr">
        <is>
          <t>歐弈廷</t>
        </is>
      </c>
      <c r="H65" s="51" t="inlineStr">
        <is>
          <t>郭庭安</t>
        </is>
      </c>
      <c r="I65" s="19" t="inlineStr">
        <is>
          <t>A4163</t>
        </is>
      </c>
      <c r="J65" s="34" t="n">
        <v>19</v>
      </c>
      <c r="K65" s="11" t="n"/>
      <c r="L65" s="19" t="n"/>
      <c r="M65" s="24" t="n"/>
      <c r="N65" s="24" t="n"/>
      <c r="O65" s="24" t="n"/>
      <c r="P65" s="24" t="n"/>
      <c r="Q65" s="24" t="n"/>
      <c r="R65" s="44" t="n"/>
      <c r="S65" s="44" t="n"/>
      <c r="T65" s="44" t="n"/>
      <c r="U65" s="44" t="n"/>
      <c r="V65" s="44" t="n"/>
      <c r="W65" s="44" t="n"/>
      <c r="X65" s="44" t="n"/>
      <c r="Y65" s="44" t="n"/>
      <c r="Z65" s="44" t="n"/>
      <c r="AA65" s="44" t="n"/>
      <c r="AB65" s="44" t="n"/>
    </row>
    <row customHeight="1" ht="16.5" r="66" s="29">
      <c r="A66" s="36" t="n"/>
      <c r="B66" s="11" t="n"/>
      <c r="C66" s="11" t="inlineStr">
        <is>
          <t>一跳一迴旋</t>
        </is>
      </c>
      <c r="D66" s="26" t="inlineStr">
        <is>
          <t>男子組</t>
        </is>
      </c>
      <c r="E66" s="26" t="inlineStr">
        <is>
          <t>四年級</t>
        </is>
      </c>
      <c r="F66" s="27" t="inlineStr">
        <is>
          <t>池東國小</t>
        </is>
      </c>
      <c r="G66" s="27" t="inlineStr">
        <is>
          <t>蘇奎彰</t>
        </is>
      </c>
      <c r="H66" s="27" t="inlineStr">
        <is>
          <t>許宗永</t>
        </is>
      </c>
      <c r="I66" s="49" t="inlineStr">
        <is>
          <t>A4154</t>
        </is>
      </c>
      <c r="J66" s="34" t="n">
        <v>18</v>
      </c>
      <c r="K66" s="11" t="n"/>
      <c r="L66" s="19" t="n"/>
      <c r="M66" s="3" t="n"/>
      <c r="N66" s="3" t="n"/>
      <c r="O66" s="3" t="n"/>
      <c r="P66" s="3" t="n"/>
      <c r="Q66" s="24">
        <f>COUNTA(F49:F64)+SUM(O49:O64)</f>
        <v/>
      </c>
      <c r="R66" s="44" t="n"/>
      <c r="S66" s="44" t="n"/>
      <c r="T66" s="44" t="n"/>
      <c r="U66" s="44" t="n"/>
      <c r="V66" s="44" t="n"/>
      <c r="W66" s="44" t="n"/>
      <c r="X66" s="44" t="n"/>
      <c r="Y66" s="44" t="n"/>
      <c r="Z66" s="44" t="n"/>
      <c r="AA66" s="44" t="n"/>
      <c r="AB66" s="44" t="n"/>
    </row>
    <row customHeight="1" ht="16.5" r="67" s="29">
      <c r="A67" s="36" t="n"/>
      <c r="B67" s="11" t="n"/>
      <c r="C67" s="11" t="inlineStr">
        <is>
          <t>一跳一迴旋</t>
        </is>
      </c>
      <c r="D67" s="26" t="inlineStr">
        <is>
          <t>男子組</t>
        </is>
      </c>
      <c r="E67" s="26" t="inlineStr">
        <is>
          <t>四年級</t>
        </is>
      </c>
      <c r="F67" s="53" t="inlineStr">
        <is>
          <t>文澳國小</t>
        </is>
      </c>
      <c r="G67" s="53" t="inlineStr">
        <is>
          <t>林峻漢</t>
        </is>
      </c>
      <c r="H67" s="53" t="inlineStr">
        <is>
          <t>郭庭安</t>
        </is>
      </c>
      <c r="I67" s="49" t="inlineStr">
        <is>
          <t>A4162</t>
        </is>
      </c>
      <c r="J67" s="34" t="n">
        <v>18</v>
      </c>
      <c r="K67" s="11" t="n"/>
      <c r="L67" s="19" t="n"/>
      <c r="M67" s="3" t="n"/>
      <c r="N67" s="3" t="n"/>
      <c r="O67" s="3" t="n"/>
      <c r="P67" s="24" t="n"/>
      <c r="Q67" s="24" t="n"/>
      <c r="R67" s="44" t="n"/>
      <c r="S67" s="44" t="n"/>
      <c r="T67" s="44" t="n"/>
      <c r="U67" s="44" t="n"/>
      <c r="V67" s="44" t="n"/>
      <c r="W67" s="44" t="n"/>
      <c r="X67" s="44" t="n"/>
      <c r="Y67" s="44" t="n"/>
      <c r="Z67" s="44" t="n"/>
      <c r="AA67" s="44" t="n"/>
      <c r="AB67" s="44" t="n"/>
    </row>
    <row customHeight="1" ht="16.5" r="68" s="29">
      <c r="A68" s="19" t="n"/>
      <c r="B68" s="12" t="n"/>
      <c r="C68" s="11" t="inlineStr">
        <is>
          <t>一跳一迴旋</t>
        </is>
      </c>
      <c r="D68" s="26" t="inlineStr">
        <is>
          <t>男子組</t>
        </is>
      </c>
      <c r="E68" s="26" t="inlineStr">
        <is>
          <t>四年級</t>
        </is>
      </c>
      <c r="F68" s="35" t="inlineStr">
        <is>
          <t>七美國小</t>
        </is>
      </c>
      <c r="G68" s="35" t="inlineStr">
        <is>
          <t>夏立漢</t>
        </is>
      </c>
      <c r="H68" s="35" t="inlineStr">
        <is>
          <t>周慧怡</t>
        </is>
      </c>
      <c r="I68" s="49" t="inlineStr">
        <is>
          <t>A4159</t>
        </is>
      </c>
      <c r="J68" s="34" t="n">
        <v>18</v>
      </c>
      <c r="K68" s="11" t="n"/>
      <c r="L68" s="19" t="n"/>
      <c r="M68" s="3" t="n"/>
      <c r="N68" s="3" t="n"/>
      <c r="O68" s="3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  <c r="AA68" s="24" t="n"/>
      <c r="AB68" s="24" t="n"/>
    </row>
    <row customHeight="1" ht="16.5" r="69" s="29">
      <c r="A69" s="36" t="n"/>
      <c r="B69" s="11" t="n"/>
      <c r="C69" s="11" t="inlineStr">
        <is>
          <t>一跳一迴旋</t>
        </is>
      </c>
      <c r="D69" s="26" t="inlineStr">
        <is>
          <t>男子組</t>
        </is>
      </c>
      <c r="E69" s="26" t="inlineStr">
        <is>
          <t>四年級</t>
        </is>
      </c>
      <c r="F69" s="35" t="inlineStr">
        <is>
          <t>文澳國小</t>
        </is>
      </c>
      <c r="G69" s="35" t="inlineStr">
        <is>
          <t>洪麒勝</t>
        </is>
      </c>
      <c r="H69" s="35" t="inlineStr">
        <is>
          <t>李冠生</t>
        </is>
      </c>
      <c r="I69" s="49" t="inlineStr">
        <is>
          <t>A4164</t>
        </is>
      </c>
      <c r="J69" s="34" t="n">
        <v>18</v>
      </c>
      <c r="K69" s="11" t="n"/>
      <c r="L69" s="19" t="n"/>
      <c r="M69" s="3" t="n"/>
      <c r="N69" s="3" t="n"/>
      <c r="O69" s="3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  <c r="Z69" s="24" t="n"/>
      <c r="AA69" s="24" t="n"/>
      <c r="AB69" s="24" t="n"/>
    </row>
    <row customHeight="1" ht="16.5" r="70" s="29">
      <c r="A70" s="36" t="n"/>
      <c r="B70" s="11" t="n"/>
      <c r="C70" s="11" t="inlineStr">
        <is>
          <t>一跳一迴旋</t>
        </is>
      </c>
      <c r="D70" s="26" t="inlineStr">
        <is>
          <t>男子組</t>
        </is>
      </c>
      <c r="E70" s="26" t="inlineStr">
        <is>
          <t>四年級</t>
        </is>
      </c>
      <c r="F70" s="35" t="inlineStr">
        <is>
          <t>隘門國小</t>
        </is>
      </c>
      <c r="G70" s="35" t="inlineStr">
        <is>
          <t>顏旻昇</t>
        </is>
      </c>
      <c r="H70" s="35" t="inlineStr">
        <is>
          <t>王韻筑</t>
        </is>
      </c>
      <c r="I70" s="49" t="inlineStr">
        <is>
          <t>A4143</t>
        </is>
      </c>
      <c r="J70" s="21" t="n">
        <v>16</v>
      </c>
      <c r="K70" s="25" t="n"/>
      <c r="L70" s="19" t="n"/>
      <c r="M70" s="24" t="n"/>
      <c r="N70" s="24" t="n"/>
      <c r="O70" s="24" t="n"/>
      <c r="P70" s="3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  <c r="Z70" s="24" t="n"/>
      <c r="AA70" s="24" t="n"/>
      <c r="AB70" s="24" t="n"/>
    </row>
    <row customHeight="1" ht="16.5" r="71" s="29">
      <c r="A71" s="36" t="n"/>
      <c r="B71" s="11" t="n"/>
      <c r="C71" s="11" t="inlineStr">
        <is>
          <t>一跳一迴旋</t>
        </is>
      </c>
      <c r="D71" s="26" t="inlineStr">
        <is>
          <t>男子組</t>
        </is>
      </c>
      <c r="E71" s="26" t="inlineStr">
        <is>
          <t>四年級</t>
        </is>
      </c>
      <c r="F71" s="35" t="inlineStr">
        <is>
          <t>中興國小</t>
        </is>
      </c>
      <c r="G71" s="35" t="inlineStr">
        <is>
          <t>陳奕愷</t>
        </is>
      </c>
      <c r="H71" s="35" t="inlineStr">
        <is>
          <t>黃如美</t>
        </is>
      </c>
      <c r="I71" s="49" t="inlineStr">
        <is>
          <t>A4123</t>
        </is>
      </c>
      <c r="J71" s="21" t="n">
        <v>13</v>
      </c>
      <c r="K71" s="11" t="n"/>
      <c r="L71" s="19" t="n"/>
      <c r="M71" s="3" t="n"/>
      <c r="N71" s="3" t="n"/>
      <c r="O71" s="3" t="n"/>
      <c r="P71" s="3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  <c r="Z71" s="24" t="n"/>
      <c r="AA71" s="24" t="n"/>
      <c r="AB71" s="24" t="n"/>
    </row>
    <row customHeight="1" ht="16.5" r="72" s="29">
      <c r="A72" s="19" t="n"/>
      <c r="B72" s="12" t="n"/>
      <c r="C72" s="11" t="inlineStr">
        <is>
          <t>一跳一迴旋</t>
        </is>
      </c>
      <c r="D72" s="26" t="inlineStr">
        <is>
          <t>男子組</t>
        </is>
      </c>
      <c r="E72" s="26" t="inlineStr">
        <is>
          <t>四年級</t>
        </is>
      </c>
      <c r="F72" s="35" t="inlineStr">
        <is>
          <t>文澳國小</t>
        </is>
      </c>
      <c r="G72" s="35" t="inlineStr">
        <is>
          <t>陳卓</t>
        </is>
      </c>
      <c r="H72" s="35" t="inlineStr">
        <is>
          <t>魏心怡</t>
        </is>
      </c>
      <c r="I72" s="49" t="inlineStr">
        <is>
          <t>A4166</t>
        </is>
      </c>
      <c r="J72" s="34" t="n">
        <v>8</v>
      </c>
      <c r="K72" s="28" t="n"/>
      <c r="L72" s="19" t="n"/>
      <c r="M72" s="4" t="n"/>
      <c r="N72" s="4" t="n"/>
      <c r="O72" s="22" t="n"/>
      <c r="P72" s="3" t="n"/>
      <c r="Q72" s="44" t="n"/>
      <c r="R72" s="24" t="n"/>
      <c r="S72" s="24" t="n"/>
      <c r="T72" s="24" t="n"/>
      <c r="U72" s="24" t="n"/>
      <c r="V72" s="24" t="n"/>
      <c r="W72" s="24" t="n"/>
      <c r="X72" s="24" t="n"/>
      <c r="Y72" s="24" t="n"/>
      <c r="Z72" s="24" t="n"/>
      <c r="AA72" s="24" t="n"/>
      <c r="AB72" s="24" t="n"/>
    </row>
    <row customHeight="1" ht="16.5" r="73" s="29">
      <c r="A73" s="36" t="n"/>
      <c r="B73" s="11" t="n"/>
      <c r="C73" s="11" t="inlineStr">
        <is>
          <t>一跳一迴旋</t>
        </is>
      </c>
      <c r="D73" s="26" t="inlineStr">
        <is>
          <t>男子組</t>
        </is>
      </c>
      <c r="E73" s="26" t="inlineStr">
        <is>
          <t>四年級</t>
        </is>
      </c>
      <c r="F73" s="35" t="inlineStr">
        <is>
          <t>吉貝國小</t>
        </is>
      </c>
      <c r="G73" s="35" t="inlineStr">
        <is>
          <t>陳立恩</t>
        </is>
      </c>
      <c r="H73" s="35" t="inlineStr">
        <is>
          <t>金玉芳</t>
        </is>
      </c>
      <c r="I73" s="49" t="inlineStr">
        <is>
          <t>A4152</t>
        </is>
      </c>
      <c r="J73" s="34" t="n">
        <v>8</v>
      </c>
      <c r="K73" s="11" t="n"/>
      <c r="L73" s="19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  <c r="Z73" s="24" t="n"/>
      <c r="AA73" s="24" t="n"/>
      <c r="AB73" s="24" t="n"/>
    </row>
    <row customHeight="1" ht="16.5" r="74" s="29">
      <c r="A74" s="36" t="n"/>
      <c r="B74" s="11" t="n"/>
      <c r="C74" s="11" t="n"/>
      <c r="D74" s="26" t="n"/>
      <c r="E74" s="35" t="n"/>
      <c r="F74" s="35" t="n"/>
      <c r="G74" s="35" t="n"/>
      <c r="H74" s="35" t="n"/>
      <c r="I74" s="49" t="n"/>
      <c r="J74" s="34" t="n"/>
      <c r="K74" s="11" t="n"/>
      <c r="L74" s="19" t="n"/>
      <c r="M74" s="3" t="n"/>
      <c r="N74" s="3" t="n"/>
      <c r="O74" s="3" t="n"/>
      <c r="Q74" s="24">
        <f>SUM(O55:O70)</f>
        <v/>
      </c>
      <c r="R74" s="24" t="n"/>
      <c r="S74" s="24" t="n"/>
      <c r="T74" s="24" t="n"/>
      <c r="U74" s="24" t="n"/>
      <c r="V74" s="24" t="n"/>
      <c r="W74" s="24" t="n"/>
      <c r="X74" s="24" t="n"/>
      <c r="Y74" s="24" t="n"/>
      <c r="Z74" s="24" t="n"/>
      <c r="AA74" s="24" t="n"/>
      <c r="AB74" s="24" t="n"/>
    </row>
    <row customHeight="1" ht="16.5" r="75" s="29">
      <c r="A75" s="36" t="n"/>
      <c r="B75" s="11" t="n"/>
      <c r="C75" s="11" t="n"/>
      <c r="D75" s="27" t="n"/>
      <c r="E75" s="11" t="n"/>
      <c r="F75" s="11" t="n"/>
      <c r="G75" s="11" t="n"/>
      <c r="H75" s="11" t="n"/>
      <c r="I75" s="49" t="n"/>
      <c r="J75" s="34" t="n"/>
      <c r="K75" s="11" t="n"/>
      <c r="L75" s="19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  <c r="Z75" s="24" t="n"/>
      <c r="AA75" s="24" t="n"/>
      <c r="AB75" s="24" t="n"/>
    </row>
    <row customHeight="1" ht="16.5" r="76" s="29">
      <c r="A76" s="36" t="n"/>
      <c r="B76" s="11" t="n"/>
      <c r="C76" s="11" t="n"/>
      <c r="D76" s="11" t="n"/>
      <c r="E76" s="27" t="n"/>
      <c r="F76" s="27" t="n"/>
      <c r="G76" s="27" t="n"/>
      <c r="H76" s="27" t="n"/>
      <c r="I76" s="49" t="n"/>
      <c r="J76" s="34" t="n"/>
      <c r="K76" s="11" t="n"/>
      <c r="L76" s="19" t="n"/>
      <c r="M76" s="24" t="n"/>
      <c r="N76" s="24" t="n"/>
      <c r="O76" s="24" t="n"/>
      <c r="Q76" s="24" t="n"/>
      <c r="R76" s="44" t="n"/>
      <c r="S76" s="44" t="n"/>
      <c r="T76" s="44" t="n"/>
      <c r="U76" s="44" t="n"/>
      <c r="V76" s="44" t="n"/>
      <c r="W76" s="44" t="n"/>
      <c r="X76" s="44" t="n"/>
      <c r="Y76" s="44" t="n"/>
      <c r="Z76" s="44" t="n"/>
      <c r="AA76" s="44" t="n"/>
      <c r="AB76" s="44" t="n"/>
    </row>
    <row customHeight="1" ht="16.5" r="77" s="29">
      <c r="A77" s="36" t="n"/>
      <c r="B77" s="19" t="n"/>
      <c r="C77" s="19" t="n"/>
      <c r="D77" s="19" t="n"/>
      <c r="E77" s="19" t="n"/>
      <c r="F77" s="19" t="n"/>
      <c r="G77" s="19" t="n"/>
      <c r="H77" s="19" t="n"/>
      <c r="I77" s="49" t="n"/>
      <c r="J77" s="34" t="n"/>
      <c r="K77" s="25" t="n"/>
      <c r="L77" s="19" t="n"/>
      <c r="M77" s="24" t="n"/>
      <c r="N77" s="24" t="n"/>
      <c r="O77" s="24" t="n"/>
      <c r="P77" s="24" t="n"/>
      <c r="Q77" s="24" t="n"/>
      <c r="R77" s="44" t="n"/>
      <c r="S77" s="44" t="n"/>
      <c r="T77" s="44" t="n"/>
      <c r="U77" s="44" t="n"/>
      <c r="V77" s="44" t="n"/>
      <c r="W77" s="44" t="n"/>
      <c r="X77" s="44" t="n"/>
      <c r="Y77" s="44" t="n"/>
      <c r="Z77" s="44" t="n"/>
      <c r="AA77" s="44" t="n"/>
      <c r="AB77" s="44" t="n"/>
    </row>
    <row customHeight="1" ht="16.5" r="78" s="29">
      <c r="A78" s="36" t="n"/>
      <c r="B78" s="11" t="n"/>
      <c r="C78" s="11" t="n"/>
      <c r="D78" s="35" t="n"/>
      <c r="E78" s="35" t="n"/>
      <c r="F78" s="35" t="n"/>
      <c r="G78" s="35" t="n"/>
      <c r="H78" s="35" t="n"/>
      <c r="I78" s="49" t="n"/>
      <c r="J78" s="34" t="n"/>
      <c r="K78" s="11" t="n"/>
      <c r="L78" s="19" t="n"/>
      <c r="M78" s="3" t="n"/>
      <c r="N78" s="3" t="n"/>
      <c r="O78" s="3" t="n"/>
      <c r="P78" s="24" t="n"/>
      <c r="Q78" s="24" t="n"/>
      <c r="R78" s="44" t="n"/>
      <c r="S78" s="44" t="n"/>
      <c r="T78" s="44" t="n"/>
      <c r="U78" s="44" t="n"/>
      <c r="V78" s="44" t="n"/>
      <c r="W78" s="44" t="n"/>
      <c r="X78" s="44" t="n"/>
      <c r="Y78" s="44" t="n"/>
      <c r="Z78" s="44" t="n"/>
      <c r="AA78" s="44" t="n"/>
      <c r="AB78" s="44" t="n"/>
    </row>
    <row customHeight="1" ht="16.5" r="79" s="29">
      <c r="A79" s="19" t="n"/>
      <c r="B79" s="12" t="n"/>
      <c r="C79" s="11" t="n"/>
      <c r="D79" s="35" t="n"/>
      <c r="E79" s="35" t="n"/>
      <c r="F79" s="35" t="n"/>
      <c r="G79" s="35" t="n"/>
      <c r="H79" s="35" t="n"/>
      <c r="I79" s="11" t="n"/>
      <c r="J79" s="34" t="n"/>
      <c r="K79" s="11" t="n"/>
      <c r="L79" s="19" t="n"/>
      <c r="M79" s="3" t="n"/>
      <c r="N79" s="3" t="n"/>
      <c r="O79" s="3" t="n"/>
      <c r="P79" s="24" t="n"/>
      <c r="Q79" s="24" t="n"/>
      <c r="R79" s="44" t="n"/>
      <c r="S79" s="44" t="n"/>
      <c r="T79" s="44" t="n"/>
      <c r="U79" s="44" t="n"/>
      <c r="V79" s="44" t="n"/>
      <c r="W79" s="44" t="n"/>
      <c r="X79" s="44" t="n"/>
      <c r="Y79" s="44" t="n"/>
      <c r="Z79" s="44" t="n"/>
      <c r="AA79" s="44" t="n"/>
      <c r="AB79" s="44" t="n"/>
    </row>
    <row customHeight="1" ht="16.5" r="80" s="29">
      <c r="A80" s="36" t="n"/>
      <c r="B80" s="11" t="n"/>
      <c r="C80" s="11" t="n"/>
      <c r="D80" s="35" t="n"/>
      <c r="E80" s="35" t="n"/>
      <c r="F80" s="35" t="n"/>
      <c r="G80" s="35" t="n"/>
      <c r="H80" s="35" t="n"/>
      <c r="I80" s="49" t="n"/>
      <c r="J80" s="34" t="n"/>
      <c r="K80" s="39" t="n"/>
      <c r="L80" s="19" t="n"/>
      <c r="M80" s="3" t="n"/>
      <c r="N80" s="3" t="n"/>
      <c r="O80" s="3" t="n"/>
      <c r="P80" s="3" t="n"/>
      <c r="Q80" s="24" t="n"/>
      <c r="R80" s="44" t="n"/>
      <c r="S80" s="44" t="n"/>
      <c r="T80" s="44" t="n"/>
      <c r="U80" s="44" t="n"/>
      <c r="V80" s="44" t="n"/>
      <c r="W80" s="44" t="n"/>
      <c r="X80" s="44" t="n"/>
      <c r="Y80" s="44" t="n"/>
      <c r="Z80" s="44" t="n"/>
      <c r="AA80" s="44" t="n"/>
      <c r="AB80" s="44" t="n"/>
    </row>
    <row customHeight="1" ht="16.5" r="81" s="29">
      <c r="A81" s="36" t="n"/>
      <c r="B81" s="11" t="n"/>
      <c r="C81" s="11" t="n"/>
      <c r="D81" s="35" t="n"/>
      <c r="E81" s="35" t="n"/>
      <c r="F81" s="35" t="n"/>
      <c r="G81" s="35" t="n"/>
      <c r="H81" s="35" t="n"/>
      <c r="I81" s="49" t="n"/>
      <c r="J81" s="34" t="n"/>
      <c r="K81" s="11" t="n"/>
      <c r="L81" s="19" t="n"/>
      <c r="M81" s="3" t="n"/>
      <c r="N81" s="3" t="n"/>
      <c r="O81" s="3" t="n"/>
      <c r="P81" s="3" t="n"/>
      <c r="Q81" s="24" t="n"/>
      <c r="R81" s="44" t="n"/>
      <c r="S81" s="44" t="n"/>
      <c r="T81" s="44" t="n"/>
      <c r="U81" s="44" t="n"/>
      <c r="V81" s="44" t="n"/>
      <c r="W81" s="44" t="n"/>
      <c r="X81" s="44" t="n"/>
      <c r="Y81" s="44" t="n"/>
      <c r="Z81" s="44" t="n"/>
      <c r="AA81" s="44" t="n"/>
      <c r="AB81" s="44" t="n"/>
    </row>
    <row customHeight="1" ht="16.5" r="82" s="29">
      <c r="A82" s="36" t="n"/>
      <c r="B82" s="11" t="n"/>
      <c r="C82" s="11" t="n"/>
      <c r="D82" s="35" t="n"/>
      <c r="E82" s="35" t="n"/>
      <c r="F82" s="35" t="n"/>
      <c r="G82" s="35" t="n"/>
      <c r="H82" s="35" t="n"/>
      <c r="I82" s="49" t="n"/>
      <c r="J82" s="34" t="n"/>
      <c r="K82" s="11" t="n"/>
      <c r="L82" s="19" t="n"/>
      <c r="M82" s="3" t="n"/>
      <c r="N82" s="3" t="n"/>
      <c r="O82" s="3" t="n"/>
      <c r="P82" s="3" t="n"/>
      <c r="Q82" s="24" t="n"/>
      <c r="R82" s="44" t="n"/>
      <c r="S82" s="44" t="n"/>
      <c r="T82" s="44" t="n"/>
      <c r="U82" s="44" t="n"/>
      <c r="V82" s="44" t="n"/>
      <c r="W82" s="44" t="n"/>
      <c r="X82" s="44" t="n"/>
      <c r="Y82" s="44" t="n"/>
      <c r="Z82" s="44" t="n"/>
      <c r="AA82" s="44" t="n"/>
      <c r="AB82" s="44" t="n"/>
    </row>
    <row customHeight="1" ht="16.5" r="83" s="29">
      <c r="A83" s="36" t="n"/>
      <c r="B83" s="11" t="n"/>
      <c r="C83" s="11" t="n"/>
      <c r="D83" s="35" t="n"/>
      <c r="E83" s="35" t="n"/>
      <c r="F83" s="35" t="n"/>
      <c r="G83" s="35" t="n"/>
      <c r="H83" s="35" t="n"/>
      <c r="I83" s="49" t="n"/>
      <c r="J83" s="34" t="n"/>
      <c r="K83" s="11" t="n"/>
      <c r="L83" s="19" t="n"/>
      <c r="M83" s="4" t="n"/>
      <c r="N83" s="4" t="n"/>
      <c r="O83" s="22" t="n"/>
      <c r="P83" s="3" t="n"/>
      <c r="Q83" s="44" t="n"/>
      <c r="R83" s="44" t="n"/>
      <c r="S83" s="44" t="n"/>
      <c r="T83" s="44" t="n"/>
      <c r="U83" s="44" t="n"/>
      <c r="V83" s="44" t="n"/>
      <c r="W83" s="44" t="n"/>
      <c r="X83" s="44" t="n"/>
      <c r="Y83" s="44" t="n"/>
      <c r="Z83" s="44" t="n"/>
      <c r="AA83" s="44" t="n"/>
      <c r="AB83" s="44" t="n"/>
    </row>
    <row customHeight="1" ht="16.5" r="84" s="29">
      <c r="A84" s="36" t="n"/>
      <c r="B84" s="11" t="n"/>
      <c r="C84" s="11" t="n"/>
      <c r="D84" s="11" t="n"/>
      <c r="E84" s="11" t="n"/>
      <c r="F84" s="11" t="n"/>
      <c r="G84" s="11" t="n"/>
      <c r="H84" s="11" t="n"/>
      <c r="I84" s="49" t="n"/>
      <c r="J84" s="34" t="n"/>
      <c r="K84" s="11" t="n"/>
      <c r="L84" s="19" t="n"/>
      <c r="M84" s="24" t="n"/>
      <c r="N84" s="24" t="n"/>
      <c r="O84" s="24" t="n"/>
      <c r="P84" s="3" t="n"/>
      <c r="Q84" s="24" t="n"/>
      <c r="R84" s="44" t="n"/>
      <c r="S84" s="44" t="n"/>
      <c r="T84" s="44" t="n"/>
      <c r="U84" s="44" t="n"/>
      <c r="V84" s="44" t="n"/>
      <c r="W84" s="44" t="n"/>
      <c r="X84" s="44" t="n"/>
      <c r="Y84" s="44" t="n"/>
      <c r="Z84" s="44" t="n"/>
      <c r="AA84" s="44" t="n"/>
      <c r="AB84" s="44" t="n"/>
    </row>
    <row customHeight="1" ht="16.5" r="85" s="29">
      <c r="A85" s="19" t="n"/>
      <c r="B85" s="12" t="n"/>
      <c r="C85" s="11" t="n"/>
      <c r="D85" s="35" t="n"/>
      <c r="E85" s="35" t="n"/>
      <c r="F85" s="35" t="n"/>
      <c r="G85" s="35" t="n"/>
      <c r="H85" s="35" t="n"/>
      <c r="I85" s="11" t="n"/>
      <c r="J85" s="21" t="n"/>
      <c r="K85" s="11" t="n"/>
      <c r="L85" s="19" t="n"/>
      <c r="M85" s="24" t="n"/>
      <c r="N85" s="24" t="n"/>
      <c r="O85" s="24" t="n"/>
      <c r="P85" s="24" t="n"/>
      <c r="Q85" s="24" t="n"/>
      <c r="R85" s="44" t="n"/>
      <c r="S85" s="44" t="n"/>
      <c r="T85" s="44" t="n"/>
      <c r="U85" s="44" t="n"/>
      <c r="V85" s="44" t="n"/>
      <c r="W85" s="44" t="n"/>
      <c r="X85" s="44" t="n"/>
      <c r="Y85" s="44" t="n"/>
      <c r="Z85" s="44" t="n"/>
      <c r="AA85" s="44" t="n"/>
      <c r="AB85" s="44" t="n"/>
    </row>
    <row customHeight="1" ht="16.5" r="86" s="29">
      <c r="A86" s="36" t="n"/>
      <c r="B86" s="11" t="n"/>
      <c r="C86" s="11" t="n"/>
      <c r="D86" s="35" t="n"/>
      <c r="E86" s="35" t="n"/>
      <c r="F86" s="35" t="n"/>
      <c r="G86" s="35" t="n"/>
      <c r="H86" s="35" t="n"/>
      <c r="I86" s="49" t="n"/>
      <c r="J86" s="34" t="n"/>
      <c r="K86" s="11" t="n"/>
      <c r="L86" s="19" t="n"/>
      <c r="M86" s="3" t="n"/>
      <c r="N86" s="3" t="n"/>
      <c r="O86" s="3" t="n"/>
      <c r="P86" s="24" t="n"/>
      <c r="Q86" s="24" t="n"/>
      <c r="R86" s="44" t="n"/>
      <c r="S86" s="44" t="n"/>
      <c r="T86" s="44" t="n"/>
      <c r="U86" s="44" t="n"/>
      <c r="V86" s="44" t="n"/>
      <c r="W86" s="44" t="n"/>
      <c r="X86" s="44" t="n"/>
      <c r="Y86" s="44" t="n"/>
      <c r="Z86" s="44" t="n"/>
      <c r="AA86" s="44" t="n"/>
      <c r="AB86" s="44" t="n"/>
    </row>
    <row customHeight="1" ht="16.5" r="87" s="29">
      <c r="A87" s="36" t="n"/>
      <c r="B87" s="27" t="n"/>
      <c r="C87" s="27" t="n"/>
      <c r="D87" s="26" t="n"/>
      <c r="E87" s="26" t="n"/>
      <c r="F87" s="26" t="n"/>
      <c r="G87" s="26" t="n"/>
      <c r="H87" s="26" t="n"/>
      <c r="I87" s="54" t="n"/>
      <c r="J87" s="34" t="n"/>
      <c r="K87" s="11" t="n"/>
      <c r="L87" s="19" t="n"/>
      <c r="M87" s="4" t="n"/>
      <c r="N87" s="4" t="n"/>
      <c r="O87" s="22" t="n"/>
      <c r="P87" s="3" t="n"/>
      <c r="Q87" s="24" t="n"/>
      <c r="R87" s="44" t="n"/>
      <c r="S87" s="44" t="n"/>
      <c r="T87" s="44" t="n"/>
      <c r="U87" s="44" t="n"/>
      <c r="V87" s="44" t="n"/>
      <c r="W87" s="44" t="n"/>
      <c r="X87" s="44" t="n"/>
      <c r="Y87" s="44" t="n"/>
      <c r="Z87" s="44" t="n"/>
      <c r="AA87" s="44" t="n"/>
      <c r="AB87" s="44" t="n"/>
    </row>
    <row customHeight="1" ht="16.5" r="88" s="29">
      <c r="A88" s="36" t="n"/>
      <c r="B88" s="27" t="n"/>
      <c r="C88" s="27" t="n"/>
      <c r="D88" s="26" t="n"/>
      <c r="E88" s="26" t="n"/>
      <c r="F88" s="26" t="n"/>
      <c r="G88" s="26" t="n"/>
      <c r="H88" s="26" t="n"/>
      <c r="I88" s="54" t="n"/>
      <c r="J88" s="34" t="n"/>
      <c r="K88" s="39" t="n"/>
      <c r="L88" s="19" t="n"/>
      <c r="M88" s="3" t="n"/>
      <c r="N88" s="3" t="n"/>
      <c r="O88" s="3" t="n"/>
      <c r="Q88" s="24">
        <f>COUNTA(F70:F85)</f>
        <v/>
      </c>
      <c r="R88" s="44" t="n"/>
      <c r="S88" s="44" t="n"/>
      <c r="T88" s="44" t="n"/>
      <c r="U88" s="44" t="n"/>
      <c r="V88" s="44" t="n"/>
      <c r="W88" s="44" t="n"/>
      <c r="X88" s="44" t="n"/>
      <c r="Y88" s="44" t="n"/>
      <c r="Z88" s="44" t="n"/>
      <c r="AA88" s="44" t="n"/>
      <c r="AB88" s="44" t="n"/>
    </row>
    <row customHeight="1" ht="16.5" r="89" s="29">
      <c r="A89" s="36" t="n"/>
      <c r="B89" s="27" t="n"/>
      <c r="C89" s="27" t="n"/>
      <c r="D89" s="26" t="n"/>
      <c r="E89" s="26" t="n"/>
      <c r="F89" s="26" t="n"/>
      <c r="G89" s="26" t="n"/>
      <c r="H89" s="26" t="n"/>
      <c r="I89" s="54" t="n"/>
      <c r="J89" s="34" t="n"/>
      <c r="K89" s="11" t="n"/>
      <c r="L89" s="19" t="n"/>
      <c r="M89" s="3" t="n"/>
      <c r="N89" s="3" t="n"/>
      <c r="O89" s="3" t="n"/>
      <c r="P89" s="3" t="n"/>
      <c r="Q89" s="24" t="n"/>
      <c r="R89" s="44" t="n"/>
      <c r="S89" s="44" t="n"/>
      <c r="T89" s="44" t="n"/>
      <c r="U89" s="44" t="n"/>
      <c r="V89" s="44" t="n"/>
      <c r="W89" s="44" t="n"/>
      <c r="X89" s="44" t="n"/>
      <c r="Y89" s="44" t="n"/>
      <c r="Z89" s="44" t="n"/>
      <c r="AA89" s="44" t="n"/>
      <c r="AB89" s="44" t="n"/>
    </row>
    <row customHeight="1" ht="16.5" r="90" s="29">
      <c r="A90" s="36" t="n"/>
      <c r="B90" s="19" t="n"/>
      <c r="C90" s="19" t="n"/>
      <c r="D90" s="19" t="n"/>
      <c r="E90" s="19" t="n"/>
      <c r="F90" s="19" t="n"/>
      <c r="G90" s="19" t="n"/>
      <c r="H90" s="19" t="n"/>
      <c r="I90" s="49" t="n"/>
      <c r="J90" s="34" t="n"/>
      <c r="K90" s="25" t="n"/>
      <c r="L90" s="55" t="n"/>
      <c r="M90" s="24" t="n"/>
      <c r="N90" s="24" t="n"/>
      <c r="O90" s="24" t="n"/>
      <c r="P90" s="24" t="n"/>
      <c r="Q90" s="24" t="n"/>
      <c r="R90" s="44" t="n"/>
      <c r="S90" s="44" t="n"/>
      <c r="T90" s="44" t="n"/>
      <c r="U90" s="44" t="n"/>
      <c r="V90" s="44" t="n"/>
      <c r="W90" s="44" t="n"/>
      <c r="X90" s="44" t="n"/>
      <c r="Y90" s="44" t="n"/>
      <c r="Z90" s="44" t="n"/>
      <c r="AA90" s="44" t="n"/>
      <c r="AB90" s="44" t="n"/>
    </row>
    <row customHeight="1" ht="16.5" r="91" s="29">
      <c r="A91" s="36" t="n"/>
      <c r="B91" s="19" t="n"/>
      <c r="C91" s="19" t="n"/>
      <c r="D91" s="19" t="n"/>
      <c r="E91" s="19" t="n"/>
      <c r="F91" s="19" t="n"/>
      <c r="G91" s="19" t="n"/>
      <c r="H91" s="19" t="n"/>
      <c r="I91" s="49" t="n"/>
      <c r="J91" s="34" t="n"/>
      <c r="K91" s="25" t="n"/>
      <c r="L91" s="55" t="n"/>
      <c r="M91" s="24" t="n"/>
      <c r="N91" s="24" t="n"/>
      <c r="O91" s="24" t="n"/>
      <c r="P91" s="24" t="n"/>
      <c r="Q91" s="24" t="n"/>
      <c r="R91" s="44" t="n"/>
      <c r="S91" s="44" t="n"/>
      <c r="T91" s="44" t="n"/>
      <c r="U91" s="44" t="n"/>
      <c r="V91" s="44" t="n"/>
      <c r="W91" s="44" t="n"/>
      <c r="X91" s="44" t="n"/>
      <c r="Y91" s="44" t="n"/>
      <c r="Z91" s="44" t="n"/>
      <c r="AA91" s="44" t="n"/>
      <c r="AB91" s="44" t="n"/>
    </row>
    <row customHeight="1" ht="16.5" r="92" s="29">
      <c r="A92" s="36" t="n"/>
      <c r="B92" s="19" t="n"/>
      <c r="C92" s="19" t="n"/>
      <c r="D92" s="19" t="n"/>
      <c r="E92" s="19" t="n"/>
      <c r="F92" s="19" t="n"/>
      <c r="G92" s="19" t="n"/>
      <c r="H92" s="19" t="n"/>
      <c r="I92" s="49" t="n"/>
      <c r="J92" s="34" t="n"/>
      <c r="K92" s="25" t="n"/>
      <c r="L92" s="55" t="n"/>
      <c r="M92" s="24" t="n"/>
      <c r="N92" s="24" t="n"/>
      <c r="O92" s="24" t="n"/>
      <c r="P92" s="24" t="n"/>
      <c r="Q92" s="24" t="n"/>
      <c r="R92" s="44" t="n"/>
      <c r="S92" s="44" t="n"/>
      <c r="T92" s="44" t="n"/>
      <c r="U92" s="44" t="n"/>
      <c r="V92" s="44" t="n"/>
      <c r="W92" s="44" t="n"/>
      <c r="X92" s="44" t="n"/>
      <c r="Y92" s="44" t="n"/>
      <c r="Z92" s="44" t="n"/>
      <c r="AA92" s="44" t="n"/>
      <c r="AB92" s="44" t="n"/>
    </row>
    <row customHeight="1" ht="16.5" r="93" s="29">
      <c r="A93" s="36" t="n"/>
      <c r="B93" s="19" t="n"/>
      <c r="C93" s="19" t="n"/>
      <c r="D93" s="19" t="n"/>
      <c r="E93" s="19" t="n"/>
      <c r="F93" s="19" t="n"/>
      <c r="G93" s="19" t="n"/>
      <c r="H93" s="19" t="n"/>
      <c r="I93" s="49" t="n"/>
      <c r="J93" s="34" t="n"/>
      <c r="K93" s="25" t="n"/>
      <c r="L93" s="55" t="n"/>
      <c r="M93" s="24" t="n"/>
      <c r="N93" s="24" t="n"/>
      <c r="O93" s="24" t="n"/>
      <c r="P93" s="24" t="n"/>
      <c r="Q93" s="24" t="n"/>
      <c r="R93" s="44" t="n"/>
      <c r="S93" s="44" t="n"/>
      <c r="T93" s="44" t="n"/>
      <c r="U93" s="44" t="n"/>
      <c r="V93" s="44" t="n"/>
      <c r="W93" s="44" t="n"/>
      <c r="X93" s="44" t="n"/>
      <c r="Y93" s="44" t="n"/>
      <c r="Z93" s="44" t="n"/>
      <c r="AA93" s="44" t="n"/>
      <c r="AB93" s="44" t="n"/>
    </row>
    <row customHeight="1" ht="16.5" r="94" s="29">
      <c r="A94" s="36" t="n"/>
      <c r="B94" s="19" t="n"/>
      <c r="C94" s="19" t="n"/>
      <c r="D94" s="19" t="n"/>
      <c r="E94" s="19" t="n"/>
      <c r="F94" s="19" t="n"/>
      <c r="G94" s="19" t="n"/>
      <c r="H94" s="19" t="n"/>
      <c r="I94" s="49" t="n"/>
      <c r="J94" s="34" t="n"/>
      <c r="K94" s="25" t="n"/>
      <c r="L94" s="55" t="n"/>
      <c r="M94" s="24" t="n"/>
      <c r="N94" s="24" t="n"/>
      <c r="O94" s="24" t="n"/>
      <c r="P94" s="24" t="n"/>
      <c r="Q94" s="24" t="n"/>
      <c r="R94" s="44" t="n"/>
      <c r="S94" s="44" t="n"/>
      <c r="T94" s="44" t="n"/>
      <c r="U94" s="44" t="n"/>
      <c r="V94" s="44" t="n"/>
      <c r="W94" s="44" t="n"/>
      <c r="X94" s="44" t="n"/>
      <c r="Y94" s="44" t="n"/>
      <c r="Z94" s="44" t="n"/>
      <c r="AA94" s="44" t="n"/>
      <c r="AB94" s="44" t="n"/>
    </row>
    <row customHeight="1" ht="16.5" r="95" s="29">
      <c r="A95" s="36" t="n"/>
      <c r="B95" s="19" t="n"/>
      <c r="C95" s="19" t="n"/>
      <c r="D95" s="19" t="n"/>
      <c r="E95" s="19" t="n"/>
      <c r="F95" s="19" t="n"/>
      <c r="G95" s="19" t="n"/>
      <c r="H95" s="19" t="n"/>
      <c r="I95" s="49" t="n"/>
      <c r="J95" s="34" t="n"/>
      <c r="K95" s="25" t="n"/>
      <c r="L95" s="55" t="n"/>
      <c r="M95" s="24" t="n"/>
      <c r="N95" s="24" t="n"/>
      <c r="O95" s="24" t="n"/>
      <c r="P95" s="24" t="n"/>
      <c r="Q95" s="24" t="n"/>
      <c r="R95" s="44" t="n"/>
      <c r="S95" s="44" t="n"/>
      <c r="T95" s="44" t="n"/>
      <c r="U95" s="44" t="n"/>
      <c r="V95" s="44" t="n"/>
      <c r="W95" s="44" t="n"/>
      <c r="X95" s="44" t="n"/>
      <c r="Y95" s="44" t="n"/>
      <c r="Z95" s="44" t="n"/>
      <c r="AA95" s="44" t="n"/>
      <c r="AB95" s="44" t="n"/>
    </row>
    <row customHeight="1" ht="16.5" r="96" s="29">
      <c r="A96" s="36" t="n"/>
      <c r="B96" s="19" t="n"/>
      <c r="C96" s="19" t="n"/>
      <c r="D96" s="19" t="n"/>
      <c r="E96" s="19" t="n"/>
      <c r="F96" s="19" t="n"/>
      <c r="G96" s="19" t="n"/>
      <c r="H96" s="19" t="n"/>
      <c r="I96" s="49" t="n"/>
      <c r="J96" s="34" t="n"/>
      <c r="K96" s="25" t="n"/>
      <c r="L96" s="55" t="n"/>
      <c r="M96" s="24" t="n"/>
      <c r="N96" s="24" t="n"/>
      <c r="O96" s="24" t="n"/>
      <c r="P96" s="24" t="n"/>
      <c r="Q96" s="24" t="n"/>
      <c r="R96" s="44" t="n"/>
      <c r="S96" s="44" t="n"/>
      <c r="T96" s="44" t="n"/>
      <c r="U96" s="44" t="n"/>
      <c r="V96" s="44" t="n"/>
      <c r="W96" s="44" t="n"/>
      <c r="X96" s="44" t="n"/>
      <c r="Y96" s="44" t="n"/>
      <c r="Z96" s="44" t="n"/>
      <c r="AA96" s="44" t="n"/>
      <c r="AB96" s="44" t="n"/>
    </row>
    <row customHeight="1" ht="16.5" r="97" s="29">
      <c r="A97" s="36" t="n"/>
      <c r="B97" s="19" t="n"/>
      <c r="C97" s="19" t="n"/>
      <c r="D97" s="19" t="n"/>
      <c r="E97" s="19" t="n"/>
      <c r="F97" s="19" t="n"/>
      <c r="G97" s="19" t="n"/>
      <c r="H97" s="19" t="n"/>
      <c r="I97" s="56" t="n"/>
      <c r="J97" s="34" t="n"/>
      <c r="K97" s="25" t="n"/>
      <c r="L97" s="55" t="n"/>
      <c r="M97" s="24" t="n"/>
      <c r="N97" s="24" t="n"/>
      <c r="O97" s="24" t="n"/>
      <c r="P97" s="24" t="n"/>
      <c r="Q97" s="24" t="n"/>
      <c r="R97" s="44" t="n"/>
      <c r="S97" s="44" t="n"/>
      <c r="T97" s="44" t="n"/>
      <c r="U97" s="44" t="n"/>
      <c r="V97" s="44" t="n"/>
      <c r="W97" s="44" t="n"/>
      <c r="X97" s="44" t="n"/>
      <c r="Y97" s="44" t="n"/>
      <c r="Z97" s="44" t="n"/>
      <c r="AA97" s="44" t="n"/>
      <c r="AB97" s="44" t="n"/>
    </row>
    <row customHeight="1" ht="16.5" r="98" s="29">
      <c r="A98" s="36" t="n"/>
      <c r="B98" s="19" t="n"/>
      <c r="C98" s="19" t="n"/>
      <c r="D98" s="19" t="n"/>
      <c r="E98" s="19" t="n"/>
      <c r="F98" s="19" t="n"/>
      <c r="G98" s="19" t="n"/>
      <c r="H98" s="19" t="n"/>
      <c r="I98" s="56" t="n"/>
      <c r="J98" s="34" t="n"/>
      <c r="K98" s="25" t="n"/>
      <c r="L98" s="55" t="n"/>
      <c r="M98" s="24" t="n"/>
      <c r="N98" s="24" t="n"/>
      <c r="O98" s="24" t="n"/>
      <c r="P98" s="24" t="n"/>
      <c r="Q98" s="24" t="n"/>
      <c r="R98" s="44" t="n"/>
      <c r="S98" s="44" t="n"/>
      <c r="T98" s="44" t="n"/>
      <c r="U98" s="44" t="n"/>
      <c r="V98" s="44" t="n"/>
      <c r="W98" s="44" t="n"/>
      <c r="X98" s="44" t="n"/>
      <c r="Y98" s="44" t="n"/>
      <c r="Z98" s="44" t="n"/>
      <c r="AA98" s="44" t="n"/>
      <c r="AB98" s="44" t="n"/>
    </row>
    <row customHeight="1" ht="16.5" r="99" s="29">
      <c r="A99" s="36" t="n"/>
      <c r="B99" s="19" t="n"/>
      <c r="C99" s="19" t="n"/>
      <c r="D99" s="19" t="n"/>
      <c r="E99" s="19" t="n"/>
      <c r="F99" s="19" t="n"/>
      <c r="G99" s="19" t="n"/>
      <c r="H99" s="19" t="n"/>
      <c r="I99" s="56" t="n"/>
      <c r="J99" s="34" t="n"/>
      <c r="K99" s="25" t="n"/>
      <c r="L99" s="55" t="n"/>
      <c r="M99" s="24" t="n"/>
      <c r="N99" s="24" t="n"/>
      <c r="O99" s="24" t="n"/>
      <c r="P99" s="24" t="n"/>
      <c r="Q99" s="24" t="n"/>
      <c r="R99" s="44" t="n"/>
      <c r="S99" s="44" t="n"/>
      <c r="T99" s="44" t="n"/>
      <c r="U99" s="44" t="n"/>
      <c r="V99" s="44" t="n"/>
      <c r="W99" s="44" t="n"/>
      <c r="X99" s="44" t="n"/>
      <c r="Y99" s="44" t="n"/>
      <c r="Z99" s="44" t="n"/>
      <c r="AA99" s="44" t="n"/>
      <c r="AB99" s="44" t="n"/>
    </row>
    <row customHeight="1" ht="16.5" r="100" s="29">
      <c r="A100" s="36" t="n"/>
      <c r="B100" s="19" t="n"/>
      <c r="C100" s="19" t="n"/>
      <c r="D100" s="19" t="n"/>
      <c r="E100" s="19" t="n"/>
      <c r="F100" s="19" t="n"/>
      <c r="G100" s="19" t="n"/>
      <c r="H100" s="19" t="n"/>
      <c r="I100" s="56" t="n"/>
      <c r="J100" s="34" t="n"/>
      <c r="K100" s="25" t="n"/>
      <c r="L100" s="55" t="n"/>
      <c r="M100" s="24" t="n"/>
      <c r="N100" s="24" t="n"/>
      <c r="O100" s="24" t="n"/>
      <c r="P100" s="24" t="n"/>
      <c r="Q100" s="24" t="n"/>
      <c r="R100" s="44" t="n"/>
      <c r="S100" s="44" t="n"/>
      <c r="T100" s="44" t="n"/>
      <c r="U100" s="44" t="n"/>
      <c r="V100" s="44" t="n"/>
      <c r="W100" s="44" t="n"/>
      <c r="X100" s="44" t="n"/>
      <c r="Y100" s="44" t="n"/>
      <c r="Z100" s="44" t="n"/>
      <c r="AA100" s="44" t="n"/>
      <c r="AB100" s="44" t="n"/>
    </row>
    <row customHeight="1" ht="16.5" r="101" s="29">
      <c r="A101" s="36" t="n"/>
      <c r="B101" s="19" t="n"/>
      <c r="C101" s="19" t="n"/>
      <c r="D101" s="19" t="n"/>
      <c r="E101" s="19" t="n"/>
      <c r="F101" s="19" t="n"/>
      <c r="G101" s="19" t="n"/>
      <c r="H101" s="19" t="n"/>
      <c r="I101" s="56" t="n"/>
      <c r="J101" s="34" t="n"/>
      <c r="K101" s="25" t="n"/>
      <c r="L101" s="55" t="n"/>
      <c r="M101" s="24" t="n"/>
      <c r="N101" s="24" t="n"/>
      <c r="O101" s="24" t="n"/>
      <c r="P101" s="24" t="n"/>
      <c r="Q101" s="24" t="n"/>
      <c r="R101" s="44" t="n"/>
      <c r="S101" s="44" t="n"/>
      <c r="T101" s="44" t="n"/>
      <c r="U101" s="44" t="n"/>
      <c r="V101" s="44" t="n"/>
      <c r="W101" s="44" t="n"/>
      <c r="X101" s="44" t="n"/>
      <c r="Y101" s="44" t="n"/>
      <c r="Z101" s="44" t="n"/>
      <c r="AA101" s="44" t="n"/>
      <c r="AB101" s="44" t="n"/>
    </row>
    <row customHeight="1" ht="16.5" r="102" s="29">
      <c r="A102" s="36" t="n"/>
      <c r="B102" s="19" t="n"/>
      <c r="C102" s="19" t="n"/>
      <c r="D102" s="19" t="n"/>
      <c r="E102" s="19" t="n"/>
      <c r="F102" s="19" t="n"/>
      <c r="G102" s="19" t="n"/>
      <c r="H102" s="19" t="n"/>
      <c r="I102" s="56" t="n"/>
      <c r="J102" s="34" t="n"/>
      <c r="K102" s="25" t="n"/>
      <c r="L102" s="55" t="n"/>
      <c r="M102" s="24" t="n"/>
      <c r="N102" s="24" t="n"/>
      <c r="O102" s="24" t="n"/>
      <c r="P102" s="24" t="n"/>
      <c r="Q102" s="24" t="n"/>
      <c r="R102" s="44" t="n"/>
      <c r="S102" s="44" t="n"/>
      <c r="T102" s="44" t="n"/>
      <c r="U102" s="44" t="n"/>
      <c r="V102" s="44" t="n"/>
      <c r="W102" s="44" t="n"/>
      <c r="X102" s="44" t="n"/>
      <c r="Y102" s="44" t="n"/>
      <c r="Z102" s="44" t="n"/>
      <c r="AA102" s="44" t="n"/>
      <c r="AB102" s="44" t="n"/>
    </row>
    <row customHeight="1" ht="16.5" r="103" s="29">
      <c r="A103" s="36" t="n"/>
      <c r="B103" s="19" t="n"/>
      <c r="C103" s="19" t="n"/>
      <c r="D103" s="19" t="n"/>
      <c r="E103" s="19" t="n"/>
      <c r="F103" s="19" t="n"/>
      <c r="G103" s="19" t="n"/>
      <c r="H103" s="19" t="n"/>
      <c r="I103" s="56" t="n"/>
      <c r="J103" s="34" t="n"/>
      <c r="K103" s="25" t="n"/>
      <c r="L103" s="55" t="n"/>
      <c r="M103" s="24" t="n"/>
      <c r="N103" s="24" t="n"/>
      <c r="O103" s="24" t="n"/>
      <c r="P103" s="24" t="n"/>
      <c r="Q103" s="24" t="n"/>
      <c r="R103" s="44" t="n"/>
      <c r="S103" s="44" t="n"/>
      <c r="T103" s="44" t="n"/>
      <c r="U103" s="44" t="n"/>
      <c r="V103" s="44" t="n"/>
      <c r="W103" s="44" t="n"/>
      <c r="X103" s="44" t="n"/>
      <c r="Y103" s="44" t="n"/>
      <c r="Z103" s="44" t="n"/>
      <c r="AA103" s="44" t="n"/>
      <c r="AB103" s="44" t="n"/>
    </row>
    <row customHeight="1" ht="16.5" r="104" s="29">
      <c r="A104" s="36" t="n"/>
      <c r="B104" s="19" t="n"/>
      <c r="C104" s="19" t="n"/>
      <c r="D104" s="19" t="n"/>
      <c r="E104" s="19" t="n"/>
      <c r="F104" s="19" t="n"/>
      <c r="G104" s="19" t="n"/>
      <c r="H104" s="19" t="n"/>
      <c r="I104" s="56" t="n"/>
      <c r="J104" s="34" t="n"/>
      <c r="K104" s="25" t="n"/>
      <c r="L104" s="55" t="n"/>
      <c r="M104" s="24" t="n"/>
      <c r="N104" s="24" t="n"/>
      <c r="O104" s="24" t="n"/>
      <c r="P104" s="24" t="n"/>
      <c r="Q104" s="24" t="n"/>
      <c r="R104" s="44" t="n"/>
      <c r="S104" s="44" t="n"/>
      <c r="T104" s="44" t="n"/>
      <c r="U104" s="44" t="n"/>
      <c r="V104" s="44" t="n"/>
      <c r="W104" s="44" t="n"/>
      <c r="X104" s="44" t="n"/>
      <c r="Y104" s="44" t="n"/>
      <c r="Z104" s="44" t="n"/>
      <c r="AA104" s="44" t="n"/>
      <c r="AB104" s="44" t="n"/>
    </row>
    <row customHeight="1" ht="16.5" r="105" s="29">
      <c r="A105" s="36" t="n"/>
      <c r="B105" s="19" t="n"/>
      <c r="C105" s="19" t="n"/>
      <c r="D105" s="19" t="n"/>
      <c r="E105" s="19" t="n"/>
      <c r="F105" s="19" t="n"/>
      <c r="G105" s="19" t="n"/>
      <c r="H105" s="19" t="n"/>
      <c r="I105" s="56" t="n"/>
      <c r="J105" s="34" t="n"/>
      <c r="K105" s="25" t="n"/>
      <c r="L105" s="55" t="n"/>
      <c r="M105" s="24" t="n"/>
      <c r="N105" s="24" t="n"/>
      <c r="O105" s="24" t="n"/>
      <c r="P105" s="24" t="n"/>
      <c r="Q105" s="24" t="n"/>
      <c r="R105" s="44" t="n"/>
      <c r="S105" s="44" t="n"/>
      <c r="T105" s="44" t="n"/>
      <c r="U105" s="44" t="n"/>
      <c r="V105" s="44" t="n"/>
      <c r="W105" s="44" t="n"/>
      <c r="X105" s="44" t="n"/>
      <c r="Y105" s="44" t="n"/>
      <c r="Z105" s="44" t="n"/>
      <c r="AA105" s="44" t="n"/>
      <c r="AB105" s="44" t="n"/>
    </row>
    <row customHeight="1" ht="16.5" r="106" s="29">
      <c r="A106" s="36" t="n"/>
      <c r="B106" s="19" t="n"/>
      <c r="C106" s="19" t="n"/>
      <c r="D106" s="19" t="n"/>
      <c r="E106" s="19" t="n"/>
      <c r="F106" s="19" t="n"/>
      <c r="G106" s="19" t="n"/>
      <c r="H106" s="19" t="n"/>
      <c r="I106" s="56" t="n"/>
      <c r="J106" s="34" t="n"/>
      <c r="K106" s="25" t="n"/>
      <c r="L106" s="55" t="n"/>
      <c r="M106" s="24" t="n"/>
      <c r="N106" s="24" t="n"/>
      <c r="O106" s="24" t="n"/>
      <c r="P106" s="24" t="n"/>
      <c r="Q106" s="24" t="n"/>
      <c r="R106" s="44" t="n"/>
      <c r="S106" s="44" t="n"/>
      <c r="T106" s="44" t="n"/>
      <c r="U106" s="44" t="n"/>
      <c r="V106" s="44" t="n"/>
      <c r="W106" s="44" t="n"/>
      <c r="X106" s="44" t="n"/>
      <c r="Y106" s="44" t="n"/>
      <c r="Z106" s="44" t="n"/>
      <c r="AA106" s="44" t="n"/>
      <c r="AB106" s="44" t="n"/>
    </row>
    <row customHeight="1" ht="16.5" r="107" s="29">
      <c r="A107" s="36" t="n"/>
      <c r="B107" s="19" t="n"/>
      <c r="C107" s="19" t="n"/>
      <c r="D107" s="19" t="n"/>
      <c r="E107" s="19" t="n"/>
      <c r="F107" s="19" t="n"/>
      <c r="G107" s="19" t="n"/>
      <c r="H107" s="19" t="n"/>
      <c r="I107" s="56" t="n"/>
      <c r="J107" s="34" t="n"/>
      <c r="K107" s="25" t="n"/>
      <c r="L107" s="55" t="n"/>
      <c r="M107" s="24" t="n"/>
      <c r="N107" s="24" t="n"/>
      <c r="O107" s="24" t="n"/>
      <c r="P107" s="24" t="n"/>
      <c r="Q107" s="24" t="n"/>
      <c r="R107" s="44" t="n"/>
      <c r="S107" s="44" t="n"/>
      <c r="T107" s="44" t="n"/>
      <c r="U107" s="44" t="n"/>
      <c r="V107" s="44" t="n"/>
      <c r="W107" s="44" t="n"/>
      <c r="X107" s="44" t="n"/>
      <c r="Y107" s="44" t="n"/>
      <c r="Z107" s="44" t="n"/>
      <c r="AA107" s="44" t="n"/>
      <c r="AB107" s="44" t="n"/>
    </row>
    <row customHeight="1" ht="16.5" r="108" s="29">
      <c r="A108" s="36" t="n"/>
      <c r="B108" s="19" t="n"/>
      <c r="C108" s="19" t="n"/>
      <c r="D108" s="19" t="n"/>
      <c r="E108" s="19" t="n"/>
      <c r="F108" s="19" t="n"/>
      <c r="G108" s="19" t="n"/>
      <c r="H108" s="19" t="n"/>
      <c r="I108" s="56" t="n"/>
      <c r="J108" s="34" t="n"/>
      <c r="K108" s="25" t="n"/>
      <c r="L108" s="55" t="n"/>
      <c r="M108" s="24" t="n"/>
      <c r="N108" s="24" t="n"/>
      <c r="O108" s="24" t="n"/>
      <c r="P108" s="24" t="n"/>
      <c r="Q108" s="24" t="n"/>
      <c r="R108" s="44" t="n"/>
      <c r="S108" s="44" t="n"/>
      <c r="T108" s="44" t="n"/>
      <c r="U108" s="44" t="n"/>
      <c r="V108" s="44" t="n"/>
      <c r="W108" s="44" t="n"/>
      <c r="X108" s="44" t="n"/>
      <c r="Y108" s="44" t="n"/>
      <c r="Z108" s="44" t="n"/>
      <c r="AA108" s="44" t="n"/>
      <c r="AB108" s="44" t="n"/>
    </row>
    <row customHeight="1" ht="16.5" r="109" s="29">
      <c r="A109" s="36" t="n"/>
      <c r="B109" s="19" t="n"/>
      <c r="C109" s="19" t="n"/>
      <c r="D109" s="19" t="n"/>
      <c r="E109" s="19" t="n"/>
      <c r="F109" s="19" t="n"/>
      <c r="G109" s="19" t="n"/>
      <c r="H109" s="19" t="n"/>
      <c r="I109" s="56" t="n"/>
      <c r="J109" s="34" t="n"/>
      <c r="K109" s="25" t="n"/>
      <c r="L109" s="55" t="n"/>
      <c r="M109" s="24" t="n"/>
      <c r="N109" s="24" t="n"/>
      <c r="O109" s="24" t="n"/>
      <c r="P109" s="24" t="n"/>
      <c r="Q109" s="24" t="n"/>
      <c r="R109" s="44" t="n"/>
      <c r="S109" s="44" t="n"/>
      <c r="T109" s="44" t="n"/>
      <c r="U109" s="44" t="n"/>
      <c r="V109" s="44" t="n"/>
      <c r="W109" s="44" t="n"/>
      <c r="X109" s="44" t="n"/>
      <c r="Y109" s="44" t="n"/>
      <c r="Z109" s="44" t="n"/>
      <c r="AA109" s="44" t="n"/>
      <c r="AB109" s="44" t="n"/>
    </row>
    <row customHeight="1" ht="16.5" r="110" s="29">
      <c r="A110" s="36" t="n"/>
      <c r="B110" s="19" t="n"/>
      <c r="C110" s="19" t="n"/>
      <c r="D110" s="19" t="n"/>
      <c r="E110" s="19" t="n"/>
      <c r="F110" s="19" t="n"/>
      <c r="G110" s="19" t="n"/>
      <c r="H110" s="19" t="n"/>
      <c r="I110" s="56" t="n"/>
      <c r="J110" s="34" t="n"/>
      <c r="K110" s="25" t="n"/>
      <c r="L110" s="55" t="n"/>
      <c r="M110" s="24" t="n"/>
      <c r="N110" s="24" t="n"/>
      <c r="O110" s="24" t="n"/>
      <c r="P110" s="24" t="n"/>
      <c r="Q110" s="2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  <c r="AA110" s="44" t="n"/>
      <c r="AB110" s="44" t="n"/>
    </row>
    <row customHeight="1" ht="16.5" r="111" s="29">
      <c r="A111" s="36" t="n"/>
      <c r="B111" s="19" t="n"/>
      <c r="C111" s="19" t="n"/>
      <c r="D111" s="19" t="n"/>
      <c r="E111" s="19" t="n"/>
      <c r="F111" s="19" t="n"/>
      <c r="G111" s="19" t="n"/>
      <c r="H111" s="19" t="n"/>
      <c r="I111" s="56" t="n"/>
      <c r="J111" s="34" t="n"/>
      <c r="K111" s="25" t="n"/>
      <c r="L111" s="55" t="n"/>
      <c r="M111" s="24" t="n"/>
      <c r="N111" s="24" t="n"/>
      <c r="O111" s="24" t="n"/>
      <c r="P111" s="24" t="n"/>
      <c r="Q111" s="24" t="n"/>
      <c r="R111" s="44" t="n"/>
      <c r="S111" s="44" t="n"/>
      <c r="T111" s="44" t="n"/>
      <c r="U111" s="44" t="n"/>
      <c r="V111" s="44" t="n"/>
      <c r="W111" s="44" t="n"/>
      <c r="X111" s="44" t="n"/>
      <c r="Y111" s="44" t="n"/>
      <c r="Z111" s="44" t="n"/>
      <c r="AA111" s="44" t="n"/>
      <c r="AB111" s="44" t="n"/>
    </row>
    <row customHeight="1" ht="16.5" r="112" s="29">
      <c r="A112" s="36" t="n"/>
      <c r="B112" s="19" t="n"/>
      <c r="C112" s="19" t="n"/>
      <c r="D112" s="19" t="n"/>
      <c r="E112" s="19" t="n"/>
      <c r="F112" s="19" t="n"/>
      <c r="G112" s="19" t="n"/>
      <c r="H112" s="19" t="n"/>
      <c r="I112" s="56" t="n"/>
      <c r="J112" s="34" t="n"/>
      <c r="K112" s="34" t="n"/>
      <c r="L112" s="55" t="n"/>
      <c r="M112" s="24" t="n"/>
      <c r="N112" s="24" t="n"/>
      <c r="O112" s="24" t="n"/>
      <c r="P112" s="24" t="n"/>
      <c r="Q112" s="24" t="n"/>
      <c r="R112" s="44" t="n"/>
      <c r="S112" s="44" t="n"/>
      <c r="T112" s="44" t="n"/>
      <c r="U112" s="44" t="n"/>
      <c r="V112" s="44" t="n"/>
      <c r="W112" s="44" t="n"/>
      <c r="X112" s="44" t="n"/>
      <c r="Y112" s="44" t="n"/>
      <c r="Z112" s="44" t="n"/>
      <c r="AA112" s="44" t="n"/>
      <c r="AB112" s="44" t="n"/>
    </row>
    <row customHeight="1" ht="16.5" r="113" s="29">
      <c r="A113" s="36" t="n"/>
      <c r="B113" s="19" t="n"/>
      <c r="C113" s="19" t="n"/>
      <c r="D113" s="19" t="n"/>
      <c r="E113" s="19" t="n"/>
      <c r="F113" s="19" t="n"/>
      <c r="G113" s="19" t="n"/>
      <c r="H113" s="19" t="n"/>
      <c r="I113" s="56" t="n"/>
      <c r="J113" s="34" t="n"/>
      <c r="K113" s="34" t="n"/>
      <c r="L113" s="55" t="n"/>
      <c r="M113" s="24" t="n"/>
      <c r="N113" s="24" t="n"/>
      <c r="O113" s="24" t="n"/>
      <c r="P113" s="24" t="n"/>
      <c r="Q113" s="24" t="n"/>
      <c r="R113" s="44" t="n"/>
      <c r="S113" s="44" t="n"/>
      <c r="T113" s="44" t="n"/>
      <c r="U113" s="44" t="n"/>
      <c r="V113" s="44" t="n"/>
      <c r="W113" s="44" t="n"/>
      <c r="X113" s="44" t="n"/>
      <c r="Y113" s="44" t="n"/>
      <c r="Z113" s="44" t="n"/>
      <c r="AA113" s="44" t="n"/>
      <c r="AB113" s="44" t="n"/>
    </row>
    <row customHeight="1" ht="16.5" r="114" s="29">
      <c r="A114" s="36" t="n"/>
      <c r="B114" s="19" t="n"/>
      <c r="C114" s="19" t="n"/>
      <c r="D114" s="19" t="n"/>
      <c r="E114" s="19" t="n"/>
      <c r="F114" s="19" t="n"/>
      <c r="G114" s="19" t="n"/>
      <c r="H114" s="19" t="n"/>
      <c r="I114" s="56" t="n"/>
      <c r="J114" s="34" t="n"/>
      <c r="K114" s="34" t="n"/>
      <c r="L114" s="55" t="n"/>
      <c r="M114" s="24" t="n"/>
      <c r="N114" s="24" t="n"/>
      <c r="O114" s="24" t="n"/>
      <c r="P114" s="24" t="n"/>
      <c r="Q114" s="24" t="n"/>
      <c r="R114" s="44" t="n"/>
      <c r="S114" s="44" t="n"/>
      <c r="T114" s="44" t="n"/>
      <c r="U114" s="44" t="n"/>
      <c r="V114" s="44" t="n"/>
      <c r="W114" s="44" t="n"/>
      <c r="X114" s="44" t="n"/>
      <c r="Y114" s="44" t="n"/>
      <c r="Z114" s="44" t="n"/>
      <c r="AA114" s="44" t="n"/>
      <c r="AB114" s="44" t="n"/>
    </row>
    <row customHeight="1" ht="16.5" r="115" s="29">
      <c r="A115" s="36" t="n"/>
      <c r="B115" s="19" t="n"/>
      <c r="C115" s="19" t="n"/>
      <c r="D115" s="19" t="n"/>
      <c r="E115" s="19" t="n"/>
      <c r="F115" s="19" t="n"/>
      <c r="G115" s="19" t="n"/>
      <c r="H115" s="19" t="n"/>
      <c r="I115" s="56" t="n"/>
      <c r="J115" s="34" t="n"/>
      <c r="K115" s="34" t="n"/>
      <c r="L115" s="55" t="n"/>
      <c r="M115" s="24" t="n"/>
      <c r="N115" s="24" t="n"/>
      <c r="O115" s="24" t="n"/>
      <c r="P115" s="24" t="n"/>
      <c r="Q115" s="24" t="n"/>
      <c r="R115" s="44" t="n"/>
      <c r="S115" s="44" t="n"/>
      <c r="T115" s="44" t="n"/>
      <c r="U115" s="44" t="n"/>
      <c r="V115" s="44" t="n"/>
      <c r="W115" s="44" t="n"/>
      <c r="X115" s="44" t="n"/>
      <c r="Y115" s="44" t="n"/>
      <c r="Z115" s="44" t="n"/>
      <c r="AA115" s="44" t="n"/>
      <c r="AB115" s="44" t="n"/>
    </row>
    <row customHeight="1" ht="16.5" r="116" s="29">
      <c r="A116" s="36" t="n"/>
      <c r="B116" s="19" t="n"/>
      <c r="C116" s="19" t="n"/>
      <c r="D116" s="19" t="n"/>
      <c r="E116" s="19" t="n"/>
      <c r="F116" s="19" t="n"/>
      <c r="G116" s="19" t="n"/>
      <c r="H116" s="19" t="n"/>
      <c r="I116" s="56" t="n"/>
      <c r="J116" s="34" t="n"/>
      <c r="K116" s="34" t="n"/>
      <c r="L116" s="55" t="n"/>
      <c r="M116" s="24" t="n"/>
      <c r="N116" s="24" t="n"/>
      <c r="O116" s="24" t="n"/>
      <c r="P116" s="24" t="n"/>
      <c r="Q116" s="24" t="n"/>
      <c r="R116" s="44" t="n"/>
      <c r="S116" s="44" t="n"/>
      <c r="T116" s="44" t="n"/>
      <c r="U116" s="44" t="n"/>
      <c r="V116" s="44" t="n"/>
      <c r="W116" s="44" t="n"/>
      <c r="X116" s="44" t="n"/>
      <c r="Y116" s="44" t="n"/>
      <c r="Z116" s="44" t="n"/>
      <c r="AA116" s="44" t="n"/>
      <c r="AB116" s="44" t="n"/>
    </row>
    <row customHeight="1" ht="16.5" r="117" s="29">
      <c r="A117" s="36" t="n"/>
      <c r="B117" s="19" t="n"/>
      <c r="C117" s="19" t="n"/>
      <c r="D117" s="19" t="n"/>
      <c r="E117" s="19" t="n"/>
      <c r="F117" s="19" t="n"/>
      <c r="G117" s="19" t="n"/>
      <c r="H117" s="19" t="n"/>
      <c r="I117" s="56" t="n"/>
      <c r="J117" s="34" t="n"/>
      <c r="K117" s="34" t="n"/>
      <c r="L117" s="55" t="n"/>
      <c r="M117" s="24" t="n"/>
      <c r="N117" s="24" t="n"/>
      <c r="O117" s="24" t="n"/>
      <c r="P117" s="24" t="n"/>
      <c r="Q117" s="24" t="n"/>
      <c r="R117" s="44" t="n"/>
      <c r="S117" s="44" t="n"/>
      <c r="T117" s="44" t="n"/>
      <c r="U117" s="44" t="n"/>
      <c r="V117" s="44" t="n"/>
      <c r="W117" s="44" t="n"/>
      <c r="X117" s="44" t="n"/>
      <c r="Y117" s="44" t="n"/>
      <c r="Z117" s="44" t="n"/>
      <c r="AA117" s="44" t="n"/>
      <c r="AB117" s="44" t="n"/>
    </row>
    <row customHeight="1" ht="16.5" r="118" s="29">
      <c r="A118" s="36" t="n"/>
      <c r="B118" s="19" t="n"/>
      <c r="C118" s="19" t="n"/>
      <c r="D118" s="19" t="n"/>
      <c r="E118" s="19" t="n"/>
      <c r="F118" s="19" t="n"/>
      <c r="G118" s="19" t="n"/>
      <c r="H118" s="19" t="n"/>
      <c r="I118" s="56" t="n"/>
      <c r="J118" s="34" t="n"/>
      <c r="K118" s="34" t="n"/>
      <c r="L118" s="55" t="n"/>
      <c r="M118" s="24" t="n"/>
      <c r="N118" s="24" t="n"/>
      <c r="O118" s="24" t="n"/>
      <c r="P118" s="24" t="n"/>
      <c r="Q118" s="24" t="n"/>
      <c r="R118" s="44" t="n"/>
      <c r="S118" s="44" t="n"/>
      <c r="T118" s="44" t="n"/>
      <c r="U118" s="44" t="n"/>
      <c r="V118" s="44" t="n"/>
      <c r="W118" s="44" t="n"/>
      <c r="X118" s="44" t="n"/>
      <c r="Y118" s="44" t="n"/>
      <c r="Z118" s="44" t="n"/>
      <c r="AA118" s="44" t="n"/>
      <c r="AB118" s="44" t="n"/>
    </row>
    <row customHeight="1" ht="16.5" r="119" s="29">
      <c r="A119" s="36" t="n"/>
      <c r="B119" s="19" t="n"/>
      <c r="C119" s="19" t="n"/>
      <c r="D119" s="19" t="n"/>
      <c r="E119" s="19" t="n"/>
      <c r="F119" s="19" t="n"/>
      <c r="G119" s="19" t="n"/>
      <c r="H119" s="19" t="n"/>
      <c r="I119" s="56" t="n"/>
      <c r="J119" s="34" t="n"/>
      <c r="K119" s="34" t="n"/>
      <c r="L119" s="55" t="n"/>
      <c r="M119" s="24" t="n"/>
      <c r="N119" s="24" t="n"/>
      <c r="O119" s="24" t="n"/>
      <c r="P119" s="24" t="n"/>
      <c r="Q119" s="24" t="n"/>
      <c r="R119" s="44" t="n"/>
      <c r="S119" s="44" t="n"/>
      <c r="T119" s="44" t="n"/>
      <c r="U119" s="44" t="n"/>
      <c r="V119" s="44" t="n"/>
      <c r="W119" s="44" t="n"/>
      <c r="X119" s="44" t="n"/>
      <c r="Y119" s="44" t="n"/>
      <c r="Z119" s="44" t="n"/>
      <c r="AA119" s="44" t="n"/>
      <c r="AB119" s="44" t="n"/>
    </row>
    <row customHeight="1" ht="16.5" r="120" s="29">
      <c r="A120" s="36" t="n"/>
      <c r="B120" s="19" t="n"/>
      <c r="C120" s="19" t="n"/>
      <c r="D120" s="19" t="n"/>
      <c r="E120" s="19" t="n"/>
      <c r="F120" s="19" t="n"/>
      <c r="G120" s="19" t="n"/>
      <c r="H120" s="19" t="n"/>
      <c r="I120" s="56" t="n"/>
      <c r="J120" s="34" t="n"/>
      <c r="K120" s="34" t="n"/>
      <c r="L120" s="55" t="n"/>
      <c r="M120" s="24" t="n"/>
      <c r="N120" s="24" t="n"/>
      <c r="O120" s="24" t="n"/>
      <c r="P120" s="24" t="n"/>
      <c r="Q120" s="24" t="n"/>
      <c r="R120" s="44" t="n"/>
      <c r="S120" s="44" t="n"/>
      <c r="T120" s="44" t="n"/>
      <c r="U120" s="44" t="n"/>
      <c r="V120" s="44" t="n"/>
      <c r="W120" s="44" t="n"/>
      <c r="X120" s="44" t="n"/>
      <c r="Y120" s="44" t="n"/>
      <c r="Z120" s="44" t="n"/>
      <c r="AA120" s="44" t="n"/>
      <c r="AB120" s="44" t="n"/>
    </row>
    <row customHeight="1" ht="16.5" r="121" s="29">
      <c r="A121" s="36" t="n"/>
      <c r="B121" s="19" t="n"/>
      <c r="C121" s="19" t="n"/>
      <c r="D121" s="19" t="n"/>
      <c r="E121" s="19" t="n"/>
      <c r="F121" s="19" t="n"/>
      <c r="G121" s="19" t="n"/>
      <c r="H121" s="19" t="n"/>
      <c r="I121" s="56" t="n"/>
      <c r="J121" s="34" t="n"/>
      <c r="K121" s="34" t="n"/>
      <c r="L121" s="55" t="n"/>
      <c r="M121" s="24" t="n"/>
      <c r="N121" s="24" t="n"/>
      <c r="O121" s="24" t="n"/>
      <c r="P121" s="24" t="n"/>
      <c r="Q121" s="24" t="n"/>
      <c r="R121" s="44" t="n"/>
      <c r="S121" s="44" t="n"/>
      <c r="T121" s="44" t="n"/>
      <c r="U121" s="44" t="n"/>
      <c r="V121" s="44" t="n"/>
      <c r="W121" s="44" t="n"/>
      <c r="X121" s="44" t="n"/>
      <c r="Y121" s="44" t="n"/>
      <c r="Z121" s="44" t="n"/>
      <c r="AA121" s="44" t="n"/>
      <c r="AB121" s="44" t="n"/>
    </row>
    <row customHeight="1" ht="16.5" r="122" s="29">
      <c r="A122" s="36" t="n"/>
      <c r="B122" s="19" t="n"/>
      <c r="C122" s="19" t="n"/>
      <c r="D122" s="19" t="n"/>
      <c r="E122" s="19" t="n"/>
      <c r="F122" s="19" t="n"/>
      <c r="G122" s="19" t="n"/>
      <c r="H122" s="19" t="n"/>
      <c r="I122" s="56" t="n"/>
      <c r="J122" s="34" t="n"/>
      <c r="K122" s="34" t="n"/>
      <c r="L122" s="55" t="n"/>
      <c r="M122" s="24" t="n"/>
      <c r="N122" s="24" t="n"/>
      <c r="O122" s="24" t="n"/>
      <c r="P122" s="24" t="n"/>
      <c r="Q122" s="24" t="n"/>
      <c r="R122" s="44" t="n"/>
      <c r="S122" s="44" t="n"/>
      <c r="T122" s="44" t="n"/>
      <c r="U122" s="44" t="n"/>
      <c r="V122" s="44" t="n"/>
      <c r="W122" s="44" t="n"/>
      <c r="X122" s="44" t="n"/>
      <c r="Y122" s="44" t="n"/>
      <c r="Z122" s="44" t="n"/>
      <c r="AA122" s="44" t="n"/>
      <c r="AB122" s="44" t="n"/>
    </row>
    <row customHeight="1" ht="16.5" r="123" s="29">
      <c r="A123" s="36" t="n"/>
      <c r="B123" s="19" t="n"/>
      <c r="C123" s="19" t="n"/>
      <c r="D123" s="19" t="n"/>
      <c r="E123" s="19" t="n"/>
      <c r="F123" s="19" t="n"/>
      <c r="G123" s="19" t="n"/>
      <c r="H123" s="19" t="n"/>
      <c r="I123" s="56" t="n"/>
      <c r="J123" s="34" t="n"/>
      <c r="K123" s="34" t="n"/>
      <c r="L123" s="55" t="n"/>
      <c r="M123" s="24" t="n"/>
      <c r="N123" s="24" t="n"/>
      <c r="O123" s="24" t="n"/>
      <c r="P123" s="24" t="n"/>
      <c r="Q123" s="24" t="n"/>
      <c r="R123" s="44" t="n"/>
      <c r="S123" s="44" t="n"/>
      <c r="T123" s="44" t="n"/>
      <c r="U123" s="44" t="n"/>
      <c r="V123" s="44" t="n"/>
      <c r="W123" s="44" t="n"/>
      <c r="X123" s="44" t="n"/>
      <c r="Y123" s="44" t="n"/>
      <c r="Z123" s="44" t="n"/>
      <c r="AA123" s="44" t="n"/>
      <c r="AB123" s="44" t="n"/>
    </row>
    <row customHeight="1" ht="16.5" r="124" s="29">
      <c r="A124" s="36" t="n"/>
      <c r="B124" s="19" t="n"/>
      <c r="C124" s="19" t="n"/>
      <c r="D124" s="19" t="n"/>
      <c r="E124" s="19" t="n"/>
      <c r="F124" s="19" t="n"/>
      <c r="G124" s="19" t="n"/>
      <c r="H124" s="19" t="n"/>
      <c r="I124" s="56" t="n"/>
      <c r="J124" s="34" t="n"/>
      <c r="K124" s="34" t="n"/>
      <c r="L124" s="55" t="n"/>
      <c r="M124" s="24" t="n"/>
      <c r="N124" s="24" t="n"/>
      <c r="O124" s="24" t="n"/>
      <c r="P124" s="24" t="n"/>
      <c r="Q124" s="24" t="n"/>
      <c r="R124" s="44" t="n"/>
      <c r="S124" s="44" t="n"/>
      <c r="T124" s="44" t="n"/>
      <c r="U124" s="44" t="n"/>
      <c r="V124" s="44" t="n"/>
      <c r="W124" s="44" t="n"/>
      <c r="X124" s="44" t="n"/>
      <c r="Y124" s="44" t="n"/>
      <c r="Z124" s="44" t="n"/>
      <c r="AA124" s="44" t="n"/>
      <c r="AB124" s="44" t="n"/>
    </row>
    <row customHeight="1" ht="16.5" r="125" s="29">
      <c r="A125" s="36" t="n"/>
      <c r="B125" s="19" t="n"/>
      <c r="C125" s="19" t="n"/>
      <c r="D125" s="19" t="n"/>
      <c r="E125" s="19" t="n"/>
      <c r="F125" s="19" t="n"/>
      <c r="G125" s="19" t="n"/>
      <c r="H125" s="19" t="n"/>
      <c r="I125" s="56" t="n"/>
      <c r="J125" s="34" t="n"/>
      <c r="K125" s="34" t="n"/>
      <c r="L125" s="55" t="n"/>
      <c r="M125" s="24" t="n"/>
      <c r="N125" s="24" t="n"/>
      <c r="O125" s="24" t="n"/>
      <c r="P125" s="24" t="n"/>
      <c r="Q125" s="24" t="n"/>
      <c r="R125" s="44" t="n"/>
      <c r="S125" s="44" t="n"/>
      <c r="T125" s="44" t="n"/>
      <c r="U125" s="44" t="n"/>
      <c r="V125" s="44" t="n"/>
      <c r="W125" s="44" t="n"/>
      <c r="X125" s="44" t="n"/>
      <c r="Y125" s="44" t="n"/>
      <c r="Z125" s="44" t="n"/>
      <c r="AA125" s="44" t="n"/>
      <c r="AB125" s="44" t="n"/>
    </row>
    <row customHeight="1" ht="16.5" r="126" s="29">
      <c r="A126" s="36" t="n"/>
      <c r="B126" s="19" t="n"/>
      <c r="C126" s="19" t="n"/>
      <c r="D126" s="19" t="n"/>
      <c r="E126" s="19" t="n"/>
      <c r="F126" s="19" t="n"/>
      <c r="G126" s="19" t="n"/>
      <c r="H126" s="19" t="n"/>
      <c r="I126" s="56" t="n"/>
      <c r="J126" s="34" t="n"/>
      <c r="K126" s="34" t="n"/>
      <c r="L126" s="55" t="n"/>
      <c r="M126" s="24" t="n"/>
      <c r="N126" s="24" t="n"/>
      <c r="O126" s="24" t="n"/>
      <c r="P126" s="24" t="n"/>
      <c r="Q126" s="24" t="n"/>
      <c r="R126" s="44" t="n"/>
      <c r="S126" s="44" t="n"/>
      <c r="T126" s="44" t="n"/>
      <c r="U126" s="44" t="n"/>
      <c r="V126" s="44" t="n"/>
      <c r="W126" s="44" t="n"/>
      <c r="X126" s="44" t="n"/>
      <c r="Y126" s="44" t="n"/>
      <c r="Z126" s="44" t="n"/>
      <c r="AA126" s="44" t="n"/>
      <c r="AB126" s="44" t="n"/>
    </row>
    <row customHeight="1" ht="16.5" r="127" s="29">
      <c r="A127" s="36" t="n"/>
      <c r="B127" s="19" t="n"/>
      <c r="C127" s="19" t="n"/>
      <c r="D127" s="19" t="n"/>
      <c r="E127" s="19" t="n"/>
      <c r="F127" s="19" t="n"/>
      <c r="G127" s="19" t="n"/>
      <c r="H127" s="19" t="n"/>
      <c r="I127" s="56" t="n"/>
      <c r="J127" s="34" t="n"/>
      <c r="K127" s="34" t="n"/>
      <c r="L127" s="55" t="n"/>
      <c r="M127" s="24" t="n"/>
      <c r="N127" s="24" t="n"/>
      <c r="O127" s="24" t="n"/>
      <c r="P127" s="24" t="n"/>
      <c r="Q127" s="24" t="n"/>
      <c r="R127" s="44" t="n"/>
      <c r="S127" s="44" t="n"/>
      <c r="T127" s="44" t="n"/>
      <c r="U127" s="44" t="n"/>
      <c r="V127" s="44" t="n"/>
      <c r="W127" s="44" t="n"/>
      <c r="X127" s="44" t="n"/>
      <c r="Y127" s="44" t="n"/>
      <c r="Z127" s="44" t="n"/>
      <c r="AA127" s="44" t="n"/>
      <c r="AB127" s="44" t="n"/>
    </row>
    <row customHeight="1" ht="16.5" r="128" s="29">
      <c r="A128" s="36" t="n"/>
      <c r="B128" s="19" t="n"/>
      <c r="C128" s="19" t="n"/>
      <c r="D128" s="19" t="n"/>
      <c r="E128" s="19" t="n"/>
      <c r="F128" s="19" t="n"/>
      <c r="G128" s="19" t="n"/>
      <c r="H128" s="19" t="n"/>
      <c r="I128" s="56" t="n"/>
      <c r="J128" s="34" t="n"/>
      <c r="K128" s="34" t="n"/>
      <c r="L128" s="55" t="n"/>
      <c r="M128" s="24" t="n"/>
      <c r="N128" s="24" t="n"/>
      <c r="O128" s="24" t="n"/>
      <c r="P128" s="24" t="n"/>
      <c r="Q128" s="24" t="n"/>
      <c r="R128" s="44" t="n"/>
      <c r="S128" s="44" t="n"/>
      <c r="T128" s="44" t="n"/>
      <c r="U128" s="44" t="n"/>
      <c r="V128" s="44" t="n"/>
      <c r="W128" s="44" t="n"/>
      <c r="X128" s="44" t="n"/>
      <c r="Y128" s="44" t="n"/>
      <c r="Z128" s="44" t="n"/>
      <c r="AA128" s="44" t="n"/>
      <c r="AB128" s="44" t="n"/>
    </row>
    <row customHeight="1" ht="16.5" r="129" s="29">
      <c r="A129" s="36" t="n"/>
      <c r="B129" s="19" t="n"/>
      <c r="C129" s="19" t="n"/>
      <c r="D129" s="19" t="n"/>
      <c r="E129" s="19" t="n"/>
      <c r="F129" s="19" t="n"/>
      <c r="G129" s="19" t="n"/>
      <c r="H129" s="19" t="n"/>
      <c r="I129" s="56" t="n"/>
      <c r="J129" s="34" t="n"/>
      <c r="K129" s="34" t="n"/>
      <c r="L129" s="55" t="n"/>
      <c r="M129" s="24" t="n"/>
      <c r="N129" s="24" t="n"/>
      <c r="O129" s="24" t="n"/>
      <c r="P129" s="24" t="n"/>
      <c r="Q129" s="24" t="n"/>
      <c r="R129" s="44" t="n"/>
      <c r="S129" s="44" t="n"/>
      <c r="T129" s="44" t="n"/>
      <c r="U129" s="44" t="n"/>
      <c r="V129" s="44" t="n"/>
      <c r="W129" s="44" t="n"/>
      <c r="X129" s="44" t="n"/>
      <c r="Y129" s="44" t="n"/>
      <c r="Z129" s="44" t="n"/>
      <c r="AA129" s="44" t="n"/>
      <c r="AB129" s="44" t="n"/>
    </row>
    <row customHeight="1" ht="16.5" r="130" s="29">
      <c r="A130" s="36" t="n"/>
      <c r="B130" s="19" t="n"/>
      <c r="C130" s="19" t="n"/>
      <c r="D130" s="19" t="n"/>
      <c r="E130" s="19" t="n"/>
      <c r="F130" s="19" t="n"/>
      <c r="G130" s="19" t="n"/>
      <c r="H130" s="19" t="n"/>
      <c r="I130" s="56" t="n"/>
      <c r="J130" s="34" t="n"/>
      <c r="K130" s="34" t="n"/>
      <c r="L130" s="55" t="n"/>
      <c r="M130" s="24" t="n"/>
      <c r="N130" s="24" t="n"/>
      <c r="O130" s="24" t="n"/>
      <c r="P130" s="24" t="n"/>
      <c r="Q130" s="24" t="n"/>
      <c r="R130" s="44" t="n"/>
      <c r="S130" s="44" t="n"/>
      <c r="T130" s="44" t="n"/>
      <c r="U130" s="44" t="n"/>
      <c r="V130" s="44" t="n"/>
      <c r="W130" s="44" t="n"/>
      <c r="X130" s="44" t="n"/>
      <c r="Y130" s="44" t="n"/>
      <c r="Z130" s="44" t="n"/>
      <c r="AA130" s="44" t="n"/>
      <c r="AB130" s="44" t="n"/>
    </row>
    <row customHeight="1" ht="16.5" r="131" s="29">
      <c r="A131" s="36" t="n"/>
      <c r="B131" s="19" t="n"/>
      <c r="C131" s="19" t="n"/>
      <c r="D131" s="19" t="n"/>
      <c r="E131" s="19" t="n"/>
      <c r="F131" s="19" t="n"/>
      <c r="G131" s="19" t="n"/>
      <c r="H131" s="19" t="n"/>
      <c r="I131" s="56" t="n"/>
      <c r="J131" s="34" t="n"/>
      <c r="K131" s="34" t="n"/>
      <c r="L131" s="55" t="n"/>
      <c r="M131" s="24" t="n"/>
      <c r="N131" s="24" t="n"/>
      <c r="O131" s="24" t="n"/>
      <c r="P131" s="24" t="n"/>
      <c r="Q131" s="24" t="n"/>
      <c r="R131" s="44" t="n"/>
      <c r="S131" s="44" t="n"/>
      <c r="T131" s="44" t="n"/>
      <c r="U131" s="44" t="n"/>
      <c r="V131" s="44" t="n"/>
      <c r="W131" s="44" t="n"/>
      <c r="X131" s="44" t="n"/>
      <c r="Y131" s="44" t="n"/>
      <c r="Z131" s="44" t="n"/>
      <c r="AA131" s="44" t="n"/>
      <c r="AB131" s="44" t="n"/>
    </row>
    <row customHeight="1" ht="16.5" r="132" s="29">
      <c r="A132" s="36" t="n"/>
      <c r="B132" s="19" t="n"/>
      <c r="C132" s="19" t="n"/>
      <c r="D132" s="19" t="n"/>
      <c r="E132" s="19" t="n"/>
      <c r="F132" s="19" t="n"/>
      <c r="G132" s="19" t="n"/>
      <c r="H132" s="19" t="n"/>
      <c r="I132" s="56" t="n"/>
      <c r="J132" s="34" t="n"/>
      <c r="K132" s="34" t="n"/>
      <c r="L132" s="55" t="n"/>
      <c r="M132" s="24" t="n"/>
      <c r="N132" s="24" t="n"/>
      <c r="O132" s="24" t="n"/>
      <c r="P132" s="24" t="n"/>
      <c r="Q132" s="24" t="n"/>
      <c r="R132" s="44" t="n"/>
      <c r="S132" s="44" t="n"/>
      <c r="T132" s="44" t="n"/>
      <c r="U132" s="44" t="n"/>
      <c r="V132" s="44" t="n"/>
      <c r="W132" s="44" t="n"/>
      <c r="X132" s="44" t="n"/>
      <c r="Y132" s="44" t="n"/>
      <c r="Z132" s="44" t="n"/>
      <c r="AA132" s="44" t="n"/>
      <c r="AB132" s="44" t="n"/>
    </row>
    <row customHeight="1" ht="16.5" r="133" s="29">
      <c r="A133" s="36" t="n"/>
      <c r="B133" s="19" t="n"/>
      <c r="C133" s="19" t="n"/>
      <c r="D133" s="19" t="n"/>
      <c r="E133" s="19" t="n"/>
      <c r="F133" s="19" t="n"/>
      <c r="G133" s="19" t="n"/>
      <c r="H133" s="19" t="n"/>
      <c r="I133" s="56" t="n"/>
      <c r="J133" s="34" t="n"/>
      <c r="K133" s="34" t="n"/>
      <c r="L133" s="55" t="n"/>
      <c r="M133" s="24" t="n"/>
      <c r="N133" s="24" t="n"/>
      <c r="O133" s="24" t="n"/>
      <c r="P133" s="24" t="n"/>
      <c r="Q133" s="24" t="n"/>
      <c r="R133" s="44" t="n"/>
      <c r="S133" s="44" t="n"/>
      <c r="T133" s="44" t="n"/>
      <c r="U133" s="44" t="n"/>
      <c r="V133" s="44" t="n"/>
      <c r="W133" s="44" t="n"/>
      <c r="X133" s="44" t="n"/>
      <c r="Y133" s="44" t="n"/>
      <c r="Z133" s="44" t="n"/>
      <c r="AA133" s="44" t="n"/>
      <c r="AB133" s="44" t="n"/>
    </row>
    <row customHeight="1" ht="16.5" r="134" s="29">
      <c r="A134" s="36" t="n"/>
      <c r="B134" s="19" t="n"/>
      <c r="C134" s="19" t="n"/>
      <c r="D134" s="19" t="n"/>
      <c r="E134" s="19" t="n"/>
      <c r="F134" s="19" t="n"/>
      <c r="G134" s="19" t="n"/>
      <c r="H134" s="19" t="n"/>
      <c r="I134" s="56" t="n"/>
      <c r="J134" s="34" t="n"/>
      <c r="K134" s="34" t="n"/>
      <c r="L134" s="55" t="n"/>
      <c r="M134" s="24" t="n"/>
      <c r="N134" s="24" t="n"/>
      <c r="O134" s="24" t="n"/>
      <c r="P134" s="24" t="n"/>
      <c r="Q134" s="24" t="n"/>
      <c r="R134" s="44" t="n"/>
      <c r="S134" s="44" t="n"/>
      <c r="T134" s="44" t="n"/>
      <c r="U134" s="44" t="n"/>
      <c r="V134" s="44" t="n"/>
      <c r="W134" s="44" t="n"/>
      <c r="X134" s="44" t="n"/>
      <c r="Y134" s="44" t="n"/>
      <c r="Z134" s="44" t="n"/>
      <c r="AA134" s="44" t="n"/>
      <c r="AB134" s="44" t="n"/>
    </row>
    <row customHeight="1" ht="16.5" r="135" s="29">
      <c r="A135" s="36" t="n"/>
      <c r="B135" s="19" t="n"/>
      <c r="C135" s="19" t="n"/>
      <c r="D135" s="19" t="n"/>
      <c r="E135" s="19" t="n"/>
      <c r="F135" s="19" t="n"/>
      <c r="G135" s="19" t="n"/>
      <c r="H135" s="19" t="n"/>
      <c r="I135" s="56" t="n"/>
      <c r="J135" s="34" t="n"/>
      <c r="K135" s="34" t="n"/>
      <c r="L135" s="55" t="n"/>
      <c r="M135" s="24" t="n"/>
      <c r="N135" s="24" t="n"/>
      <c r="O135" s="24" t="n"/>
      <c r="P135" s="24" t="n"/>
      <c r="Q135" s="24" t="n"/>
      <c r="R135" s="44" t="n"/>
      <c r="S135" s="44" t="n"/>
      <c r="T135" s="44" t="n"/>
      <c r="U135" s="44" t="n"/>
      <c r="V135" s="44" t="n"/>
      <c r="W135" s="44" t="n"/>
      <c r="X135" s="44" t="n"/>
      <c r="Y135" s="44" t="n"/>
      <c r="Z135" s="44" t="n"/>
      <c r="AA135" s="44" t="n"/>
      <c r="AB135" s="44" t="n"/>
    </row>
    <row customHeight="1" ht="16.5" r="136" s="29">
      <c r="A136" s="36" t="n"/>
      <c r="B136" s="19" t="n"/>
      <c r="C136" s="19" t="n"/>
      <c r="D136" s="19" t="n"/>
      <c r="E136" s="19" t="n"/>
      <c r="F136" s="19" t="n"/>
      <c r="G136" s="19" t="n"/>
      <c r="H136" s="19" t="n"/>
      <c r="I136" s="56" t="n"/>
      <c r="J136" s="34" t="n"/>
      <c r="K136" s="34" t="n"/>
      <c r="L136" s="55" t="n"/>
      <c r="M136" s="24" t="n"/>
      <c r="N136" s="24" t="n"/>
      <c r="O136" s="24" t="n"/>
      <c r="P136" s="24" t="n"/>
      <c r="Q136" s="24" t="n"/>
      <c r="R136" s="44" t="n"/>
      <c r="S136" s="44" t="n"/>
      <c r="T136" s="44" t="n"/>
      <c r="U136" s="44" t="n"/>
      <c r="V136" s="44" t="n"/>
      <c r="W136" s="44" t="n"/>
      <c r="X136" s="44" t="n"/>
      <c r="Y136" s="44" t="n"/>
      <c r="Z136" s="44" t="n"/>
      <c r="AA136" s="44" t="n"/>
      <c r="AB136" s="44" t="n"/>
    </row>
    <row customHeight="1" ht="16.5" r="137" s="29">
      <c r="A137" s="36" t="n"/>
      <c r="B137" s="19" t="n"/>
      <c r="C137" s="19" t="n"/>
      <c r="D137" s="19" t="n"/>
      <c r="E137" s="19" t="n"/>
      <c r="F137" s="19" t="n"/>
      <c r="G137" s="19" t="n"/>
      <c r="H137" s="19" t="n"/>
      <c r="I137" s="56" t="n"/>
      <c r="J137" s="34" t="n"/>
      <c r="K137" s="34" t="n"/>
      <c r="L137" s="55" t="n"/>
      <c r="M137" s="24" t="n"/>
      <c r="N137" s="24" t="n"/>
      <c r="O137" s="24" t="n"/>
      <c r="P137" s="24" t="n"/>
      <c r="Q137" s="24" t="n"/>
      <c r="R137" s="44" t="n"/>
      <c r="S137" s="44" t="n"/>
      <c r="T137" s="44" t="n"/>
      <c r="U137" s="44" t="n"/>
      <c r="V137" s="44" t="n"/>
      <c r="W137" s="44" t="n"/>
      <c r="X137" s="44" t="n"/>
      <c r="Y137" s="44" t="n"/>
      <c r="Z137" s="44" t="n"/>
      <c r="AA137" s="44" t="n"/>
      <c r="AB137" s="44" t="n"/>
    </row>
    <row customHeight="1" ht="16.5" r="138" s="29">
      <c r="A138" s="36" t="n"/>
      <c r="B138" s="19" t="n"/>
      <c r="C138" s="19" t="n"/>
      <c r="D138" s="19" t="n"/>
      <c r="E138" s="19" t="n"/>
      <c r="F138" s="19" t="n"/>
      <c r="G138" s="19" t="n"/>
      <c r="H138" s="19" t="n"/>
      <c r="I138" s="56" t="n"/>
      <c r="J138" s="34" t="n"/>
      <c r="K138" s="34" t="n"/>
      <c r="L138" s="55" t="n"/>
      <c r="M138" s="24" t="n"/>
      <c r="N138" s="24" t="n"/>
      <c r="O138" s="24" t="n"/>
      <c r="P138" s="24" t="n"/>
      <c r="Q138" s="24" t="n"/>
      <c r="R138" s="44" t="n"/>
      <c r="S138" s="44" t="n"/>
      <c r="T138" s="44" t="n"/>
      <c r="U138" s="44" t="n"/>
      <c r="V138" s="44" t="n"/>
      <c r="W138" s="44" t="n"/>
      <c r="X138" s="44" t="n"/>
      <c r="Y138" s="44" t="n"/>
      <c r="Z138" s="44" t="n"/>
      <c r="AA138" s="44" t="n"/>
      <c r="AB138" s="44" t="n"/>
    </row>
    <row customHeight="1" ht="16.5" r="139" s="29">
      <c r="A139" s="36" t="n"/>
      <c r="B139" s="19" t="n"/>
      <c r="C139" s="19" t="n"/>
      <c r="D139" s="19" t="n"/>
      <c r="E139" s="19" t="n"/>
      <c r="F139" s="19" t="n"/>
      <c r="G139" s="19" t="n"/>
      <c r="H139" s="19" t="n"/>
      <c r="I139" s="56" t="n"/>
      <c r="J139" s="34" t="n"/>
      <c r="K139" s="34" t="n"/>
      <c r="L139" s="55" t="n"/>
      <c r="M139" s="24" t="n"/>
      <c r="N139" s="24" t="n"/>
      <c r="O139" s="24" t="n"/>
      <c r="P139" s="24" t="n"/>
      <c r="Q139" s="24" t="n"/>
      <c r="R139" s="44" t="n"/>
      <c r="S139" s="44" t="n"/>
      <c r="T139" s="44" t="n"/>
      <c r="U139" s="44" t="n"/>
      <c r="V139" s="44" t="n"/>
      <c r="W139" s="44" t="n"/>
      <c r="X139" s="44" t="n"/>
      <c r="Y139" s="44" t="n"/>
      <c r="Z139" s="44" t="n"/>
      <c r="AA139" s="44" t="n"/>
      <c r="AB139" s="44" t="n"/>
    </row>
    <row customHeight="1" ht="16.5" r="140" s="29">
      <c r="A140" s="36" t="n"/>
      <c r="B140" s="19" t="n"/>
      <c r="C140" s="19" t="n"/>
      <c r="D140" s="19" t="n"/>
      <c r="E140" s="19" t="n"/>
      <c r="F140" s="19" t="n"/>
      <c r="G140" s="19" t="n"/>
      <c r="H140" s="19" t="n"/>
      <c r="I140" s="56" t="n"/>
      <c r="J140" s="34" t="n"/>
      <c r="K140" s="34" t="n"/>
      <c r="L140" s="55" t="n"/>
      <c r="M140" s="24" t="n"/>
      <c r="N140" s="24" t="n"/>
      <c r="O140" s="24" t="n"/>
      <c r="P140" s="24" t="n"/>
      <c r="Q140" s="24" t="n"/>
      <c r="R140" s="44" t="n"/>
      <c r="S140" s="44" t="n"/>
      <c r="T140" s="44" t="n"/>
      <c r="U140" s="44" t="n"/>
      <c r="V140" s="44" t="n"/>
      <c r="W140" s="44" t="n"/>
      <c r="X140" s="44" t="n"/>
      <c r="Y140" s="44" t="n"/>
      <c r="Z140" s="44" t="n"/>
      <c r="AA140" s="44" t="n"/>
      <c r="AB140" s="44" t="n"/>
    </row>
    <row customHeight="1" ht="16.5" r="141" s="29">
      <c r="A141" s="36" t="n"/>
      <c r="B141" s="19" t="n"/>
      <c r="C141" s="19" t="n"/>
      <c r="D141" s="19" t="n"/>
      <c r="E141" s="19" t="n"/>
      <c r="F141" s="19" t="n"/>
      <c r="G141" s="19" t="n"/>
      <c r="H141" s="19" t="n"/>
      <c r="I141" s="56" t="n"/>
      <c r="J141" s="34" t="n"/>
      <c r="K141" s="34" t="n"/>
      <c r="L141" s="55" t="n"/>
      <c r="M141" s="24" t="n"/>
      <c r="N141" s="24" t="n"/>
      <c r="O141" s="24" t="n"/>
      <c r="P141" s="24" t="n"/>
      <c r="Q141" s="24" t="n"/>
      <c r="R141" s="44" t="n"/>
      <c r="S141" s="44" t="n"/>
      <c r="T141" s="44" t="n"/>
      <c r="U141" s="44" t="n"/>
      <c r="V141" s="44" t="n"/>
      <c r="W141" s="44" t="n"/>
      <c r="X141" s="44" t="n"/>
      <c r="Y141" s="44" t="n"/>
      <c r="Z141" s="44" t="n"/>
      <c r="AA141" s="44" t="n"/>
      <c r="AB141" s="44" t="n"/>
    </row>
    <row customHeight="1" ht="16.5" r="142" s="29">
      <c r="A142" s="36" t="n"/>
      <c r="B142" s="19" t="n"/>
      <c r="C142" s="19" t="n"/>
      <c r="D142" s="19" t="n"/>
      <c r="E142" s="19" t="n"/>
      <c r="F142" s="19" t="n"/>
      <c r="G142" s="19" t="n"/>
      <c r="H142" s="19" t="n"/>
      <c r="I142" s="56" t="n"/>
      <c r="J142" s="34" t="n"/>
      <c r="K142" s="34" t="n"/>
      <c r="L142" s="55" t="n"/>
      <c r="M142" s="24" t="n"/>
      <c r="N142" s="24" t="n"/>
      <c r="O142" s="24" t="n"/>
      <c r="P142" s="24" t="n"/>
      <c r="Q142" s="24" t="n"/>
      <c r="R142" s="44" t="n"/>
      <c r="S142" s="44" t="n"/>
      <c r="T142" s="44" t="n"/>
      <c r="U142" s="44" t="n"/>
      <c r="V142" s="44" t="n"/>
      <c r="W142" s="44" t="n"/>
      <c r="X142" s="44" t="n"/>
      <c r="Y142" s="44" t="n"/>
      <c r="Z142" s="44" t="n"/>
      <c r="AA142" s="44" t="n"/>
      <c r="AB142" s="44" t="n"/>
    </row>
    <row customHeight="1" ht="16.5" r="143" s="29">
      <c r="A143" s="36" t="n"/>
      <c r="B143" s="19" t="n"/>
      <c r="C143" s="19" t="n"/>
      <c r="D143" s="19" t="n"/>
      <c r="E143" s="19" t="n"/>
      <c r="F143" s="19" t="n"/>
      <c r="G143" s="19" t="n"/>
      <c r="H143" s="19" t="n"/>
      <c r="I143" s="56" t="n"/>
      <c r="J143" s="34" t="n"/>
      <c r="K143" s="34" t="n"/>
      <c r="L143" s="55" t="n"/>
      <c r="M143" s="24" t="n"/>
      <c r="N143" s="24" t="n"/>
      <c r="O143" s="24" t="n"/>
      <c r="P143" s="24" t="n"/>
      <c r="Q143" s="24" t="n"/>
      <c r="R143" s="44" t="n"/>
      <c r="S143" s="44" t="n"/>
      <c r="T143" s="44" t="n"/>
      <c r="U143" s="44" t="n"/>
      <c r="V143" s="44" t="n"/>
      <c r="W143" s="44" t="n"/>
      <c r="X143" s="44" t="n"/>
      <c r="Y143" s="44" t="n"/>
      <c r="Z143" s="44" t="n"/>
      <c r="AA143" s="44" t="n"/>
      <c r="AB143" s="44" t="n"/>
    </row>
    <row customHeight="1" ht="16.5" r="144" s="29">
      <c r="A144" s="36" t="n"/>
      <c r="B144" s="19" t="n"/>
      <c r="C144" s="19" t="n"/>
      <c r="D144" s="19" t="n"/>
      <c r="E144" s="19" t="n"/>
      <c r="F144" s="19" t="n"/>
      <c r="G144" s="19" t="n"/>
      <c r="H144" s="19" t="n"/>
      <c r="I144" s="56" t="n"/>
      <c r="J144" s="34" t="n"/>
      <c r="K144" s="34" t="n"/>
      <c r="L144" s="55" t="n"/>
      <c r="M144" s="24" t="n"/>
      <c r="N144" s="24" t="n"/>
      <c r="O144" s="24" t="n"/>
      <c r="P144" s="24" t="n"/>
      <c r="Q144" s="24" t="n"/>
      <c r="R144" s="44" t="n"/>
      <c r="S144" s="44" t="n"/>
      <c r="T144" s="44" t="n"/>
      <c r="U144" s="44" t="n"/>
      <c r="V144" s="44" t="n"/>
      <c r="W144" s="44" t="n"/>
      <c r="X144" s="44" t="n"/>
      <c r="Y144" s="44" t="n"/>
      <c r="Z144" s="44" t="n"/>
      <c r="AA144" s="44" t="n"/>
      <c r="AB144" s="44" t="n"/>
    </row>
    <row customHeight="1" ht="16.5" r="145" s="29">
      <c r="A145" s="36" t="n"/>
      <c r="B145" s="19" t="n"/>
      <c r="C145" s="19" t="n"/>
      <c r="D145" s="19" t="n"/>
      <c r="E145" s="19" t="n"/>
      <c r="F145" s="19" t="n"/>
      <c r="G145" s="19" t="n"/>
      <c r="H145" s="19" t="n"/>
      <c r="I145" s="56" t="n"/>
      <c r="J145" s="34" t="n"/>
      <c r="K145" s="34" t="n"/>
      <c r="L145" s="55" t="n"/>
      <c r="M145" s="24" t="n"/>
      <c r="N145" s="24" t="n"/>
      <c r="O145" s="24" t="n"/>
      <c r="P145" s="24" t="n"/>
      <c r="Q145" s="24" t="n"/>
      <c r="R145" s="44" t="n"/>
      <c r="S145" s="44" t="n"/>
      <c r="T145" s="44" t="n"/>
      <c r="U145" s="44" t="n"/>
      <c r="V145" s="44" t="n"/>
      <c r="W145" s="44" t="n"/>
      <c r="X145" s="44" t="n"/>
      <c r="Y145" s="44" t="n"/>
      <c r="Z145" s="44" t="n"/>
      <c r="AA145" s="44" t="n"/>
      <c r="AB145" s="44" t="n"/>
    </row>
    <row customHeight="1" ht="16.5" r="146" s="29">
      <c r="A146" s="36" t="n"/>
      <c r="B146" s="19" t="n"/>
      <c r="C146" s="19" t="n"/>
      <c r="D146" s="19" t="n"/>
      <c r="E146" s="19" t="n"/>
      <c r="F146" s="19" t="n"/>
      <c r="G146" s="19" t="n"/>
      <c r="H146" s="19" t="n"/>
      <c r="I146" s="56" t="n"/>
      <c r="J146" s="34" t="n"/>
      <c r="K146" s="34" t="n"/>
      <c r="L146" s="55" t="n"/>
      <c r="M146" s="24" t="n"/>
      <c r="N146" s="24" t="n"/>
      <c r="O146" s="24" t="n"/>
      <c r="P146" s="24" t="n"/>
      <c r="Q146" s="24" t="n"/>
      <c r="R146" s="44" t="n"/>
      <c r="S146" s="44" t="n"/>
      <c r="T146" s="44" t="n"/>
      <c r="U146" s="44" t="n"/>
      <c r="V146" s="44" t="n"/>
      <c r="W146" s="44" t="n"/>
      <c r="X146" s="44" t="n"/>
      <c r="Y146" s="44" t="n"/>
      <c r="Z146" s="44" t="n"/>
      <c r="AA146" s="44" t="n"/>
      <c r="AB146" s="44" t="n"/>
    </row>
    <row customHeight="1" ht="16.5" r="147" s="29">
      <c r="A147" s="36" t="n"/>
      <c r="B147" s="19" t="n"/>
      <c r="C147" s="19" t="n"/>
      <c r="D147" s="19" t="n"/>
      <c r="E147" s="19" t="n"/>
      <c r="F147" s="19" t="n"/>
      <c r="G147" s="19" t="n"/>
      <c r="H147" s="19" t="n"/>
      <c r="I147" s="56" t="n"/>
      <c r="J147" s="34" t="n"/>
      <c r="K147" s="34" t="n"/>
      <c r="L147" s="55" t="n"/>
      <c r="M147" s="24" t="n"/>
      <c r="N147" s="24" t="n"/>
      <c r="O147" s="24" t="n"/>
      <c r="P147" s="24" t="n"/>
      <c r="Q147" s="24" t="n"/>
      <c r="R147" s="44" t="n"/>
      <c r="S147" s="44" t="n"/>
      <c r="T147" s="44" t="n"/>
      <c r="U147" s="44" t="n"/>
      <c r="V147" s="44" t="n"/>
      <c r="W147" s="44" t="n"/>
      <c r="X147" s="44" t="n"/>
      <c r="Y147" s="44" t="n"/>
      <c r="Z147" s="44" t="n"/>
      <c r="AA147" s="44" t="n"/>
      <c r="AB147" s="44" t="n"/>
    </row>
    <row customHeight="1" ht="16.5" r="148" s="29">
      <c r="A148" s="36" t="n"/>
      <c r="B148" s="19" t="n"/>
      <c r="C148" s="19" t="n"/>
      <c r="D148" s="19" t="n"/>
      <c r="E148" s="19" t="n"/>
      <c r="F148" s="19" t="n"/>
      <c r="G148" s="19" t="n"/>
      <c r="H148" s="19" t="n"/>
      <c r="I148" s="56" t="n"/>
      <c r="J148" s="34" t="n"/>
      <c r="K148" s="34" t="n"/>
      <c r="L148" s="55" t="n"/>
      <c r="M148" s="24" t="n"/>
      <c r="N148" s="24" t="n"/>
      <c r="O148" s="24" t="n"/>
      <c r="P148" s="24" t="n"/>
      <c r="Q148" s="24" t="n"/>
      <c r="R148" s="44" t="n"/>
      <c r="S148" s="44" t="n"/>
      <c r="T148" s="44" t="n"/>
      <c r="U148" s="44" t="n"/>
      <c r="V148" s="44" t="n"/>
      <c r="W148" s="44" t="n"/>
      <c r="X148" s="44" t="n"/>
      <c r="Y148" s="44" t="n"/>
      <c r="Z148" s="44" t="n"/>
      <c r="AA148" s="44" t="n"/>
      <c r="AB148" s="44" t="n"/>
    </row>
    <row customHeight="1" ht="16.5" r="149" s="29">
      <c r="A149" s="36" t="n"/>
      <c r="B149" s="19" t="n"/>
      <c r="C149" s="19" t="n"/>
      <c r="D149" s="19" t="n"/>
      <c r="E149" s="19" t="n"/>
      <c r="F149" s="19" t="n"/>
      <c r="G149" s="19" t="n"/>
      <c r="H149" s="19" t="n"/>
      <c r="I149" s="56" t="n"/>
      <c r="J149" s="34" t="n"/>
      <c r="K149" s="34" t="n"/>
      <c r="L149" s="55" t="n"/>
      <c r="M149" s="24" t="n"/>
      <c r="N149" s="24" t="n"/>
      <c r="O149" s="24" t="n"/>
      <c r="P149" s="24" t="n"/>
      <c r="Q149" s="24" t="n"/>
      <c r="R149" s="44" t="n"/>
      <c r="S149" s="44" t="n"/>
      <c r="T149" s="44" t="n"/>
      <c r="U149" s="44" t="n"/>
      <c r="V149" s="44" t="n"/>
      <c r="W149" s="44" t="n"/>
      <c r="X149" s="44" t="n"/>
      <c r="Y149" s="44" t="n"/>
      <c r="Z149" s="44" t="n"/>
      <c r="AA149" s="44" t="n"/>
      <c r="AB149" s="44" t="n"/>
    </row>
    <row customHeight="1" ht="16.5" r="150" s="29">
      <c r="A150" s="36" t="n"/>
      <c r="B150" s="19" t="n"/>
      <c r="C150" s="19" t="n"/>
      <c r="D150" s="19" t="n"/>
      <c r="E150" s="19" t="n"/>
      <c r="F150" s="19" t="n"/>
      <c r="G150" s="19" t="n"/>
      <c r="H150" s="19" t="n"/>
      <c r="I150" s="56" t="n"/>
      <c r="J150" s="34" t="n"/>
      <c r="K150" s="34" t="n"/>
      <c r="L150" s="55" t="n"/>
      <c r="M150" s="24" t="n"/>
      <c r="N150" s="24" t="n"/>
      <c r="O150" s="24" t="n"/>
      <c r="P150" s="24" t="n"/>
      <c r="Q150" s="24" t="n"/>
      <c r="R150" s="44" t="n"/>
      <c r="S150" s="44" t="n"/>
      <c r="T150" s="44" t="n"/>
      <c r="U150" s="44" t="n"/>
      <c r="V150" s="44" t="n"/>
      <c r="W150" s="44" t="n"/>
      <c r="X150" s="44" t="n"/>
      <c r="Y150" s="44" t="n"/>
      <c r="Z150" s="44" t="n"/>
      <c r="AA150" s="44" t="n"/>
      <c r="AB150" s="44" t="n"/>
    </row>
    <row customHeight="1" ht="16.5" r="151" s="29">
      <c r="A151" s="36" t="n"/>
      <c r="B151" s="19" t="n"/>
      <c r="C151" s="19" t="n"/>
      <c r="D151" s="19" t="n"/>
      <c r="E151" s="19" t="n"/>
      <c r="F151" s="19" t="n"/>
      <c r="G151" s="19" t="n"/>
      <c r="H151" s="19" t="n"/>
      <c r="I151" s="56" t="n"/>
      <c r="J151" s="34" t="n"/>
      <c r="K151" s="34" t="n"/>
      <c r="L151" s="55" t="n"/>
      <c r="M151" s="24" t="n"/>
      <c r="N151" s="24" t="n"/>
      <c r="O151" s="24" t="n"/>
      <c r="P151" s="24" t="n"/>
      <c r="Q151" s="24" t="n"/>
      <c r="R151" s="44" t="n"/>
      <c r="S151" s="44" t="n"/>
      <c r="T151" s="44" t="n"/>
      <c r="U151" s="44" t="n"/>
      <c r="V151" s="44" t="n"/>
      <c r="W151" s="44" t="n"/>
      <c r="X151" s="44" t="n"/>
      <c r="Y151" s="44" t="n"/>
      <c r="Z151" s="44" t="n"/>
      <c r="AA151" s="44" t="n"/>
      <c r="AB151" s="44" t="n"/>
    </row>
    <row customHeight="1" ht="16.5" r="152" s="29">
      <c r="A152" s="36" t="n"/>
      <c r="B152" s="19" t="n"/>
      <c r="C152" s="19" t="n"/>
      <c r="D152" s="19" t="n"/>
      <c r="E152" s="19" t="n"/>
      <c r="F152" s="19" t="n"/>
      <c r="G152" s="19" t="n"/>
      <c r="H152" s="19" t="n"/>
      <c r="I152" s="56" t="n"/>
      <c r="J152" s="34" t="n"/>
      <c r="K152" s="34" t="n"/>
      <c r="L152" s="55" t="n"/>
      <c r="M152" s="24" t="n"/>
      <c r="N152" s="24" t="n"/>
      <c r="O152" s="24" t="n"/>
      <c r="P152" s="24" t="n"/>
      <c r="Q152" s="24" t="n"/>
      <c r="R152" s="44" t="n"/>
      <c r="S152" s="44" t="n"/>
      <c r="T152" s="44" t="n"/>
      <c r="U152" s="44" t="n"/>
      <c r="V152" s="44" t="n"/>
      <c r="W152" s="44" t="n"/>
      <c r="X152" s="44" t="n"/>
      <c r="Y152" s="44" t="n"/>
      <c r="Z152" s="44" t="n"/>
      <c r="AA152" s="44" t="n"/>
      <c r="AB152" s="44" t="n"/>
    </row>
    <row customHeight="1" ht="16.5" r="153" s="29">
      <c r="A153" s="36" t="n"/>
      <c r="B153" s="19" t="n"/>
      <c r="C153" s="19" t="n"/>
      <c r="D153" s="19" t="n"/>
      <c r="E153" s="19" t="n"/>
      <c r="F153" s="19" t="n"/>
      <c r="G153" s="19" t="n"/>
      <c r="H153" s="19" t="n"/>
      <c r="I153" s="56" t="n"/>
      <c r="J153" s="34" t="n"/>
      <c r="K153" s="34" t="n"/>
      <c r="L153" s="55" t="n"/>
      <c r="M153" s="24" t="n"/>
      <c r="N153" s="24" t="n"/>
      <c r="O153" s="24" t="n"/>
      <c r="P153" s="24" t="n"/>
      <c r="Q153" s="24" t="n"/>
      <c r="R153" s="44" t="n"/>
      <c r="S153" s="44" t="n"/>
      <c r="T153" s="44" t="n"/>
      <c r="U153" s="44" t="n"/>
      <c r="V153" s="44" t="n"/>
      <c r="W153" s="44" t="n"/>
      <c r="X153" s="44" t="n"/>
      <c r="Y153" s="44" t="n"/>
      <c r="Z153" s="44" t="n"/>
      <c r="AA153" s="44" t="n"/>
      <c r="AB153" s="44" t="n"/>
    </row>
    <row customHeight="1" ht="16.5" r="154" s="29">
      <c r="A154" s="36" t="n"/>
      <c r="B154" s="19" t="n"/>
      <c r="C154" s="19" t="n"/>
      <c r="D154" s="19" t="n"/>
      <c r="E154" s="19" t="n"/>
      <c r="F154" s="19" t="n"/>
      <c r="G154" s="19" t="n"/>
      <c r="H154" s="19" t="n"/>
      <c r="I154" s="56" t="n"/>
      <c r="J154" s="34" t="n"/>
      <c r="K154" s="34" t="n"/>
      <c r="L154" s="55" t="n"/>
      <c r="M154" s="24" t="n"/>
      <c r="N154" s="24" t="n"/>
      <c r="O154" s="24" t="n"/>
      <c r="P154" s="24" t="n"/>
      <c r="Q154" s="24" t="n"/>
      <c r="R154" s="44" t="n"/>
      <c r="S154" s="44" t="n"/>
      <c r="T154" s="44" t="n"/>
      <c r="U154" s="44" t="n"/>
      <c r="V154" s="44" t="n"/>
      <c r="W154" s="44" t="n"/>
      <c r="X154" s="44" t="n"/>
      <c r="Y154" s="44" t="n"/>
      <c r="Z154" s="44" t="n"/>
      <c r="AA154" s="44" t="n"/>
      <c r="AB154" s="44" t="n"/>
    </row>
    <row customHeight="1" ht="16.5" r="155" s="29">
      <c r="A155" s="36" t="n"/>
      <c r="B155" s="19" t="n"/>
      <c r="C155" s="19" t="n"/>
      <c r="D155" s="19" t="n"/>
      <c r="E155" s="19" t="n"/>
      <c r="F155" s="19" t="n"/>
      <c r="G155" s="19" t="n"/>
      <c r="H155" s="19" t="n"/>
      <c r="I155" s="56" t="n"/>
      <c r="J155" s="34" t="n"/>
      <c r="K155" s="34" t="n"/>
      <c r="L155" s="55" t="n"/>
      <c r="M155" s="24" t="n"/>
      <c r="N155" s="24" t="n"/>
      <c r="O155" s="24" t="n"/>
      <c r="P155" s="24" t="n"/>
      <c r="Q155" s="24" t="n"/>
      <c r="R155" s="44" t="n"/>
      <c r="S155" s="44" t="n"/>
      <c r="T155" s="44" t="n"/>
      <c r="U155" s="44" t="n"/>
      <c r="V155" s="44" t="n"/>
      <c r="W155" s="44" t="n"/>
      <c r="X155" s="44" t="n"/>
      <c r="Y155" s="44" t="n"/>
      <c r="Z155" s="44" t="n"/>
      <c r="AA155" s="44" t="n"/>
      <c r="AB155" s="44" t="n"/>
    </row>
    <row customHeight="1" ht="16.5" r="156" s="29">
      <c r="A156" s="36" t="n"/>
      <c r="B156" s="19" t="n"/>
      <c r="C156" s="19" t="n"/>
      <c r="D156" s="19" t="n"/>
      <c r="E156" s="19" t="n"/>
      <c r="F156" s="19" t="n"/>
      <c r="G156" s="19" t="n"/>
      <c r="H156" s="19" t="n"/>
      <c r="I156" s="56" t="n"/>
      <c r="J156" s="34" t="n"/>
      <c r="K156" s="34" t="n"/>
      <c r="L156" s="55" t="n"/>
      <c r="M156" s="24" t="n"/>
      <c r="N156" s="24" t="n"/>
      <c r="O156" s="24" t="n"/>
      <c r="P156" s="24" t="n"/>
      <c r="Q156" s="24" t="n"/>
      <c r="R156" s="44" t="n"/>
      <c r="S156" s="44" t="n"/>
      <c r="T156" s="44" t="n"/>
      <c r="U156" s="44" t="n"/>
      <c r="V156" s="44" t="n"/>
      <c r="W156" s="44" t="n"/>
      <c r="X156" s="44" t="n"/>
      <c r="Y156" s="44" t="n"/>
      <c r="Z156" s="44" t="n"/>
      <c r="AA156" s="44" t="n"/>
      <c r="AB156" s="44" t="n"/>
    </row>
    <row customHeight="1" ht="16.5" r="157" s="29">
      <c r="A157" s="36" t="n"/>
      <c r="B157" s="19" t="n"/>
      <c r="C157" s="19" t="n"/>
      <c r="D157" s="19" t="n"/>
      <c r="E157" s="19" t="n"/>
      <c r="F157" s="19" t="n"/>
      <c r="G157" s="19" t="n"/>
      <c r="H157" s="19" t="n"/>
      <c r="I157" s="56" t="n"/>
      <c r="J157" s="34" t="n"/>
      <c r="K157" s="34" t="n"/>
      <c r="L157" s="55" t="n"/>
      <c r="M157" s="24" t="n"/>
      <c r="N157" s="24" t="n"/>
      <c r="O157" s="24" t="n"/>
      <c r="P157" s="24" t="n"/>
      <c r="Q157" s="24" t="n"/>
      <c r="R157" s="44" t="n"/>
      <c r="S157" s="44" t="n"/>
      <c r="T157" s="44" t="n"/>
      <c r="U157" s="44" t="n"/>
      <c r="V157" s="44" t="n"/>
      <c r="W157" s="44" t="n"/>
      <c r="X157" s="44" t="n"/>
      <c r="Y157" s="44" t="n"/>
      <c r="Z157" s="44" t="n"/>
      <c r="AA157" s="44" t="n"/>
      <c r="AB157" s="44" t="n"/>
    </row>
    <row customHeight="1" ht="16.5" r="158" s="29">
      <c r="A158" s="36" t="n"/>
      <c r="B158" s="19" t="n"/>
      <c r="C158" s="19" t="n"/>
      <c r="D158" s="19" t="n"/>
      <c r="E158" s="19" t="n"/>
      <c r="F158" s="19" t="n"/>
      <c r="G158" s="19" t="n"/>
      <c r="H158" s="19" t="n"/>
      <c r="I158" s="56" t="n"/>
      <c r="J158" s="34" t="n"/>
      <c r="K158" s="34" t="n"/>
      <c r="L158" s="55" t="n"/>
      <c r="M158" s="24" t="n"/>
      <c r="N158" s="24" t="n"/>
      <c r="O158" s="24" t="n"/>
      <c r="P158" s="24" t="n"/>
      <c r="Q158" s="24" t="n"/>
      <c r="R158" s="44" t="n"/>
      <c r="S158" s="44" t="n"/>
      <c r="T158" s="44" t="n"/>
      <c r="U158" s="44" t="n"/>
      <c r="V158" s="44" t="n"/>
      <c r="W158" s="44" t="n"/>
      <c r="X158" s="44" t="n"/>
      <c r="Y158" s="44" t="n"/>
      <c r="Z158" s="44" t="n"/>
      <c r="AA158" s="44" t="n"/>
      <c r="AB158" s="44" t="n"/>
    </row>
    <row customHeight="1" ht="16.5" r="159" s="29">
      <c r="A159" s="36" t="n"/>
      <c r="B159" s="19" t="n"/>
      <c r="C159" s="19" t="n"/>
      <c r="D159" s="19" t="n"/>
      <c r="E159" s="19" t="n"/>
      <c r="F159" s="19" t="n"/>
      <c r="G159" s="19" t="n"/>
      <c r="H159" s="19" t="n"/>
      <c r="I159" s="56" t="n"/>
      <c r="J159" s="34" t="n"/>
      <c r="K159" s="34" t="n"/>
      <c r="L159" s="55" t="n"/>
      <c r="M159" s="24" t="n"/>
      <c r="N159" s="24" t="n"/>
      <c r="O159" s="24" t="n"/>
      <c r="P159" s="24" t="n"/>
      <c r="Q159" s="24" t="n"/>
      <c r="R159" s="44" t="n"/>
      <c r="S159" s="44" t="n"/>
      <c r="T159" s="44" t="n"/>
      <c r="U159" s="44" t="n"/>
      <c r="V159" s="44" t="n"/>
      <c r="W159" s="44" t="n"/>
      <c r="X159" s="44" t="n"/>
      <c r="Y159" s="44" t="n"/>
      <c r="Z159" s="44" t="n"/>
      <c r="AA159" s="44" t="n"/>
      <c r="AB159" s="44" t="n"/>
    </row>
    <row customHeight="1" ht="16.5" r="160" s="29">
      <c r="A160" s="36" t="n"/>
      <c r="B160" s="19" t="n"/>
      <c r="C160" s="19" t="n"/>
      <c r="D160" s="19" t="n"/>
      <c r="E160" s="19" t="n"/>
      <c r="F160" s="19" t="n"/>
      <c r="G160" s="19" t="n"/>
      <c r="H160" s="19" t="n"/>
      <c r="I160" s="56" t="n"/>
      <c r="J160" s="34" t="n"/>
      <c r="K160" s="34" t="n"/>
      <c r="L160" s="55" t="n"/>
      <c r="M160" s="24" t="n"/>
      <c r="N160" s="24" t="n"/>
      <c r="O160" s="24" t="n"/>
      <c r="P160" s="24" t="n"/>
      <c r="Q160" s="24" t="n"/>
      <c r="R160" s="44" t="n"/>
      <c r="S160" s="44" t="n"/>
      <c r="T160" s="44" t="n"/>
      <c r="U160" s="44" t="n"/>
      <c r="V160" s="44" t="n"/>
      <c r="W160" s="44" t="n"/>
      <c r="X160" s="44" t="n"/>
      <c r="Y160" s="44" t="n"/>
      <c r="Z160" s="44" t="n"/>
      <c r="AA160" s="44" t="n"/>
      <c r="AB160" s="44" t="n"/>
    </row>
    <row customHeight="1" ht="16.5" r="161" s="29">
      <c r="A161" s="36" t="n"/>
      <c r="B161" s="19" t="n"/>
      <c r="C161" s="19" t="n"/>
      <c r="D161" s="19" t="n"/>
      <c r="E161" s="19" t="n"/>
      <c r="F161" s="19" t="n"/>
      <c r="G161" s="19" t="n"/>
      <c r="H161" s="19" t="n"/>
      <c r="I161" s="56" t="n"/>
      <c r="J161" s="34" t="n"/>
      <c r="K161" s="34" t="n"/>
      <c r="L161" s="55" t="n"/>
      <c r="M161" s="24" t="n"/>
      <c r="N161" s="24" t="n"/>
      <c r="O161" s="24" t="n"/>
      <c r="P161" s="24" t="n"/>
      <c r="Q161" s="24" t="n"/>
      <c r="R161" s="44" t="n"/>
      <c r="S161" s="44" t="n"/>
      <c r="T161" s="44" t="n"/>
      <c r="U161" s="44" t="n"/>
      <c r="V161" s="44" t="n"/>
      <c r="W161" s="44" t="n"/>
      <c r="X161" s="44" t="n"/>
      <c r="Y161" s="44" t="n"/>
      <c r="Z161" s="44" t="n"/>
      <c r="AA161" s="44" t="n"/>
      <c r="AB161" s="44" t="n"/>
    </row>
    <row customHeight="1" ht="16.5" r="162" s="29">
      <c r="A162" s="36" t="n"/>
      <c r="B162" s="19" t="n"/>
      <c r="C162" s="19" t="n"/>
      <c r="D162" s="19" t="n"/>
      <c r="E162" s="19" t="n"/>
      <c r="F162" s="19" t="n"/>
      <c r="G162" s="19" t="n"/>
      <c r="H162" s="19" t="n"/>
      <c r="I162" s="56" t="n"/>
      <c r="J162" s="34" t="n"/>
      <c r="K162" s="34" t="n"/>
      <c r="L162" s="55" t="n"/>
      <c r="M162" s="24" t="n"/>
      <c r="N162" s="24" t="n"/>
      <c r="O162" s="24" t="n"/>
      <c r="P162" s="24" t="n"/>
      <c r="Q162" s="24" t="n"/>
      <c r="R162" s="44" t="n"/>
      <c r="S162" s="44" t="n"/>
      <c r="T162" s="44" t="n"/>
      <c r="U162" s="44" t="n"/>
      <c r="V162" s="44" t="n"/>
      <c r="W162" s="44" t="n"/>
      <c r="X162" s="44" t="n"/>
      <c r="Y162" s="44" t="n"/>
      <c r="Z162" s="44" t="n"/>
      <c r="AA162" s="44" t="n"/>
      <c r="AB162" s="44" t="n"/>
    </row>
    <row customHeight="1" ht="16.5" r="163" s="29">
      <c r="A163" s="36" t="n"/>
      <c r="B163" s="19" t="n"/>
      <c r="C163" s="19" t="n"/>
      <c r="D163" s="19" t="n"/>
      <c r="E163" s="19" t="n"/>
      <c r="F163" s="19" t="n"/>
      <c r="G163" s="19" t="n"/>
      <c r="H163" s="19" t="n"/>
      <c r="I163" s="56" t="n"/>
      <c r="J163" s="34" t="n"/>
      <c r="K163" s="34" t="n"/>
      <c r="L163" s="55" t="n"/>
      <c r="M163" s="24" t="n"/>
      <c r="N163" s="24" t="n"/>
      <c r="O163" s="24" t="n"/>
      <c r="P163" s="24" t="n"/>
      <c r="Q163" s="24" t="n"/>
      <c r="R163" s="44" t="n"/>
      <c r="S163" s="44" t="n"/>
      <c r="T163" s="44" t="n"/>
      <c r="U163" s="44" t="n"/>
      <c r="V163" s="44" t="n"/>
      <c r="W163" s="44" t="n"/>
      <c r="X163" s="44" t="n"/>
      <c r="Y163" s="44" t="n"/>
      <c r="Z163" s="44" t="n"/>
      <c r="AA163" s="44" t="n"/>
      <c r="AB163" s="44" t="n"/>
    </row>
    <row customHeight="1" ht="16.5" r="164" s="29">
      <c r="A164" s="36" t="n"/>
      <c r="B164" s="19" t="n"/>
      <c r="C164" s="19" t="n"/>
      <c r="D164" s="19" t="n"/>
      <c r="E164" s="19" t="n"/>
      <c r="F164" s="19" t="n"/>
      <c r="G164" s="19" t="n"/>
      <c r="H164" s="19" t="n"/>
      <c r="I164" s="56" t="n"/>
      <c r="J164" s="34" t="n"/>
      <c r="K164" s="34" t="n"/>
      <c r="L164" s="55" t="n"/>
      <c r="M164" s="24" t="n"/>
      <c r="N164" s="24" t="n"/>
      <c r="O164" s="24" t="n"/>
      <c r="P164" s="24" t="n"/>
      <c r="Q164" s="24" t="n"/>
      <c r="R164" s="44" t="n"/>
      <c r="S164" s="44" t="n"/>
      <c r="T164" s="44" t="n"/>
      <c r="U164" s="44" t="n"/>
      <c r="V164" s="44" t="n"/>
      <c r="W164" s="44" t="n"/>
      <c r="X164" s="44" t="n"/>
      <c r="Y164" s="44" t="n"/>
      <c r="Z164" s="44" t="n"/>
      <c r="AA164" s="44" t="n"/>
      <c r="AB164" s="44" t="n"/>
    </row>
    <row customHeight="1" ht="16.5" r="165" s="29">
      <c r="A165" s="36" t="n"/>
      <c r="B165" s="19" t="n"/>
      <c r="C165" s="19" t="n"/>
      <c r="D165" s="19" t="n"/>
      <c r="E165" s="19" t="n"/>
      <c r="F165" s="19" t="n"/>
      <c r="G165" s="19" t="n"/>
      <c r="H165" s="19" t="n"/>
      <c r="I165" s="56" t="n"/>
      <c r="J165" s="34" t="n"/>
      <c r="K165" s="34" t="n"/>
      <c r="L165" s="55" t="n"/>
      <c r="M165" s="24" t="n"/>
      <c r="N165" s="24" t="n"/>
      <c r="O165" s="24" t="n"/>
      <c r="P165" s="24" t="n"/>
      <c r="Q165" s="24" t="n"/>
      <c r="R165" s="44" t="n"/>
      <c r="S165" s="44" t="n"/>
      <c r="T165" s="44" t="n"/>
      <c r="U165" s="44" t="n"/>
      <c r="V165" s="44" t="n"/>
      <c r="W165" s="44" t="n"/>
      <c r="X165" s="44" t="n"/>
      <c r="Y165" s="44" t="n"/>
      <c r="Z165" s="44" t="n"/>
      <c r="AA165" s="44" t="n"/>
      <c r="AB165" s="44" t="n"/>
    </row>
    <row customHeight="1" ht="16.5" r="166" s="29">
      <c r="A166" s="36" t="n"/>
      <c r="B166" s="19" t="n"/>
      <c r="C166" s="19" t="n"/>
      <c r="D166" s="19" t="n"/>
      <c r="E166" s="19" t="n"/>
      <c r="F166" s="19" t="n"/>
      <c r="G166" s="19" t="n"/>
      <c r="H166" s="19" t="n"/>
      <c r="I166" s="56" t="n"/>
      <c r="J166" s="34" t="n"/>
      <c r="K166" s="34" t="n"/>
      <c r="L166" s="55" t="n"/>
      <c r="M166" s="24" t="n"/>
      <c r="N166" s="24" t="n"/>
      <c r="O166" s="24" t="n"/>
      <c r="P166" s="24" t="n"/>
      <c r="Q166" s="24" t="n"/>
      <c r="R166" s="44" t="n"/>
      <c r="S166" s="44" t="n"/>
      <c r="T166" s="44" t="n"/>
      <c r="U166" s="44" t="n"/>
      <c r="V166" s="44" t="n"/>
      <c r="W166" s="44" t="n"/>
      <c r="X166" s="44" t="n"/>
      <c r="Y166" s="44" t="n"/>
      <c r="Z166" s="44" t="n"/>
      <c r="AA166" s="44" t="n"/>
      <c r="AB166" s="44" t="n"/>
    </row>
    <row customHeight="1" ht="16.5" r="167" s="29">
      <c r="A167" s="36" t="n"/>
      <c r="B167" s="19" t="n"/>
      <c r="C167" s="19" t="n"/>
      <c r="D167" s="19" t="n"/>
      <c r="E167" s="19" t="n"/>
      <c r="F167" s="19" t="n"/>
      <c r="G167" s="19" t="n"/>
      <c r="H167" s="19" t="n"/>
      <c r="I167" s="56" t="n"/>
      <c r="J167" s="34" t="n"/>
      <c r="K167" s="34" t="n"/>
      <c r="L167" s="55" t="n"/>
      <c r="M167" s="24" t="n"/>
      <c r="N167" s="24" t="n"/>
      <c r="O167" s="24" t="n"/>
      <c r="P167" s="24" t="n"/>
      <c r="Q167" s="24" t="n"/>
      <c r="R167" s="44" t="n"/>
      <c r="S167" s="44" t="n"/>
      <c r="T167" s="44" t="n"/>
      <c r="U167" s="44" t="n"/>
      <c r="V167" s="44" t="n"/>
      <c r="W167" s="44" t="n"/>
      <c r="X167" s="44" t="n"/>
      <c r="Y167" s="44" t="n"/>
      <c r="Z167" s="44" t="n"/>
      <c r="AA167" s="44" t="n"/>
      <c r="AB167" s="44" t="n"/>
    </row>
    <row customHeight="1" ht="16.5" r="168" s="29">
      <c r="A168" s="36" t="n"/>
      <c r="B168" s="19" t="n"/>
      <c r="C168" s="19" t="n"/>
      <c r="D168" s="19" t="n"/>
      <c r="E168" s="19" t="n"/>
      <c r="F168" s="19" t="n"/>
      <c r="G168" s="19" t="n"/>
      <c r="H168" s="19" t="n"/>
      <c r="I168" s="56" t="n"/>
      <c r="J168" s="34" t="n"/>
      <c r="K168" s="34" t="n"/>
      <c r="L168" s="55" t="n"/>
      <c r="M168" s="24" t="n"/>
      <c r="N168" s="24" t="n"/>
      <c r="O168" s="24" t="n"/>
      <c r="P168" s="24" t="n"/>
      <c r="Q168" s="24" t="n"/>
      <c r="R168" s="44" t="n"/>
      <c r="S168" s="44" t="n"/>
      <c r="T168" s="44" t="n"/>
      <c r="U168" s="44" t="n"/>
      <c r="V168" s="44" t="n"/>
      <c r="W168" s="44" t="n"/>
      <c r="X168" s="44" t="n"/>
      <c r="Y168" s="44" t="n"/>
      <c r="Z168" s="44" t="n"/>
      <c r="AA168" s="44" t="n"/>
      <c r="AB168" s="44" t="n"/>
    </row>
    <row customHeight="1" ht="16.5" r="169" s="29">
      <c r="A169" s="36" t="n"/>
      <c r="B169" s="19" t="n"/>
      <c r="C169" s="19" t="n"/>
      <c r="D169" s="19" t="n"/>
      <c r="E169" s="19" t="n"/>
      <c r="F169" s="19" t="n"/>
      <c r="G169" s="19" t="n"/>
      <c r="H169" s="19" t="n"/>
      <c r="I169" s="56" t="n"/>
      <c r="J169" s="34" t="n"/>
      <c r="K169" s="34" t="n"/>
      <c r="L169" s="55" t="n"/>
      <c r="M169" s="24" t="n"/>
      <c r="N169" s="24" t="n"/>
      <c r="O169" s="24" t="n"/>
      <c r="P169" s="24" t="n"/>
      <c r="Q169" s="24" t="n"/>
      <c r="R169" s="44" t="n"/>
      <c r="S169" s="44" t="n"/>
      <c r="T169" s="44" t="n"/>
      <c r="U169" s="44" t="n"/>
      <c r="V169" s="44" t="n"/>
      <c r="W169" s="44" t="n"/>
      <c r="X169" s="44" t="n"/>
      <c r="Y169" s="44" t="n"/>
      <c r="Z169" s="44" t="n"/>
      <c r="AA169" s="44" t="n"/>
      <c r="AB169" s="44" t="n"/>
    </row>
    <row customHeight="1" ht="16.5" r="170" s="29">
      <c r="A170" s="36" t="n"/>
      <c r="B170" s="19" t="n"/>
      <c r="C170" s="19" t="n"/>
      <c r="D170" s="19" t="n"/>
      <c r="E170" s="19" t="n"/>
      <c r="F170" s="19" t="n"/>
      <c r="G170" s="19" t="n"/>
      <c r="H170" s="19" t="n"/>
      <c r="I170" s="56" t="n"/>
      <c r="J170" s="34" t="n"/>
      <c r="K170" s="34" t="n"/>
      <c r="L170" s="55" t="n"/>
      <c r="M170" s="24" t="n"/>
      <c r="N170" s="24" t="n"/>
      <c r="O170" s="24" t="n"/>
      <c r="P170" s="24" t="n"/>
      <c r="Q170" s="24" t="n"/>
      <c r="R170" s="44" t="n"/>
      <c r="S170" s="44" t="n"/>
      <c r="T170" s="44" t="n"/>
      <c r="U170" s="44" t="n"/>
      <c r="V170" s="44" t="n"/>
      <c r="W170" s="44" t="n"/>
      <c r="X170" s="44" t="n"/>
      <c r="Y170" s="44" t="n"/>
      <c r="Z170" s="44" t="n"/>
      <c r="AA170" s="44" t="n"/>
      <c r="AB170" s="44" t="n"/>
    </row>
    <row customHeight="1" ht="16.5" r="171" s="29">
      <c r="A171" s="36" t="n"/>
      <c r="B171" s="19" t="n"/>
      <c r="C171" s="19" t="n"/>
      <c r="D171" s="19" t="n"/>
      <c r="E171" s="19" t="n"/>
      <c r="F171" s="19" t="n"/>
      <c r="G171" s="19" t="n"/>
      <c r="H171" s="19" t="n"/>
      <c r="I171" s="56" t="n"/>
      <c r="J171" s="34" t="n"/>
      <c r="K171" s="34" t="n"/>
      <c r="L171" s="55" t="n"/>
      <c r="M171" s="24" t="n"/>
      <c r="N171" s="24" t="n"/>
      <c r="O171" s="24" t="n"/>
      <c r="P171" s="24" t="n"/>
      <c r="Q171" s="24" t="n"/>
      <c r="R171" s="44" t="n"/>
      <c r="S171" s="44" t="n"/>
      <c r="T171" s="44" t="n"/>
      <c r="U171" s="44" t="n"/>
      <c r="V171" s="44" t="n"/>
      <c r="W171" s="44" t="n"/>
      <c r="X171" s="44" t="n"/>
      <c r="Y171" s="44" t="n"/>
      <c r="Z171" s="44" t="n"/>
      <c r="AA171" s="44" t="n"/>
      <c r="AB171" s="44" t="n"/>
    </row>
    <row customHeight="1" ht="16.5" r="172" s="29">
      <c r="A172" s="36" t="n"/>
      <c r="B172" s="19" t="n"/>
      <c r="C172" s="19" t="n"/>
      <c r="D172" s="19" t="n"/>
      <c r="E172" s="19" t="n"/>
      <c r="F172" s="19" t="n"/>
      <c r="G172" s="19" t="n"/>
      <c r="H172" s="19" t="n"/>
      <c r="I172" s="56" t="n"/>
      <c r="J172" s="34" t="n"/>
      <c r="K172" s="34" t="n"/>
      <c r="L172" s="55" t="n"/>
      <c r="M172" s="24" t="n"/>
      <c r="N172" s="24" t="n"/>
      <c r="O172" s="24" t="n"/>
      <c r="P172" s="24" t="n"/>
      <c r="Q172" s="24" t="n"/>
      <c r="R172" s="44" t="n"/>
      <c r="S172" s="44" t="n"/>
      <c r="T172" s="44" t="n"/>
      <c r="U172" s="44" t="n"/>
      <c r="V172" s="44" t="n"/>
      <c r="W172" s="44" t="n"/>
      <c r="X172" s="44" t="n"/>
      <c r="Y172" s="44" t="n"/>
      <c r="Z172" s="44" t="n"/>
      <c r="AA172" s="44" t="n"/>
      <c r="AB172" s="44" t="n"/>
    </row>
    <row customHeight="1" ht="16.5" r="173" s="29">
      <c r="A173" s="36" t="n"/>
      <c r="B173" s="19" t="n"/>
      <c r="C173" s="19" t="n"/>
      <c r="D173" s="19" t="n"/>
      <c r="E173" s="19" t="n"/>
      <c r="F173" s="19" t="n"/>
      <c r="G173" s="19" t="n"/>
      <c r="H173" s="19" t="n"/>
      <c r="I173" s="56" t="n"/>
      <c r="J173" s="34" t="n"/>
      <c r="K173" s="34" t="n"/>
      <c r="L173" s="55" t="n"/>
      <c r="M173" s="24" t="n"/>
      <c r="N173" s="24" t="n"/>
      <c r="O173" s="24" t="n"/>
      <c r="P173" s="24" t="n"/>
      <c r="Q173" s="24" t="n"/>
      <c r="R173" s="44" t="n"/>
      <c r="S173" s="44" t="n"/>
      <c r="T173" s="44" t="n"/>
      <c r="U173" s="44" t="n"/>
      <c r="V173" s="44" t="n"/>
      <c r="W173" s="44" t="n"/>
      <c r="X173" s="44" t="n"/>
      <c r="Y173" s="44" t="n"/>
      <c r="Z173" s="44" t="n"/>
      <c r="AA173" s="44" t="n"/>
      <c r="AB173" s="44" t="n"/>
    </row>
    <row customHeight="1" ht="16.5" r="174" s="29">
      <c r="A174" s="36" t="n"/>
      <c r="B174" s="19" t="n"/>
      <c r="C174" s="19" t="n"/>
      <c r="D174" s="19" t="n"/>
      <c r="E174" s="19" t="n"/>
      <c r="F174" s="19" t="n"/>
      <c r="G174" s="19" t="n"/>
      <c r="H174" s="19" t="n"/>
      <c r="I174" s="56" t="n"/>
      <c r="J174" s="34" t="n"/>
      <c r="K174" s="34" t="n"/>
      <c r="L174" s="55" t="n"/>
      <c r="M174" s="24" t="n"/>
      <c r="N174" s="24" t="n"/>
      <c r="O174" s="24" t="n"/>
      <c r="P174" s="24" t="n"/>
      <c r="Q174" s="24" t="n"/>
      <c r="R174" s="44" t="n"/>
      <c r="S174" s="44" t="n"/>
      <c r="T174" s="44" t="n"/>
      <c r="U174" s="44" t="n"/>
      <c r="V174" s="44" t="n"/>
      <c r="W174" s="44" t="n"/>
      <c r="X174" s="44" t="n"/>
      <c r="Y174" s="44" t="n"/>
      <c r="Z174" s="44" t="n"/>
      <c r="AA174" s="44" t="n"/>
      <c r="AB174" s="44" t="n"/>
    </row>
    <row customHeight="1" ht="16.5" r="175" s="29">
      <c r="A175" s="36" t="n"/>
      <c r="B175" s="19" t="n"/>
      <c r="C175" s="19" t="n"/>
      <c r="D175" s="19" t="n"/>
      <c r="E175" s="19" t="n"/>
      <c r="F175" s="19" t="n"/>
      <c r="G175" s="19" t="n"/>
      <c r="H175" s="19" t="n"/>
      <c r="I175" s="56" t="n"/>
      <c r="J175" s="34" t="n"/>
      <c r="K175" s="34" t="n"/>
      <c r="L175" s="55" t="n"/>
      <c r="M175" s="24" t="n"/>
      <c r="N175" s="24" t="n"/>
      <c r="O175" s="24" t="n"/>
      <c r="P175" s="24" t="n"/>
      <c r="Q175" s="24" t="n"/>
      <c r="R175" s="44" t="n"/>
      <c r="S175" s="44" t="n"/>
      <c r="T175" s="44" t="n"/>
      <c r="U175" s="44" t="n"/>
      <c r="V175" s="44" t="n"/>
      <c r="W175" s="44" t="n"/>
      <c r="X175" s="44" t="n"/>
      <c r="Y175" s="44" t="n"/>
      <c r="Z175" s="44" t="n"/>
      <c r="AA175" s="44" t="n"/>
      <c r="AB175" s="44" t="n"/>
    </row>
    <row customHeight="1" ht="16.5" r="176" s="29">
      <c r="A176" s="36" t="n"/>
      <c r="B176" s="19" t="n"/>
      <c r="C176" s="19" t="n"/>
      <c r="D176" s="19" t="n"/>
      <c r="E176" s="19" t="n"/>
      <c r="F176" s="19" t="n"/>
      <c r="G176" s="19" t="n"/>
      <c r="H176" s="19" t="n"/>
      <c r="I176" s="56" t="n"/>
      <c r="J176" s="34" t="n"/>
      <c r="K176" s="34" t="n"/>
      <c r="L176" s="55" t="n"/>
      <c r="M176" s="24" t="n"/>
      <c r="N176" s="24" t="n"/>
      <c r="O176" s="24" t="n"/>
      <c r="P176" s="24" t="n"/>
      <c r="Q176" s="24" t="n"/>
      <c r="R176" s="44" t="n"/>
      <c r="S176" s="44" t="n"/>
      <c r="T176" s="44" t="n"/>
      <c r="U176" s="44" t="n"/>
      <c r="V176" s="44" t="n"/>
      <c r="W176" s="44" t="n"/>
      <c r="X176" s="44" t="n"/>
      <c r="Y176" s="44" t="n"/>
      <c r="Z176" s="44" t="n"/>
      <c r="AA176" s="44" t="n"/>
      <c r="AB176" s="44" t="n"/>
    </row>
    <row customHeight="1" ht="16.5" r="177" s="29">
      <c r="A177" s="36" t="n"/>
      <c r="B177" s="19" t="n"/>
      <c r="C177" s="19" t="n"/>
      <c r="D177" s="19" t="n"/>
      <c r="E177" s="19" t="n"/>
      <c r="F177" s="19" t="n"/>
      <c r="G177" s="19" t="n"/>
      <c r="H177" s="19" t="n"/>
      <c r="I177" s="56" t="n"/>
      <c r="J177" s="34" t="n"/>
      <c r="K177" s="34" t="n"/>
      <c r="L177" s="55" t="n"/>
      <c r="M177" s="24" t="n"/>
      <c r="N177" s="24" t="n"/>
      <c r="O177" s="24" t="n"/>
      <c r="P177" s="24" t="n"/>
      <c r="Q177" s="24" t="n"/>
      <c r="R177" s="44" t="n"/>
      <c r="S177" s="44" t="n"/>
      <c r="T177" s="44" t="n"/>
      <c r="U177" s="44" t="n"/>
      <c r="V177" s="44" t="n"/>
      <c r="W177" s="44" t="n"/>
      <c r="X177" s="44" t="n"/>
      <c r="Y177" s="44" t="n"/>
      <c r="Z177" s="44" t="n"/>
      <c r="AA177" s="44" t="n"/>
      <c r="AB177" s="44" t="n"/>
    </row>
    <row customHeight="1" ht="16.5" r="178" s="29">
      <c r="A178" s="36" t="n"/>
      <c r="B178" s="19" t="n"/>
      <c r="C178" s="19" t="n"/>
      <c r="D178" s="19" t="n"/>
      <c r="E178" s="19" t="n"/>
      <c r="F178" s="19" t="n"/>
      <c r="G178" s="19" t="n"/>
      <c r="H178" s="19" t="n"/>
      <c r="I178" s="56" t="n"/>
      <c r="J178" s="34" t="n"/>
      <c r="K178" s="34" t="n"/>
      <c r="L178" s="55" t="n"/>
      <c r="M178" s="24" t="n"/>
      <c r="N178" s="24" t="n"/>
      <c r="O178" s="24" t="n"/>
      <c r="P178" s="24" t="n"/>
      <c r="Q178" s="24" t="n"/>
      <c r="R178" s="44" t="n"/>
      <c r="S178" s="44" t="n"/>
      <c r="T178" s="44" t="n"/>
      <c r="U178" s="44" t="n"/>
      <c r="V178" s="44" t="n"/>
      <c r="W178" s="44" t="n"/>
      <c r="X178" s="44" t="n"/>
      <c r="Y178" s="44" t="n"/>
      <c r="Z178" s="44" t="n"/>
      <c r="AA178" s="44" t="n"/>
      <c r="AB178" s="44" t="n"/>
    </row>
    <row customHeight="1" ht="16.5" r="179" s="29">
      <c r="A179" s="36" t="n"/>
      <c r="B179" s="19" t="n"/>
      <c r="C179" s="19" t="n"/>
      <c r="D179" s="19" t="n"/>
      <c r="E179" s="19" t="n"/>
      <c r="F179" s="19" t="n"/>
      <c r="G179" s="19" t="n"/>
      <c r="H179" s="19" t="n"/>
      <c r="I179" s="56" t="n"/>
      <c r="J179" s="34" t="n"/>
      <c r="K179" s="34" t="n"/>
      <c r="L179" s="55" t="n"/>
      <c r="M179" s="24" t="n"/>
      <c r="N179" s="24" t="n"/>
      <c r="O179" s="24" t="n"/>
      <c r="P179" s="24" t="n"/>
      <c r="Q179" s="24" t="n"/>
      <c r="R179" s="44" t="n"/>
      <c r="S179" s="44" t="n"/>
      <c r="T179" s="44" t="n"/>
      <c r="U179" s="44" t="n"/>
      <c r="V179" s="44" t="n"/>
      <c r="W179" s="44" t="n"/>
      <c r="X179" s="44" t="n"/>
      <c r="Y179" s="44" t="n"/>
      <c r="Z179" s="44" t="n"/>
      <c r="AA179" s="44" t="n"/>
      <c r="AB179" s="44" t="n"/>
    </row>
    <row customHeight="1" ht="16.5" r="180" s="29">
      <c r="A180" s="36" t="n"/>
      <c r="B180" s="19" t="n"/>
      <c r="C180" s="19" t="n"/>
      <c r="D180" s="19" t="n"/>
      <c r="E180" s="19" t="n"/>
      <c r="F180" s="19" t="n"/>
      <c r="G180" s="19" t="n"/>
      <c r="H180" s="19" t="n"/>
      <c r="I180" s="56" t="n"/>
      <c r="J180" s="34" t="n"/>
      <c r="K180" s="34" t="n"/>
      <c r="L180" s="55" t="n"/>
      <c r="M180" s="24" t="n"/>
      <c r="N180" s="24" t="n"/>
      <c r="O180" s="24" t="n"/>
      <c r="P180" s="24" t="n"/>
      <c r="Q180" s="24" t="n"/>
      <c r="R180" s="44" t="n"/>
      <c r="S180" s="44" t="n"/>
      <c r="T180" s="44" t="n"/>
      <c r="U180" s="44" t="n"/>
      <c r="V180" s="44" t="n"/>
      <c r="W180" s="44" t="n"/>
      <c r="X180" s="44" t="n"/>
      <c r="Y180" s="44" t="n"/>
      <c r="Z180" s="44" t="n"/>
      <c r="AA180" s="44" t="n"/>
      <c r="AB180" s="44" t="n"/>
    </row>
    <row customHeight="1" ht="16.5" r="181" s="29">
      <c r="A181" s="36" t="n"/>
      <c r="B181" s="19" t="n"/>
      <c r="C181" s="19" t="n"/>
      <c r="D181" s="19" t="n"/>
      <c r="E181" s="19" t="n"/>
      <c r="F181" s="19" t="n"/>
      <c r="G181" s="19" t="n"/>
      <c r="H181" s="19" t="n"/>
      <c r="I181" s="56" t="n"/>
      <c r="J181" s="34" t="n"/>
      <c r="K181" s="34" t="n"/>
      <c r="L181" s="55" t="n"/>
      <c r="M181" s="24" t="n"/>
      <c r="N181" s="24" t="n"/>
      <c r="O181" s="24" t="n"/>
      <c r="P181" s="24" t="n"/>
      <c r="Q181" s="24" t="n"/>
      <c r="R181" s="44" t="n"/>
      <c r="S181" s="44" t="n"/>
      <c r="T181" s="44" t="n"/>
      <c r="U181" s="44" t="n"/>
      <c r="V181" s="44" t="n"/>
      <c r="W181" s="44" t="n"/>
      <c r="X181" s="44" t="n"/>
      <c r="Y181" s="44" t="n"/>
      <c r="Z181" s="44" t="n"/>
      <c r="AA181" s="44" t="n"/>
      <c r="AB181" s="44" t="n"/>
    </row>
    <row customHeight="1" ht="16.5" r="182" s="29">
      <c r="A182" s="36" t="n"/>
      <c r="B182" s="19" t="n"/>
      <c r="C182" s="19" t="n"/>
      <c r="D182" s="19" t="n"/>
      <c r="E182" s="19" t="n"/>
      <c r="F182" s="19" t="n"/>
      <c r="G182" s="19" t="n"/>
      <c r="H182" s="19" t="n"/>
      <c r="I182" s="56" t="n"/>
      <c r="J182" s="34" t="n"/>
      <c r="K182" s="34" t="n"/>
      <c r="L182" s="55" t="n"/>
      <c r="M182" s="24" t="n"/>
      <c r="N182" s="24" t="n"/>
      <c r="O182" s="24" t="n"/>
      <c r="P182" s="24" t="n"/>
      <c r="Q182" s="24" t="n"/>
      <c r="R182" s="44" t="n"/>
      <c r="S182" s="44" t="n"/>
      <c r="T182" s="44" t="n"/>
      <c r="U182" s="44" t="n"/>
      <c r="V182" s="44" t="n"/>
      <c r="W182" s="44" t="n"/>
      <c r="X182" s="44" t="n"/>
      <c r="Y182" s="44" t="n"/>
      <c r="Z182" s="44" t="n"/>
      <c r="AA182" s="44" t="n"/>
      <c r="AB182" s="44" t="n"/>
    </row>
    <row customHeight="1" ht="16.5" r="183" s="29">
      <c r="A183" s="36" t="n"/>
      <c r="B183" s="19" t="n"/>
      <c r="C183" s="19" t="n"/>
      <c r="D183" s="19" t="n"/>
      <c r="E183" s="19" t="n"/>
      <c r="F183" s="19" t="n"/>
      <c r="G183" s="19" t="n"/>
      <c r="H183" s="19" t="n"/>
      <c r="I183" s="56" t="n"/>
      <c r="J183" s="34" t="n"/>
      <c r="K183" s="34" t="n"/>
      <c r="L183" s="55" t="n"/>
      <c r="M183" s="24" t="n"/>
      <c r="N183" s="24" t="n"/>
      <c r="O183" s="24" t="n"/>
      <c r="P183" s="24" t="n"/>
      <c r="Q183" s="24" t="n"/>
      <c r="R183" s="44" t="n"/>
      <c r="S183" s="44" t="n"/>
      <c r="T183" s="44" t="n"/>
      <c r="U183" s="44" t="n"/>
      <c r="V183" s="44" t="n"/>
      <c r="W183" s="44" t="n"/>
      <c r="X183" s="44" t="n"/>
      <c r="Y183" s="44" t="n"/>
      <c r="Z183" s="44" t="n"/>
      <c r="AA183" s="44" t="n"/>
      <c r="AB183" s="44" t="n"/>
    </row>
    <row customHeight="1" ht="16.5" r="184" s="29">
      <c r="A184" s="36" t="n"/>
      <c r="B184" s="19" t="n"/>
      <c r="C184" s="19" t="n"/>
      <c r="D184" s="19" t="n"/>
      <c r="E184" s="19" t="n"/>
      <c r="F184" s="19" t="n"/>
      <c r="G184" s="19" t="n"/>
      <c r="H184" s="19" t="n"/>
      <c r="I184" s="56" t="n"/>
      <c r="J184" s="34" t="n"/>
      <c r="K184" s="34" t="n"/>
      <c r="L184" s="55" t="n"/>
      <c r="M184" s="24" t="n"/>
      <c r="N184" s="24" t="n"/>
      <c r="O184" s="24" t="n"/>
      <c r="P184" s="24" t="n"/>
      <c r="Q184" s="24" t="n"/>
      <c r="R184" s="44" t="n"/>
      <c r="S184" s="44" t="n"/>
      <c r="T184" s="44" t="n"/>
      <c r="U184" s="44" t="n"/>
      <c r="V184" s="44" t="n"/>
      <c r="W184" s="44" t="n"/>
      <c r="X184" s="44" t="n"/>
      <c r="Y184" s="44" t="n"/>
      <c r="Z184" s="44" t="n"/>
      <c r="AA184" s="44" t="n"/>
      <c r="AB184" s="44" t="n"/>
    </row>
    <row customHeight="1" ht="16.5" r="185" s="29">
      <c r="A185" s="36" t="n"/>
      <c r="B185" s="19" t="n"/>
      <c r="C185" s="19" t="n"/>
      <c r="D185" s="19" t="n"/>
      <c r="E185" s="19" t="n"/>
      <c r="F185" s="19" t="n"/>
      <c r="G185" s="19" t="n"/>
      <c r="H185" s="19" t="n"/>
      <c r="I185" s="56" t="n"/>
      <c r="J185" s="34" t="n"/>
      <c r="K185" s="34" t="n"/>
      <c r="L185" s="55" t="n"/>
      <c r="M185" s="24" t="n"/>
      <c r="N185" s="24" t="n"/>
      <c r="O185" s="24" t="n"/>
      <c r="P185" s="24" t="n"/>
      <c r="Q185" s="24" t="n"/>
      <c r="R185" s="44" t="n"/>
      <c r="S185" s="44" t="n"/>
      <c r="T185" s="44" t="n"/>
      <c r="U185" s="44" t="n"/>
      <c r="V185" s="44" t="n"/>
      <c r="W185" s="44" t="n"/>
      <c r="X185" s="44" t="n"/>
      <c r="Y185" s="44" t="n"/>
      <c r="Z185" s="44" t="n"/>
      <c r="AA185" s="44" t="n"/>
      <c r="AB185" s="44" t="n"/>
    </row>
    <row customHeight="1" ht="16.5" r="186" s="29">
      <c r="A186" s="36" t="n"/>
      <c r="B186" s="19" t="n"/>
      <c r="C186" s="19" t="n"/>
      <c r="D186" s="19" t="n"/>
      <c r="E186" s="19" t="n"/>
      <c r="F186" s="19" t="n"/>
      <c r="G186" s="19" t="n"/>
      <c r="H186" s="19" t="n"/>
      <c r="I186" s="56" t="n"/>
      <c r="J186" s="34" t="n"/>
      <c r="K186" s="34" t="n"/>
      <c r="L186" s="55" t="n"/>
      <c r="M186" s="24" t="n"/>
      <c r="N186" s="24" t="n"/>
      <c r="O186" s="24" t="n"/>
      <c r="P186" s="24" t="n"/>
      <c r="Q186" s="24" t="n"/>
      <c r="R186" s="44" t="n"/>
      <c r="S186" s="44" t="n"/>
      <c r="T186" s="44" t="n"/>
      <c r="U186" s="44" t="n"/>
      <c r="V186" s="44" t="n"/>
      <c r="W186" s="44" t="n"/>
      <c r="X186" s="44" t="n"/>
      <c r="Y186" s="44" t="n"/>
      <c r="Z186" s="44" t="n"/>
      <c r="AA186" s="44" t="n"/>
      <c r="AB186" s="44" t="n"/>
    </row>
    <row customHeight="1" ht="16.5" r="187" s="29">
      <c r="A187" s="36" t="n"/>
      <c r="B187" s="19" t="n"/>
      <c r="C187" s="19" t="n"/>
      <c r="D187" s="19" t="n"/>
      <c r="E187" s="19" t="n"/>
      <c r="F187" s="19" t="n"/>
      <c r="G187" s="19" t="n"/>
      <c r="H187" s="19" t="n"/>
      <c r="I187" s="56" t="n"/>
      <c r="J187" s="34" t="n"/>
      <c r="K187" s="34" t="n"/>
      <c r="L187" s="55" t="n"/>
      <c r="M187" s="24" t="n"/>
      <c r="N187" s="24" t="n"/>
      <c r="O187" s="24" t="n"/>
      <c r="P187" s="24" t="n"/>
      <c r="Q187" s="24" t="n"/>
      <c r="R187" s="44" t="n"/>
      <c r="S187" s="44" t="n"/>
      <c r="T187" s="44" t="n"/>
      <c r="U187" s="44" t="n"/>
      <c r="V187" s="44" t="n"/>
      <c r="W187" s="44" t="n"/>
      <c r="X187" s="44" t="n"/>
      <c r="Y187" s="44" t="n"/>
      <c r="Z187" s="44" t="n"/>
      <c r="AA187" s="44" t="n"/>
      <c r="AB187" s="44" t="n"/>
    </row>
    <row customHeight="1" ht="16.5" r="188" s="29">
      <c r="A188" s="36" t="n"/>
      <c r="B188" s="19" t="n"/>
      <c r="C188" s="19" t="n"/>
      <c r="D188" s="19" t="n"/>
      <c r="E188" s="19" t="n"/>
      <c r="F188" s="19" t="n"/>
      <c r="G188" s="19" t="n"/>
      <c r="H188" s="19" t="n"/>
      <c r="I188" s="56" t="n"/>
      <c r="J188" s="34" t="n"/>
      <c r="K188" s="34" t="n"/>
      <c r="L188" s="55" t="n"/>
      <c r="M188" s="24" t="n"/>
      <c r="N188" s="24" t="n"/>
      <c r="O188" s="24" t="n"/>
      <c r="P188" s="24" t="n"/>
      <c r="Q188" s="24" t="n"/>
      <c r="R188" s="44" t="n"/>
      <c r="S188" s="44" t="n"/>
      <c r="T188" s="44" t="n"/>
      <c r="U188" s="44" t="n"/>
      <c r="V188" s="44" t="n"/>
      <c r="W188" s="44" t="n"/>
      <c r="X188" s="44" t="n"/>
      <c r="Y188" s="44" t="n"/>
      <c r="Z188" s="44" t="n"/>
      <c r="AA188" s="44" t="n"/>
      <c r="AB188" s="44" t="n"/>
    </row>
    <row customHeight="1" ht="16.5" r="189" s="29">
      <c r="A189" s="36" t="n"/>
      <c r="B189" s="19" t="n"/>
      <c r="C189" s="19" t="n"/>
      <c r="D189" s="19" t="n"/>
      <c r="E189" s="19" t="n"/>
      <c r="F189" s="19" t="n"/>
      <c r="G189" s="19" t="n"/>
      <c r="H189" s="19" t="n"/>
      <c r="I189" s="56" t="n"/>
      <c r="J189" s="34" t="n"/>
      <c r="K189" s="34" t="n"/>
      <c r="L189" s="55" t="n"/>
      <c r="M189" s="24" t="n"/>
      <c r="N189" s="24" t="n"/>
      <c r="O189" s="24" t="n"/>
      <c r="P189" s="24" t="n"/>
      <c r="Q189" s="24" t="n"/>
      <c r="R189" s="44" t="n"/>
      <c r="S189" s="44" t="n"/>
      <c r="T189" s="44" t="n"/>
      <c r="U189" s="44" t="n"/>
      <c r="V189" s="44" t="n"/>
      <c r="W189" s="44" t="n"/>
      <c r="X189" s="44" t="n"/>
      <c r="Y189" s="44" t="n"/>
      <c r="Z189" s="44" t="n"/>
      <c r="AA189" s="44" t="n"/>
      <c r="AB189" s="44" t="n"/>
    </row>
    <row customHeight="1" ht="16.5" r="190" s="29">
      <c r="A190" s="36" t="n"/>
      <c r="B190" s="19" t="n"/>
      <c r="C190" s="19" t="n"/>
      <c r="D190" s="19" t="n"/>
      <c r="E190" s="19" t="n"/>
      <c r="F190" s="19" t="n"/>
      <c r="G190" s="19" t="n"/>
      <c r="H190" s="19" t="n"/>
      <c r="I190" s="56" t="n"/>
      <c r="J190" s="34" t="n"/>
      <c r="K190" s="34" t="n"/>
      <c r="L190" s="55" t="n"/>
      <c r="M190" s="24" t="n"/>
      <c r="N190" s="24" t="n"/>
      <c r="O190" s="24" t="n"/>
      <c r="P190" s="24" t="n"/>
      <c r="Q190" s="24" t="n"/>
      <c r="R190" s="44" t="n"/>
      <c r="S190" s="44" t="n"/>
      <c r="T190" s="44" t="n"/>
      <c r="U190" s="44" t="n"/>
      <c r="V190" s="44" t="n"/>
      <c r="W190" s="44" t="n"/>
      <c r="X190" s="44" t="n"/>
      <c r="Y190" s="44" t="n"/>
      <c r="Z190" s="44" t="n"/>
      <c r="AA190" s="44" t="n"/>
      <c r="AB190" s="44" t="n"/>
    </row>
    <row customHeight="1" ht="16.5" r="191" s="29">
      <c r="A191" s="36" t="n"/>
      <c r="B191" s="19" t="n"/>
      <c r="C191" s="19" t="n"/>
      <c r="D191" s="19" t="n"/>
      <c r="E191" s="19" t="n"/>
      <c r="F191" s="19" t="n"/>
      <c r="G191" s="19" t="n"/>
      <c r="H191" s="19" t="n"/>
      <c r="I191" s="56" t="n"/>
      <c r="J191" s="34" t="n"/>
      <c r="K191" s="34" t="n"/>
      <c r="L191" s="55" t="n"/>
      <c r="M191" s="24" t="n"/>
      <c r="N191" s="24" t="n"/>
      <c r="O191" s="24" t="n"/>
      <c r="P191" s="24" t="n"/>
      <c r="Q191" s="24" t="n"/>
      <c r="R191" s="44" t="n"/>
      <c r="S191" s="44" t="n"/>
      <c r="T191" s="44" t="n"/>
      <c r="U191" s="44" t="n"/>
      <c r="V191" s="44" t="n"/>
      <c r="W191" s="44" t="n"/>
      <c r="X191" s="44" t="n"/>
      <c r="Y191" s="44" t="n"/>
      <c r="Z191" s="44" t="n"/>
      <c r="AA191" s="44" t="n"/>
      <c r="AB191" s="44" t="n"/>
    </row>
    <row customHeight="1" ht="16.5" r="192" s="29">
      <c r="A192" s="36" t="n"/>
      <c r="B192" s="19" t="n"/>
      <c r="C192" s="19" t="n"/>
      <c r="D192" s="19" t="n"/>
      <c r="E192" s="19" t="n"/>
      <c r="F192" s="19" t="n"/>
      <c r="G192" s="19" t="n"/>
      <c r="H192" s="19" t="n"/>
      <c r="I192" s="56" t="n"/>
      <c r="J192" s="34" t="n"/>
      <c r="K192" s="34" t="n"/>
      <c r="L192" s="55" t="n"/>
      <c r="M192" s="24" t="n"/>
      <c r="N192" s="24" t="n"/>
      <c r="O192" s="24" t="n"/>
      <c r="P192" s="24" t="n"/>
      <c r="Q192" s="24" t="n"/>
      <c r="R192" s="44" t="n"/>
      <c r="S192" s="44" t="n"/>
      <c r="T192" s="44" t="n"/>
      <c r="U192" s="44" t="n"/>
      <c r="V192" s="44" t="n"/>
      <c r="W192" s="44" t="n"/>
      <c r="X192" s="44" t="n"/>
      <c r="Y192" s="44" t="n"/>
      <c r="Z192" s="44" t="n"/>
      <c r="AA192" s="44" t="n"/>
      <c r="AB192" s="44" t="n"/>
    </row>
    <row customHeight="1" ht="16.5" r="193" s="29">
      <c r="A193" s="36" t="n"/>
      <c r="B193" s="19" t="n"/>
      <c r="C193" s="19" t="n"/>
      <c r="D193" s="19" t="n"/>
      <c r="E193" s="19" t="n"/>
      <c r="F193" s="19" t="n"/>
      <c r="G193" s="19" t="n"/>
      <c r="H193" s="19" t="n"/>
      <c r="I193" s="56" t="n"/>
      <c r="J193" s="34" t="n"/>
      <c r="K193" s="34" t="n"/>
      <c r="L193" s="55" t="n"/>
      <c r="M193" s="24" t="n"/>
      <c r="N193" s="24" t="n"/>
      <c r="O193" s="24" t="n"/>
      <c r="P193" s="24" t="n"/>
      <c r="Q193" s="24" t="n"/>
      <c r="R193" s="44" t="n"/>
      <c r="S193" s="44" t="n"/>
      <c r="T193" s="44" t="n"/>
      <c r="U193" s="44" t="n"/>
      <c r="V193" s="44" t="n"/>
      <c r="W193" s="44" t="n"/>
      <c r="X193" s="44" t="n"/>
      <c r="Y193" s="44" t="n"/>
      <c r="Z193" s="44" t="n"/>
      <c r="AA193" s="44" t="n"/>
      <c r="AB193" s="44" t="n"/>
    </row>
    <row customHeight="1" ht="16.5" r="194" s="29">
      <c r="A194" s="36" t="n"/>
      <c r="B194" s="19" t="n"/>
      <c r="C194" s="19" t="n"/>
      <c r="D194" s="19" t="n"/>
      <c r="E194" s="19" t="n"/>
      <c r="F194" s="19" t="n"/>
      <c r="G194" s="19" t="n"/>
      <c r="H194" s="19" t="n"/>
      <c r="I194" s="56" t="n"/>
      <c r="J194" s="34" t="n"/>
      <c r="K194" s="34" t="n"/>
      <c r="L194" s="55" t="n"/>
      <c r="M194" s="24" t="n"/>
      <c r="N194" s="24" t="n"/>
      <c r="O194" s="24" t="n"/>
      <c r="P194" s="24" t="n"/>
      <c r="Q194" s="24" t="n"/>
      <c r="R194" s="44" t="n"/>
      <c r="S194" s="44" t="n"/>
      <c r="T194" s="44" t="n"/>
      <c r="U194" s="44" t="n"/>
      <c r="V194" s="44" t="n"/>
      <c r="W194" s="44" t="n"/>
      <c r="X194" s="44" t="n"/>
      <c r="Y194" s="44" t="n"/>
      <c r="Z194" s="44" t="n"/>
      <c r="AA194" s="44" t="n"/>
      <c r="AB194" s="44" t="n"/>
    </row>
    <row customHeight="1" ht="16.5" r="195" s="29">
      <c r="A195" s="36" t="n"/>
      <c r="B195" s="19" t="n"/>
      <c r="C195" s="19" t="n"/>
      <c r="D195" s="19" t="n"/>
      <c r="E195" s="19" t="n"/>
      <c r="F195" s="19" t="n"/>
      <c r="G195" s="19" t="n"/>
      <c r="H195" s="19" t="n"/>
      <c r="I195" s="56" t="n"/>
      <c r="J195" s="34" t="n"/>
      <c r="K195" s="34" t="n"/>
      <c r="L195" s="55" t="n"/>
      <c r="M195" s="24" t="n"/>
      <c r="N195" s="24" t="n"/>
      <c r="O195" s="24" t="n"/>
      <c r="P195" s="24" t="n"/>
      <c r="Q195" s="24" t="n"/>
      <c r="R195" s="44" t="n"/>
      <c r="S195" s="44" t="n"/>
      <c r="T195" s="44" t="n"/>
      <c r="U195" s="44" t="n"/>
      <c r="V195" s="44" t="n"/>
      <c r="W195" s="44" t="n"/>
      <c r="X195" s="44" t="n"/>
      <c r="Y195" s="44" t="n"/>
      <c r="Z195" s="44" t="n"/>
      <c r="AA195" s="44" t="n"/>
      <c r="AB195" s="44" t="n"/>
    </row>
    <row customHeight="1" ht="16.5" r="196" s="29">
      <c r="A196" s="36" t="n"/>
      <c r="B196" s="19" t="n"/>
      <c r="C196" s="19" t="n"/>
      <c r="D196" s="19" t="n"/>
      <c r="E196" s="19" t="n"/>
      <c r="F196" s="19" t="n"/>
      <c r="G196" s="19" t="n"/>
      <c r="H196" s="19" t="n"/>
      <c r="I196" s="56" t="n"/>
      <c r="J196" s="34" t="n"/>
      <c r="K196" s="34" t="n"/>
      <c r="L196" s="55" t="n"/>
      <c r="M196" s="24" t="n"/>
      <c r="N196" s="24" t="n"/>
      <c r="O196" s="24" t="n"/>
      <c r="P196" s="24" t="n"/>
      <c r="Q196" s="24" t="n"/>
      <c r="R196" s="44" t="n"/>
      <c r="S196" s="44" t="n"/>
      <c r="T196" s="44" t="n"/>
      <c r="U196" s="44" t="n"/>
      <c r="V196" s="44" t="n"/>
      <c r="W196" s="44" t="n"/>
      <c r="X196" s="44" t="n"/>
      <c r="Y196" s="44" t="n"/>
      <c r="Z196" s="44" t="n"/>
      <c r="AA196" s="44" t="n"/>
      <c r="AB196" s="44" t="n"/>
    </row>
    <row customHeight="1" ht="16.5" r="197" s="29">
      <c r="A197" s="36" t="n"/>
      <c r="B197" s="19" t="n"/>
      <c r="C197" s="19" t="n"/>
      <c r="D197" s="19" t="n"/>
      <c r="E197" s="19" t="n"/>
      <c r="F197" s="19" t="n"/>
      <c r="G197" s="19" t="n"/>
      <c r="H197" s="19" t="n"/>
      <c r="I197" s="56" t="n"/>
      <c r="J197" s="34" t="n"/>
      <c r="K197" s="34" t="n"/>
      <c r="L197" s="55" t="n"/>
      <c r="M197" s="24" t="n"/>
      <c r="N197" s="24" t="n"/>
      <c r="O197" s="24" t="n"/>
      <c r="P197" s="24" t="n"/>
      <c r="Q197" s="24" t="n"/>
      <c r="R197" s="44" t="n"/>
      <c r="S197" s="44" t="n"/>
      <c r="T197" s="44" t="n"/>
      <c r="U197" s="44" t="n"/>
      <c r="V197" s="44" t="n"/>
      <c r="W197" s="44" t="n"/>
      <c r="X197" s="44" t="n"/>
      <c r="Y197" s="44" t="n"/>
      <c r="Z197" s="44" t="n"/>
      <c r="AA197" s="44" t="n"/>
      <c r="AB197" s="44" t="n"/>
    </row>
    <row customHeight="1" ht="16.5" r="198" s="29">
      <c r="A198" s="36" t="n"/>
      <c r="B198" s="19" t="n"/>
      <c r="C198" s="19" t="n"/>
      <c r="D198" s="19" t="n"/>
      <c r="E198" s="19" t="n"/>
      <c r="F198" s="19" t="n"/>
      <c r="G198" s="19" t="n"/>
      <c r="H198" s="19" t="n"/>
      <c r="I198" s="56" t="n"/>
      <c r="J198" s="34" t="n"/>
      <c r="K198" s="34" t="n"/>
      <c r="L198" s="55" t="n"/>
      <c r="M198" s="24" t="n"/>
      <c r="N198" s="24" t="n"/>
      <c r="O198" s="24" t="n"/>
      <c r="P198" s="24" t="n"/>
      <c r="Q198" s="24" t="n"/>
      <c r="R198" s="44" t="n"/>
      <c r="S198" s="44" t="n"/>
      <c r="T198" s="44" t="n"/>
      <c r="U198" s="44" t="n"/>
      <c r="V198" s="44" t="n"/>
      <c r="W198" s="44" t="n"/>
      <c r="X198" s="44" t="n"/>
      <c r="Y198" s="44" t="n"/>
      <c r="Z198" s="44" t="n"/>
      <c r="AA198" s="44" t="n"/>
      <c r="AB198" s="44" t="n"/>
    </row>
    <row customHeight="1" ht="16.5" r="199" s="29">
      <c r="A199" s="36" t="n"/>
      <c r="B199" s="19" t="n"/>
      <c r="C199" s="19" t="n"/>
      <c r="D199" s="19" t="n"/>
      <c r="E199" s="19" t="n"/>
      <c r="F199" s="19" t="n"/>
      <c r="G199" s="19" t="n"/>
      <c r="H199" s="19" t="n"/>
      <c r="I199" s="56" t="n"/>
      <c r="J199" s="34" t="n"/>
      <c r="K199" s="34" t="n"/>
      <c r="L199" s="55" t="n"/>
      <c r="M199" s="24" t="n"/>
      <c r="N199" s="24" t="n"/>
      <c r="O199" s="24" t="n"/>
      <c r="P199" s="24" t="n"/>
      <c r="Q199" s="24" t="n"/>
      <c r="R199" s="44" t="n"/>
      <c r="S199" s="44" t="n"/>
      <c r="T199" s="44" t="n"/>
      <c r="U199" s="44" t="n"/>
      <c r="V199" s="44" t="n"/>
      <c r="W199" s="44" t="n"/>
      <c r="X199" s="44" t="n"/>
      <c r="Y199" s="44" t="n"/>
      <c r="Z199" s="44" t="n"/>
      <c r="AA199" s="44" t="n"/>
      <c r="AB199" s="44" t="n"/>
    </row>
    <row customHeight="1" ht="16.5" r="200" s="29">
      <c r="A200" s="36" t="n"/>
      <c r="B200" s="19" t="n"/>
      <c r="C200" s="19" t="n"/>
      <c r="D200" s="19" t="n"/>
      <c r="E200" s="19" t="n"/>
      <c r="F200" s="19" t="n"/>
      <c r="G200" s="19" t="n"/>
      <c r="H200" s="19" t="n"/>
      <c r="I200" s="56" t="n"/>
      <c r="J200" s="34" t="n"/>
      <c r="K200" s="34" t="n"/>
      <c r="L200" s="55" t="n"/>
      <c r="M200" s="24" t="n"/>
      <c r="N200" s="24" t="n"/>
      <c r="O200" s="24" t="n"/>
      <c r="P200" s="24" t="n"/>
      <c r="Q200" s="24" t="n"/>
      <c r="R200" s="44" t="n"/>
      <c r="S200" s="44" t="n"/>
      <c r="T200" s="44" t="n"/>
      <c r="U200" s="44" t="n"/>
      <c r="V200" s="44" t="n"/>
      <c r="W200" s="44" t="n"/>
      <c r="X200" s="44" t="n"/>
      <c r="Y200" s="44" t="n"/>
      <c r="Z200" s="44" t="n"/>
      <c r="AA200" s="44" t="n"/>
      <c r="AB200" s="44" t="n"/>
    </row>
    <row customHeight="1" ht="16.5" r="201" s="29">
      <c r="A201" s="36" t="n"/>
      <c r="B201" s="19" t="n"/>
      <c r="C201" s="19" t="n"/>
      <c r="D201" s="19" t="n"/>
      <c r="E201" s="19" t="n"/>
      <c r="F201" s="19" t="n"/>
      <c r="G201" s="19" t="n"/>
      <c r="H201" s="19" t="n"/>
      <c r="I201" s="56" t="n"/>
      <c r="J201" s="34" t="n"/>
      <c r="K201" s="34" t="n"/>
      <c r="L201" s="55" t="n"/>
      <c r="M201" s="24" t="n"/>
      <c r="N201" s="24" t="n"/>
      <c r="O201" s="24" t="n"/>
      <c r="P201" s="24" t="n"/>
      <c r="Q201" s="24" t="n"/>
      <c r="R201" s="44" t="n"/>
      <c r="S201" s="44" t="n"/>
      <c r="T201" s="44" t="n"/>
      <c r="U201" s="44" t="n"/>
      <c r="V201" s="44" t="n"/>
      <c r="W201" s="44" t="n"/>
      <c r="X201" s="44" t="n"/>
      <c r="Y201" s="44" t="n"/>
      <c r="Z201" s="44" t="n"/>
      <c r="AA201" s="44" t="n"/>
      <c r="AB201" s="44" t="n"/>
    </row>
    <row customHeight="1" ht="16.5" r="202" s="29">
      <c r="A202" s="36" t="n"/>
      <c r="B202" s="19" t="n"/>
      <c r="C202" s="19" t="n"/>
      <c r="D202" s="19" t="n"/>
      <c r="E202" s="19" t="n"/>
      <c r="F202" s="19" t="n"/>
      <c r="G202" s="19" t="n"/>
      <c r="H202" s="19" t="n"/>
      <c r="I202" s="56" t="n"/>
      <c r="J202" s="34" t="n"/>
      <c r="K202" s="34" t="n"/>
      <c r="L202" s="55" t="n"/>
      <c r="M202" s="24" t="n"/>
      <c r="N202" s="24" t="n"/>
      <c r="O202" s="24" t="n"/>
      <c r="P202" s="24" t="n"/>
      <c r="Q202" s="24" t="n"/>
      <c r="R202" s="44" t="n"/>
      <c r="S202" s="44" t="n"/>
      <c r="T202" s="44" t="n"/>
      <c r="U202" s="44" t="n"/>
      <c r="V202" s="44" t="n"/>
      <c r="W202" s="44" t="n"/>
      <c r="X202" s="44" t="n"/>
      <c r="Y202" s="44" t="n"/>
      <c r="Z202" s="44" t="n"/>
      <c r="AA202" s="44" t="n"/>
      <c r="AB202" s="44" t="n"/>
    </row>
    <row customHeight="1" ht="16.5" r="203" s="29">
      <c r="A203" s="36" t="n"/>
      <c r="B203" s="19" t="n"/>
      <c r="C203" s="19" t="n"/>
      <c r="D203" s="19" t="n"/>
      <c r="E203" s="19" t="n"/>
      <c r="F203" s="19" t="n"/>
      <c r="G203" s="19" t="n"/>
      <c r="H203" s="19" t="n"/>
      <c r="I203" s="56" t="n"/>
      <c r="J203" s="34" t="n"/>
      <c r="K203" s="34" t="n"/>
      <c r="L203" s="55" t="n"/>
      <c r="M203" s="24" t="n"/>
      <c r="N203" s="24" t="n"/>
      <c r="O203" s="24" t="n"/>
      <c r="P203" s="24" t="n"/>
      <c r="Q203" s="24" t="n"/>
      <c r="R203" s="44" t="n"/>
      <c r="S203" s="44" t="n"/>
      <c r="T203" s="44" t="n"/>
      <c r="U203" s="44" t="n"/>
      <c r="V203" s="44" t="n"/>
      <c r="W203" s="44" t="n"/>
      <c r="X203" s="44" t="n"/>
      <c r="Y203" s="44" t="n"/>
      <c r="Z203" s="44" t="n"/>
      <c r="AA203" s="44" t="n"/>
      <c r="AB203" s="44" t="n"/>
    </row>
    <row customHeight="1" ht="16.5" r="204" s="29">
      <c r="A204" s="36" t="n"/>
      <c r="B204" s="19" t="n"/>
      <c r="C204" s="19" t="n"/>
      <c r="D204" s="19" t="n"/>
      <c r="E204" s="19" t="n"/>
      <c r="F204" s="19" t="n"/>
      <c r="G204" s="19" t="n"/>
      <c r="H204" s="19" t="n"/>
      <c r="I204" s="56" t="n"/>
      <c r="J204" s="34" t="n"/>
      <c r="K204" s="34" t="n"/>
      <c r="L204" s="55" t="n"/>
      <c r="M204" s="24" t="n"/>
      <c r="N204" s="24" t="n"/>
      <c r="O204" s="24" t="n"/>
      <c r="P204" s="24" t="n"/>
      <c r="Q204" s="24" t="n"/>
      <c r="R204" s="44" t="n"/>
      <c r="S204" s="44" t="n"/>
      <c r="T204" s="44" t="n"/>
      <c r="U204" s="44" t="n"/>
      <c r="V204" s="44" t="n"/>
      <c r="W204" s="44" t="n"/>
      <c r="X204" s="44" t="n"/>
      <c r="Y204" s="44" t="n"/>
      <c r="Z204" s="44" t="n"/>
      <c r="AA204" s="44" t="n"/>
      <c r="AB204" s="44" t="n"/>
    </row>
    <row customHeight="1" ht="16.5" r="205" s="29">
      <c r="A205" s="36" t="n"/>
      <c r="B205" s="19" t="n"/>
      <c r="C205" s="19" t="n"/>
      <c r="D205" s="19" t="n"/>
      <c r="E205" s="19" t="n"/>
      <c r="F205" s="19" t="n"/>
      <c r="G205" s="19" t="n"/>
      <c r="H205" s="19" t="n"/>
      <c r="I205" s="56" t="n"/>
      <c r="J205" s="34" t="n"/>
      <c r="K205" s="34" t="n"/>
      <c r="L205" s="55" t="n"/>
      <c r="M205" s="24" t="n"/>
      <c r="N205" s="24" t="n"/>
      <c r="O205" s="24" t="n"/>
      <c r="P205" s="24" t="n"/>
      <c r="Q205" s="24" t="n"/>
      <c r="R205" s="44" t="n"/>
      <c r="S205" s="44" t="n"/>
      <c r="T205" s="44" t="n"/>
      <c r="U205" s="44" t="n"/>
      <c r="V205" s="44" t="n"/>
      <c r="W205" s="44" t="n"/>
      <c r="X205" s="44" t="n"/>
      <c r="Y205" s="44" t="n"/>
      <c r="Z205" s="44" t="n"/>
      <c r="AA205" s="44" t="n"/>
      <c r="AB205" s="44" t="n"/>
    </row>
    <row customHeight="1" ht="16.5" r="206" s="29">
      <c r="A206" s="36" t="n"/>
      <c r="B206" s="19" t="n"/>
      <c r="C206" s="19" t="n"/>
      <c r="D206" s="19" t="n"/>
      <c r="E206" s="19" t="n"/>
      <c r="F206" s="19" t="n"/>
      <c r="G206" s="19" t="n"/>
      <c r="H206" s="19" t="n"/>
      <c r="I206" s="56" t="n"/>
      <c r="J206" s="34" t="n"/>
      <c r="K206" s="34" t="n"/>
      <c r="L206" s="55" t="n"/>
      <c r="M206" s="24" t="n"/>
      <c r="N206" s="24" t="n"/>
      <c r="O206" s="24" t="n"/>
      <c r="P206" s="24" t="n"/>
      <c r="Q206" s="24" t="n"/>
      <c r="R206" s="44" t="n"/>
      <c r="S206" s="44" t="n"/>
      <c r="T206" s="44" t="n"/>
      <c r="U206" s="44" t="n"/>
      <c r="V206" s="44" t="n"/>
      <c r="W206" s="44" t="n"/>
      <c r="X206" s="44" t="n"/>
      <c r="Y206" s="44" t="n"/>
      <c r="Z206" s="44" t="n"/>
      <c r="AA206" s="44" t="n"/>
      <c r="AB206" s="44" t="n"/>
    </row>
    <row customHeight="1" ht="16.5" r="207" s="29">
      <c r="A207" s="36" t="n"/>
      <c r="B207" s="19" t="n"/>
      <c r="C207" s="19" t="n"/>
      <c r="D207" s="19" t="n"/>
      <c r="E207" s="19" t="n"/>
      <c r="F207" s="19" t="n"/>
      <c r="G207" s="19" t="n"/>
      <c r="H207" s="19" t="n"/>
      <c r="I207" s="56" t="n"/>
      <c r="J207" s="34" t="n"/>
      <c r="K207" s="34" t="n"/>
      <c r="L207" s="55" t="n"/>
      <c r="M207" s="24" t="n"/>
      <c r="N207" s="24" t="n"/>
      <c r="O207" s="24" t="n"/>
      <c r="P207" s="24" t="n"/>
      <c r="Q207" s="24" t="n"/>
      <c r="R207" s="44" t="n"/>
      <c r="S207" s="44" t="n"/>
      <c r="T207" s="44" t="n"/>
      <c r="U207" s="44" t="n"/>
      <c r="V207" s="44" t="n"/>
      <c r="W207" s="44" t="n"/>
      <c r="X207" s="44" t="n"/>
      <c r="Y207" s="44" t="n"/>
      <c r="Z207" s="44" t="n"/>
      <c r="AA207" s="44" t="n"/>
      <c r="AB207" s="44" t="n"/>
    </row>
    <row customHeight="1" ht="16.5" r="208" s="29">
      <c r="A208" s="36" t="n"/>
      <c r="B208" s="19" t="n"/>
      <c r="C208" s="19" t="n"/>
      <c r="D208" s="19" t="n"/>
      <c r="E208" s="19" t="n"/>
      <c r="F208" s="19" t="n"/>
      <c r="G208" s="19" t="n"/>
      <c r="H208" s="19" t="n"/>
      <c r="I208" s="56" t="n"/>
      <c r="J208" s="34" t="n"/>
      <c r="K208" s="34" t="n"/>
      <c r="L208" s="55" t="n"/>
      <c r="M208" s="24" t="n"/>
      <c r="N208" s="24" t="n"/>
      <c r="O208" s="24" t="n"/>
      <c r="P208" s="24" t="n"/>
      <c r="Q208" s="24" t="n"/>
      <c r="R208" s="44" t="n"/>
      <c r="S208" s="44" t="n"/>
      <c r="T208" s="44" t="n"/>
      <c r="U208" s="44" t="n"/>
      <c r="V208" s="44" t="n"/>
      <c r="W208" s="44" t="n"/>
      <c r="X208" s="44" t="n"/>
      <c r="Y208" s="44" t="n"/>
      <c r="Z208" s="44" t="n"/>
      <c r="AA208" s="44" t="n"/>
      <c r="AB208" s="44" t="n"/>
    </row>
    <row customHeight="1" ht="16.5" r="209" s="29">
      <c r="A209" s="36" t="n"/>
      <c r="B209" s="19" t="n"/>
      <c r="C209" s="19" t="n"/>
      <c r="D209" s="19" t="n"/>
      <c r="E209" s="19" t="n"/>
      <c r="F209" s="19" t="n"/>
      <c r="G209" s="19" t="n"/>
      <c r="H209" s="19" t="n"/>
      <c r="I209" s="56" t="n"/>
      <c r="J209" s="34" t="n"/>
      <c r="K209" s="34" t="n"/>
      <c r="L209" s="55" t="n"/>
      <c r="M209" s="24" t="n"/>
      <c r="N209" s="24" t="n"/>
      <c r="O209" s="24" t="n"/>
      <c r="P209" s="24" t="n"/>
      <c r="Q209" s="24" t="n"/>
      <c r="R209" s="44" t="n"/>
      <c r="S209" s="44" t="n"/>
      <c r="T209" s="44" t="n"/>
      <c r="U209" s="44" t="n"/>
      <c r="V209" s="44" t="n"/>
      <c r="W209" s="44" t="n"/>
      <c r="X209" s="44" t="n"/>
      <c r="Y209" s="44" t="n"/>
      <c r="Z209" s="44" t="n"/>
      <c r="AA209" s="44" t="n"/>
      <c r="AB209" s="44" t="n"/>
    </row>
    <row customHeight="1" ht="16.5" r="210" s="29">
      <c r="A210" s="36" t="n"/>
      <c r="B210" s="19" t="n"/>
      <c r="C210" s="19" t="n"/>
      <c r="D210" s="19" t="n"/>
      <c r="E210" s="19" t="n"/>
      <c r="F210" s="19" t="n"/>
      <c r="G210" s="19" t="n"/>
      <c r="H210" s="19" t="n"/>
      <c r="I210" s="56" t="n"/>
      <c r="J210" s="34" t="n"/>
      <c r="K210" s="34" t="n"/>
      <c r="L210" s="55" t="n"/>
      <c r="M210" s="24" t="n"/>
      <c r="N210" s="24" t="n"/>
      <c r="O210" s="24" t="n"/>
      <c r="P210" s="24" t="n"/>
      <c r="Q210" s="24" t="n"/>
      <c r="R210" s="44" t="n"/>
      <c r="S210" s="44" t="n"/>
      <c r="T210" s="44" t="n"/>
      <c r="U210" s="44" t="n"/>
      <c r="V210" s="44" t="n"/>
      <c r="W210" s="44" t="n"/>
      <c r="X210" s="44" t="n"/>
      <c r="Y210" s="44" t="n"/>
      <c r="Z210" s="44" t="n"/>
      <c r="AA210" s="44" t="n"/>
      <c r="AB210" s="44" t="n"/>
    </row>
    <row customHeight="1" ht="16.5" r="211" s="29">
      <c r="A211" s="36" t="n"/>
      <c r="B211" s="19" t="n"/>
      <c r="C211" s="19" t="n"/>
      <c r="D211" s="19" t="n"/>
      <c r="E211" s="19" t="n"/>
      <c r="F211" s="19" t="n"/>
      <c r="G211" s="19" t="n"/>
      <c r="H211" s="19" t="n"/>
      <c r="I211" s="56" t="n"/>
      <c r="J211" s="34" t="n"/>
      <c r="K211" s="34" t="n"/>
      <c r="L211" s="55" t="n"/>
      <c r="M211" s="24" t="n"/>
      <c r="N211" s="24" t="n"/>
      <c r="O211" s="24" t="n"/>
      <c r="P211" s="24" t="n"/>
      <c r="Q211" s="24" t="n"/>
      <c r="R211" s="44" t="n"/>
      <c r="S211" s="44" t="n"/>
      <c r="T211" s="44" t="n"/>
      <c r="U211" s="44" t="n"/>
      <c r="V211" s="44" t="n"/>
      <c r="W211" s="44" t="n"/>
      <c r="X211" s="44" t="n"/>
      <c r="Y211" s="44" t="n"/>
      <c r="Z211" s="44" t="n"/>
      <c r="AA211" s="44" t="n"/>
      <c r="AB211" s="44" t="n"/>
    </row>
    <row customHeight="1" ht="16.5" r="212" s="29">
      <c r="A212" s="36" t="n"/>
      <c r="B212" s="19" t="n"/>
      <c r="C212" s="19" t="n"/>
      <c r="D212" s="19" t="n"/>
      <c r="E212" s="19" t="n"/>
      <c r="F212" s="19" t="n"/>
      <c r="G212" s="19" t="n"/>
      <c r="H212" s="19" t="n"/>
      <c r="I212" s="56" t="n"/>
      <c r="J212" s="34" t="n"/>
      <c r="K212" s="34" t="n"/>
      <c r="L212" s="55" t="n"/>
      <c r="M212" s="24" t="n"/>
      <c r="N212" s="24" t="n"/>
      <c r="O212" s="24" t="n"/>
      <c r="P212" s="24" t="n"/>
      <c r="Q212" s="24" t="n"/>
      <c r="R212" s="44" t="n"/>
      <c r="S212" s="44" t="n"/>
      <c r="T212" s="44" t="n"/>
      <c r="U212" s="44" t="n"/>
      <c r="V212" s="44" t="n"/>
      <c r="W212" s="44" t="n"/>
      <c r="X212" s="44" t="n"/>
      <c r="Y212" s="44" t="n"/>
      <c r="Z212" s="44" t="n"/>
      <c r="AA212" s="44" t="n"/>
      <c r="AB212" s="44" t="n"/>
    </row>
    <row customHeight="1" ht="16.5" r="213" s="29">
      <c r="A213" s="36" t="n"/>
      <c r="B213" s="19" t="n"/>
      <c r="C213" s="19" t="n"/>
      <c r="D213" s="19" t="n"/>
      <c r="E213" s="19" t="n"/>
      <c r="F213" s="19" t="n"/>
      <c r="G213" s="19" t="n"/>
      <c r="H213" s="19" t="n"/>
      <c r="I213" s="56" t="n"/>
      <c r="J213" s="34" t="n"/>
      <c r="K213" s="34" t="n"/>
      <c r="L213" s="55" t="n"/>
      <c r="M213" s="24" t="n"/>
      <c r="N213" s="24" t="n"/>
      <c r="O213" s="24" t="n"/>
      <c r="P213" s="24" t="n"/>
      <c r="Q213" s="24" t="n"/>
      <c r="R213" s="44" t="n"/>
      <c r="S213" s="44" t="n"/>
      <c r="T213" s="44" t="n"/>
      <c r="U213" s="44" t="n"/>
      <c r="V213" s="44" t="n"/>
      <c r="W213" s="44" t="n"/>
      <c r="X213" s="44" t="n"/>
      <c r="Y213" s="44" t="n"/>
      <c r="Z213" s="44" t="n"/>
      <c r="AA213" s="44" t="n"/>
      <c r="AB213" s="44" t="n"/>
    </row>
    <row customHeight="1" ht="16.5" r="214" s="29">
      <c r="A214" s="36" t="n"/>
      <c r="B214" s="19" t="n"/>
      <c r="C214" s="19" t="n"/>
      <c r="D214" s="19" t="n"/>
      <c r="E214" s="19" t="n"/>
      <c r="F214" s="19" t="n"/>
      <c r="G214" s="19" t="n"/>
      <c r="H214" s="19" t="n"/>
      <c r="I214" s="56" t="n"/>
      <c r="J214" s="34" t="n"/>
      <c r="K214" s="34" t="n"/>
      <c r="L214" s="55" t="n"/>
      <c r="M214" s="24" t="n"/>
      <c r="N214" s="24" t="n"/>
      <c r="O214" s="24" t="n"/>
      <c r="P214" s="24" t="n"/>
      <c r="Q214" s="24" t="n"/>
      <c r="R214" s="44" t="n"/>
      <c r="S214" s="44" t="n"/>
      <c r="T214" s="44" t="n"/>
      <c r="U214" s="44" t="n"/>
      <c r="V214" s="44" t="n"/>
      <c r="W214" s="44" t="n"/>
      <c r="X214" s="44" t="n"/>
      <c r="Y214" s="44" t="n"/>
      <c r="Z214" s="44" t="n"/>
      <c r="AA214" s="44" t="n"/>
      <c r="AB214" s="44" t="n"/>
    </row>
    <row customHeight="1" ht="16.5" r="215" s="29">
      <c r="A215" s="36" t="n"/>
      <c r="B215" s="19" t="n"/>
      <c r="C215" s="19" t="n"/>
      <c r="D215" s="19" t="n"/>
      <c r="E215" s="19" t="n"/>
      <c r="F215" s="19" t="n"/>
      <c r="G215" s="19" t="n"/>
      <c r="H215" s="19" t="n"/>
      <c r="I215" s="56" t="n"/>
      <c r="J215" s="34" t="n"/>
      <c r="K215" s="34" t="n"/>
      <c r="L215" s="55" t="n"/>
      <c r="M215" s="24" t="n"/>
      <c r="N215" s="24" t="n"/>
      <c r="O215" s="24" t="n"/>
      <c r="P215" s="24" t="n"/>
      <c r="Q215" s="24" t="n"/>
      <c r="R215" s="44" t="n"/>
      <c r="S215" s="44" t="n"/>
      <c r="T215" s="44" t="n"/>
      <c r="U215" s="44" t="n"/>
      <c r="V215" s="44" t="n"/>
      <c r="W215" s="44" t="n"/>
      <c r="X215" s="44" t="n"/>
      <c r="Y215" s="44" t="n"/>
      <c r="Z215" s="44" t="n"/>
      <c r="AA215" s="44" t="n"/>
      <c r="AB215" s="44" t="n"/>
    </row>
    <row customHeight="1" ht="16.5" r="216" s="29">
      <c r="A216" s="36" t="n"/>
      <c r="B216" s="19" t="n"/>
      <c r="C216" s="19" t="n"/>
      <c r="D216" s="19" t="n"/>
      <c r="E216" s="19" t="n"/>
      <c r="F216" s="19" t="n"/>
      <c r="G216" s="19" t="n"/>
      <c r="H216" s="19" t="n"/>
      <c r="I216" s="56" t="n"/>
      <c r="J216" s="34" t="n"/>
      <c r="K216" s="34" t="n"/>
      <c r="L216" s="55" t="n"/>
      <c r="M216" s="24" t="n"/>
      <c r="N216" s="24" t="n"/>
      <c r="O216" s="24" t="n"/>
      <c r="P216" s="24" t="n"/>
      <c r="Q216" s="24" t="n"/>
      <c r="R216" s="44" t="n"/>
      <c r="S216" s="44" t="n"/>
      <c r="T216" s="44" t="n"/>
      <c r="U216" s="44" t="n"/>
      <c r="V216" s="44" t="n"/>
      <c r="W216" s="44" t="n"/>
      <c r="X216" s="44" t="n"/>
      <c r="Y216" s="44" t="n"/>
      <c r="Z216" s="44" t="n"/>
      <c r="AA216" s="44" t="n"/>
      <c r="AB216" s="44" t="n"/>
    </row>
    <row customHeight="1" ht="16.5" r="217" s="29">
      <c r="A217" s="36" t="n"/>
      <c r="B217" s="19" t="n"/>
      <c r="C217" s="19" t="n"/>
      <c r="D217" s="19" t="n"/>
      <c r="E217" s="19" t="n"/>
      <c r="F217" s="19" t="n"/>
      <c r="G217" s="19" t="n"/>
      <c r="H217" s="19" t="n"/>
      <c r="I217" s="56" t="n"/>
      <c r="J217" s="34" t="n"/>
      <c r="K217" s="34" t="n"/>
      <c r="L217" s="55" t="n"/>
      <c r="M217" s="24" t="n"/>
      <c r="N217" s="24" t="n"/>
      <c r="O217" s="24" t="n"/>
      <c r="P217" s="24" t="n"/>
      <c r="Q217" s="24" t="n"/>
      <c r="R217" s="44" t="n"/>
      <c r="S217" s="44" t="n"/>
      <c r="T217" s="44" t="n"/>
      <c r="U217" s="44" t="n"/>
      <c r="V217" s="44" t="n"/>
      <c r="W217" s="44" t="n"/>
      <c r="X217" s="44" t="n"/>
      <c r="Y217" s="44" t="n"/>
      <c r="Z217" s="44" t="n"/>
      <c r="AA217" s="44" t="n"/>
      <c r="AB217" s="44" t="n"/>
    </row>
    <row customHeight="1" ht="16.5" r="218" s="29">
      <c r="A218" s="36" t="n"/>
      <c r="B218" s="19" t="n"/>
      <c r="C218" s="19" t="n"/>
      <c r="D218" s="19" t="n"/>
      <c r="E218" s="19" t="n"/>
      <c r="F218" s="19" t="n"/>
      <c r="G218" s="19" t="n"/>
      <c r="H218" s="19" t="n"/>
      <c r="I218" s="56" t="n"/>
      <c r="J218" s="34" t="n"/>
      <c r="K218" s="34" t="n"/>
      <c r="L218" s="55" t="n"/>
      <c r="M218" s="24" t="n"/>
      <c r="N218" s="24" t="n"/>
      <c r="O218" s="24" t="n"/>
      <c r="P218" s="24" t="n"/>
      <c r="Q218" s="24" t="n"/>
      <c r="R218" s="44" t="n"/>
      <c r="S218" s="44" t="n"/>
      <c r="T218" s="44" t="n"/>
      <c r="U218" s="44" t="n"/>
      <c r="V218" s="44" t="n"/>
      <c r="W218" s="44" t="n"/>
      <c r="X218" s="44" t="n"/>
      <c r="Y218" s="44" t="n"/>
      <c r="Z218" s="44" t="n"/>
      <c r="AA218" s="44" t="n"/>
      <c r="AB218" s="44" t="n"/>
    </row>
    <row customHeight="1" ht="16.5" r="219" s="29">
      <c r="A219" s="36" t="n"/>
      <c r="B219" s="19" t="n"/>
      <c r="C219" s="19" t="n"/>
      <c r="D219" s="19" t="n"/>
      <c r="E219" s="19" t="n"/>
      <c r="F219" s="19" t="n"/>
      <c r="G219" s="19" t="n"/>
      <c r="H219" s="19" t="n"/>
      <c r="I219" s="56" t="n"/>
      <c r="J219" s="34" t="n"/>
      <c r="K219" s="34" t="n"/>
      <c r="L219" s="55" t="n"/>
      <c r="M219" s="24" t="n"/>
      <c r="N219" s="24" t="n"/>
      <c r="O219" s="24" t="n"/>
      <c r="P219" s="24" t="n"/>
      <c r="Q219" s="24" t="n"/>
      <c r="R219" s="44" t="n"/>
      <c r="S219" s="44" t="n"/>
      <c r="T219" s="44" t="n"/>
      <c r="U219" s="44" t="n"/>
      <c r="V219" s="44" t="n"/>
      <c r="W219" s="44" t="n"/>
      <c r="X219" s="44" t="n"/>
      <c r="Y219" s="44" t="n"/>
      <c r="Z219" s="44" t="n"/>
      <c r="AA219" s="44" t="n"/>
      <c r="AB219" s="44" t="n"/>
    </row>
    <row customHeight="1" ht="16.5" r="220" s="29">
      <c r="A220" s="36" t="n"/>
      <c r="B220" s="19" t="n"/>
      <c r="C220" s="19" t="n"/>
      <c r="D220" s="19" t="n"/>
      <c r="E220" s="19" t="n"/>
      <c r="F220" s="19" t="n"/>
      <c r="G220" s="19" t="n"/>
      <c r="H220" s="19" t="n"/>
      <c r="I220" s="56" t="n"/>
      <c r="J220" s="34" t="n"/>
      <c r="K220" s="34" t="n"/>
      <c r="L220" s="55" t="n"/>
      <c r="M220" s="24" t="n"/>
      <c r="N220" s="24" t="n"/>
      <c r="O220" s="24" t="n"/>
      <c r="P220" s="24" t="n"/>
      <c r="Q220" s="24" t="n"/>
      <c r="R220" s="44" t="n"/>
      <c r="S220" s="44" t="n"/>
      <c r="T220" s="44" t="n"/>
      <c r="U220" s="44" t="n"/>
      <c r="V220" s="44" t="n"/>
      <c r="W220" s="44" t="n"/>
      <c r="X220" s="44" t="n"/>
      <c r="Y220" s="44" t="n"/>
      <c r="Z220" s="44" t="n"/>
      <c r="AA220" s="44" t="n"/>
      <c r="AB220" s="44" t="n"/>
    </row>
    <row customHeight="1" ht="16.5" r="221" s="29">
      <c r="A221" s="36" t="n"/>
      <c r="B221" s="19" t="n"/>
      <c r="C221" s="19" t="n"/>
      <c r="D221" s="19" t="n"/>
      <c r="E221" s="19" t="n"/>
      <c r="F221" s="19" t="n"/>
      <c r="G221" s="19" t="n"/>
      <c r="H221" s="19" t="n"/>
      <c r="I221" s="56" t="n"/>
      <c r="J221" s="34" t="n"/>
      <c r="K221" s="34" t="n"/>
      <c r="L221" s="55" t="n"/>
      <c r="M221" s="24" t="n"/>
      <c r="N221" s="24" t="n"/>
      <c r="O221" s="24" t="n"/>
      <c r="P221" s="24" t="n"/>
      <c r="Q221" s="24" t="n"/>
      <c r="R221" s="44" t="n"/>
      <c r="S221" s="44" t="n"/>
      <c r="T221" s="44" t="n"/>
      <c r="U221" s="44" t="n"/>
      <c r="V221" s="44" t="n"/>
      <c r="W221" s="44" t="n"/>
      <c r="X221" s="44" t="n"/>
      <c r="Y221" s="44" t="n"/>
      <c r="Z221" s="44" t="n"/>
      <c r="AA221" s="44" t="n"/>
      <c r="AB221" s="44" t="n"/>
    </row>
    <row customHeight="1" ht="16.5" r="222" s="29">
      <c r="A222" s="36" t="n"/>
      <c r="B222" s="19" t="n"/>
      <c r="C222" s="19" t="n"/>
      <c r="D222" s="19" t="n"/>
      <c r="E222" s="19" t="n"/>
      <c r="F222" s="19" t="n"/>
      <c r="G222" s="19" t="n"/>
      <c r="H222" s="19" t="n"/>
      <c r="I222" s="56" t="n"/>
      <c r="J222" s="34" t="n"/>
      <c r="K222" s="34" t="n"/>
      <c r="L222" s="55" t="n"/>
      <c r="M222" s="24" t="n"/>
      <c r="N222" s="24" t="n"/>
      <c r="O222" s="24" t="n"/>
      <c r="P222" s="24" t="n"/>
      <c r="Q222" s="24" t="n"/>
      <c r="R222" s="44" t="n"/>
      <c r="S222" s="44" t="n"/>
      <c r="T222" s="44" t="n"/>
      <c r="U222" s="44" t="n"/>
      <c r="V222" s="44" t="n"/>
      <c r="W222" s="44" t="n"/>
      <c r="X222" s="44" t="n"/>
      <c r="Y222" s="44" t="n"/>
      <c r="Z222" s="44" t="n"/>
      <c r="AA222" s="44" t="n"/>
      <c r="AB222" s="44" t="n"/>
    </row>
    <row customHeight="1" ht="16.5" r="223" s="29">
      <c r="A223" s="36" t="n"/>
      <c r="B223" s="19" t="n"/>
      <c r="C223" s="19" t="n"/>
      <c r="D223" s="19" t="n"/>
      <c r="E223" s="19" t="n"/>
      <c r="F223" s="19" t="n"/>
      <c r="G223" s="19" t="n"/>
      <c r="H223" s="19" t="n"/>
      <c r="I223" s="56" t="n"/>
      <c r="J223" s="34" t="n"/>
      <c r="K223" s="34" t="n"/>
      <c r="L223" s="55" t="n"/>
      <c r="M223" s="24" t="n"/>
      <c r="N223" s="24" t="n"/>
      <c r="O223" s="24" t="n"/>
      <c r="P223" s="24" t="n"/>
      <c r="Q223" s="24" t="n"/>
      <c r="R223" s="44" t="n"/>
      <c r="S223" s="44" t="n"/>
      <c r="T223" s="44" t="n"/>
      <c r="U223" s="44" t="n"/>
      <c r="V223" s="44" t="n"/>
      <c r="W223" s="44" t="n"/>
      <c r="X223" s="44" t="n"/>
      <c r="Y223" s="44" t="n"/>
      <c r="Z223" s="44" t="n"/>
      <c r="AA223" s="44" t="n"/>
      <c r="AB223" s="44" t="n"/>
    </row>
    <row customHeight="1" ht="16.5" r="224" s="29">
      <c r="A224" s="36" t="n"/>
      <c r="B224" s="19" t="n"/>
      <c r="C224" s="19" t="n"/>
      <c r="D224" s="19" t="n"/>
      <c r="E224" s="19" t="n"/>
      <c r="F224" s="19" t="n"/>
      <c r="G224" s="19" t="n"/>
      <c r="H224" s="19" t="n"/>
      <c r="I224" s="56" t="n"/>
      <c r="J224" s="34" t="n"/>
      <c r="K224" s="34" t="n"/>
      <c r="L224" s="55" t="n"/>
      <c r="M224" s="24" t="n"/>
      <c r="N224" s="24" t="n"/>
      <c r="O224" s="24" t="n"/>
      <c r="P224" s="24" t="n"/>
      <c r="Q224" s="24" t="n"/>
      <c r="R224" s="44" t="n"/>
      <c r="S224" s="44" t="n"/>
      <c r="T224" s="44" t="n"/>
      <c r="U224" s="44" t="n"/>
      <c r="V224" s="44" t="n"/>
      <c r="W224" s="44" t="n"/>
      <c r="X224" s="44" t="n"/>
      <c r="Y224" s="44" t="n"/>
      <c r="Z224" s="44" t="n"/>
      <c r="AA224" s="44" t="n"/>
      <c r="AB224" s="44" t="n"/>
    </row>
    <row customHeight="1" ht="16.5" r="225" s="29">
      <c r="A225" s="36" t="n"/>
      <c r="B225" s="19" t="n"/>
      <c r="C225" s="19" t="n"/>
      <c r="D225" s="19" t="n"/>
      <c r="E225" s="19" t="n"/>
      <c r="F225" s="19" t="n"/>
      <c r="G225" s="19" t="n"/>
      <c r="H225" s="19" t="n"/>
      <c r="I225" s="56" t="n"/>
      <c r="J225" s="34" t="n"/>
      <c r="K225" s="34" t="n"/>
      <c r="L225" s="55" t="n"/>
      <c r="M225" s="24" t="n"/>
      <c r="N225" s="24" t="n"/>
      <c r="O225" s="24" t="n"/>
      <c r="P225" s="24" t="n"/>
      <c r="Q225" s="24" t="n"/>
      <c r="R225" s="44" t="n"/>
      <c r="S225" s="44" t="n"/>
      <c r="T225" s="44" t="n"/>
      <c r="U225" s="44" t="n"/>
      <c r="V225" s="44" t="n"/>
      <c r="W225" s="44" t="n"/>
      <c r="X225" s="44" t="n"/>
      <c r="Y225" s="44" t="n"/>
      <c r="Z225" s="44" t="n"/>
      <c r="AA225" s="44" t="n"/>
      <c r="AB225" s="44" t="n"/>
    </row>
    <row customHeight="1" ht="16.5" r="226" s="29">
      <c r="A226" s="36" t="n"/>
      <c r="B226" s="19" t="n"/>
      <c r="C226" s="19" t="n"/>
      <c r="D226" s="19" t="n"/>
      <c r="E226" s="19" t="n"/>
      <c r="F226" s="19" t="n"/>
      <c r="G226" s="19" t="n"/>
      <c r="H226" s="19" t="n"/>
      <c r="I226" s="56" t="n"/>
      <c r="J226" s="34" t="n"/>
      <c r="K226" s="34" t="n"/>
      <c r="L226" s="55" t="n"/>
      <c r="M226" s="24" t="n"/>
      <c r="N226" s="24" t="n"/>
      <c r="O226" s="24" t="n"/>
      <c r="P226" s="24" t="n"/>
      <c r="Q226" s="24" t="n"/>
      <c r="R226" s="44" t="n"/>
      <c r="S226" s="44" t="n"/>
      <c r="T226" s="44" t="n"/>
      <c r="U226" s="44" t="n"/>
      <c r="V226" s="44" t="n"/>
      <c r="W226" s="44" t="n"/>
      <c r="X226" s="44" t="n"/>
      <c r="Y226" s="44" t="n"/>
      <c r="Z226" s="44" t="n"/>
      <c r="AA226" s="44" t="n"/>
      <c r="AB226" s="44" t="n"/>
    </row>
    <row customHeight="1" ht="16.5" r="227" s="29">
      <c r="A227" s="36" t="n"/>
      <c r="B227" s="19" t="n"/>
      <c r="C227" s="19" t="n"/>
      <c r="D227" s="19" t="n"/>
      <c r="E227" s="19" t="n"/>
      <c r="F227" s="19" t="n"/>
      <c r="G227" s="19" t="n"/>
      <c r="H227" s="19" t="n"/>
      <c r="I227" s="56" t="n"/>
      <c r="J227" s="34" t="n"/>
      <c r="K227" s="34" t="n"/>
      <c r="L227" s="55" t="n"/>
      <c r="M227" s="24" t="n"/>
      <c r="N227" s="24" t="n"/>
      <c r="O227" s="24" t="n"/>
      <c r="P227" s="24" t="n"/>
      <c r="Q227" s="24" t="n"/>
      <c r="R227" s="44" t="n"/>
      <c r="S227" s="44" t="n"/>
      <c r="T227" s="44" t="n"/>
      <c r="U227" s="44" t="n"/>
      <c r="V227" s="44" t="n"/>
      <c r="W227" s="44" t="n"/>
      <c r="X227" s="44" t="n"/>
      <c r="Y227" s="44" t="n"/>
      <c r="Z227" s="44" t="n"/>
      <c r="AA227" s="44" t="n"/>
      <c r="AB227" s="44" t="n"/>
    </row>
    <row customHeight="1" ht="16.5" r="228" s="29">
      <c r="A228" s="36" t="n"/>
      <c r="B228" s="19" t="n"/>
      <c r="C228" s="19" t="n"/>
      <c r="D228" s="19" t="n"/>
      <c r="E228" s="19" t="n"/>
      <c r="F228" s="19" t="n"/>
      <c r="G228" s="19" t="n"/>
      <c r="H228" s="19" t="n"/>
      <c r="I228" s="56" t="n"/>
      <c r="J228" s="34" t="n"/>
      <c r="K228" s="34" t="n"/>
      <c r="L228" s="55" t="n"/>
      <c r="M228" s="24" t="n"/>
      <c r="N228" s="24" t="n"/>
      <c r="O228" s="24" t="n"/>
      <c r="P228" s="24" t="n"/>
      <c r="Q228" s="24" t="n"/>
      <c r="R228" s="44" t="n"/>
      <c r="S228" s="44" t="n"/>
      <c r="T228" s="44" t="n"/>
      <c r="U228" s="44" t="n"/>
      <c r="V228" s="44" t="n"/>
      <c r="W228" s="44" t="n"/>
      <c r="X228" s="44" t="n"/>
      <c r="Y228" s="44" t="n"/>
      <c r="Z228" s="44" t="n"/>
      <c r="AA228" s="44" t="n"/>
      <c r="AB228" s="44" t="n"/>
    </row>
    <row customHeight="1" ht="16.5" r="229" s="29">
      <c r="A229" s="36" t="n"/>
      <c r="B229" s="19" t="n"/>
      <c r="C229" s="19" t="n"/>
      <c r="D229" s="19" t="n"/>
      <c r="E229" s="19" t="n"/>
      <c r="F229" s="19" t="n"/>
      <c r="G229" s="19" t="n"/>
      <c r="H229" s="19" t="n"/>
      <c r="I229" s="56" t="n"/>
      <c r="J229" s="34" t="n"/>
      <c r="K229" s="34" t="n"/>
      <c r="L229" s="55" t="n"/>
      <c r="M229" s="24" t="n"/>
      <c r="N229" s="24" t="n"/>
      <c r="O229" s="24" t="n"/>
      <c r="P229" s="24" t="n"/>
      <c r="Q229" s="24" t="n"/>
      <c r="R229" s="44" t="n"/>
      <c r="S229" s="44" t="n"/>
      <c r="T229" s="44" t="n"/>
      <c r="U229" s="44" t="n"/>
      <c r="V229" s="44" t="n"/>
      <c r="W229" s="44" t="n"/>
      <c r="X229" s="44" t="n"/>
      <c r="Y229" s="44" t="n"/>
      <c r="Z229" s="44" t="n"/>
      <c r="AA229" s="44" t="n"/>
      <c r="AB229" s="44" t="n"/>
    </row>
    <row customHeight="1" ht="16.5" r="230" s="29">
      <c r="A230" s="36" t="n"/>
      <c r="B230" s="19" t="n"/>
      <c r="C230" s="19" t="n"/>
      <c r="D230" s="19" t="n"/>
      <c r="E230" s="19" t="n"/>
      <c r="F230" s="19" t="n"/>
      <c r="G230" s="19" t="n"/>
      <c r="H230" s="19" t="n"/>
      <c r="I230" s="56" t="n"/>
      <c r="J230" s="34" t="n"/>
      <c r="K230" s="34" t="n"/>
      <c r="L230" s="55" t="n"/>
      <c r="M230" s="24" t="n"/>
      <c r="N230" s="24" t="n"/>
      <c r="O230" s="24" t="n"/>
      <c r="P230" s="24" t="n"/>
      <c r="Q230" s="24" t="n"/>
      <c r="R230" s="44" t="n"/>
      <c r="S230" s="44" t="n"/>
      <c r="T230" s="44" t="n"/>
      <c r="U230" s="44" t="n"/>
      <c r="V230" s="44" t="n"/>
      <c r="W230" s="44" t="n"/>
      <c r="X230" s="44" t="n"/>
      <c r="Y230" s="44" t="n"/>
      <c r="Z230" s="44" t="n"/>
      <c r="AA230" s="44" t="n"/>
      <c r="AB230" s="44" t="n"/>
    </row>
    <row customHeight="1" ht="16.5" r="231" s="29">
      <c r="A231" s="36" t="n"/>
      <c r="B231" s="19" t="n"/>
      <c r="C231" s="19" t="n"/>
      <c r="D231" s="19" t="n"/>
      <c r="E231" s="19" t="n"/>
      <c r="F231" s="19" t="n"/>
      <c r="G231" s="19" t="n"/>
      <c r="H231" s="19" t="n"/>
      <c r="I231" s="56" t="n"/>
      <c r="J231" s="34" t="n"/>
      <c r="K231" s="34" t="n"/>
      <c r="L231" s="55" t="n"/>
      <c r="M231" s="24" t="n"/>
      <c r="N231" s="24" t="n"/>
      <c r="O231" s="24" t="n"/>
      <c r="P231" s="24" t="n"/>
      <c r="Q231" s="24" t="n"/>
      <c r="R231" s="44" t="n"/>
      <c r="S231" s="44" t="n"/>
      <c r="T231" s="44" t="n"/>
      <c r="U231" s="44" t="n"/>
      <c r="V231" s="44" t="n"/>
      <c r="W231" s="44" t="n"/>
      <c r="X231" s="44" t="n"/>
      <c r="Y231" s="44" t="n"/>
      <c r="Z231" s="44" t="n"/>
      <c r="AA231" s="44" t="n"/>
      <c r="AB231" s="44" t="n"/>
    </row>
    <row customHeight="1" ht="16.5" r="232" s="29">
      <c r="A232" s="36" t="n"/>
      <c r="B232" s="19" t="n"/>
      <c r="C232" s="19" t="n"/>
      <c r="D232" s="19" t="n"/>
      <c r="E232" s="19" t="n"/>
      <c r="F232" s="19" t="n"/>
      <c r="G232" s="19" t="n"/>
      <c r="H232" s="19" t="n"/>
      <c r="I232" s="56" t="n"/>
      <c r="J232" s="34" t="n"/>
      <c r="K232" s="34" t="n"/>
      <c r="L232" s="55" t="n"/>
      <c r="M232" s="24" t="n"/>
      <c r="N232" s="24" t="n"/>
      <c r="O232" s="24" t="n"/>
      <c r="P232" s="24" t="n"/>
      <c r="Q232" s="24" t="n"/>
      <c r="R232" s="44" t="n"/>
      <c r="S232" s="44" t="n"/>
      <c r="T232" s="44" t="n"/>
      <c r="U232" s="44" t="n"/>
      <c r="V232" s="44" t="n"/>
      <c r="W232" s="44" t="n"/>
      <c r="X232" s="44" t="n"/>
      <c r="Y232" s="44" t="n"/>
      <c r="Z232" s="44" t="n"/>
      <c r="AA232" s="44" t="n"/>
      <c r="AB232" s="44" t="n"/>
    </row>
    <row customHeight="1" ht="16.5" r="233" s="29">
      <c r="A233" s="36" t="n"/>
      <c r="B233" s="19" t="n"/>
      <c r="C233" s="19" t="n"/>
      <c r="D233" s="19" t="n"/>
      <c r="E233" s="19" t="n"/>
      <c r="F233" s="19" t="n"/>
      <c r="G233" s="19" t="n"/>
      <c r="H233" s="19" t="n"/>
      <c r="I233" s="56" t="n"/>
      <c r="J233" s="34" t="n"/>
      <c r="K233" s="34" t="n"/>
      <c r="L233" s="55" t="n"/>
      <c r="M233" s="24" t="n"/>
      <c r="N233" s="24" t="n"/>
      <c r="O233" s="24" t="n"/>
      <c r="P233" s="24" t="n"/>
      <c r="Q233" s="24" t="n"/>
      <c r="R233" s="44" t="n"/>
      <c r="S233" s="44" t="n"/>
      <c r="T233" s="44" t="n"/>
      <c r="U233" s="44" t="n"/>
      <c r="V233" s="44" t="n"/>
      <c r="W233" s="44" t="n"/>
      <c r="X233" s="44" t="n"/>
      <c r="Y233" s="44" t="n"/>
      <c r="Z233" s="44" t="n"/>
      <c r="AA233" s="44" t="n"/>
      <c r="AB233" s="44" t="n"/>
    </row>
    <row customHeight="1" ht="16.5" r="234" s="29">
      <c r="A234" s="36" t="n"/>
      <c r="B234" s="19" t="n"/>
      <c r="C234" s="19" t="n"/>
      <c r="D234" s="19" t="n"/>
      <c r="E234" s="19" t="n"/>
      <c r="F234" s="19" t="n"/>
      <c r="G234" s="19" t="n"/>
      <c r="H234" s="19" t="n"/>
      <c r="I234" s="56" t="n"/>
      <c r="J234" s="34" t="n"/>
      <c r="K234" s="34" t="n"/>
      <c r="L234" s="55" t="n"/>
      <c r="M234" s="24" t="n"/>
      <c r="N234" s="24" t="n"/>
      <c r="O234" s="24" t="n"/>
      <c r="P234" s="24" t="n"/>
      <c r="Q234" s="24" t="n"/>
      <c r="R234" s="44" t="n"/>
      <c r="S234" s="44" t="n"/>
      <c r="T234" s="44" t="n"/>
      <c r="U234" s="44" t="n"/>
      <c r="V234" s="44" t="n"/>
      <c r="W234" s="44" t="n"/>
      <c r="X234" s="44" t="n"/>
      <c r="Y234" s="44" t="n"/>
      <c r="Z234" s="44" t="n"/>
      <c r="AA234" s="44" t="n"/>
      <c r="AB234" s="44" t="n"/>
    </row>
    <row customHeight="1" ht="16.5" r="235" s="29">
      <c r="A235" s="36" t="n"/>
      <c r="B235" s="19" t="n"/>
      <c r="C235" s="19" t="n"/>
      <c r="D235" s="19" t="n"/>
      <c r="E235" s="19" t="n"/>
      <c r="F235" s="19" t="n"/>
      <c r="G235" s="19" t="n"/>
      <c r="H235" s="19" t="n"/>
      <c r="I235" s="56" t="n"/>
      <c r="J235" s="34" t="n"/>
      <c r="K235" s="34" t="n"/>
      <c r="L235" s="55" t="n"/>
      <c r="M235" s="24" t="n"/>
      <c r="N235" s="24" t="n"/>
      <c r="O235" s="24" t="n"/>
      <c r="P235" s="24" t="n"/>
      <c r="Q235" s="24" t="n"/>
      <c r="R235" s="44" t="n"/>
      <c r="S235" s="44" t="n"/>
      <c r="T235" s="44" t="n"/>
      <c r="U235" s="44" t="n"/>
      <c r="V235" s="44" t="n"/>
      <c r="W235" s="44" t="n"/>
      <c r="X235" s="44" t="n"/>
      <c r="Y235" s="44" t="n"/>
      <c r="Z235" s="44" t="n"/>
      <c r="AA235" s="44" t="n"/>
      <c r="AB235" s="44" t="n"/>
    </row>
    <row customHeight="1" ht="16.5" r="236" s="29">
      <c r="A236" s="36" t="n"/>
      <c r="B236" s="19" t="n"/>
      <c r="C236" s="19" t="n"/>
      <c r="D236" s="19" t="n"/>
      <c r="E236" s="19" t="n"/>
      <c r="F236" s="19" t="n"/>
      <c r="G236" s="19" t="n"/>
      <c r="H236" s="19" t="n"/>
      <c r="I236" s="56" t="n"/>
      <c r="J236" s="34" t="n"/>
      <c r="K236" s="34" t="n"/>
      <c r="L236" s="55" t="n"/>
      <c r="M236" s="24" t="n"/>
      <c r="N236" s="24" t="n"/>
      <c r="O236" s="24" t="n"/>
      <c r="P236" s="24" t="n"/>
      <c r="Q236" s="24" t="n"/>
      <c r="R236" s="44" t="n"/>
      <c r="S236" s="44" t="n"/>
      <c r="T236" s="44" t="n"/>
      <c r="U236" s="44" t="n"/>
      <c r="V236" s="44" t="n"/>
      <c r="W236" s="44" t="n"/>
      <c r="X236" s="44" t="n"/>
      <c r="Y236" s="44" t="n"/>
      <c r="Z236" s="44" t="n"/>
      <c r="AA236" s="44" t="n"/>
      <c r="AB236" s="44" t="n"/>
    </row>
    <row customHeight="1" ht="16.5" r="237" s="29">
      <c r="A237" s="36" t="n"/>
      <c r="B237" s="19" t="n"/>
      <c r="C237" s="19" t="n"/>
      <c r="D237" s="19" t="n"/>
      <c r="E237" s="19" t="n"/>
      <c r="F237" s="19" t="n"/>
      <c r="G237" s="19" t="n"/>
      <c r="H237" s="19" t="n"/>
      <c r="I237" s="56" t="n"/>
      <c r="J237" s="34" t="n"/>
      <c r="K237" s="34" t="n"/>
      <c r="L237" s="55" t="n"/>
      <c r="M237" s="24" t="n"/>
      <c r="N237" s="24" t="n"/>
      <c r="O237" s="24" t="n"/>
      <c r="P237" s="24" t="n"/>
      <c r="Q237" s="24" t="n"/>
      <c r="R237" s="44" t="n"/>
      <c r="S237" s="44" t="n"/>
      <c r="T237" s="44" t="n"/>
      <c r="U237" s="44" t="n"/>
      <c r="V237" s="44" t="n"/>
      <c r="W237" s="44" t="n"/>
      <c r="X237" s="44" t="n"/>
      <c r="Y237" s="44" t="n"/>
      <c r="Z237" s="44" t="n"/>
      <c r="AA237" s="44" t="n"/>
      <c r="AB237" s="44" t="n"/>
    </row>
    <row customHeight="1" ht="16.5" r="238" s="29">
      <c r="A238" s="36" t="n"/>
      <c r="B238" s="19" t="n"/>
      <c r="C238" s="19" t="n"/>
      <c r="D238" s="19" t="n"/>
      <c r="E238" s="19" t="n"/>
      <c r="F238" s="19" t="n"/>
      <c r="G238" s="19" t="n"/>
      <c r="H238" s="19" t="n"/>
      <c r="I238" s="56" t="n"/>
      <c r="J238" s="34" t="n"/>
      <c r="K238" s="34" t="n"/>
      <c r="L238" s="55" t="n"/>
      <c r="M238" s="24" t="n"/>
      <c r="N238" s="24" t="n"/>
      <c r="O238" s="24" t="n"/>
      <c r="P238" s="24" t="n"/>
      <c r="Q238" s="24" t="n"/>
      <c r="R238" s="44" t="n"/>
      <c r="S238" s="44" t="n"/>
      <c r="T238" s="44" t="n"/>
      <c r="U238" s="44" t="n"/>
      <c r="V238" s="44" t="n"/>
      <c r="W238" s="44" t="n"/>
      <c r="X238" s="44" t="n"/>
      <c r="Y238" s="44" t="n"/>
      <c r="Z238" s="44" t="n"/>
      <c r="AA238" s="44" t="n"/>
      <c r="AB238" s="44" t="n"/>
    </row>
    <row customHeight="1" ht="16.5" r="239" s="29">
      <c r="A239" s="36" t="n"/>
      <c r="B239" s="19" t="n"/>
      <c r="C239" s="19" t="n"/>
      <c r="D239" s="19" t="n"/>
      <c r="E239" s="19" t="n"/>
      <c r="F239" s="19" t="n"/>
      <c r="G239" s="19" t="n"/>
      <c r="H239" s="19" t="n"/>
      <c r="I239" s="56" t="n"/>
      <c r="J239" s="34" t="n"/>
      <c r="K239" s="34" t="n"/>
      <c r="L239" s="55" t="n"/>
      <c r="M239" s="24" t="n"/>
      <c r="N239" s="24" t="n"/>
      <c r="O239" s="24" t="n"/>
      <c r="P239" s="24" t="n"/>
      <c r="Q239" s="24" t="n"/>
      <c r="R239" s="44" t="n"/>
      <c r="S239" s="44" t="n"/>
      <c r="T239" s="44" t="n"/>
      <c r="U239" s="44" t="n"/>
      <c r="V239" s="44" t="n"/>
      <c r="W239" s="44" t="n"/>
      <c r="X239" s="44" t="n"/>
      <c r="Y239" s="44" t="n"/>
      <c r="Z239" s="44" t="n"/>
      <c r="AA239" s="44" t="n"/>
      <c r="AB239" s="44" t="n"/>
    </row>
    <row customHeight="1" ht="16.5" r="240" s="29">
      <c r="A240" s="36" t="n"/>
      <c r="B240" s="19" t="n"/>
      <c r="C240" s="19" t="n"/>
      <c r="D240" s="19" t="n"/>
      <c r="E240" s="19" t="n"/>
      <c r="F240" s="19" t="n"/>
      <c r="G240" s="19" t="n"/>
      <c r="H240" s="19" t="n"/>
      <c r="I240" s="56" t="n"/>
      <c r="J240" s="34" t="n"/>
      <c r="K240" s="34" t="n"/>
      <c r="L240" s="55" t="n"/>
      <c r="M240" s="24" t="n"/>
      <c r="N240" s="24" t="n"/>
      <c r="O240" s="24" t="n"/>
      <c r="P240" s="24" t="n"/>
      <c r="Q240" s="24" t="n"/>
      <c r="R240" s="44" t="n"/>
      <c r="S240" s="44" t="n"/>
      <c r="T240" s="44" t="n"/>
      <c r="U240" s="44" t="n"/>
      <c r="V240" s="44" t="n"/>
      <c r="W240" s="44" t="n"/>
      <c r="X240" s="44" t="n"/>
      <c r="Y240" s="44" t="n"/>
      <c r="Z240" s="44" t="n"/>
      <c r="AA240" s="44" t="n"/>
      <c r="AB240" s="44" t="n"/>
    </row>
    <row customHeight="1" ht="16.5" r="241" s="29">
      <c r="A241" s="36" t="n"/>
      <c r="B241" s="19" t="n"/>
      <c r="C241" s="19" t="n"/>
      <c r="D241" s="19" t="n"/>
      <c r="E241" s="19" t="n"/>
      <c r="F241" s="19" t="n"/>
      <c r="G241" s="19" t="n"/>
      <c r="H241" s="19" t="n"/>
      <c r="I241" s="56" t="n"/>
      <c r="J241" s="34" t="n"/>
      <c r="K241" s="34" t="n"/>
      <c r="L241" s="55" t="n"/>
      <c r="M241" s="24" t="n"/>
      <c r="N241" s="24" t="n"/>
      <c r="O241" s="24" t="n"/>
      <c r="P241" s="24" t="n"/>
      <c r="Q241" s="24" t="n"/>
      <c r="R241" s="44" t="n"/>
      <c r="S241" s="44" t="n"/>
      <c r="T241" s="44" t="n"/>
      <c r="U241" s="44" t="n"/>
      <c r="V241" s="44" t="n"/>
      <c r="W241" s="44" t="n"/>
      <c r="X241" s="44" t="n"/>
      <c r="Y241" s="44" t="n"/>
      <c r="Z241" s="44" t="n"/>
      <c r="AA241" s="44" t="n"/>
      <c r="AB241" s="44" t="n"/>
    </row>
    <row customHeight="1" ht="16.5" r="242" s="29">
      <c r="A242" s="36" t="n"/>
      <c r="B242" s="19" t="n"/>
      <c r="C242" s="19" t="n"/>
      <c r="D242" s="19" t="n"/>
      <c r="E242" s="19" t="n"/>
      <c r="F242" s="19" t="n"/>
      <c r="G242" s="19" t="n"/>
      <c r="H242" s="19" t="n"/>
      <c r="I242" s="56" t="n"/>
      <c r="J242" s="34" t="n"/>
      <c r="K242" s="34" t="n"/>
      <c r="L242" s="55" t="n"/>
      <c r="M242" s="24" t="n"/>
      <c r="N242" s="24" t="n"/>
      <c r="O242" s="24" t="n"/>
      <c r="P242" s="24" t="n"/>
      <c r="Q242" s="24" t="n"/>
      <c r="R242" s="44" t="n"/>
      <c r="S242" s="44" t="n"/>
      <c r="T242" s="44" t="n"/>
      <c r="U242" s="44" t="n"/>
      <c r="V242" s="44" t="n"/>
      <c r="W242" s="44" t="n"/>
      <c r="X242" s="44" t="n"/>
      <c r="Y242" s="44" t="n"/>
      <c r="Z242" s="44" t="n"/>
      <c r="AA242" s="44" t="n"/>
      <c r="AB242" s="44" t="n"/>
    </row>
    <row customHeight="1" ht="16.5" r="243" s="29">
      <c r="A243" s="36" t="n"/>
      <c r="B243" s="19" t="n"/>
      <c r="C243" s="19" t="n"/>
      <c r="D243" s="19" t="n"/>
      <c r="E243" s="19" t="n"/>
      <c r="F243" s="19" t="n"/>
      <c r="G243" s="19" t="n"/>
      <c r="H243" s="19" t="n"/>
      <c r="I243" s="56" t="n"/>
      <c r="J243" s="34" t="n"/>
      <c r="K243" s="34" t="n"/>
      <c r="L243" s="55" t="n"/>
      <c r="M243" s="24" t="n"/>
      <c r="N243" s="24" t="n"/>
      <c r="O243" s="24" t="n"/>
      <c r="P243" s="24" t="n"/>
      <c r="Q243" s="24" t="n"/>
      <c r="R243" s="44" t="n"/>
      <c r="S243" s="44" t="n"/>
      <c r="T243" s="44" t="n"/>
      <c r="U243" s="44" t="n"/>
      <c r="V243" s="44" t="n"/>
      <c r="W243" s="44" t="n"/>
      <c r="X243" s="44" t="n"/>
      <c r="Y243" s="44" t="n"/>
      <c r="Z243" s="44" t="n"/>
      <c r="AA243" s="44" t="n"/>
      <c r="AB243" s="44" t="n"/>
    </row>
    <row customHeight="1" ht="16.5" r="244" s="29">
      <c r="A244" s="36" t="n"/>
      <c r="B244" s="19" t="n"/>
      <c r="C244" s="19" t="n"/>
      <c r="D244" s="19" t="n"/>
      <c r="E244" s="19" t="n"/>
      <c r="F244" s="19" t="n"/>
      <c r="G244" s="19" t="n"/>
      <c r="H244" s="19" t="n"/>
      <c r="I244" s="56" t="n"/>
      <c r="J244" s="34" t="n"/>
      <c r="K244" s="34" t="n"/>
      <c r="L244" s="55" t="n"/>
      <c r="M244" s="24" t="n"/>
      <c r="N244" s="24" t="n"/>
      <c r="O244" s="24" t="n"/>
      <c r="P244" s="24" t="n"/>
      <c r="Q244" s="24" t="n"/>
      <c r="R244" s="44" t="n"/>
      <c r="S244" s="44" t="n"/>
      <c r="T244" s="44" t="n"/>
      <c r="U244" s="44" t="n"/>
      <c r="V244" s="44" t="n"/>
      <c r="W244" s="44" t="n"/>
      <c r="X244" s="44" t="n"/>
      <c r="Y244" s="44" t="n"/>
      <c r="Z244" s="44" t="n"/>
      <c r="AA244" s="44" t="n"/>
      <c r="AB244" s="44" t="n"/>
    </row>
    <row customHeight="1" ht="16.5" r="245" s="29">
      <c r="A245" s="36" t="n"/>
      <c r="B245" s="19" t="n"/>
      <c r="C245" s="19" t="n"/>
      <c r="D245" s="19" t="n"/>
      <c r="E245" s="19" t="n"/>
      <c r="F245" s="19" t="n"/>
      <c r="G245" s="19" t="n"/>
      <c r="H245" s="19" t="n"/>
      <c r="I245" s="56" t="n"/>
      <c r="J245" s="34" t="n"/>
      <c r="K245" s="34" t="n"/>
      <c r="L245" s="55" t="n"/>
      <c r="M245" s="24" t="n"/>
      <c r="N245" s="24" t="n"/>
      <c r="O245" s="24" t="n"/>
      <c r="P245" s="24" t="n"/>
      <c r="Q245" s="24" t="n"/>
      <c r="R245" s="44" t="n"/>
      <c r="S245" s="44" t="n"/>
      <c r="T245" s="44" t="n"/>
      <c r="U245" s="44" t="n"/>
      <c r="V245" s="44" t="n"/>
      <c r="W245" s="44" t="n"/>
      <c r="X245" s="44" t="n"/>
      <c r="Y245" s="44" t="n"/>
      <c r="Z245" s="44" t="n"/>
      <c r="AA245" s="44" t="n"/>
      <c r="AB245" s="44" t="n"/>
    </row>
    <row customHeight="1" ht="16.5" r="246" s="29">
      <c r="A246" s="36" t="n"/>
      <c r="B246" s="19" t="n"/>
      <c r="C246" s="19" t="n"/>
      <c r="D246" s="19" t="n"/>
      <c r="E246" s="19" t="n"/>
      <c r="F246" s="19" t="n"/>
      <c r="G246" s="19" t="n"/>
      <c r="H246" s="19" t="n"/>
      <c r="I246" s="56" t="n"/>
      <c r="J246" s="34" t="n"/>
      <c r="K246" s="34" t="n"/>
      <c r="L246" s="55" t="n"/>
      <c r="M246" s="24" t="n"/>
      <c r="N246" s="24" t="n"/>
      <c r="O246" s="24" t="n"/>
      <c r="P246" s="24" t="n"/>
      <c r="Q246" s="24" t="n"/>
      <c r="R246" s="44" t="n"/>
      <c r="S246" s="44" t="n"/>
      <c r="T246" s="44" t="n"/>
      <c r="U246" s="44" t="n"/>
      <c r="V246" s="44" t="n"/>
      <c r="W246" s="44" t="n"/>
      <c r="X246" s="44" t="n"/>
      <c r="Y246" s="44" t="n"/>
      <c r="Z246" s="44" t="n"/>
      <c r="AA246" s="44" t="n"/>
      <c r="AB246" s="44" t="n"/>
    </row>
    <row customHeight="1" ht="16.5" r="247" s="29">
      <c r="A247" s="36" t="n"/>
      <c r="B247" s="19" t="n"/>
      <c r="C247" s="19" t="n"/>
      <c r="D247" s="19" t="n"/>
      <c r="E247" s="19" t="n"/>
      <c r="F247" s="19" t="n"/>
      <c r="G247" s="19" t="n"/>
      <c r="H247" s="19" t="n"/>
      <c r="I247" s="56" t="n"/>
      <c r="J247" s="34" t="n"/>
      <c r="K247" s="34" t="n"/>
      <c r="L247" s="55" t="n"/>
      <c r="M247" s="24" t="n"/>
      <c r="N247" s="24" t="n"/>
      <c r="O247" s="24" t="n"/>
      <c r="P247" s="24" t="n"/>
      <c r="Q247" s="24" t="n"/>
      <c r="R247" s="44" t="n"/>
      <c r="S247" s="44" t="n"/>
      <c r="T247" s="44" t="n"/>
      <c r="U247" s="44" t="n"/>
      <c r="V247" s="44" t="n"/>
      <c r="W247" s="44" t="n"/>
      <c r="X247" s="44" t="n"/>
      <c r="Y247" s="44" t="n"/>
      <c r="Z247" s="44" t="n"/>
      <c r="AA247" s="44" t="n"/>
      <c r="AB247" s="44" t="n"/>
    </row>
    <row customHeight="1" ht="16.5" r="248" s="29">
      <c r="A248" s="36" t="n"/>
      <c r="B248" s="19" t="n"/>
      <c r="C248" s="19" t="n"/>
      <c r="D248" s="19" t="n"/>
      <c r="E248" s="19" t="n"/>
      <c r="F248" s="19" t="n"/>
      <c r="G248" s="19" t="n"/>
      <c r="H248" s="19" t="n"/>
      <c r="I248" s="56" t="n"/>
      <c r="J248" s="34" t="n"/>
      <c r="K248" s="34" t="n"/>
      <c r="L248" s="55" t="n"/>
      <c r="M248" s="24" t="n"/>
      <c r="N248" s="24" t="n"/>
      <c r="O248" s="24" t="n"/>
      <c r="P248" s="24" t="n"/>
      <c r="Q248" s="24" t="n"/>
      <c r="R248" s="44" t="n"/>
      <c r="S248" s="44" t="n"/>
      <c r="T248" s="44" t="n"/>
      <c r="U248" s="44" t="n"/>
      <c r="V248" s="44" t="n"/>
      <c r="W248" s="44" t="n"/>
      <c r="X248" s="44" t="n"/>
      <c r="Y248" s="44" t="n"/>
      <c r="Z248" s="44" t="n"/>
      <c r="AA248" s="44" t="n"/>
      <c r="AB248" s="44" t="n"/>
    </row>
    <row customHeight="1" ht="16.5" r="249" s="29">
      <c r="A249" s="36" t="n"/>
      <c r="B249" s="19" t="n"/>
      <c r="C249" s="19" t="n"/>
      <c r="D249" s="19" t="n"/>
      <c r="E249" s="19" t="n"/>
      <c r="F249" s="19" t="n"/>
      <c r="G249" s="19" t="n"/>
      <c r="H249" s="19" t="n"/>
      <c r="I249" s="56" t="n"/>
      <c r="J249" s="34" t="n"/>
      <c r="K249" s="34" t="n"/>
      <c r="L249" s="55" t="n"/>
      <c r="M249" s="24" t="n"/>
      <c r="N249" s="24" t="n"/>
      <c r="O249" s="24" t="n"/>
      <c r="P249" s="24" t="n"/>
      <c r="Q249" s="24" t="n"/>
      <c r="R249" s="44" t="n"/>
      <c r="S249" s="44" t="n"/>
      <c r="T249" s="44" t="n"/>
      <c r="U249" s="44" t="n"/>
      <c r="V249" s="44" t="n"/>
      <c r="W249" s="44" t="n"/>
      <c r="X249" s="44" t="n"/>
      <c r="Y249" s="44" t="n"/>
      <c r="Z249" s="44" t="n"/>
      <c r="AA249" s="44" t="n"/>
      <c r="AB249" s="44" t="n"/>
    </row>
    <row customHeight="1" ht="16.5" r="250" s="29">
      <c r="A250" s="36" t="n"/>
      <c r="B250" s="19" t="n"/>
      <c r="C250" s="19" t="n"/>
      <c r="D250" s="19" t="n"/>
      <c r="E250" s="19" t="n"/>
      <c r="F250" s="19" t="n"/>
      <c r="G250" s="19" t="n"/>
      <c r="H250" s="19" t="n"/>
      <c r="I250" s="56" t="n"/>
      <c r="J250" s="34" t="n"/>
      <c r="K250" s="34" t="n"/>
      <c r="L250" s="55" t="n"/>
      <c r="M250" s="24" t="n"/>
      <c r="N250" s="24" t="n"/>
      <c r="O250" s="24" t="n"/>
      <c r="P250" s="24" t="n"/>
      <c r="Q250" s="24" t="n"/>
      <c r="R250" s="44" t="n"/>
      <c r="S250" s="44" t="n"/>
      <c r="T250" s="44" t="n"/>
      <c r="U250" s="44" t="n"/>
      <c r="V250" s="44" t="n"/>
      <c r="W250" s="44" t="n"/>
      <c r="X250" s="44" t="n"/>
      <c r="Y250" s="44" t="n"/>
      <c r="Z250" s="44" t="n"/>
      <c r="AA250" s="44" t="n"/>
      <c r="AB250" s="44" t="n"/>
    </row>
    <row customHeight="1" ht="16.5" r="251" s="29">
      <c r="A251" s="36" t="n"/>
      <c r="B251" s="19" t="n"/>
      <c r="C251" s="19" t="n"/>
      <c r="D251" s="19" t="n"/>
      <c r="E251" s="19" t="n"/>
      <c r="F251" s="19" t="n"/>
      <c r="G251" s="19" t="n"/>
      <c r="H251" s="19" t="n"/>
      <c r="I251" s="56" t="n"/>
      <c r="J251" s="34" t="n"/>
      <c r="K251" s="34" t="n"/>
      <c r="L251" s="55" t="n"/>
      <c r="M251" s="24" t="n"/>
      <c r="N251" s="24" t="n"/>
      <c r="O251" s="24" t="n"/>
      <c r="P251" s="24" t="n"/>
      <c r="Q251" s="24" t="n"/>
      <c r="R251" s="44" t="n"/>
      <c r="S251" s="44" t="n"/>
      <c r="T251" s="44" t="n"/>
      <c r="U251" s="44" t="n"/>
      <c r="V251" s="44" t="n"/>
      <c r="W251" s="44" t="n"/>
      <c r="X251" s="44" t="n"/>
      <c r="Y251" s="44" t="n"/>
      <c r="Z251" s="44" t="n"/>
      <c r="AA251" s="44" t="n"/>
      <c r="AB251" s="44" t="n"/>
    </row>
    <row customHeight="1" ht="16.5" r="252" s="29">
      <c r="A252" s="36" t="n"/>
      <c r="B252" s="19" t="n"/>
      <c r="C252" s="19" t="n"/>
      <c r="D252" s="19" t="n"/>
      <c r="E252" s="19" t="n"/>
      <c r="F252" s="19" t="n"/>
      <c r="G252" s="19" t="n"/>
      <c r="H252" s="19" t="n"/>
      <c r="I252" s="56" t="n"/>
      <c r="J252" s="34" t="n"/>
      <c r="K252" s="34" t="n"/>
      <c r="L252" s="55" t="n"/>
      <c r="M252" s="24" t="n"/>
      <c r="N252" s="24" t="n"/>
      <c r="O252" s="24" t="n"/>
      <c r="P252" s="24" t="n"/>
      <c r="Q252" s="24" t="n"/>
      <c r="R252" s="44" t="n"/>
      <c r="S252" s="44" t="n"/>
      <c r="T252" s="44" t="n"/>
      <c r="U252" s="44" t="n"/>
      <c r="V252" s="44" t="n"/>
      <c r="W252" s="44" t="n"/>
      <c r="X252" s="44" t="n"/>
      <c r="Y252" s="44" t="n"/>
      <c r="Z252" s="44" t="n"/>
      <c r="AA252" s="44" t="n"/>
      <c r="AB252" s="44" t="n"/>
    </row>
    <row customHeight="1" ht="16.5" r="253" s="29">
      <c r="A253" s="36" t="n"/>
      <c r="B253" s="19" t="n"/>
      <c r="C253" s="19" t="n"/>
      <c r="D253" s="19" t="n"/>
      <c r="E253" s="19" t="n"/>
      <c r="F253" s="19" t="n"/>
      <c r="G253" s="19" t="n"/>
      <c r="H253" s="19" t="n"/>
      <c r="I253" s="56" t="n"/>
      <c r="J253" s="34" t="n"/>
      <c r="K253" s="34" t="n"/>
      <c r="L253" s="55" t="n"/>
      <c r="M253" s="24" t="n"/>
      <c r="N253" s="24" t="n"/>
      <c r="O253" s="24" t="n"/>
      <c r="P253" s="24" t="n"/>
      <c r="Q253" s="24" t="n"/>
      <c r="R253" s="44" t="n"/>
      <c r="S253" s="44" t="n"/>
      <c r="T253" s="44" t="n"/>
      <c r="U253" s="44" t="n"/>
      <c r="V253" s="44" t="n"/>
      <c r="W253" s="44" t="n"/>
      <c r="X253" s="44" t="n"/>
      <c r="Y253" s="44" t="n"/>
      <c r="Z253" s="44" t="n"/>
      <c r="AA253" s="44" t="n"/>
      <c r="AB253" s="44" t="n"/>
    </row>
    <row customHeight="1" ht="16.5" r="254" s="29">
      <c r="A254" s="36" t="n"/>
      <c r="B254" s="19" t="n"/>
      <c r="C254" s="19" t="n"/>
      <c r="D254" s="19" t="n"/>
      <c r="E254" s="19" t="n"/>
      <c r="F254" s="19" t="n"/>
      <c r="G254" s="19" t="n"/>
      <c r="H254" s="19" t="n"/>
      <c r="I254" s="56" t="n"/>
      <c r="J254" s="34" t="n"/>
      <c r="K254" s="34" t="n"/>
      <c r="L254" s="55" t="n"/>
      <c r="M254" s="24" t="n"/>
      <c r="N254" s="24" t="n"/>
      <c r="O254" s="24" t="n"/>
      <c r="P254" s="24" t="n"/>
      <c r="Q254" s="24" t="n"/>
      <c r="R254" s="44" t="n"/>
      <c r="S254" s="44" t="n"/>
      <c r="T254" s="44" t="n"/>
      <c r="U254" s="44" t="n"/>
      <c r="V254" s="44" t="n"/>
      <c r="W254" s="44" t="n"/>
      <c r="X254" s="44" t="n"/>
      <c r="Y254" s="44" t="n"/>
      <c r="Z254" s="44" t="n"/>
      <c r="AA254" s="44" t="n"/>
      <c r="AB254" s="44" t="n"/>
    </row>
    <row customHeight="1" ht="16.5" r="255" s="29">
      <c r="A255" s="36" t="n"/>
      <c r="B255" s="19" t="n"/>
      <c r="C255" s="19" t="n"/>
      <c r="D255" s="19" t="n"/>
      <c r="E255" s="19" t="n"/>
      <c r="F255" s="19" t="n"/>
      <c r="G255" s="19" t="n"/>
      <c r="H255" s="19" t="n"/>
      <c r="I255" s="56" t="n"/>
      <c r="J255" s="34" t="n"/>
      <c r="K255" s="34" t="n"/>
      <c r="L255" s="55" t="n"/>
      <c r="M255" s="24" t="n"/>
      <c r="N255" s="24" t="n"/>
      <c r="O255" s="24" t="n"/>
      <c r="P255" s="24" t="n"/>
      <c r="Q255" s="24" t="n"/>
      <c r="R255" s="44" t="n"/>
      <c r="S255" s="44" t="n"/>
      <c r="T255" s="44" t="n"/>
      <c r="U255" s="44" t="n"/>
      <c r="V255" s="44" t="n"/>
      <c r="W255" s="44" t="n"/>
      <c r="X255" s="44" t="n"/>
      <c r="Y255" s="44" t="n"/>
      <c r="Z255" s="44" t="n"/>
      <c r="AA255" s="44" t="n"/>
      <c r="AB255" s="44" t="n"/>
    </row>
    <row customHeight="1" ht="16.5" r="256" s="29">
      <c r="A256" s="36" t="n"/>
      <c r="B256" s="19" t="n"/>
      <c r="C256" s="19" t="n"/>
      <c r="D256" s="19" t="n"/>
      <c r="E256" s="19" t="n"/>
      <c r="F256" s="19" t="n"/>
      <c r="G256" s="19" t="n"/>
      <c r="H256" s="19" t="n"/>
      <c r="I256" s="56" t="n"/>
      <c r="J256" s="34" t="n"/>
      <c r="K256" s="34" t="n"/>
      <c r="L256" s="55" t="n"/>
      <c r="M256" s="24" t="n"/>
      <c r="N256" s="24" t="n"/>
      <c r="O256" s="24" t="n"/>
      <c r="P256" s="24" t="n"/>
      <c r="Q256" s="24" t="n"/>
      <c r="R256" s="44" t="n"/>
      <c r="S256" s="44" t="n"/>
      <c r="T256" s="44" t="n"/>
      <c r="U256" s="44" t="n"/>
      <c r="V256" s="44" t="n"/>
      <c r="W256" s="44" t="n"/>
      <c r="X256" s="44" t="n"/>
      <c r="Y256" s="44" t="n"/>
      <c r="Z256" s="44" t="n"/>
      <c r="AA256" s="44" t="n"/>
      <c r="AB256" s="44" t="n"/>
    </row>
    <row customHeight="1" ht="16.5" r="257" s="29">
      <c r="A257" s="36" t="n"/>
      <c r="B257" s="19" t="n"/>
      <c r="C257" s="19" t="n"/>
      <c r="D257" s="19" t="n"/>
      <c r="E257" s="19" t="n"/>
      <c r="F257" s="19" t="n"/>
      <c r="G257" s="19" t="n"/>
      <c r="H257" s="19" t="n"/>
      <c r="I257" s="56" t="n"/>
      <c r="J257" s="34" t="n"/>
      <c r="K257" s="34" t="n"/>
      <c r="L257" s="55" t="n"/>
      <c r="M257" s="24" t="n"/>
      <c r="N257" s="24" t="n"/>
      <c r="O257" s="24" t="n"/>
      <c r="P257" s="24" t="n"/>
      <c r="Q257" s="24" t="n"/>
      <c r="R257" s="44" t="n"/>
      <c r="S257" s="44" t="n"/>
      <c r="T257" s="44" t="n"/>
      <c r="U257" s="44" t="n"/>
      <c r="V257" s="44" t="n"/>
      <c r="W257" s="44" t="n"/>
      <c r="X257" s="44" t="n"/>
      <c r="Y257" s="44" t="n"/>
      <c r="Z257" s="44" t="n"/>
      <c r="AA257" s="44" t="n"/>
      <c r="AB257" s="44" t="n"/>
    </row>
    <row customHeight="1" ht="16.5" r="258" s="29">
      <c r="A258" s="36" t="n"/>
      <c r="B258" s="19" t="n"/>
      <c r="C258" s="19" t="n"/>
      <c r="D258" s="19" t="n"/>
      <c r="E258" s="19" t="n"/>
      <c r="F258" s="19" t="n"/>
      <c r="G258" s="19" t="n"/>
      <c r="H258" s="19" t="n"/>
      <c r="I258" s="56" t="n"/>
      <c r="J258" s="34" t="n"/>
      <c r="K258" s="34" t="n"/>
      <c r="L258" s="55" t="n"/>
      <c r="M258" s="24" t="n"/>
      <c r="N258" s="24" t="n"/>
      <c r="O258" s="24" t="n"/>
      <c r="P258" s="24" t="n"/>
      <c r="Q258" s="24" t="n"/>
      <c r="R258" s="44" t="n"/>
      <c r="S258" s="44" t="n"/>
      <c r="T258" s="44" t="n"/>
      <c r="U258" s="44" t="n"/>
      <c r="V258" s="44" t="n"/>
      <c r="W258" s="44" t="n"/>
      <c r="X258" s="44" t="n"/>
      <c r="Y258" s="44" t="n"/>
      <c r="Z258" s="44" t="n"/>
      <c r="AA258" s="44" t="n"/>
      <c r="AB258" s="44" t="n"/>
    </row>
    <row customHeight="1" ht="16.5" r="259" s="29">
      <c r="A259" s="36" t="n"/>
      <c r="B259" s="19" t="n"/>
      <c r="C259" s="19" t="n"/>
      <c r="D259" s="19" t="n"/>
      <c r="E259" s="19" t="n"/>
      <c r="F259" s="19" t="n"/>
      <c r="G259" s="19" t="n"/>
      <c r="H259" s="19" t="n"/>
      <c r="I259" s="56" t="n"/>
      <c r="J259" s="34" t="n"/>
      <c r="K259" s="34" t="n"/>
      <c r="L259" s="55" t="n"/>
      <c r="M259" s="24" t="n"/>
      <c r="N259" s="24" t="n"/>
      <c r="O259" s="24" t="n"/>
      <c r="P259" s="24" t="n"/>
      <c r="Q259" s="24" t="n"/>
      <c r="R259" s="44" t="n"/>
      <c r="S259" s="44" t="n"/>
      <c r="T259" s="44" t="n"/>
      <c r="U259" s="44" t="n"/>
      <c r="V259" s="44" t="n"/>
      <c r="W259" s="44" t="n"/>
      <c r="X259" s="44" t="n"/>
      <c r="Y259" s="44" t="n"/>
      <c r="Z259" s="44" t="n"/>
      <c r="AA259" s="44" t="n"/>
      <c r="AB259" s="44" t="n"/>
    </row>
    <row customHeight="1" ht="16.5" r="260" s="29">
      <c r="A260" s="36" t="n"/>
      <c r="B260" s="19" t="n"/>
      <c r="C260" s="19" t="n"/>
      <c r="D260" s="19" t="n"/>
      <c r="E260" s="19" t="n"/>
      <c r="F260" s="19" t="n"/>
      <c r="G260" s="19" t="n"/>
      <c r="H260" s="19" t="n"/>
      <c r="I260" s="56" t="n"/>
      <c r="J260" s="34" t="n"/>
      <c r="K260" s="34" t="n"/>
      <c r="L260" s="55" t="n"/>
      <c r="M260" s="24" t="n"/>
      <c r="N260" s="24" t="n"/>
      <c r="O260" s="24" t="n"/>
      <c r="P260" s="24" t="n"/>
      <c r="Q260" s="24" t="n"/>
      <c r="R260" s="44" t="n"/>
      <c r="S260" s="44" t="n"/>
      <c r="T260" s="44" t="n"/>
      <c r="U260" s="44" t="n"/>
      <c r="V260" s="44" t="n"/>
      <c r="W260" s="44" t="n"/>
      <c r="X260" s="44" t="n"/>
      <c r="Y260" s="44" t="n"/>
      <c r="Z260" s="44" t="n"/>
      <c r="AA260" s="44" t="n"/>
      <c r="AB260" s="44" t="n"/>
    </row>
    <row customHeight="1" ht="16.5" r="261" s="29">
      <c r="A261" s="36" t="n"/>
      <c r="B261" s="19" t="n"/>
      <c r="C261" s="19" t="n"/>
      <c r="D261" s="19" t="n"/>
      <c r="E261" s="19" t="n"/>
      <c r="F261" s="19" t="n"/>
      <c r="G261" s="19" t="n"/>
      <c r="H261" s="19" t="n"/>
      <c r="I261" s="56" t="n"/>
      <c r="J261" s="34" t="n"/>
      <c r="K261" s="34" t="n"/>
      <c r="L261" s="55" t="n"/>
      <c r="M261" s="24" t="n"/>
      <c r="N261" s="24" t="n"/>
      <c r="O261" s="24" t="n"/>
      <c r="P261" s="24" t="n"/>
      <c r="Q261" s="24" t="n"/>
      <c r="R261" s="44" t="n"/>
      <c r="S261" s="44" t="n"/>
      <c r="T261" s="44" t="n"/>
      <c r="U261" s="44" t="n"/>
      <c r="V261" s="44" t="n"/>
      <c r="W261" s="44" t="n"/>
      <c r="X261" s="44" t="n"/>
      <c r="Y261" s="44" t="n"/>
      <c r="Z261" s="44" t="n"/>
      <c r="AA261" s="44" t="n"/>
      <c r="AB261" s="44" t="n"/>
    </row>
    <row customHeight="1" ht="16.5" r="262" s="29">
      <c r="A262" s="36" t="n"/>
      <c r="B262" s="19" t="n"/>
      <c r="C262" s="19" t="n"/>
      <c r="D262" s="19" t="n"/>
      <c r="E262" s="19" t="n"/>
      <c r="F262" s="19" t="n"/>
      <c r="G262" s="19" t="n"/>
      <c r="H262" s="19" t="n"/>
      <c r="I262" s="56" t="n"/>
      <c r="J262" s="34" t="n"/>
      <c r="K262" s="34" t="n"/>
      <c r="L262" s="55" t="n"/>
      <c r="M262" s="24" t="n"/>
      <c r="N262" s="24" t="n"/>
      <c r="O262" s="24" t="n"/>
      <c r="P262" s="24" t="n"/>
      <c r="Q262" s="24" t="n"/>
      <c r="R262" s="44" t="n"/>
      <c r="S262" s="44" t="n"/>
      <c r="T262" s="44" t="n"/>
      <c r="U262" s="44" t="n"/>
      <c r="V262" s="44" t="n"/>
      <c r="W262" s="44" t="n"/>
      <c r="X262" s="44" t="n"/>
      <c r="Y262" s="44" t="n"/>
      <c r="Z262" s="44" t="n"/>
      <c r="AA262" s="44" t="n"/>
      <c r="AB262" s="44" t="n"/>
    </row>
    <row customHeight="1" ht="16.5" r="263" s="29">
      <c r="A263" s="36" t="n"/>
      <c r="B263" s="19" t="n"/>
      <c r="C263" s="19" t="n"/>
      <c r="D263" s="19" t="n"/>
      <c r="E263" s="19" t="n"/>
      <c r="F263" s="19" t="n"/>
      <c r="G263" s="19" t="n"/>
      <c r="H263" s="19" t="n"/>
      <c r="I263" s="56" t="n"/>
      <c r="J263" s="34" t="n"/>
      <c r="K263" s="34" t="n"/>
      <c r="L263" s="55" t="n"/>
      <c r="M263" s="24" t="n"/>
      <c r="N263" s="24" t="n"/>
      <c r="O263" s="24" t="n"/>
      <c r="P263" s="24" t="n"/>
      <c r="Q263" s="24" t="n"/>
      <c r="R263" s="44" t="n"/>
      <c r="S263" s="44" t="n"/>
      <c r="T263" s="44" t="n"/>
      <c r="U263" s="44" t="n"/>
      <c r="V263" s="44" t="n"/>
      <c r="W263" s="44" t="n"/>
      <c r="X263" s="44" t="n"/>
      <c r="Y263" s="44" t="n"/>
      <c r="Z263" s="44" t="n"/>
      <c r="AA263" s="44" t="n"/>
      <c r="AB263" s="44" t="n"/>
    </row>
    <row customHeight="1" ht="16.5" r="264" s="29">
      <c r="A264" s="36" t="n"/>
      <c r="B264" s="19" t="n"/>
      <c r="C264" s="19" t="n"/>
      <c r="D264" s="19" t="n"/>
      <c r="E264" s="19" t="n"/>
      <c r="F264" s="19" t="n"/>
      <c r="G264" s="19" t="n"/>
      <c r="H264" s="19" t="n"/>
      <c r="I264" s="56" t="n"/>
      <c r="J264" s="34" t="n"/>
      <c r="K264" s="34" t="n"/>
      <c r="L264" s="55" t="n"/>
      <c r="M264" s="24" t="n"/>
      <c r="N264" s="24" t="n"/>
      <c r="O264" s="24" t="n"/>
      <c r="P264" s="24" t="n"/>
      <c r="Q264" s="24" t="n"/>
      <c r="R264" s="44" t="n"/>
      <c r="S264" s="44" t="n"/>
      <c r="T264" s="44" t="n"/>
      <c r="U264" s="44" t="n"/>
      <c r="V264" s="44" t="n"/>
      <c r="W264" s="44" t="n"/>
      <c r="X264" s="44" t="n"/>
      <c r="Y264" s="44" t="n"/>
      <c r="Z264" s="44" t="n"/>
      <c r="AA264" s="44" t="n"/>
      <c r="AB264" s="44" t="n"/>
    </row>
    <row customHeight="1" ht="16.5" r="265" s="29">
      <c r="A265" s="36" t="n"/>
      <c r="B265" s="19" t="n"/>
      <c r="C265" s="19" t="n"/>
      <c r="D265" s="19" t="n"/>
      <c r="E265" s="19" t="n"/>
      <c r="F265" s="19" t="n"/>
      <c r="G265" s="19" t="n"/>
      <c r="H265" s="19" t="n"/>
      <c r="I265" s="56" t="n"/>
      <c r="J265" s="34" t="n"/>
      <c r="K265" s="34" t="n"/>
      <c r="L265" s="55" t="n"/>
      <c r="M265" s="24" t="n"/>
      <c r="N265" s="24" t="n"/>
      <c r="O265" s="24" t="n"/>
      <c r="P265" s="24" t="n"/>
      <c r="Q265" s="24" t="n"/>
      <c r="R265" s="44" t="n"/>
      <c r="S265" s="44" t="n"/>
      <c r="T265" s="44" t="n"/>
      <c r="U265" s="44" t="n"/>
      <c r="V265" s="44" t="n"/>
      <c r="W265" s="44" t="n"/>
      <c r="X265" s="44" t="n"/>
      <c r="Y265" s="44" t="n"/>
      <c r="Z265" s="44" t="n"/>
      <c r="AA265" s="44" t="n"/>
      <c r="AB265" s="44" t="n"/>
    </row>
    <row customHeight="1" ht="16.5" r="266" s="29">
      <c r="A266" s="36" t="n"/>
      <c r="B266" s="19" t="n"/>
      <c r="C266" s="19" t="n"/>
      <c r="D266" s="19" t="n"/>
      <c r="E266" s="19" t="n"/>
      <c r="F266" s="19" t="n"/>
      <c r="G266" s="19" t="n"/>
      <c r="H266" s="19" t="n"/>
      <c r="I266" s="56" t="n"/>
      <c r="J266" s="34" t="n"/>
      <c r="K266" s="34" t="n"/>
      <c r="L266" s="55" t="n"/>
      <c r="M266" s="24" t="n"/>
      <c r="N266" s="24" t="n"/>
      <c r="O266" s="24" t="n"/>
      <c r="P266" s="24" t="n"/>
      <c r="Q266" s="24" t="n"/>
      <c r="R266" s="44" t="n"/>
      <c r="S266" s="44" t="n"/>
      <c r="T266" s="44" t="n"/>
      <c r="U266" s="44" t="n"/>
      <c r="V266" s="44" t="n"/>
      <c r="W266" s="44" t="n"/>
      <c r="X266" s="44" t="n"/>
      <c r="Y266" s="44" t="n"/>
      <c r="Z266" s="44" t="n"/>
      <c r="AA266" s="44" t="n"/>
      <c r="AB266" s="44" t="n"/>
    </row>
    <row customHeight="1" ht="16.5" r="267" s="29">
      <c r="A267" s="36" t="n"/>
      <c r="B267" s="19" t="n"/>
      <c r="C267" s="19" t="n"/>
      <c r="D267" s="19" t="n"/>
      <c r="E267" s="19" t="n"/>
      <c r="F267" s="19" t="n"/>
      <c r="G267" s="19" t="n"/>
      <c r="H267" s="19" t="n"/>
      <c r="I267" s="56" t="n"/>
      <c r="J267" s="34" t="n"/>
      <c r="K267" s="34" t="n"/>
      <c r="L267" s="55" t="n"/>
      <c r="M267" s="24" t="n"/>
      <c r="N267" s="24" t="n"/>
      <c r="O267" s="24" t="n"/>
      <c r="P267" s="24" t="n"/>
      <c r="Q267" s="24" t="n"/>
      <c r="R267" s="44" t="n"/>
      <c r="S267" s="44" t="n"/>
      <c r="T267" s="44" t="n"/>
      <c r="U267" s="44" t="n"/>
      <c r="V267" s="44" t="n"/>
      <c r="W267" s="44" t="n"/>
      <c r="X267" s="44" t="n"/>
      <c r="Y267" s="44" t="n"/>
      <c r="Z267" s="44" t="n"/>
      <c r="AA267" s="44" t="n"/>
      <c r="AB267" s="44" t="n"/>
    </row>
    <row customHeight="1" ht="16.5" r="268" s="29">
      <c r="A268" s="36" t="n"/>
      <c r="B268" s="19" t="n"/>
      <c r="C268" s="19" t="n"/>
      <c r="D268" s="19" t="n"/>
      <c r="E268" s="19" t="n"/>
      <c r="F268" s="19" t="n"/>
      <c r="G268" s="19" t="n"/>
      <c r="H268" s="19" t="n"/>
      <c r="I268" s="56" t="n"/>
      <c r="J268" s="34" t="n"/>
      <c r="K268" s="34" t="n"/>
      <c r="L268" s="55" t="n"/>
      <c r="M268" s="24" t="n"/>
      <c r="N268" s="24" t="n"/>
      <c r="O268" s="24" t="n"/>
      <c r="P268" s="24" t="n"/>
      <c r="Q268" s="24" t="n"/>
      <c r="R268" s="44" t="n"/>
      <c r="S268" s="44" t="n"/>
      <c r="T268" s="44" t="n"/>
      <c r="U268" s="44" t="n"/>
      <c r="V268" s="44" t="n"/>
      <c r="W268" s="44" t="n"/>
      <c r="X268" s="44" t="n"/>
      <c r="Y268" s="44" t="n"/>
      <c r="Z268" s="44" t="n"/>
      <c r="AA268" s="44" t="n"/>
      <c r="AB268" s="44" t="n"/>
    </row>
    <row customHeight="1" ht="16.5" r="269" s="29">
      <c r="A269" s="36" t="n"/>
      <c r="B269" s="19" t="n"/>
      <c r="C269" s="19" t="n"/>
      <c r="D269" s="19" t="n"/>
      <c r="E269" s="19" t="n"/>
      <c r="F269" s="19" t="n"/>
      <c r="G269" s="19" t="n"/>
      <c r="H269" s="19" t="n"/>
      <c r="I269" s="56" t="n"/>
      <c r="J269" s="34" t="n"/>
      <c r="K269" s="34" t="n"/>
      <c r="L269" s="55" t="n"/>
      <c r="M269" s="24" t="n"/>
      <c r="N269" s="24" t="n"/>
      <c r="O269" s="24" t="n"/>
      <c r="P269" s="24" t="n"/>
      <c r="Q269" s="24" t="n"/>
      <c r="R269" s="44" t="n"/>
      <c r="S269" s="44" t="n"/>
      <c r="T269" s="44" t="n"/>
      <c r="U269" s="44" t="n"/>
      <c r="V269" s="44" t="n"/>
      <c r="W269" s="44" t="n"/>
      <c r="X269" s="44" t="n"/>
      <c r="Y269" s="44" t="n"/>
      <c r="Z269" s="44" t="n"/>
      <c r="AA269" s="44" t="n"/>
      <c r="AB269" s="44" t="n"/>
    </row>
    <row customHeight="1" ht="16.5" r="270" s="29">
      <c r="A270" s="36" t="n"/>
      <c r="B270" s="19" t="n"/>
      <c r="C270" s="19" t="n"/>
      <c r="D270" s="19" t="n"/>
      <c r="E270" s="19" t="n"/>
      <c r="F270" s="19" t="n"/>
      <c r="G270" s="19" t="n"/>
      <c r="H270" s="19" t="n"/>
      <c r="I270" s="56" t="n"/>
      <c r="J270" s="34" t="n"/>
      <c r="K270" s="34" t="n"/>
      <c r="L270" s="55" t="n"/>
      <c r="M270" s="24" t="n"/>
      <c r="N270" s="24" t="n"/>
      <c r="O270" s="24" t="n"/>
      <c r="P270" s="24" t="n"/>
      <c r="Q270" s="24" t="n"/>
      <c r="R270" s="44" t="n"/>
      <c r="S270" s="44" t="n"/>
      <c r="T270" s="44" t="n"/>
      <c r="U270" s="44" t="n"/>
      <c r="V270" s="44" t="n"/>
      <c r="W270" s="44" t="n"/>
      <c r="X270" s="44" t="n"/>
      <c r="Y270" s="44" t="n"/>
      <c r="Z270" s="44" t="n"/>
      <c r="AA270" s="44" t="n"/>
      <c r="AB270" s="44" t="n"/>
    </row>
    <row customHeight="1" ht="16.5" r="271" s="29">
      <c r="A271" s="36" t="n"/>
      <c r="B271" s="19" t="n"/>
      <c r="C271" s="19" t="n"/>
      <c r="D271" s="19" t="n"/>
      <c r="E271" s="19" t="n"/>
      <c r="F271" s="19" t="n"/>
      <c r="G271" s="19" t="n"/>
      <c r="H271" s="19" t="n"/>
      <c r="I271" s="56" t="n"/>
      <c r="J271" s="34" t="n"/>
      <c r="K271" s="34" t="n"/>
      <c r="L271" s="55" t="n"/>
      <c r="M271" s="24" t="n"/>
      <c r="N271" s="24" t="n"/>
      <c r="O271" s="24" t="n"/>
      <c r="P271" s="24" t="n"/>
      <c r="Q271" s="24" t="n"/>
      <c r="R271" s="44" t="n"/>
      <c r="S271" s="44" t="n"/>
      <c r="T271" s="44" t="n"/>
      <c r="U271" s="44" t="n"/>
      <c r="V271" s="44" t="n"/>
      <c r="W271" s="44" t="n"/>
      <c r="X271" s="44" t="n"/>
      <c r="Y271" s="44" t="n"/>
      <c r="Z271" s="44" t="n"/>
      <c r="AA271" s="44" t="n"/>
      <c r="AB271" s="44" t="n"/>
    </row>
    <row customHeight="1" ht="16.5" r="272" s="29">
      <c r="A272" s="36" t="n"/>
      <c r="B272" s="19" t="n"/>
      <c r="C272" s="19" t="n"/>
      <c r="D272" s="19" t="n"/>
      <c r="E272" s="19" t="n"/>
      <c r="F272" s="19" t="n"/>
      <c r="G272" s="19" t="n"/>
      <c r="H272" s="19" t="n"/>
      <c r="I272" s="56" t="n"/>
      <c r="J272" s="34" t="n"/>
      <c r="K272" s="34" t="n"/>
      <c r="L272" s="55" t="n"/>
      <c r="M272" s="24" t="n"/>
      <c r="N272" s="24" t="n"/>
      <c r="O272" s="24" t="n"/>
      <c r="P272" s="24" t="n"/>
      <c r="Q272" s="24" t="n"/>
      <c r="R272" s="44" t="n"/>
      <c r="S272" s="44" t="n"/>
      <c r="T272" s="44" t="n"/>
      <c r="U272" s="44" t="n"/>
      <c r="V272" s="44" t="n"/>
      <c r="W272" s="44" t="n"/>
      <c r="X272" s="44" t="n"/>
      <c r="Y272" s="44" t="n"/>
      <c r="Z272" s="44" t="n"/>
      <c r="AA272" s="44" t="n"/>
      <c r="AB272" s="44" t="n"/>
    </row>
    <row customHeight="1" ht="16.5" r="273" s="29">
      <c r="A273" s="36" t="n"/>
      <c r="B273" s="19" t="n"/>
      <c r="C273" s="19" t="n"/>
      <c r="D273" s="19" t="n"/>
      <c r="E273" s="19" t="n"/>
      <c r="F273" s="19" t="n"/>
      <c r="G273" s="19" t="n"/>
      <c r="H273" s="19" t="n"/>
      <c r="I273" s="56" t="n"/>
      <c r="J273" s="34" t="n"/>
      <c r="K273" s="34" t="n"/>
      <c r="L273" s="55" t="n"/>
      <c r="M273" s="24" t="n"/>
      <c r="N273" s="24" t="n"/>
      <c r="O273" s="24" t="n"/>
      <c r="P273" s="24" t="n"/>
      <c r="Q273" s="24" t="n"/>
      <c r="R273" s="44" t="n"/>
      <c r="S273" s="44" t="n"/>
      <c r="T273" s="44" t="n"/>
      <c r="U273" s="44" t="n"/>
      <c r="V273" s="44" t="n"/>
      <c r="W273" s="44" t="n"/>
      <c r="X273" s="44" t="n"/>
      <c r="Y273" s="44" t="n"/>
      <c r="Z273" s="44" t="n"/>
      <c r="AA273" s="44" t="n"/>
      <c r="AB273" s="44" t="n"/>
    </row>
    <row customHeight="1" ht="16.5" r="274" s="29">
      <c r="A274" s="36" t="n"/>
      <c r="B274" s="19" t="n"/>
      <c r="C274" s="19" t="n"/>
      <c r="D274" s="19" t="n"/>
      <c r="E274" s="19" t="n"/>
      <c r="F274" s="19" t="n"/>
      <c r="G274" s="19" t="n"/>
      <c r="H274" s="19" t="n"/>
      <c r="I274" s="56" t="n"/>
      <c r="J274" s="34" t="n"/>
      <c r="K274" s="34" t="n"/>
      <c r="L274" s="55" t="n"/>
      <c r="M274" s="24" t="n"/>
      <c r="N274" s="24" t="n"/>
      <c r="O274" s="24" t="n"/>
      <c r="P274" s="24" t="n"/>
      <c r="Q274" s="24" t="n"/>
      <c r="R274" s="44" t="n"/>
      <c r="S274" s="44" t="n"/>
      <c r="T274" s="44" t="n"/>
      <c r="U274" s="44" t="n"/>
      <c r="V274" s="44" t="n"/>
      <c r="W274" s="44" t="n"/>
      <c r="X274" s="44" t="n"/>
      <c r="Y274" s="44" t="n"/>
      <c r="Z274" s="44" t="n"/>
      <c r="AA274" s="44" t="n"/>
      <c r="AB274" s="44" t="n"/>
    </row>
    <row customHeight="1" ht="16.5" r="275" s="29">
      <c r="A275" s="36" t="n"/>
      <c r="B275" s="19" t="n"/>
      <c r="C275" s="19" t="n"/>
      <c r="D275" s="19" t="n"/>
      <c r="E275" s="19" t="n"/>
      <c r="F275" s="19" t="n"/>
      <c r="G275" s="19" t="n"/>
      <c r="H275" s="19" t="n"/>
      <c r="I275" s="56" t="n"/>
      <c r="J275" s="34" t="n"/>
      <c r="K275" s="34" t="n"/>
      <c r="L275" s="55" t="n"/>
      <c r="M275" s="24" t="n"/>
      <c r="N275" s="24" t="n"/>
      <c r="O275" s="24" t="n"/>
      <c r="P275" s="24" t="n"/>
      <c r="Q275" s="24" t="n"/>
      <c r="R275" s="44" t="n"/>
      <c r="S275" s="44" t="n"/>
      <c r="T275" s="44" t="n"/>
      <c r="U275" s="44" t="n"/>
      <c r="V275" s="44" t="n"/>
      <c r="W275" s="44" t="n"/>
      <c r="X275" s="44" t="n"/>
      <c r="Y275" s="44" t="n"/>
      <c r="Z275" s="44" t="n"/>
      <c r="AA275" s="44" t="n"/>
      <c r="AB275" s="44" t="n"/>
    </row>
    <row customHeight="1" ht="16.5" r="276" s="29">
      <c r="A276" s="36" t="n"/>
      <c r="B276" s="19" t="n"/>
      <c r="C276" s="19" t="n"/>
      <c r="D276" s="19" t="n"/>
      <c r="E276" s="19" t="n"/>
      <c r="F276" s="19" t="n"/>
      <c r="G276" s="19" t="n"/>
      <c r="H276" s="19" t="n"/>
      <c r="I276" s="56" t="n"/>
      <c r="J276" s="34" t="n"/>
      <c r="K276" s="34" t="n"/>
      <c r="L276" s="55" t="n"/>
      <c r="M276" s="24" t="n"/>
      <c r="N276" s="24" t="n"/>
      <c r="O276" s="24" t="n"/>
      <c r="P276" s="24" t="n"/>
      <c r="Q276" s="24" t="n"/>
      <c r="R276" s="44" t="n"/>
      <c r="S276" s="44" t="n"/>
      <c r="T276" s="44" t="n"/>
      <c r="U276" s="44" t="n"/>
      <c r="V276" s="44" t="n"/>
      <c r="W276" s="44" t="n"/>
      <c r="X276" s="44" t="n"/>
      <c r="Y276" s="44" t="n"/>
      <c r="Z276" s="44" t="n"/>
      <c r="AA276" s="44" t="n"/>
      <c r="AB276" s="44" t="n"/>
    </row>
    <row customHeight="1" ht="16.5" r="277" s="29">
      <c r="A277" s="36" t="n"/>
      <c r="B277" s="19" t="n"/>
      <c r="C277" s="19" t="n"/>
      <c r="D277" s="19" t="n"/>
      <c r="E277" s="19" t="n"/>
      <c r="F277" s="19" t="n"/>
      <c r="G277" s="19" t="n"/>
      <c r="H277" s="19" t="n"/>
      <c r="I277" s="56" t="n"/>
      <c r="J277" s="34" t="n"/>
      <c r="K277" s="34" t="n"/>
      <c r="L277" s="55" t="n"/>
      <c r="M277" s="24" t="n"/>
      <c r="N277" s="24" t="n"/>
      <c r="O277" s="24" t="n"/>
      <c r="P277" s="24" t="n"/>
      <c r="Q277" s="24" t="n"/>
      <c r="R277" s="44" t="n"/>
      <c r="S277" s="44" t="n"/>
      <c r="T277" s="44" t="n"/>
      <c r="U277" s="44" t="n"/>
      <c r="V277" s="44" t="n"/>
      <c r="W277" s="44" t="n"/>
      <c r="X277" s="44" t="n"/>
      <c r="Y277" s="44" t="n"/>
      <c r="Z277" s="44" t="n"/>
      <c r="AA277" s="44" t="n"/>
      <c r="AB277" s="44" t="n"/>
    </row>
    <row customHeight="1" ht="16.5" r="278" s="29">
      <c r="A278" s="36" t="n"/>
      <c r="B278" s="19" t="n"/>
      <c r="C278" s="19" t="n"/>
      <c r="D278" s="19" t="n"/>
      <c r="E278" s="19" t="n"/>
      <c r="F278" s="19" t="n"/>
      <c r="G278" s="19" t="n"/>
      <c r="H278" s="19" t="n"/>
      <c r="I278" s="56" t="n"/>
      <c r="J278" s="34" t="n"/>
      <c r="K278" s="34" t="n"/>
      <c r="L278" s="55" t="n"/>
      <c r="M278" s="24" t="n"/>
      <c r="N278" s="24" t="n"/>
      <c r="O278" s="24" t="n"/>
      <c r="P278" s="24" t="n"/>
      <c r="Q278" s="24" t="n"/>
      <c r="R278" s="44" t="n"/>
      <c r="S278" s="44" t="n"/>
      <c r="T278" s="44" t="n"/>
      <c r="U278" s="44" t="n"/>
      <c r="V278" s="44" t="n"/>
      <c r="W278" s="44" t="n"/>
      <c r="X278" s="44" t="n"/>
      <c r="Y278" s="44" t="n"/>
      <c r="Z278" s="44" t="n"/>
      <c r="AA278" s="44" t="n"/>
      <c r="AB278" s="44" t="n"/>
    </row>
    <row customHeight="1" ht="16.5" r="279" s="29">
      <c r="A279" s="36" t="n"/>
      <c r="B279" s="19" t="n"/>
      <c r="C279" s="19" t="n"/>
      <c r="D279" s="19" t="n"/>
      <c r="E279" s="19" t="n"/>
      <c r="F279" s="19" t="n"/>
      <c r="G279" s="19" t="n"/>
      <c r="H279" s="19" t="n"/>
      <c r="I279" s="56" t="n"/>
      <c r="J279" s="34" t="n"/>
      <c r="K279" s="34" t="n"/>
      <c r="L279" s="55" t="n"/>
      <c r="M279" s="24" t="n"/>
      <c r="N279" s="24" t="n"/>
      <c r="O279" s="24" t="n"/>
      <c r="P279" s="24" t="n"/>
      <c r="Q279" s="24" t="n"/>
      <c r="R279" s="44" t="n"/>
      <c r="S279" s="44" t="n"/>
      <c r="T279" s="44" t="n"/>
      <c r="U279" s="44" t="n"/>
      <c r="V279" s="44" t="n"/>
      <c r="W279" s="44" t="n"/>
      <c r="X279" s="44" t="n"/>
      <c r="Y279" s="44" t="n"/>
      <c r="Z279" s="44" t="n"/>
      <c r="AA279" s="44" t="n"/>
      <c r="AB279" s="44" t="n"/>
    </row>
    <row customHeight="1" ht="16.5" r="280" s="29">
      <c r="A280" s="36" t="n"/>
      <c r="B280" s="19" t="n"/>
      <c r="C280" s="19" t="n"/>
      <c r="D280" s="19" t="n"/>
      <c r="E280" s="19" t="n"/>
      <c r="F280" s="19" t="n"/>
      <c r="G280" s="19" t="n"/>
      <c r="H280" s="19" t="n"/>
      <c r="I280" s="56" t="n"/>
      <c r="J280" s="34" t="n"/>
      <c r="K280" s="34" t="n"/>
      <c r="L280" s="55" t="n"/>
      <c r="M280" s="24" t="n"/>
      <c r="N280" s="24" t="n"/>
      <c r="O280" s="24" t="n"/>
      <c r="P280" s="24" t="n"/>
      <c r="Q280" s="24" t="n"/>
      <c r="R280" s="44" t="n"/>
      <c r="S280" s="44" t="n"/>
      <c r="T280" s="44" t="n"/>
      <c r="U280" s="44" t="n"/>
      <c r="V280" s="44" t="n"/>
      <c r="W280" s="44" t="n"/>
      <c r="X280" s="44" t="n"/>
      <c r="Y280" s="44" t="n"/>
      <c r="Z280" s="44" t="n"/>
      <c r="AA280" s="44" t="n"/>
      <c r="AB280" s="44" t="n"/>
    </row>
    <row customHeight="1" ht="16.5" r="281" s="29">
      <c r="A281" s="36" t="n"/>
      <c r="B281" s="19" t="n"/>
      <c r="C281" s="19" t="n"/>
      <c r="D281" s="19" t="n"/>
      <c r="E281" s="19" t="n"/>
      <c r="F281" s="19" t="n"/>
      <c r="G281" s="19" t="n"/>
      <c r="H281" s="19" t="n"/>
      <c r="I281" s="56" t="n"/>
      <c r="J281" s="34" t="n"/>
      <c r="K281" s="34" t="n"/>
      <c r="L281" s="55" t="n"/>
      <c r="M281" s="24" t="n"/>
      <c r="N281" s="24" t="n"/>
      <c r="O281" s="24" t="n"/>
      <c r="P281" s="24" t="n"/>
      <c r="Q281" s="24" t="n"/>
      <c r="R281" s="44" t="n"/>
      <c r="S281" s="44" t="n"/>
      <c r="T281" s="44" t="n"/>
      <c r="U281" s="44" t="n"/>
      <c r="V281" s="44" t="n"/>
      <c r="W281" s="44" t="n"/>
      <c r="X281" s="44" t="n"/>
      <c r="Y281" s="44" t="n"/>
      <c r="Z281" s="44" t="n"/>
      <c r="AA281" s="44" t="n"/>
      <c r="AB281" s="44" t="n"/>
    </row>
    <row customHeight="1" ht="16.5" r="282" s="29">
      <c r="A282" s="36" t="n"/>
      <c r="B282" s="19" t="n"/>
      <c r="C282" s="19" t="n"/>
      <c r="D282" s="19" t="n"/>
      <c r="E282" s="19" t="n"/>
      <c r="F282" s="19" t="n"/>
      <c r="G282" s="19" t="n"/>
      <c r="H282" s="19" t="n"/>
      <c r="I282" s="56" t="n"/>
      <c r="J282" s="34" t="n"/>
      <c r="K282" s="34" t="n"/>
      <c r="L282" s="55" t="n"/>
      <c r="M282" s="24" t="n"/>
      <c r="N282" s="24" t="n"/>
      <c r="O282" s="24" t="n"/>
      <c r="P282" s="24" t="n"/>
      <c r="Q282" s="24" t="n"/>
      <c r="R282" s="44" t="n"/>
      <c r="S282" s="44" t="n"/>
      <c r="T282" s="44" t="n"/>
      <c r="U282" s="44" t="n"/>
      <c r="V282" s="44" t="n"/>
      <c r="W282" s="44" t="n"/>
      <c r="X282" s="44" t="n"/>
      <c r="Y282" s="44" t="n"/>
      <c r="Z282" s="44" t="n"/>
      <c r="AA282" s="44" t="n"/>
      <c r="AB282" s="44" t="n"/>
    </row>
    <row customHeight="1" ht="16.5" r="283" s="29">
      <c r="A283" s="36" t="n"/>
      <c r="B283" s="19" t="n"/>
      <c r="C283" s="19" t="n"/>
      <c r="D283" s="19" t="n"/>
      <c r="E283" s="19" t="n"/>
      <c r="F283" s="19" t="n"/>
      <c r="G283" s="19" t="n"/>
      <c r="H283" s="19" t="n"/>
      <c r="I283" s="56" t="n"/>
      <c r="J283" s="34" t="n"/>
      <c r="K283" s="34" t="n"/>
      <c r="L283" s="55" t="n"/>
      <c r="M283" s="24" t="n"/>
      <c r="N283" s="24" t="n"/>
      <c r="O283" s="24" t="n"/>
      <c r="P283" s="24" t="n"/>
      <c r="Q283" s="24" t="n"/>
      <c r="R283" s="44" t="n"/>
      <c r="S283" s="44" t="n"/>
      <c r="T283" s="44" t="n"/>
      <c r="U283" s="44" t="n"/>
      <c r="V283" s="44" t="n"/>
      <c r="W283" s="44" t="n"/>
      <c r="X283" s="44" t="n"/>
      <c r="Y283" s="44" t="n"/>
      <c r="Z283" s="44" t="n"/>
      <c r="AA283" s="44" t="n"/>
      <c r="AB283" s="44" t="n"/>
    </row>
    <row customHeight="1" ht="16.5" r="284" s="29">
      <c r="A284" s="36" t="n"/>
      <c r="B284" s="19" t="n"/>
      <c r="C284" s="19" t="n"/>
      <c r="D284" s="19" t="n"/>
      <c r="E284" s="19" t="n"/>
      <c r="F284" s="19" t="n"/>
      <c r="G284" s="19" t="n"/>
      <c r="H284" s="19" t="n"/>
      <c r="I284" s="56" t="n"/>
      <c r="J284" s="34" t="n"/>
      <c r="K284" s="34" t="n"/>
      <c r="L284" s="55" t="n"/>
      <c r="M284" s="24" t="n"/>
      <c r="N284" s="24" t="n"/>
      <c r="O284" s="24" t="n"/>
      <c r="P284" s="24" t="n"/>
      <c r="Q284" s="24" t="n"/>
      <c r="R284" s="44" t="n"/>
      <c r="S284" s="44" t="n"/>
      <c r="T284" s="44" t="n"/>
      <c r="U284" s="44" t="n"/>
      <c r="V284" s="44" t="n"/>
      <c r="W284" s="44" t="n"/>
      <c r="X284" s="44" t="n"/>
      <c r="Y284" s="44" t="n"/>
      <c r="Z284" s="44" t="n"/>
      <c r="AA284" s="44" t="n"/>
      <c r="AB284" s="44" t="n"/>
    </row>
    <row customHeight="1" ht="16.5" r="285" s="29">
      <c r="A285" s="36" t="n"/>
      <c r="B285" s="19" t="n"/>
      <c r="C285" s="19" t="n"/>
      <c r="D285" s="19" t="n"/>
      <c r="E285" s="19" t="n"/>
      <c r="F285" s="19" t="n"/>
      <c r="G285" s="19" t="n"/>
      <c r="H285" s="19" t="n"/>
      <c r="I285" s="56" t="n"/>
      <c r="J285" s="34" t="n"/>
      <c r="K285" s="34" t="n"/>
      <c r="L285" s="55" t="n"/>
      <c r="M285" s="24" t="n"/>
      <c r="N285" s="24" t="n"/>
      <c r="O285" s="24" t="n"/>
      <c r="P285" s="24" t="n"/>
      <c r="Q285" s="24" t="n"/>
      <c r="R285" s="44" t="n"/>
      <c r="S285" s="44" t="n"/>
      <c r="T285" s="44" t="n"/>
      <c r="U285" s="44" t="n"/>
      <c r="V285" s="44" t="n"/>
      <c r="W285" s="44" t="n"/>
      <c r="X285" s="44" t="n"/>
      <c r="Y285" s="44" t="n"/>
      <c r="Z285" s="44" t="n"/>
      <c r="AA285" s="44" t="n"/>
      <c r="AB285" s="44" t="n"/>
    </row>
    <row customHeight="1" ht="16.5" r="286" s="29">
      <c r="A286" s="36" t="n"/>
      <c r="B286" s="19" t="n"/>
      <c r="C286" s="19" t="n"/>
      <c r="D286" s="19" t="n"/>
      <c r="E286" s="19" t="n"/>
      <c r="F286" s="19" t="n"/>
      <c r="G286" s="19" t="n"/>
      <c r="H286" s="19" t="n"/>
      <c r="I286" s="56" t="n"/>
      <c r="J286" s="34" t="n"/>
      <c r="K286" s="34" t="n"/>
      <c r="L286" s="55" t="n"/>
      <c r="M286" s="24" t="n"/>
      <c r="N286" s="24" t="n"/>
      <c r="O286" s="24" t="n"/>
      <c r="P286" s="24" t="n"/>
      <c r="Q286" s="24" t="n"/>
      <c r="R286" s="44" t="n"/>
      <c r="S286" s="44" t="n"/>
      <c r="T286" s="44" t="n"/>
      <c r="U286" s="44" t="n"/>
      <c r="V286" s="44" t="n"/>
      <c r="W286" s="44" t="n"/>
      <c r="X286" s="44" t="n"/>
      <c r="Y286" s="44" t="n"/>
      <c r="Z286" s="44" t="n"/>
      <c r="AA286" s="44" t="n"/>
      <c r="AB286" s="44" t="n"/>
    </row>
    <row customHeight="1" ht="16.5" r="287" s="29">
      <c r="A287" s="36" t="n"/>
      <c r="B287" s="19" t="n"/>
      <c r="C287" s="19" t="n"/>
      <c r="D287" s="19" t="n"/>
      <c r="E287" s="19" t="n"/>
      <c r="F287" s="19" t="n"/>
      <c r="G287" s="19" t="n"/>
      <c r="H287" s="19" t="n"/>
      <c r="I287" s="56" t="n"/>
      <c r="J287" s="34" t="n"/>
      <c r="K287" s="34" t="n"/>
      <c r="L287" s="55" t="n"/>
      <c r="M287" s="24" t="n"/>
      <c r="N287" s="24" t="n"/>
      <c r="O287" s="24" t="n"/>
      <c r="P287" s="24" t="n"/>
      <c r="Q287" s="24" t="n"/>
      <c r="R287" s="44" t="n"/>
      <c r="S287" s="44" t="n"/>
      <c r="T287" s="44" t="n"/>
      <c r="U287" s="44" t="n"/>
      <c r="V287" s="44" t="n"/>
      <c r="W287" s="44" t="n"/>
      <c r="X287" s="44" t="n"/>
      <c r="Y287" s="44" t="n"/>
      <c r="Z287" s="44" t="n"/>
      <c r="AA287" s="44" t="n"/>
      <c r="AB287" s="44" t="n"/>
    </row>
    <row customHeight="1" ht="16.5" r="288" s="29">
      <c r="A288" s="36" t="n"/>
      <c r="B288" s="19" t="n"/>
      <c r="C288" s="19" t="n"/>
      <c r="D288" s="19" t="n"/>
      <c r="E288" s="19" t="n"/>
      <c r="F288" s="19" t="n"/>
      <c r="G288" s="19" t="n"/>
      <c r="H288" s="19" t="n"/>
      <c r="I288" s="56" t="n"/>
      <c r="J288" s="34" t="n"/>
      <c r="K288" s="34" t="n"/>
      <c r="L288" s="55" t="n"/>
      <c r="M288" s="24" t="n"/>
      <c r="N288" s="24" t="n"/>
      <c r="O288" s="24" t="n"/>
      <c r="P288" s="24" t="n"/>
      <c r="Q288" s="24" t="n"/>
      <c r="R288" s="44" t="n"/>
      <c r="S288" s="44" t="n"/>
      <c r="T288" s="44" t="n"/>
      <c r="U288" s="44" t="n"/>
      <c r="V288" s="44" t="n"/>
      <c r="W288" s="44" t="n"/>
      <c r="X288" s="44" t="n"/>
      <c r="Y288" s="44" t="n"/>
      <c r="Z288" s="44" t="n"/>
      <c r="AA288" s="44" t="n"/>
      <c r="AB288" s="44" t="n"/>
    </row>
  </sheetData>
  <pageMargins bottom="0.75" footer="0" header="0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82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3"/>
    <col customWidth="1" max="2" min="2" style="29" width="2.88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7.38"/>
    <col customWidth="1" max="10" min="10" style="29" width="6.13"/>
    <col customWidth="1" max="11" min="11" style="29" width="7.38"/>
    <col customWidth="1" max="12" min="12" style="29" width="4.63"/>
    <col customWidth="1" max="14" min="13" style="29" width="4.5"/>
    <col customWidth="1" max="15" min="15" style="29" width="7.75"/>
    <col customWidth="1" max="16" min="16" style="29" width="41.13"/>
    <col customWidth="1" max="17" min="17" style="29" width="7.88"/>
    <col customWidth="1" max="26" min="18" style="29" width="7.75"/>
    <col customWidth="1" max="28" min="27" style="29" width="7"/>
    <col customWidth="1" max="29" min="29" style="29" width="11.75"/>
  </cols>
  <sheetData>
    <row customHeight="1" ht="39.75" r="1" s="29">
      <c r="A1" s="10" t="inlineStr">
        <is>
          <t>組</t>
        </is>
      </c>
      <c r="B1" s="10" t="inlineStr">
        <is>
          <t>序</t>
        </is>
      </c>
      <c r="C1" s="40" t="inlineStr">
        <is>
          <t>項目</t>
        </is>
      </c>
      <c r="D1" s="40" t="inlineStr">
        <is>
          <t>組別</t>
        </is>
      </c>
      <c r="E1" s="40" t="inlineStr">
        <is>
          <t>年級</t>
        </is>
      </c>
      <c r="F1" s="40" t="inlineStr">
        <is>
          <t>學校</t>
        </is>
      </c>
      <c r="G1" s="40" t="inlineStr">
        <is>
          <t>姓名</t>
        </is>
      </c>
      <c r="H1" s="41" t="inlineStr">
        <is>
          <t>指導
老師</t>
        </is>
      </c>
      <c r="I1" s="40" t="inlineStr">
        <is>
          <t>號碼</t>
        </is>
      </c>
      <c r="J1" s="12" t="inlineStr">
        <is>
          <t>成績</t>
        </is>
      </c>
      <c r="K1" s="13" t="inlineStr">
        <is>
          <t>等第</t>
        </is>
      </c>
      <c r="L1" s="14" t="inlineStr">
        <is>
          <t>名次</t>
        </is>
      </c>
      <c r="M1" s="15" t="n"/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42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</row>
    <row customHeight="1" ht="16.5" r="2" s="29">
      <c r="A2" s="36" t="n"/>
      <c r="B2" s="36" t="n"/>
      <c r="C2" s="51" t="inlineStr">
        <is>
          <t>一跳一迴旋</t>
        </is>
      </c>
      <c r="D2" s="51" t="inlineStr">
        <is>
          <t>女子組</t>
        </is>
      </c>
      <c r="E2" s="51" t="inlineStr">
        <is>
          <t>四年級</t>
        </is>
      </c>
      <c r="F2" s="51" t="inlineStr">
        <is>
          <t>中興國小</t>
        </is>
      </c>
      <c r="G2" s="51" t="inlineStr">
        <is>
          <t>許恩菱</t>
        </is>
      </c>
      <c r="H2" s="51" t="inlineStr">
        <is>
          <t>黃如美</t>
        </is>
      </c>
      <c r="I2" s="51" t="inlineStr">
        <is>
          <t>A4221</t>
        </is>
      </c>
      <c r="J2" s="49" t="n">
        <v>196</v>
      </c>
      <c r="K2" s="11" t="inlineStr">
        <is>
          <t>金質獎</t>
        </is>
      </c>
      <c r="L2" s="11" t="n"/>
      <c r="M2" s="21" t="n"/>
      <c r="N2" s="4">
        <f>IF(COUNTIF($F$2:F2,F2)&gt;2,COUNTIF($F$2:F2,F2),0)</f>
        <v/>
      </c>
      <c r="O2" s="22">
        <f>IF(COUNTIF($H$2:H2,H2)&gt;1,1,0)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</row>
    <row customHeight="1" ht="16.5" r="3" s="29">
      <c r="A3" s="36" t="n"/>
      <c r="B3" s="36" t="n"/>
      <c r="C3" s="51" t="inlineStr">
        <is>
          <t>一跳一迴旋</t>
        </is>
      </c>
      <c r="D3" s="51" t="inlineStr">
        <is>
          <t>女子組</t>
        </is>
      </c>
      <c r="E3" s="51" t="inlineStr">
        <is>
          <t>四年級</t>
        </is>
      </c>
      <c r="F3" s="51" t="inlineStr">
        <is>
          <t>赤崁國小</t>
        </is>
      </c>
      <c r="G3" s="51" t="inlineStr">
        <is>
          <t>楊宇欣</t>
        </is>
      </c>
      <c r="H3" s="51" t="inlineStr">
        <is>
          <t>趙尚瑜</t>
        </is>
      </c>
      <c r="I3" s="51" t="inlineStr">
        <is>
          <t>A4249</t>
        </is>
      </c>
      <c r="J3" s="49" t="n">
        <v>195</v>
      </c>
      <c r="K3" s="11" t="inlineStr">
        <is>
          <t>金質獎</t>
        </is>
      </c>
      <c r="L3" s="11" t="n"/>
      <c r="M3" s="21" t="n"/>
      <c r="N3" s="4">
        <f>IF(COUNTIF($F$2:F3,F3)&gt;2,COUNTIF($F$2:F3,F3),0)</f>
        <v/>
      </c>
      <c r="O3" s="22">
        <f>IF(COUNTIF($H$2:H3,H3)&gt;1,1,0)</f>
        <v/>
      </c>
      <c r="P3" s="3" t="inlineStr">
        <is>
          <t>成績會自動以前面的順序，對應到總成績表</t>
        </is>
      </c>
      <c r="Q3" s="11" t="inlineStr">
        <is>
          <t>銀質獎</t>
        </is>
      </c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</row>
    <row customHeight="1" ht="16.5" r="4" s="29">
      <c r="A4" s="36" t="n"/>
      <c r="B4" s="36" t="n"/>
      <c r="C4" s="51" t="inlineStr">
        <is>
          <t>一跳一迴旋</t>
        </is>
      </c>
      <c r="D4" s="51" t="inlineStr">
        <is>
          <t>女子組</t>
        </is>
      </c>
      <c r="E4" s="51" t="inlineStr">
        <is>
          <t>四年級</t>
        </is>
      </c>
      <c r="F4" s="51" t="inlineStr">
        <is>
          <t>文澳國小</t>
        </is>
      </c>
      <c r="G4" s="51" t="inlineStr">
        <is>
          <t>顏嘉瑩</t>
        </is>
      </c>
      <c r="H4" s="51" t="inlineStr">
        <is>
          <t>魏心怡</t>
        </is>
      </c>
      <c r="I4" s="51" t="inlineStr">
        <is>
          <t>A4276</t>
        </is>
      </c>
      <c r="J4" s="49" t="n">
        <v>192</v>
      </c>
      <c r="K4" s="11" t="inlineStr">
        <is>
          <t>金質獎</t>
        </is>
      </c>
      <c r="L4" s="11" t="n"/>
      <c r="M4" s="21" t="n"/>
      <c r="N4" s="4">
        <f>IF(COUNTIF($F$2:F4,F4)&gt;2,COUNTIF($F$2:F4,F4),0)</f>
        <v/>
      </c>
      <c r="O4" s="22">
        <f>IF(COUNTIF($H$2:H4,H4)&gt;1,1,0)</f>
        <v/>
      </c>
      <c r="P4" t="inlineStr">
        <is>
          <t>金100銀95銅90下</t>
        </is>
      </c>
      <c r="Q4" s="11" t="inlineStr">
        <is>
          <t>銅質獎</t>
        </is>
      </c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</row>
    <row customHeight="1" ht="16.5" r="5" s="29">
      <c r="A5" s="36" t="n"/>
      <c r="B5" s="36" t="n"/>
      <c r="C5" s="51" t="inlineStr">
        <is>
          <t>一跳一迴旋</t>
        </is>
      </c>
      <c r="D5" s="51" t="inlineStr">
        <is>
          <t>女子組</t>
        </is>
      </c>
      <c r="E5" s="51" t="inlineStr">
        <is>
          <t>四年級</t>
        </is>
      </c>
      <c r="F5" s="51" t="inlineStr">
        <is>
          <t>吉貝國小</t>
        </is>
      </c>
      <c r="G5" s="51" t="inlineStr">
        <is>
          <t>柯雅雯</t>
        </is>
      </c>
      <c r="H5" s="51" t="inlineStr">
        <is>
          <t>金玉芳</t>
        </is>
      </c>
      <c r="I5" s="51" t="inlineStr">
        <is>
          <t>A4253</t>
        </is>
      </c>
      <c r="J5" s="11" t="n">
        <v>186</v>
      </c>
      <c r="K5" s="11" t="inlineStr">
        <is>
          <t>金質獎</t>
        </is>
      </c>
      <c r="L5" s="11" t="n"/>
      <c r="M5" s="21" t="n"/>
      <c r="N5" s="4">
        <f>IF(COUNTIF($F$2:F5,F5)&gt;2,COUNTIF($F$2:F5,F5),0)</f>
        <v/>
      </c>
      <c r="O5" s="22">
        <f>IF(COUNTIF($H$2:H5,H5)&gt;1,1,0)</f>
        <v/>
      </c>
      <c r="P5" s="3" t="inlineStr">
        <is>
          <t>金3銀2銅1，12班以下*2</t>
        </is>
      </c>
      <c r="Q5" s="44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</row>
    <row customHeight="1" ht="16.5" r="6" s="29">
      <c r="A6" s="36" t="n"/>
      <c r="B6" s="36" t="n"/>
      <c r="C6" s="51" t="inlineStr">
        <is>
          <t>一跳一迴旋</t>
        </is>
      </c>
      <c r="D6" s="51" t="inlineStr">
        <is>
          <t>女子組</t>
        </is>
      </c>
      <c r="E6" s="51" t="inlineStr">
        <is>
          <t>四年級</t>
        </is>
      </c>
      <c r="F6" s="51" t="inlineStr">
        <is>
          <t>風櫃國小</t>
        </is>
      </c>
      <c r="G6" s="51" t="inlineStr">
        <is>
          <t>顏緁榆</t>
        </is>
      </c>
      <c r="H6" s="51" t="inlineStr">
        <is>
          <t>梁志豪</t>
        </is>
      </c>
      <c r="I6" s="51" t="inlineStr">
        <is>
          <t>A4232</t>
        </is>
      </c>
      <c r="J6" s="49" t="n">
        <v>182</v>
      </c>
      <c r="K6" s="11" t="inlineStr">
        <is>
          <t>金質獎</t>
        </is>
      </c>
      <c r="L6" s="11" t="n"/>
      <c r="M6" s="21" t="n"/>
      <c r="N6" s="4">
        <f>IF(COUNTIF($F$2:F6,F6)&gt;2,COUNTIF($F$2:F6,F6),0)</f>
        <v/>
      </c>
      <c r="O6" s="22">
        <f>IF(COUNTIF($H$2:H6,H6)&gt;1,1,0)</f>
        <v/>
      </c>
      <c r="P6" s="3" t="inlineStr">
        <is>
          <t>並列積分相加平均</t>
        </is>
      </c>
      <c r="Q6" s="44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</row>
    <row customHeight="1" ht="16.5" r="7" s="29">
      <c r="A7" s="36" t="n"/>
      <c r="B7" s="36" t="n"/>
      <c r="C7" s="51" t="inlineStr">
        <is>
          <t>一跳一迴旋</t>
        </is>
      </c>
      <c r="D7" s="51" t="inlineStr">
        <is>
          <t>女子組</t>
        </is>
      </c>
      <c r="E7" s="51" t="inlineStr">
        <is>
          <t>四年級</t>
        </is>
      </c>
      <c r="F7" s="51" t="inlineStr">
        <is>
          <t>後寮國小</t>
        </is>
      </c>
      <c r="G7" s="51" t="inlineStr">
        <is>
          <t>陳琪榛</t>
        </is>
      </c>
      <c r="H7" s="51" t="inlineStr">
        <is>
          <t>高雲千</t>
        </is>
      </c>
      <c r="I7" s="51" t="inlineStr">
        <is>
          <t>A4257</t>
        </is>
      </c>
      <c r="J7" s="49" t="n">
        <v>174</v>
      </c>
      <c r="K7" s="11" t="inlineStr">
        <is>
          <t>金質獎</t>
        </is>
      </c>
      <c r="L7" s="11" t="n"/>
      <c r="M7" s="21" t="n"/>
      <c r="N7" s="4">
        <f>IF(COUNTIF($F$2:F7,F7)&gt;2,COUNTIF($F$2:F7,F7),0)</f>
        <v/>
      </c>
      <c r="O7" s="22">
        <f>IF(COUNTIF($H$2:H7,H7)&gt;1,1,0)</f>
        <v/>
      </c>
      <c r="P7" s="3" t="inlineStr">
        <is>
          <t>各校總積分最多取積分最高兩名</t>
        </is>
      </c>
      <c r="Q7" s="44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</row>
    <row customHeight="1" ht="16.5" r="8" s="29">
      <c r="A8" s="36" t="n"/>
      <c r="B8" s="36" t="n"/>
      <c r="C8" s="51" t="inlineStr">
        <is>
          <t>一跳一迴旋</t>
        </is>
      </c>
      <c r="D8" s="51" t="inlineStr">
        <is>
          <t>女子組</t>
        </is>
      </c>
      <c r="E8" s="51" t="inlineStr">
        <is>
          <t>四年級</t>
        </is>
      </c>
      <c r="F8" s="51" t="inlineStr">
        <is>
          <t>講美國小</t>
        </is>
      </c>
      <c r="G8" s="51" t="inlineStr">
        <is>
          <t>王佑婷</t>
        </is>
      </c>
      <c r="H8" s="51" t="inlineStr">
        <is>
          <t>吳筠容</t>
        </is>
      </c>
      <c r="I8" s="51" t="inlineStr">
        <is>
          <t>A4247</t>
        </is>
      </c>
      <c r="J8" s="49" t="n">
        <v>173</v>
      </c>
      <c r="K8" s="11" t="inlineStr">
        <is>
          <t>金質獎</t>
        </is>
      </c>
      <c r="L8" s="11" t="n"/>
      <c r="M8" s="21" t="n"/>
      <c r="N8" s="4">
        <f>IF(COUNTIF($F$2:F8,F8)&gt;2,COUNTIF($F$2:F8,F8),0)</f>
        <v/>
      </c>
      <c r="O8" s="22">
        <f>IF(COUNTIF($H$2:H8,H8)&gt;1,1,0)</f>
        <v/>
      </c>
      <c r="P8" s="3" t="n"/>
      <c r="Q8" s="44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</row>
    <row customHeight="1" ht="16.5" r="9" s="29">
      <c r="A9" s="36" t="n"/>
      <c r="B9" s="36" t="n"/>
      <c r="C9" s="51" t="inlineStr">
        <is>
          <t>一跳一迴旋</t>
        </is>
      </c>
      <c r="D9" s="51" t="inlineStr">
        <is>
          <t>女子組</t>
        </is>
      </c>
      <c r="E9" s="51" t="inlineStr">
        <is>
          <t>四年級</t>
        </is>
      </c>
      <c r="F9" s="51" t="inlineStr">
        <is>
          <t>嵵裡國小</t>
        </is>
      </c>
      <c r="G9" s="51" t="inlineStr">
        <is>
          <t>林俐妍</t>
        </is>
      </c>
      <c r="H9" s="51" t="inlineStr">
        <is>
          <t>錢明泉</t>
        </is>
      </c>
      <c r="I9" s="51" t="inlineStr">
        <is>
          <t>A4229</t>
        </is>
      </c>
      <c r="J9" s="49" t="n">
        <v>171</v>
      </c>
      <c r="K9" s="11" t="inlineStr">
        <is>
          <t>金質獎</t>
        </is>
      </c>
      <c r="L9" s="11" t="n"/>
      <c r="M9" s="21" t="n"/>
      <c r="N9" s="4">
        <f>IF(COUNTIF($F$2:F9,F9)&gt;2,COUNTIF($F$2:F9,F9),0)</f>
        <v/>
      </c>
      <c r="O9" s="22">
        <f>IF(COUNTIF($H$2:H9,H9)&gt;1,1,0)</f>
        <v/>
      </c>
      <c r="P9" s="3" t="inlineStr">
        <is>
          <t>名次</t>
        </is>
      </c>
      <c r="Q9" s="44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</row>
    <row customHeight="1" ht="16.5" r="10" s="29">
      <c r="A10" s="36" t="n"/>
      <c r="B10" s="36" t="n"/>
      <c r="C10" s="51" t="inlineStr">
        <is>
          <t>一跳一迴旋</t>
        </is>
      </c>
      <c r="D10" s="51" t="inlineStr">
        <is>
          <t>女子組</t>
        </is>
      </c>
      <c r="E10" s="51" t="inlineStr">
        <is>
          <t>四年級</t>
        </is>
      </c>
      <c r="F10" s="51" t="inlineStr">
        <is>
          <t>中興國小</t>
        </is>
      </c>
      <c r="G10" s="51" t="inlineStr">
        <is>
          <t>才樂麗</t>
        </is>
      </c>
      <c r="H10" s="51" t="inlineStr">
        <is>
          <t>高美燦</t>
        </is>
      </c>
      <c r="I10" s="51" t="inlineStr">
        <is>
          <t>A4217</t>
        </is>
      </c>
      <c r="J10" s="49" t="n">
        <v>171</v>
      </c>
      <c r="K10" s="11" t="inlineStr">
        <is>
          <t>金質獎</t>
        </is>
      </c>
      <c r="L10" s="11" t="n"/>
      <c r="M10" s="21" t="n"/>
      <c r="N10" s="4">
        <f>IF(COUNTIF($F$2:F10,F10)&gt;2,COUNTIF($F$2:F10,F10),0)</f>
        <v/>
      </c>
      <c r="O10" s="22">
        <f>IF(COUNTIF($H$2:H10,H10)&gt;1,1,0)</f>
        <v/>
      </c>
      <c r="P10" s="3" t="inlineStr">
        <is>
          <t>可並列，但須扣除下一個名次</t>
        </is>
      </c>
      <c r="Q10" s="24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</row>
    <row customHeight="1" ht="16.5" r="11" s="29">
      <c r="A11" s="36" t="n"/>
      <c r="B11" s="36" t="n"/>
      <c r="C11" s="51" t="inlineStr">
        <is>
          <t>一跳一迴旋</t>
        </is>
      </c>
      <c r="D11" s="51" t="inlineStr">
        <is>
          <t>女子組</t>
        </is>
      </c>
      <c r="E11" s="51" t="inlineStr">
        <is>
          <t>四年級</t>
        </is>
      </c>
      <c r="F11" s="51" t="inlineStr">
        <is>
          <t>馬公國小</t>
        </is>
      </c>
      <c r="G11" s="51" t="inlineStr">
        <is>
          <t>王妤絜</t>
        </is>
      </c>
      <c r="H11" s="51" t="inlineStr">
        <is>
          <t>歐雅萍</t>
        </is>
      </c>
      <c r="I11" s="51" t="inlineStr">
        <is>
          <t>A4202</t>
        </is>
      </c>
      <c r="J11" s="49" t="n">
        <v>169</v>
      </c>
      <c r="K11" s="11" t="inlineStr">
        <is>
          <t>金質獎</t>
        </is>
      </c>
      <c r="L11" s="11" t="n"/>
      <c r="M11" s="21" t="n"/>
      <c r="N11" s="4">
        <f>IF(COUNTIF($F$2:F11,F11)&gt;2,COUNTIF($F$2:F11,F11),0)</f>
        <v/>
      </c>
      <c r="O11" s="22">
        <f>IF(COUNTIF($H$2:H11,H11)&gt;1,1,0)</f>
        <v/>
      </c>
      <c r="P11" s="3" t="n"/>
      <c r="Q11" s="24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</row>
    <row customHeight="1" ht="16.5" r="12" s="29">
      <c r="A12" s="36" t="n"/>
      <c r="B12" s="36" t="n"/>
      <c r="C12" s="51" t="inlineStr">
        <is>
          <t>一跳一迴旋</t>
        </is>
      </c>
      <c r="D12" s="51" t="inlineStr">
        <is>
          <t>女子組</t>
        </is>
      </c>
      <c r="E12" s="51" t="inlineStr">
        <is>
          <t>四年級</t>
        </is>
      </c>
      <c r="F12" s="51" t="inlineStr">
        <is>
          <t>雙湖國小</t>
        </is>
      </c>
      <c r="G12" s="51" t="inlineStr">
        <is>
          <t>邵喻琳</t>
        </is>
      </c>
      <c r="H12" s="51" t="inlineStr">
        <is>
          <t>李品琦</t>
        </is>
      </c>
      <c r="I12" s="51" t="inlineStr">
        <is>
          <t>A4269</t>
        </is>
      </c>
      <c r="J12" s="52" t="n">
        <v>167</v>
      </c>
      <c r="K12" s="11" t="inlineStr">
        <is>
          <t>金質獎</t>
        </is>
      </c>
      <c r="L12" s="11" t="n"/>
      <c r="M12" s="21" t="n"/>
      <c r="N12" s="4">
        <f>IF(COUNTIF($F$2:F12,F12)&gt;2,COUNTIF($F$2:F12,F12),0)</f>
        <v/>
      </c>
      <c r="O12" s="22">
        <f>IF(COUNTIF($H$2:H12,H12)&gt;1,1,0)</f>
        <v/>
      </c>
      <c r="P12" s="3" t="inlineStr">
        <is>
          <t>獎狀</t>
        </is>
      </c>
      <c r="Q12" s="24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</row>
    <row customHeight="1" ht="16.5" r="13" s="29">
      <c r="A13" s="36" t="n"/>
      <c r="B13" s="36" t="n"/>
      <c r="C13" s="51" t="inlineStr">
        <is>
          <t>一跳一迴旋</t>
        </is>
      </c>
      <c r="D13" s="51" t="inlineStr">
        <is>
          <t>女子組</t>
        </is>
      </c>
      <c r="E13" s="51" t="inlineStr">
        <is>
          <t>四年級</t>
        </is>
      </c>
      <c r="F13" s="51" t="inlineStr">
        <is>
          <t>池東國小</t>
        </is>
      </c>
      <c r="G13" s="51" t="inlineStr">
        <is>
          <t>陳惠彤</t>
        </is>
      </c>
      <c r="H13" s="51" t="inlineStr">
        <is>
          <t>許宗永</t>
        </is>
      </c>
      <c r="I13" s="51" t="inlineStr">
        <is>
          <t>A4260</t>
        </is>
      </c>
      <c r="J13" s="49" t="n">
        <v>167</v>
      </c>
      <c r="K13" s="11" t="inlineStr">
        <is>
          <t>金質獎</t>
        </is>
      </c>
      <c r="L13" s="11" t="n"/>
      <c r="M13" s="21" t="n"/>
      <c r="N13" s="4">
        <f>IF(COUNTIF($F$2:F13,F13)&gt;2,COUNTIF($F$2:F13,F13),0)</f>
        <v/>
      </c>
      <c r="O13" s="22">
        <f>IF(COUNTIF($H$2:H13,H13)&gt;1,1,0)</f>
        <v/>
      </c>
      <c r="P13" s="3" t="inlineStr">
        <is>
          <t>獎狀生</t>
        </is>
      </c>
      <c r="Q13" s="24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</row>
    <row customHeight="1" ht="16.5" r="14" s="29">
      <c r="A14" s="36" t="n"/>
      <c r="B14" s="36" t="n"/>
      <c r="C14" s="51" t="inlineStr">
        <is>
          <t>一跳一迴旋</t>
        </is>
      </c>
      <c r="D14" s="51" t="inlineStr">
        <is>
          <t>女子組</t>
        </is>
      </c>
      <c r="E14" s="51" t="inlineStr">
        <is>
          <t>四年級</t>
        </is>
      </c>
      <c r="F14" s="51" t="inlineStr">
        <is>
          <t>中山國小</t>
        </is>
      </c>
      <c r="G14" s="51" t="inlineStr">
        <is>
          <t>林家嫻</t>
        </is>
      </c>
      <c r="H14" s="51" t="inlineStr">
        <is>
          <t>王琇瑩</t>
        </is>
      </c>
      <c r="I14" s="51" t="inlineStr">
        <is>
          <t>A4226</t>
        </is>
      </c>
      <c r="J14" s="49" t="n">
        <v>167</v>
      </c>
      <c r="K14" s="11" t="inlineStr">
        <is>
          <t>金質獎</t>
        </is>
      </c>
      <c r="L14" s="11" t="n"/>
      <c r="M14" s="21" t="n"/>
      <c r="N14" s="4">
        <f>IF(COUNTIF($F$2:F14,F14)&gt;2,COUNTIF($F$2:F14,F14),0)</f>
        <v/>
      </c>
      <c r="O14" s="22">
        <f>IF(COUNTIF($H$2:H14,H14)&gt;1,1,0)</f>
        <v/>
      </c>
      <c r="P14" s="3" t="inlineStr">
        <is>
          <t>獎狀師</t>
        </is>
      </c>
      <c r="Q14" s="24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</row>
    <row customHeight="1" ht="16.5" r="15" s="29">
      <c r="A15" s="36" t="n"/>
      <c r="B15" s="36" t="n"/>
      <c r="C15" s="51" t="inlineStr">
        <is>
          <t>一跳一迴旋</t>
        </is>
      </c>
      <c r="D15" s="51" t="inlineStr">
        <is>
          <t>女子組</t>
        </is>
      </c>
      <c r="E15" s="51" t="inlineStr">
        <is>
          <t>四年級</t>
        </is>
      </c>
      <c r="F15" s="51" t="inlineStr">
        <is>
          <t>中正國小</t>
        </is>
      </c>
      <c r="G15" s="51" t="inlineStr">
        <is>
          <t>顏辰芮</t>
        </is>
      </c>
      <c r="H15" s="51" t="inlineStr">
        <is>
          <t>吳淑芬</t>
        </is>
      </c>
      <c r="I15" s="51" t="inlineStr">
        <is>
          <t>A4216</t>
        </is>
      </c>
      <c r="J15" s="49" t="n">
        <v>162</v>
      </c>
      <c r="K15" s="11" t="inlineStr">
        <is>
          <t>金質獎</t>
        </is>
      </c>
      <c r="L15" s="11" t="n"/>
      <c r="M15" s="21" t="n"/>
      <c r="N15" s="4">
        <f>IF(COUNTIF($F$2:F15,F15)&gt;2,COUNTIF($F$2:F15,F15),0)</f>
        <v/>
      </c>
      <c r="O15" s="22">
        <f>IF(COUNTIF($H$2:H15,H15)&gt;1,1,0)</f>
        <v/>
      </c>
      <c r="P15" s="3" t="inlineStr">
        <is>
          <t>獎狀</t>
        </is>
      </c>
      <c r="Q15" s="24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</row>
    <row customHeight="1" ht="16.5" r="16" s="29">
      <c r="A16" s="36" t="n"/>
      <c r="B16" s="36" t="n"/>
      <c r="C16" s="51" t="inlineStr">
        <is>
          <t>一跳一迴旋</t>
        </is>
      </c>
      <c r="D16" s="51" t="inlineStr">
        <is>
          <t>女子組</t>
        </is>
      </c>
      <c r="E16" s="51" t="inlineStr">
        <is>
          <t>四年級</t>
        </is>
      </c>
      <c r="F16" s="51" t="inlineStr">
        <is>
          <t>文澳國小</t>
        </is>
      </c>
      <c r="G16" s="51" t="inlineStr">
        <is>
          <t>周姿岑</t>
        </is>
      </c>
      <c r="H16" s="51" t="inlineStr">
        <is>
          <t>李冠生</t>
        </is>
      </c>
      <c r="I16" s="51" t="inlineStr">
        <is>
          <t>A4270</t>
        </is>
      </c>
      <c r="J16" s="49" t="n">
        <v>162</v>
      </c>
      <c r="K16" s="11" t="inlineStr">
        <is>
          <t>金質獎</t>
        </is>
      </c>
      <c r="L16" s="11" t="n"/>
      <c r="M16" s="21" t="n"/>
      <c r="N16" s="4">
        <f>IF(COUNTIF($F$2:F16,F16)&gt;2,COUNTIF($F$2:F16,F16),0)</f>
        <v/>
      </c>
      <c r="O16" s="22">
        <f>IF(COUNTIF($H$2:H16,H16)&gt;1,1,0)</f>
        <v/>
      </c>
      <c r="Q16" s="24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</row>
    <row customHeight="1" ht="16.5" r="17" s="29">
      <c r="A17" s="36" t="n"/>
      <c r="B17" s="36" t="n"/>
      <c r="C17" s="51" t="inlineStr">
        <is>
          <t>一跳一迴旋</t>
        </is>
      </c>
      <c r="D17" s="51" t="inlineStr">
        <is>
          <t>女子組</t>
        </is>
      </c>
      <c r="E17" s="51" t="inlineStr">
        <is>
          <t>四年級</t>
        </is>
      </c>
      <c r="F17" s="51" t="inlineStr">
        <is>
          <t>馬公國小</t>
        </is>
      </c>
      <c r="G17" s="51" t="inlineStr">
        <is>
          <t>歐語潔</t>
        </is>
      </c>
      <c r="H17" s="51" t="inlineStr">
        <is>
          <t>蘇美玉</t>
        </is>
      </c>
      <c r="I17" s="51" t="inlineStr">
        <is>
          <t>A4201</t>
        </is>
      </c>
      <c r="J17" s="49" t="n">
        <v>155</v>
      </c>
      <c r="K17" s="11" t="inlineStr">
        <is>
          <t>金質獎</t>
        </is>
      </c>
      <c r="L17" s="11" t="n"/>
      <c r="M17" s="21" t="n"/>
      <c r="N17" s="4">
        <f>IF(COUNTIF($F$2:F17,F17)&gt;2,COUNTIF($F$2:F17,F17),0)</f>
        <v/>
      </c>
      <c r="O17" s="22">
        <f>IF(COUNTIF($H$2:H17,H17)&gt;1,1,0)</f>
        <v/>
      </c>
      <c r="Q17" s="24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</row>
    <row customHeight="1" ht="16.5" r="18" s="29">
      <c r="A18" s="36" t="n"/>
      <c r="B18" s="36" t="n"/>
      <c r="C18" s="51" t="inlineStr">
        <is>
          <t>一跳一迴旋</t>
        </is>
      </c>
      <c r="D18" s="51" t="inlineStr">
        <is>
          <t>女子組</t>
        </is>
      </c>
      <c r="E18" s="51" t="inlineStr">
        <is>
          <t>四年級</t>
        </is>
      </c>
      <c r="F18" s="51" t="inlineStr">
        <is>
          <t>吉貝國小</t>
        </is>
      </c>
      <c r="G18" s="51" t="inlineStr">
        <is>
          <t>李沛靜</t>
        </is>
      </c>
      <c r="H18" s="51" t="inlineStr">
        <is>
          <t>金玉芳</t>
        </is>
      </c>
      <c r="I18" s="51" t="inlineStr">
        <is>
          <t>A4252</t>
        </is>
      </c>
      <c r="J18" s="49" t="n">
        <v>153</v>
      </c>
      <c r="K18" s="11" t="inlineStr">
        <is>
          <t>金質獎</t>
        </is>
      </c>
      <c r="L18" s="11" t="n"/>
      <c r="M18" s="21" t="n"/>
      <c r="N18" s="3" t="n"/>
      <c r="O18" s="3" t="n"/>
      <c r="Q18" s="24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</row>
    <row customHeight="1" ht="16.5" r="19" s="29">
      <c r="A19" s="36" t="n"/>
      <c r="B19" s="36" t="n"/>
      <c r="C19" s="51" t="inlineStr">
        <is>
          <t>一跳一迴旋</t>
        </is>
      </c>
      <c r="D19" s="51" t="inlineStr">
        <is>
          <t>女子組</t>
        </is>
      </c>
      <c r="E19" s="51" t="inlineStr">
        <is>
          <t>四年級</t>
        </is>
      </c>
      <c r="F19" s="51" t="inlineStr">
        <is>
          <t>馬公國小</t>
        </is>
      </c>
      <c r="G19" s="51" t="inlineStr">
        <is>
          <t>翁沛瑤</t>
        </is>
      </c>
      <c r="H19" s="51" t="inlineStr">
        <is>
          <t>薛能賢</t>
        </is>
      </c>
      <c r="I19" s="51" t="inlineStr">
        <is>
          <t>A4203</t>
        </is>
      </c>
      <c r="J19" s="49" t="n">
        <v>150</v>
      </c>
      <c r="K19" s="11" t="inlineStr">
        <is>
          <t>銀質獎</t>
        </is>
      </c>
      <c r="L19" s="11" t="n"/>
      <c r="M19" s="21" t="n"/>
      <c r="N19" s="3" t="n"/>
      <c r="O19" s="3" t="n"/>
      <c r="Q19" s="24">
        <f>COUNTA(G2:G17)+SUM(O2:O17)</f>
        <v/>
      </c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</row>
    <row customHeight="1" ht="16.5" r="20" s="29">
      <c r="A20" s="36" t="n"/>
      <c r="B20" s="36" t="n"/>
      <c r="C20" s="51" t="inlineStr">
        <is>
          <t>一跳一迴旋</t>
        </is>
      </c>
      <c r="D20" s="51" t="inlineStr">
        <is>
          <t>女子組</t>
        </is>
      </c>
      <c r="E20" s="51" t="inlineStr">
        <is>
          <t>四年級</t>
        </is>
      </c>
      <c r="F20" s="51" t="inlineStr">
        <is>
          <t>中正國小</t>
        </is>
      </c>
      <c r="G20" s="51" t="inlineStr">
        <is>
          <t>許詠晴</t>
        </is>
      </c>
      <c r="H20" s="51" t="inlineStr">
        <is>
          <t>吳淑芬</t>
        </is>
      </c>
      <c r="I20" s="51" t="inlineStr">
        <is>
          <t>A4213</t>
        </is>
      </c>
      <c r="J20" s="49" t="n">
        <v>148</v>
      </c>
      <c r="K20" s="11" t="inlineStr">
        <is>
          <t>銀質獎</t>
        </is>
      </c>
      <c r="L20" s="11" t="n"/>
      <c r="M20" s="21" t="n"/>
      <c r="N20" s="3" t="n"/>
      <c r="O20" s="3" t="n"/>
      <c r="Q20" s="24">
        <f>COUNTA(G2:G17)</f>
        <v/>
      </c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</row>
    <row customHeight="1" ht="16.5" r="21" s="29">
      <c r="A21" s="36" t="n"/>
      <c r="B21" s="36" t="n"/>
      <c r="C21" s="51" t="inlineStr">
        <is>
          <t>一跳一迴旋</t>
        </is>
      </c>
      <c r="D21" s="51" t="inlineStr">
        <is>
          <t>女子組</t>
        </is>
      </c>
      <c r="E21" s="51" t="inlineStr">
        <is>
          <t>四年級</t>
        </is>
      </c>
      <c r="F21" s="51" t="inlineStr">
        <is>
          <t>隘門國小</t>
        </is>
      </c>
      <c r="G21" s="51" t="inlineStr">
        <is>
          <t>陳嬍霓</t>
        </is>
      </c>
      <c r="H21" s="51" t="inlineStr">
        <is>
          <t>黃玉惠</t>
        </is>
      </c>
      <c r="I21" s="51" t="inlineStr">
        <is>
          <t>A4243</t>
        </is>
      </c>
      <c r="J21" s="49" t="n">
        <v>148</v>
      </c>
      <c r="K21" s="11" t="inlineStr">
        <is>
          <t>銀質獎</t>
        </is>
      </c>
      <c r="L21" s="11" t="n"/>
      <c r="M21" s="21" t="n"/>
      <c r="N21" s="3" t="n"/>
      <c r="O21" s="3" t="n"/>
      <c r="Q21" s="24">
        <f>SUM(O2:O17)</f>
        <v/>
      </c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</row>
    <row customHeight="1" ht="16.5" r="22" s="29">
      <c r="A22" s="36" t="n"/>
      <c r="B22" s="36" t="n"/>
      <c r="C22" s="51" t="inlineStr">
        <is>
          <t>一跳一迴旋</t>
        </is>
      </c>
      <c r="D22" s="51" t="inlineStr">
        <is>
          <t>女子組</t>
        </is>
      </c>
      <c r="E22" s="51" t="inlineStr">
        <is>
          <t>四年級</t>
        </is>
      </c>
      <c r="F22" s="51" t="inlineStr">
        <is>
          <t>大池國小</t>
        </is>
      </c>
      <c r="G22" s="51" t="inlineStr">
        <is>
          <t>陳嘉芊</t>
        </is>
      </c>
      <c r="H22" s="51" t="inlineStr">
        <is>
          <t>楊泓儒</t>
        </is>
      </c>
      <c r="I22" s="51" t="inlineStr">
        <is>
          <t>A4258</t>
        </is>
      </c>
      <c r="J22" s="49" t="n">
        <v>147</v>
      </c>
      <c r="K22" s="11" t="inlineStr">
        <is>
          <t>銅質獎</t>
        </is>
      </c>
      <c r="L22" s="11" t="n"/>
      <c r="M22" s="21" t="n"/>
      <c r="N22" s="3" t="n"/>
      <c r="O22" s="3" t="n"/>
      <c r="Q22" s="24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</row>
    <row customHeight="1" ht="16.5" r="23" s="29">
      <c r="A23" s="36" t="n"/>
      <c r="B23" s="36" t="n"/>
      <c r="C23" s="51" t="inlineStr">
        <is>
          <t>一跳一迴旋</t>
        </is>
      </c>
      <c r="D23" s="51" t="inlineStr">
        <is>
          <t>女子組</t>
        </is>
      </c>
      <c r="E23" s="51" t="inlineStr">
        <is>
          <t>四年級</t>
        </is>
      </c>
      <c r="F23" s="51" t="inlineStr">
        <is>
          <t>文光國小</t>
        </is>
      </c>
      <c r="G23" s="51" t="inlineStr">
        <is>
          <t>陶安琪</t>
        </is>
      </c>
      <c r="H23" s="51" t="inlineStr">
        <is>
          <t>林慧菁</t>
        </is>
      </c>
      <c r="I23" s="51" t="inlineStr">
        <is>
          <t>A4281</t>
        </is>
      </c>
      <c r="J23" s="49" t="n">
        <v>145</v>
      </c>
      <c r="K23" s="11" t="inlineStr">
        <is>
          <t>銅質獎</t>
        </is>
      </c>
      <c r="L23" s="11" t="n"/>
      <c r="M23" s="21" t="n"/>
      <c r="N23" s="3" t="n"/>
      <c r="O23" s="3" t="n"/>
      <c r="P23" s="3" t="n"/>
      <c r="Q23" s="24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</row>
    <row customHeight="1" ht="16.5" r="24" s="29">
      <c r="A24" s="36" t="n"/>
      <c r="B24" s="36" t="n"/>
      <c r="C24" s="51" t="inlineStr">
        <is>
          <t>一跳一迴旋</t>
        </is>
      </c>
      <c r="D24" s="51" t="inlineStr">
        <is>
          <t>女子組</t>
        </is>
      </c>
      <c r="E24" s="51" t="inlineStr">
        <is>
          <t>四年級</t>
        </is>
      </c>
      <c r="F24" s="51" t="inlineStr">
        <is>
          <t>馬公國小</t>
        </is>
      </c>
      <c r="G24" s="51" t="inlineStr">
        <is>
          <t>陳樂</t>
        </is>
      </c>
      <c r="H24" s="51" t="inlineStr">
        <is>
          <t>蘇高弘</t>
        </is>
      </c>
      <c r="I24" s="51" t="inlineStr">
        <is>
          <t>A4206</t>
        </is>
      </c>
      <c r="J24" s="49" t="n">
        <v>142</v>
      </c>
      <c r="K24" s="11" t="inlineStr">
        <is>
          <t>銅質獎</t>
        </is>
      </c>
      <c r="L24" s="11" t="n"/>
      <c r="M24" s="21" t="n"/>
      <c r="N24" s="3" t="n"/>
      <c r="O24" s="3" t="n"/>
      <c r="P24" s="3" t="n"/>
      <c r="Q24" s="24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</row>
    <row customHeight="1" ht="16.5" r="25" s="29">
      <c r="A25" s="36" t="n"/>
      <c r="B25" s="36" t="n"/>
      <c r="C25" s="51" t="inlineStr">
        <is>
          <t>一跳一迴旋</t>
        </is>
      </c>
      <c r="D25" s="51" t="inlineStr">
        <is>
          <t>女子組</t>
        </is>
      </c>
      <c r="E25" s="51" t="inlineStr">
        <is>
          <t>四年級</t>
        </is>
      </c>
      <c r="F25" s="51" t="inlineStr">
        <is>
          <t>文澳國小</t>
        </is>
      </c>
      <c r="G25" s="51" t="inlineStr">
        <is>
          <t>藍郁婷</t>
        </is>
      </c>
      <c r="H25" s="51" t="inlineStr">
        <is>
          <t>魏心怡</t>
        </is>
      </c>
      <c r="I25" s="51" t="inlineStr">
        <is>
          <t>A4274</t>
        </is>
      </c>
      <c r="J25" s="49" t="n">
        <v>139</v>
      </c>
      <c r="K25" s="11" t="inlineStr">
        <is>
          <t>銅質獎</t>
        </is>
      </c>
      <c r="L25" s="11" t="n"/>
      <c r="M25" s="21" t="n"/>
      <c r="N25" s="3" t="n"/>
      <c r="O25" s="3" t="n"/>
      <c r="P25" s="3" t="n"/>
      <c r="Q25" s="24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</row>
    <row customHeight="1" ht="16.5" r="26" s="29">
      <c r="A26" s="36" t="n"/>
      <c r="B26" s="36" t="n"/>
      <c r="C26" s="51" t="inlineStr">
        <is>
          <t>一跳一迴旋</t>
        </is>
      </c>
      <c r="D26" s="51" t="inlineStr">
        <is>
          <t>女子組</t>
        </is>
      </c>
      <c r="E26" s="51" t="inlineStr">
        <is>
          <t>四年級</t>
        </is>
      </c>
      <c r="F26" s="51" t="inlineStr">
        <is>
          <t>隘門國小</t>
        </is>
      </c>
      <c r="G26" s="51" t="inlineStr">
        <is>
          <t>洪瑀婕</t>
        </is>
      </c>
      <c r="H26" s="51" t="inlineStr">
        <is>
          <t>黃玉惠</t>
        </is>
      </c>
      <c r="I26" s="51" t="inlineStr">
        <is>
          <t>A4241</t>
        </is>
      </c>
      <c r="J26" s="49" t="n">
        <v>138</v>
      </c>
      <c r="K26" s="11" t="inlineStr">
        <is>
          <t>銅質獎</t>
        </is>
      </c>
      <c r="L26" s="11" t="n"/>
      <c r="M26" s="21" t="n"/>
      <c r="N26" s="3" t="n"/>
      <c r="O26" s="3" t="n"/>
      <c r="P26" s="3" t="n"/>
      <c r="Q26" s="24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</row>
    <row customHeight="1" ht="16.5" r="27" s="29">
      <c r="A27" s="36" t="n"/>
      <c r="B27" s="36" t="n"/>
      <c r="C27" s="51" t="inlineStr">
        <is>
          <t>一跳一迴旋</t>
        </is>
      </c>
      <c r="D27" s="51" t="inlineStr">
        <is>
          <t>女子組</t>
        </is>
      </c>
      <c r="E27" s="51" t="inlineStr">
        <is>
          <t>四年級</t>
        </is>
      </c>
      <c r="F27" s="51" t="inlineStr">
        <is>
          <t>石泉國小</t>
        </is>
      </c>
      <c r="G27" s="51" t="inlineStr">
        <is>
          <t>張芸榕</t>
        </is>
      </c>
      <c r="H27" s="51" t="inlineStr">
        <is>
          <t>吳鈺婷</t>
        </is>
      </c>
      <c r="I27" s="51" t="inlineStr">
        <is>
          <t>A4227</t>
        </is>
      </c>
      <c r="J27" s="49" t="n">
        <v>138</v>
      </c>
      <c r="K27" s="11" t="inlineStr">
        <is>
          <t>銅質獎</t>
        </is>
      </c>
      <c r="L27" s="11" t="n"/>
      <c r="M27" s="21" t="n"/>
      <c r="N27" s="3" t="n"/>
      <c r="O27" s="3" t="n"/>
      <c r="P27" s="3" t="n"/>
      <c r="Q27" s="24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</row>
    <row customHeight="1" ht="16.5" r="28" s="29">
      <c r="A28" s="36" t="n"/>
      <c r="B28" s="36" t="n"/>
      <c r="C28" s="51" t="inlineStr">
        <is>
          <t>一跳一迴旋</t>
        </is>
      </c>
      <c r="D28" s="51" t="inlineStr">
        <is>
          <t>女子組</t>
        </is>
      </c>
      <c r="E28" s="51" t="inlineStr">
        <is>
          <t>四年級</t>
        </is>
      </c>
      <c r="F28" s="51" t="inlineStr">
        <is>
          <t>中屯國小</t>
        </is>
      </c>
      <c r="G28" s="51" t="inlineStr">
        <is>
          <t>鄭淑芬</t>
        </is>
      </c>
      <c r="H28" s="51" t="inlineStr">
        <is>
          <t>洪秀丹</t>
        </is>
      </c>
      <c r="I28" s="51" t="inlineStr">
        <is>
          <t>A4246</t>
        </is>
      </c>
      <c r="J28" s="49" t="n">
        <v>137</v>
      </c>
      <c r="K28" s="11" t="inlineStr">
        <is>
          <t>銅質獎</t>
        </is>
      </c>
      <c r="L28" s="11" t="n"/>
      <c r="M28" s="21" t="n"/>
      <c r="N28" s="3" t="n"/>
      <c r="O28" s="3" t="n"/>
      <c r="P28" s="3" t="n"/>
      <c r="Q28" s="24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</row>
    <row customHeight="1" ht="16.5" r="29" s="29">
      <c r="A29" s="36" t="n"/>
      <c r="B29" s="36" t="n"/>
      <c r="C29" s="51" t="inlineStr">
        <is>
          <t>一跳一迴旋</t>
        </is>
      </c>
      <c r="D29" s="51" t="inlineStr">
        <is>
          <t>女子組</t>
        </is>
      </c>
      <c r="E29" s="51" t="inlineStr">
        <is>
          <t>四年級</t>
        </is>
      </c>
      <c r="F29" s="51" t="inlineStr">
        <is>
          <t>文澳國小</t>
        </is>
      </c>
      <c r="G29" s="51" t="inlineStr">
        <is>
          <t>郭芷彤</t>
        </is>
      </c>
      <c r="H29" s="51" t="inlineStr">
        <is>
          <t>魏心怡</t>
        </is>
      </c>
      <c r="I29" s="51" t="inlineStr">
        <is>
          <t>A4275</t>
        </is>
      </c>
      <c r="J29" s="49" t="n">
        <v>136</v>
      </c>
      <c r="K29" s="11" t="inlineStr">
        <is>
          <t>銅質獎</t>
        </is>
      </c>
      <c r="L29" s="11" t="n"/>
      <c r="M29" s="21" t="n"/>
      <c r="N29" s="3" t="n"/>
      <c r="O29" s="3" t="n"/>
      <c r="P29" s="3" t="n"/>
      <c r="Q29" s="24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</row>
    <row customHeight="1" ht="16.5" r="30" s="29">
      <c r="A30" s="36" t="n"/>
      <c r="B30" s="36" t="n"/>
      <c r="C30" s="51" t="inlineStr">
        <is>
          <t>一跳一迴旋</t>
        </is>
      </c>
      <c r="D30" s="51" t="inlineStr">
        <is>
          <t>女子組</t>
        </is>
      </c>
      <c r="E30" s="51" t="inlineStr">
        <is>
          <t>四年級</t>
        </is>
      </c>
      <c r="F30" s="51" t="inlineStr">
        <is>
          <t>湖西國小</t>
        </is>
      </c>
      <c r="G30" s="51" t="inlineStr">
        <is>
          <t>許詩韻</t>
        </is>
      </c>
      <c r="H30" s="51" t="inlineStr">
        <is>
          <t>侯佳芸</t>
        </is>
      </c>
      <c r="I30" s="51" t="inlineStr">
        <is>
          <t>A4237</t>
        </is>
      </c>
      <c r="J30" s="49" t="n">
        <v>135</v>
      </c>
      <c r="K30" s="11" t="inlineStr">
        <is>
          <t>銅質獎</t>
        </is>
      </c>
      <c r="L30" s="11" t="n"/>
      <c r="M30" s="21" t="n"/>
      <c r="N30" s="3" t="n"/>
      <c r="O30" s="3" t="n"/>
      <c r="P30" s="3" t="n"/>
      <c r="Q30" s="24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</row>
    <row customHeight="1" ht="16.5" r="31" s="29">
      <c r="A31" s="36" t="n"/>
      <c r="B31" s="36" t="n"/>
      <c r="C31" s="51" t="inlineStr">
        <is>
          <t>一跳一迴旋</t>
        </is>
      </c>
      <c r="D31" s="51" t="inlineStr">
        <is>
          <t>女子組</t>
        </is>
      </c>
      <c r="E31" s="51" t="inlineStr">
        <is>
          <t>四年級</t>
        </is>
      </c>
      <c r="F31" s="51" t="inlineStr">
        <is>
          <t>龍門國小</t>
        </is>
      </c>
      <c r="G31" s="51" t="inlineStr">
        <is>
          <t>盧冶澄</t>
        </is>
      </c>
      <c r="H31" s="51" t="inlineStr">
        <is>
          <t>吳珮欣</t>
        </is>
      </c>
      <c r="I31" s="51" t="inlineStr">
        <is>
          <t>A4239</t>
        </is>
      </c>
      <c r="J31" s="49" t="n">
        <v>129</v>
      </c>
      <c r="K31" s="11" t="inlineStr">
        <is>
          <t>銅質獎</t>
        </is>
      </c>
      <c r="L31" s="11" t="n"/>
      <c r="M31" s="21" t="n"/>
      <c r="N31" s="3" t="n"/>
      <c r="O31" s="3" t="n"/>
      <c r="P31" s="3" t="n"/>
      <c r="Q31" s="24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</row>
    <row customHeight="1" ht="16.5" r="32" s="29">
      <c r="A32" s="36" t="n"/>
      <c r="B32" s="36" t="n"/>
      <c r="C32" s="51" t="inlineStr">
        <is>
          <t>一跳一迴旋</t>
        </is>
      </c>
      <c r="D32" s="51" t="inlineStr">
        <is>
          <t>女子組</t>
        </is>
      </c>
      <c r="E32" s="51" t="inlineStr">
        <is>
          <t>四年級</t>
        </is>
      </c>
      <c r="F32" s="51" t="inlineStr">
        <is>
          <t>中正國小</t>
        </is>
      </c>
      <c r="G32" s="51" t="inlineStr">
        <is>
          <t>寇喆荃</t>
        </is>
      </c>
      <c r="H32" s="51" t="inlineStr">
        <is>
          <t>吳淑芬</t>
        </is>
      </c>
      <c r="I32" s="51" t="inlineStr">
        <is>
          <t>A4209</t>
        </is>
      </c>
      <c r="J32" s="49" t="n">
        <v>122</v>
      </c>
      <c r="K32" s="11" t="inlineStr">
        <is>
          <t>銅質獎</t>
        </is>
      </c>
      <c r="L32" s="11" t="n"/>
      <c r="M32" s="21" t="n"/>
      <c r="N32" s="3" t="n"/>
      <c r="O32" s="3" t="n"/>
      <c r="P32" s="3" t="n"/>
      <c r="Q32" s="24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</row>
    <row customHeight="1" ht="16.5" r="33" s="29">
      <c r="A33" s="36" t="n"/>
      <c r="B33" s="36" t="n"/>
      <c r="C33" s="51" t="inlineStr">
        <is>
          <t>一跳一迴旋</t>
        </is>
      </c>
      <c r="D33" s="51" t="inlineStr">
        <is>
          <t>女子組</t>
        </is>
      </c>
      <c r="E33" s="51" t="inlineStr">
        <is>
          <t>四年級</t>
        </is>
      </c>
      <c r="F33" s="51" t="inlineStr">
        <is>
          <t>文澳國小</t>
        </is>
      </c>
      <c r="G33" s="51" t="inlineStr">
        <is>
          <t>甘采琁</t>
        </is>
      </c>
      <c r="H33" s="51" t="inlineStr">
        <is>
          <t>魏心怡</t>
        </is>
      </c>
      <c r="I33" s="51" t="inlineStr">
        <is>
          <t>A4273</t>
        </is>
      </c>
      <c r="J33" s="49" t="n">
        <v>121</v>
      </c>
      <c r="K33" s="11" t="inlineStr">
        <is>
          <t>銅質獎</t>
        </is>
      </c>
      <c r="L33" s="11" t="n"/>
      <c r="M33" s="21" t="n"/>
      <c r="N33" s="3" t="n"/>
      <c r="O33" s="3" t="n"/>
      <c r="P33" s="3" t="n"/>
      <c r="Q33" s="24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</row>
    <row customHeight="1" ht="16.5" r="34" s="29">
      <c r="A34" s="36" t="n"/>
      <c r="B34" s="36" t="n"/>
      <c r="C34" s="51" t="inlineStr">
        <is>
          <t>一跳一迴旋</t>
        </is>
      </c>
      <c r="D34" s="51" t="inlineStr">
        <is>
          <t>女子組</t>
        </is>
      </c>
      <c r="E34" s="51" t="inlineStr">
        <is>
          <t>四年級</t>
        </is>
      </c>
      <c r="F34" s="51" t="inlineStr">
        <is>
          <t>外垵國小</t>
        </is>
      </c>
      <c r="G34" s="51" t="inlineStr">
        <is>
          <t>盧玉芝</t>
        </is>
      </c>
      <c r="H34" s="51" t="inlineStr">
        <is>
          <t>許如光</t>
        </is>
      </c>
      <c r="I34" s="51" t="inlineStr">
        <is>
          <t>A4262</t>
        </is>
      </c>
      <c r="J34" s="49" t="n">
        <v>119</v>
      </c>
      <c r="K34" s="11" t="inlineStr">
        <is>
          <t>銅質獎</t>
        </is>
      </c>
      <c r="L34" s="11" t="n"/>
      <c r="M34" s="21" t="n"/>
      <c r="N34" s="3" t="n"/>
      <c r="O34" s="3" t="n"/>
      <c r="P34" s="3" t="n"/>
      <c r="Q34" s="24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</row>
    <row customHeight="1" ht="16.5" r="35" s="29">
      <c r="A35" s="36" t="n"/>
      <c r="B35" s="36" t="n"/>
      <c r="C35" s="51" t="inlineStr">
        <is>
          <t>一跳一迴旋</t>
        </is>
      </c>
      <c r="D35" s="51" t="inlineStr">
        <is>
          <t>女子組</t>
        </is>
      </c>
      <c r="E35" s="51" t="inlineStr">
        <is>
          <t>四年級</t>
        </is>
      </c>
      <c r="F35" s="51" t="inlineStr">
        <is>
          <t>嵵裡國小</t>
        </is>
      </c>
      <c r="G35" s="51" t="inlineStr">
        <is>
          <t>陳善芸</t>
        </is>
      </c>
      <c r="H35" s="51" t="inlineStr">
        <is>
          <t>錢明泉</t>
        </is>
      </c>
      <c r="I35" s="51" t="inlineStr">
        <is>
          <t>A4231</t>
        </is>
      </c>
      <c r="J35" s="49" t="n">
        <v>117</v>
      </c>
      <c r="K35" s="11" t="inlineStr">
        <is>
          <t>銅質獎</t>
        </is>
      </c>
      <c r="L35" s="11" t="n"/>
      <c r="M35" s="21" t="n"/>
      <c r="N35" s="3" t="n"/>
      <c r="O35" s="3" t="n"/>
      <c r="P35" s="3" t="n"/>
      <c r="Q35" s="24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</row>
    <row customHeight="1" ht="16.5" r="36" s="29">
      <c r="A36" s="36" t="n"/>
      <c r="B36" s="36" t="n"/>
      <c r="C36" s="51" t="inlineStr">
        <is>
          <t>一跳一迴旋</t>
        </is>
      </c>
      <c r="D36" s="51" t="inlineStr">
        <is>
          <t>女子組</t>
        </is>
      </c>
      <c r="E36" s="51" t="inlineStr">
        <is>
          <t>四年級</t>
        </is>
      </c>
      <c r="F36" s="51" t="inlineStr">
        <is>
          <t>中興國小</t>
        </is>
      </c>
      <c r="G36" s="51" t="inlineStr">
        <is>
          <t>陳玉嫺</t>
        </is>
      </c>
      <c r="H36" s="51" t="inlineStr">
        <is>
          <t>高美燦</t>
        </is>
      </c>
      <c r="I36" s="51" t="inlineStr">
        <is>
          <t>A4222</t>
        </is>
      </c>
      <c r="J36" s="49" t="n">
        <v>114</v>
      </c>
      <c r="K36" s="11" t="inlineStr">
        <is>
          <t>銅質獎</t>
        </is>
      </c>
      <c r="L36" s="11" t="n"/>
      <c r="M36" s="21" t="n"/>
      <c r="N36" s="3" t="n"/>
      <c r="O36" s="3" t="n"/>
      <c r="P36" s="3" t="n"/>
      <c r="Q36" s="24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</row>
    <row customHeight="1" ht="16.5" r="37" s="29">
      <c r="A37" s="36" t="n"/>
      <c r="B37" s="36" t="n"/>
      <c r="C37" s="51" t="inlineStr">
        <is>
          <t>一跳一迴旋</t>
        </is>
      </c>
      <c r="D37" s="51" t="inlineStr">
        <is>
          <t>女子組</t>
        </is>
      </c>
      <c r="E37" s="51" t="inlineStr">
        <is>
          <t>四年級</t>
        </is>
      </c>
      <c r="F37" s="51" t="inlineStr">
        <is>
          <t>嵵裡國小</t>
        </is>
      </c>
      <c r="G37" s="51" t="inlineStr">
        <is>
          <t>許苡婕</t>
        </is>
      </c>
      <c r="H37" s="51" t="inlineStr">
        <is>
          <t>錢明泉</t>
        </is>
      </c>
      <c r="I37" s="51" t="inlineStr">
        <is>
          <t>A4230</t>
        </is>
      </c>
      <c r="J37" s="49" t="n">
        <v>113</v>
      </c>
      <c r="K37" s="11" t="n"/>
      <c r="L37" s="11" t="n"/>
      <c r="M37" s="21" t="n"/>
      <c r="N37" s="3" t="n"/>
      <c r="O37" s="3" t="n"/>
      <c r="P37" s="3" t="n"/>
      <c r="Q37" s="24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</row>
    <row customHeight="1" ht="16.5" r="38" s="29">
      <c r="A38" s="36" t="n"/>
      <c r="B38" s="36" t="n"/>
      <c r="C38" s="51" t="inlineStr">
        <is>
          <t>一跳一迴旋</t>
        </is>
      </c>
      <c r="D38" s="51" t="inlineStr">
        <is>
          <t>女子組</t>
        </is>
      </c>
      <c r="E38" s="51" t="inlineStr">
        <is>
          <t>四年級</t>
        </is>
      </c>
      <c r="F38" s="51" t="inlineStr">
        <is>
          <t>中山國小</t>
        </is>
      </c>
      <c r="G38" s="51" t="inlineStr">
        <is>
          <t>方冠瑀</t>
        </is>
      </c>
      <c r="H38" s="51" t="inlineStr">
        <is>
          <t>王琇瑩</t>
        </is>
      </c>
      <c r="I38" s="51" t="inlineStr">
        <is>
          <t>A4225</t>
        </is>
      </c>
      <c r="J38" s="49" t="n">
        <v>113</v>
      </c>
      <c r="K38" s="11" t="n"/>
      <c r="L38" s="11" t="n"/>
      <c r="M38" s="21" t="n"/>
      <c r="N38" s="3" t="n"/>
      <c r="O38" s="3" t="n"/>
      <c r="P38" s="3" t="n"/>
      <c r="Q38" s="24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</row>
    <row customHeight="1" ht="15" r="39" s="29">
      <c r="A39" s="36" t="n"/>
      <c r="B39" s="36" t="n"/>
      <c r="C39" s="51" t="inlineStr">
        <is>
          <t>一跳一迴旋</t>
        </is>
      </c>
      <c r="D39" s="51" t="inlineStr">
        <is>
          <t>女子組</t>
        </is>
      </c>
      <c r="E39" s="51" t="inlineStr">
        <is>
          <t>四年級</t>
        </is>
      </c>
      <c r="F39" s="51" t="inlineStr">
        <is>
          <t>成功國小</t>
        </is>
      </c>
      <c r="G39" s="51" t="inlineStr">
        <is>
          <t>莊茗茗</t>
        </is>
      </c>
      <c r="H39" s="51" t="inlineStr">
        <is>
          <t>張語真</t>
        </is>
      </c>
      <c r="I39" s="51" t="inlineStr">
        <is>
          <t>A4233</t>
        </is>
      </c>
      <c r="J39" s="49" t="n">
        <v>112</v>
      </c>
      <c r="K39" s="11" t="n"/>
      <c r="L39" s="11" t="n"/>
      <c r="M39" s="21" t="n"/>
      <c r="N39" s="3" t="n"/>
      <c r="O39" s="3" t="n"/>
      <c r="P39" s="3" t="n"/>
    </row>
    <row customHeight="1" ht="16.5" r="40" s="29">
      <c r="A40" s="36" t="n"/>
      <c r="B40" s="36" t="n"/>
      <c r="C40" s="51" t="inlineStr">
        <is>
          <t>一跳一迴旋</t>
        </is>
      </c>
      <c r="D40" s="51" t="inlineStr">
        <is>
          <t>女子組</t>
        </is>
      </c>
      <c r="E40" s="51" t="inlineStr">
        <is>
          <t>四年級</t>
        </is>
      </c>
      <c r="F40" s="51" t="inlineStr">
        <is>
          <t>湖西國小</t>
        </is>
      </c>
      <c r="G40" s="51" t="inlineStr">
        <is>
          <t>蔡宜玢</t>
        </is>
      </c>
      <c r="H40" s="51" t="inlineStr">
        <is>
          <t>侯佳芸</t>
        </is>
      </c>
      <c r="I40" s="51" t="inlineStr">
        <is>
          <t>A4235</t>
        </is>
      </c>
      <c r="J40" s="49" t="n">
        <v>104</v>
      </c>
      <c r="K40" s="11" t="n"/>
      <c r="L40" s="11" t="n"/>
      <c r="M40" s="21" t="n"/>
      <c r="N40" s="3" t="n"/>
      <c r="O40" s="3" t="n"/>
      <c r="P40" s="3" t="n"/>
      <c r="Q40" s="24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</row>
    <row customHeight="1" ht="16.5" r="41" s="29">
      <c r="A41" s="36" t="n"/>
      <c r="B41" s="36" t="n"/>
      <c r="C41" s="51" t="inlineStr">
        <is>
          <t>一跳一迴旋</t>
        </is>
      </c>
      <c r="D41" s="51" t="inlineStr">
        <is>
          <t>女子組</t>
        </is>
      </c>
      <c r="E41" s="51" t="inlineStr">
        <is>
          <t>四年級</t>
        </is>
      </c>
      <c r="F41" s="51" t="inlineStr">
        <is>
          <t>馬公國小</t>
        </is>
      </c>
      <c r="G41" s="51" t="inlineStr">
        <is>
          <t>莊于萱</t>
        </is>
      </c>
      <c r="H41" s="51" t="inlineStr">
        <is>
          <t>蘇高弘</t>
        </is>
      </c>
      <c r="I41" s="51" t="inlineStr">
        <is>
          <t>A4204</t>
        </is>
      </c>
      <c r="J41" s="49" t="n">
        <v>98</v>
      </c>
      <c r="K41" s="11" t="n"/>
      <c r="L41" s="11" t="n"/>
      <c r="M41" s="21" t="n"/>
      <c r="N41" s="3" t="n"/>
      <c r="O41" s="3" t="n"/>
      <c r="P41" s="3" t="n"/>
      <c r="Q41" s="24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</row>
    <row customHeight="1" ht="16.5" r="42" s="29">
      <c r="A42" s="36" t="n"/>
      <c r="B42" s="36" t="n"/>
      <c r="C42" s="51" t="inlineStr">
        <is>
          <t>一跳一迴旋</t>
        </is>
      </c>
      <c r="D42" s="51" t="inlineStr">
        <is>
          <t>女子組</t>
        </is>
      </c>
      <c r="E42" s="51" t="inlineStr">
        <is>
          <t>四年級</t>
        </is>
      </c>
      <c r="F42" s="51" t="inlineStr">
        <is>
          <t>隘門國小</t>
        </is>
      </c>
      <c r="G42" s="51" t="inlineStr">
        <is>
          <t>鄭雯涵</t>
        </is>
      </c>
      <c r="H42" s="51" t="inlineStr">
        <is>
          <t>王韻筑</t>
        </is>
      </c>
      <c r="I42" s="51" t="inlineStr">
        <is>
          <t>A4242</t>
        </is>
      </c>
      <c r="J42" s="49" t="n">
        <v>95</v>
      </c>
      <c r="K42" s="11" t="n"/>
      <c r="L42" s="31" t="n"/>
      <c r="M42" s="21" t="n"/>
      <c r="N42" s="3" t="n"/>
      <c r="O42" s="3" t="n"/>
      <c r="P42" s="3" t="n"/>
      <c r="Q42" s="24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</row>
    <row customHeight="1" ht="16.5" r="43" s="29">
      <c r="A43" s="36" t="n"/>
      <c r="B43" s="36" t="n"/>
      <c r="C43" s="51" t="inlineStr">
        <is>
          <t>一跳一迴旋</t>
        </is>
      </c>
      <c r="D43" s="51" t="inlineStr">
        <is>
          <t>女子組</t>
        </is>
      </c>
      <c r="E43" s="51" t="inlineStr">
        <is>
          <t>四年級</t>
        </is>
      </c>
      <c r="F43" s="51" t="inlineStr">
        <is>
          <t>雙湖國小</t>
        </is>
      </c>
      <c r="G43" s="51" t="inlineStr">
        <is>
          <t>林宥靚</t>
        </is>
      </c>
      <c r="H43" s="51" t="inlineStr">
        <is>
          <t>李品琦</t>
        </is>
      </c>
      <c r="I43" s="51" t="inlineStr">
        <is>
          <t>A4268</t>
        </is>
      </c>
      <c r="J43" s="49" t="n">
        <v>93</v>
      </c>
      <c r="K43" s="11" t="n"/>
      <c r="L43" s="31" t="n"/>
      <c r="M43" s="21" t="n"/>
      <c r="N43" s="3" t="n"/>
      <c r="O43" s="3" t="n"/>
      <c r="P43" s="3" t="n"/>
      <c r="Q43" s="24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</row>
    <row customHeight="1" ht="16.5" r="44" s="29">
      <c r="A44" s="36" t="n"/>
      <c r="B44" s="36" t="n"/>
      <c r="C44" s="51" t="inlineStr">
        <is>
          <t>一跳一迴旋</t>
        </is>
      </c>
      <c r="D44" s="51" t="inlineStr">
        <is>
          <t>女子組</t>
        </is>
      </c>
      <c r="E44" s="51" t="inlineStr">
        <is>
          <t>四年級</t>
        </is>
      </c>
      <c r="F44" s="51" t="inlineStr">
        <is>
          <t>文光國小</t>
        </is>
      </c>
      <c r="G44" s="51" t="inlineStr">
        <is>
          <t>蔡宜蓁</t>
        </is>
      </c>
      <c r="H44" s="51" t="inlineStr">
        <is>
          <t>林慧菁</t>
        </is>
      </c>
      <c r="I44" s="51" t="inlineStr">
        <is>
          <t>A4280</t>
        </is>
      </c>
      <c r="J44" s="49" t="n">
        <v>93</v>
      </c>
      <c r="K44" s="11" t="n"/>
      <c r="L44" s="31" t="n"/>
      <c r="M44" s="21" t="n"/>
      <c r="N44" s="3" t="n"/>
      <c r="O44" s="3" t="n"/>
      <c r="P44" s="3" t="n"/>
      <c r="Q44" s="24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</row>
    <row customHeight="1" ht="16.5" r="45" s="29">
      <c r="A45" s="36" t="n"/>
      <c r="B45" s="36" t="n"/>
      <c r="C45" s="51" t="inlineStr">
        <is>
          <t>一跳一迴旋</t>
        </is>
      </c>
      <c r="D45" s="51" t="inlineStr">
        <is>
          <t>女子組</t>
        </is>
      </c>
      <c r="E45" s="51" t="inlineStr">
        <is>
          <t>四年級</t>
        </is>
      </c>
      <c r="F45" s="51" t="inlineStr">
        <is>
          <t>雙湖國小</t>
        </is>
      </c>
      <c r="G45" s="51" t="inlineStr">
        <is>
          <t>夏曉妃</t>
        </is>
      </c>
      <c r="H45" s="51" t="inlineStr">
        <is>
          <t>李品琦</t>
        </is>
      </c>
      <c r="I45" s="51" t="inlineStr">
        <is>
          <t>A4267</t>
        </is>
      </c>
      <c r="J45" s="49" t="n">
        <v>92</v>
      </c>
      <c r="K45" s="11" t="n"/>
      <c r="L45" s="31" t="n"/>
      <c r="M45" s="21" t="n"/>
      <c r="N45" s="3" t="n"/>
      <c r="O45" s="3" t="n"/>
      <c r="P45" s="3" t="n"/>
      <c r="Q45" s="24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</row>
    <row customHeight="1" ht="16.5" r="46" s="29">
      <c r="A46" s="36" t="n"/>
      <c r="B46" s="36" t="n"/>
      <c r="C46" s="51" t="inlineStr">
        <is>
          <t>一跳一迴旋</t>
        </is>
      </c>
      <c r="D46" s="51" t="inlineStr">
        <is>
          <t>女子組</t>
        </is>
      </c>
      <c r="E46" s="51" t="inlineStr">
        <is>
          <t>四年級</t>
        </is>
      </c>
      <c r="F46" s="48" t="inlineStr">
        <is>
          <t>中興國小</t>
        </is>
      </c>
      <c r="G46" s="48" t="inlineStr">
        <is>
          <t>林思岑</t>
        </is>
      </c>
      <c r="H46" s="48" t="inlineStr">
        <is>
          <t>許雅偵</t>
        </is>
      </c>
      <c r="I46" s="51" t="inlineStr">
        <is>
          <t>A4218</t>
        </is>
      </c>
      <c r="J46" s="49" t="n">
        <v>92</v>
      </c>
      <c r="K46" s="11" t="n"/>
      <c r="L46" s="31" t="n"/>
      <c r="M46" s="21" t="n"/>
      <c r="N46" s="3" t="n"/>
      <c r="O46" s="3" t="n"/>
      <c r="P46" s="3" t="n"/>
      <c r="Q46" s="24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</row>
    <row customHeight="1" ht="16.5" r="47" s="29">
      <c r="A47" s="36" t="n"/>
      <c r="B47" s="36" t="n"/>
      <c r="C47" s="51" t="inlineStr">
        <is>
          <t>一跳一迴旋</t>
        </is>
      </c>
      <c r="D47" s="51" t="inlineStr">
        <is>
          <t>女子組</t>
        </is>
      </c>
      <c r="E47" s="51" t="inlineStr">
        <is>
          <t>四年級</t>
        </is>
      </c>
      <c r="F47" s="51" t="inlineStr">
        <is>
          <t>文澳國小</t>
        </is>
      </c>
      <c r="G47" s="51" t="inlineStr">
        <is>
          <t>夏苡喬</t>
        </is>
      </c>
      <c r="H47" s="51" t="inlineStr">
        <is>
          <t>魏心怡</t>
        </is>
      </c>
      <c r="I47" s="51" t="inlineStr">
        <is>
          <t>A4271</t>
        </is>
      </c>
      <c r="J47" s="49" t="n">
        <v>89</v>
      </c>
      <c r="K47" s="11" t="n"/>
      <c r="L47" s="31" t="n"/>
      <c r="M47" s="21" t="n"/>
      <c r="N47" s="3" t="n"/>
      <c r="O47" s="3" t="n"/>
      <c r="P47" s="3" t="n"/>
      <c r="Q47" s="24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</row>
    <row customHeight="1" ht="16.5" r="48" s="29">
      <c r="A48" s="36" t="n"/>
      <c r="B48" s="36" t="n"/>
      <c r="C48" s="51" t="inlineStr">
        <is>
          <t>一跳一迴旋</t>
        </is>
      </c>
      <c r="D48" s="51" t="inlineStr">
        <is>
          <t>女子組</t>
        </is>
      </c>
      <c r="E48" s="51" t="inlineStr">
        <is>
          <t>四年級</t>
        </is>
      </c>
      <c r="F48" s="51" t="inlineStr">
        <is>
          <t>外垵國小</t>
        </is>
      </c>
      <c r="G48" s="51" t="inlineStr">
        <is>
          <t>郭詩婷</t>
        </is>
      </c>
      <c r="H48" s="51" t="inlineStr">
        <is>
          <t>王育柔</t>
        </is>
      </c>
      <c r="I48" s="51" t="inlineStr">
        <is>
          <t>A4264</t>
        </is>
      </c>
      <c r="J48" s="49" t="n">
        <v>88</v>
      </c>
      <c r="K48" s="11" t="n"/>
      <c r="L48" s="31" t="n"/>
      <c r="M48" s="21" t="n"/>
      <c r="N48" s="3" t="n"/>
      <c r="O48" s="3" t="n"/>
      <c r="P48" s="3" t="n"/>
      <c r="Q48" s="24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</row>
    <row customHeight="1" ht="16.5" r="49" s="29">
      <c r="A49" s="36" t="n"/>
      <c r="B49" s="36" t="n"/>
      <c r="C49" s="51" t="inlineStr">
        <is>
          <t>一跳一迴旋</t>
        </is>
      </c>
      <c r="D49" s="51" t="inlineStr">
        <is>
          <t>女子組</t>
        </is>
      </c>
      <c r="E49" s="51" t="inlineStr">
        <is>
          <t>四年級</t>
        </is>
      </c>
      <c r="F49" s="51" t="inlineStr">
        <is>
          <t>七美國小</t>
        </is>
      </c>
      <c r="G49" s="51" t="inlineStr">
        <is>
          <t>林姿穎</t>
        </is>
      </c>
      <c r="H49" s="51" t="inlineStr">
        <is>
          <t>尤嬿琇</t>
        </is>
      </c>
      <c r="I49" s="51" t="inlineStr">
        <is>
          <t>A4266</t>
        </is>
      </c>
      <c r="J49" s="49" t="n">
        <v>73</v>
      </c>
      <c r="K49" s="11" t="n"/>
      <c r="L49" s="31" t="n"/>
      <c r="M49" s="21" t="n"/>
      <c r="N49" s="3" t="n"/>
      <c r="O49" s="3" t="n"/>
      <c r="P49" s="3" t="n"/>
      <c r="Q49" s="24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</row>
    <row customHeight="1" ht="16.5" r="50" s="29">
      <c r="A50" s="36" t="n"/>
      <c r="B50" s="36" t="n"/>
      <c r="C50" s="51" t="inlineStr">
        <is>
          <t>一跳一迴旋</t>
        </is>
      </c>
      <c r="D50" s="51" t="inlineStr">
        <is>
          <t>女子組</t>
        </is>
      </c>
      <c r="E50" s="51" t="inlineStr">
        <is>
          <t>四年級</t>
        </is>
      </c>
      <c r="F50" s="51" t="inlineStr">
        <is>
          <t>中正國小</t>
        </is>
      </c>
      <c r="G50" s="51" t="inlineStr">
        <is>
          <t>王心彤</t>
        </is>
      </c>
      <c r="H50" s="51" t="inlineStr">
        <is>
          <t>陳淑真</t>
        </is>
      </c>
      <c r="I50" s="51" t="inlineStr">
        <is>
          <t>A4210</t>
        </is>
      </c>
      <c r="J50" s="49" t="n">
        <v>73</v>
      </c>
      <c r="K50" s="11" t="n"/>
      <c r="L50" s="31" t="n"/>
      <c r="M50" s="21" t="n"/>
      <c r="N50" s="3" t="n"/>
      <c r="O50" s="3" t="n"/>
      <c r="P50" s="3" t="n"/>
      <c r="Q50" s="24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</row>
    <row customHeight="1" ht="16.5" r="51" s="29">
      <c r="A51" s="36" t="n"/>
      <c r="B51" s="36" t="n"/>
      <c r="C51" s="51" t="inlineStr">
        <is>
          <t>一跳一迴旋</t>
        </is>
      </c>
      <c r="D51" s="51" t="inlineStr">
        <is>
          <t>女子組</t>
        </is>
      </c>
      <c r="E51" s="51" t="inlineStr">
        <is>
          <t>四年級</t>
        </is>
      </c>
      <c r="F51" s="51" t="inlineStr">
        <is>
          <t>中屯國小</t>
        </is>
      </c>
      <c r="G51" s="51" t="inlineStr">
        <is>
          <t>劉晏</t>
        </is>
      </c>
      <c r="H51" s="51" t="inlineStr">
        <is>
          <t>洪秀丹</t>
        </is>
      </c>
      <c r="I51" s="51" t="inlineStr">
        <is>
          <t>A4244</t>
        </is>
      </c>
      <c r="J51" s="49" t="n">
        <v>73</v>
      </c>
      <c r="K51" s="11" t="n"/>
      <c r="L51" s="31" t="n"/>
      <c r="M51" s="21" t="n"/>
      <c r="N51" s="3" t="n"/>
      <c r="O51" s="3" t="n"/>
      <c r="P51" s="3" t="n"/>
      <c r="Q51" s="24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</row>
    <row customHeight="1" ht="16.5" r="52" s="29">
      <c r="A52" s="36" t="n"/>
      <c r="B52" s="36" t="n"/>
      <c r="C52" s="51" t="inlineStr">
        <is>
          <t>一跳一迴旋</t>
        </is>
      </c>
      <c r="D52" s="51" t="inlineStr">
        <is>
          <t>女子組</t>
        </is>
      </c>
      <c r="E52" s="51" t="inlineStr">
        <is>
          <t>四年級</t>
        </is>
      </c>
      <c r="F52" s="51" t="inlineStr">
        <is>
          <t>吉貝國小</t>
        </is>
      </c>
      <c r="G52" s="51" t="inlineStr">
        <is>
          <t>陳臻琦</t>
        </is>
      </c>
      <c r="H52" s="51" t="inlineStr">
        <is>
          <t>金玉芳</t>
        </is>
      </c>
      <c r="I52" s="51" t="inlineStr">
        <is>
          <t>A4254</t>
        </is>
      </c>
      <c r="J52" s="49" t="n">
        <v>69</v>
      </c>
      <c r="K52" s="39" t="n"/>
      <c r="L52" s="31" t="n"/>
      <c r="M52" s="21" t="n"/>
      <c r="N52" s="3" t="n"/>
      <c r="O52" s="3" t="n"/>
      <c r="P52" s="3" t="n"/>
      <c r="Q52" s="24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</row>
    <row customHeight="1" ht="16.5" r="53" s="29">
      <c r="A53" s="36" t="n"/>
      <c r="B53" s="36" t="n"/>
      <c r="C53" s="51" t="inlineStr">
        <is>
          <t>一跳一迴旋</t>
        </is>
      </c>
      <c r="D53" s="51" t="inlineStr">
        <is>
          <t>女子組</t>
        </is>
      </c>
      <c r="E53" s="51" t="inlineStr">
        <is>
          <t>四年級</t>
        </is>
      </c>
      <c r="F53" s="51" t="inlineStr">
        <is>
          <t>鳥嶼國小</t>
        </is>
      </c>
      <c r="G53" s="51" t="inlineStr">
        <is>
          <t>鄭苡柔</t>
        </is>
      </c>
      <c r="H53" s="51" t="inlineStr">
        <is>
          <t>王生輝</t>
        </is>
      </c>
      <c r="I53" s="51" t="inlineStr">
        <is>
          <t>A4250</t>
        </is>
      </c>
      <c r="J53" s="11" t="n">
        <v>64</v>
      </c>
      <c r="K53" s="11" t="n"/>
      <c r="L53" s="31" t="n"/>
      <c r="M53" s="21" t="n"/>
      <c r="N53" s="3" t="n"/>
      <c r="O53" s="3" t="n"/>
      <c r="P53" s="3" t="n"/>
      <c r="Q53" s="24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</row>
    <row customHeight="1" ht="16.5" r="54" s="29">
      <c r="A54" s="36" t="n"/>
      <c r="B54" s="36" t="n"/>
      <c r="C54" s="51" t="inlineStr">
        <is>
          <t>一跳一迴旋</t>
        </is>
      </c>
      <c r="D54" s="51" t="inlineStr">
        <is>
          <t>女子組</t>
        </is>
      </c>
      <c r="E54" s="51" t="inlineStr">
        <is>
          <t>四年級</t>
        </is>
      </c>
      <c r="F54" s="51" t="inlineStr">
        <is>
          <t>中正國小</t>
        </is>
      </c>
      <c r="G54" s="51" t="inlineStr">
        <is>
          <t>陳穎庭</t>
        </is>
      </c>
      <c r="H54" s="51" t="inlineStr">
        <is>
          <t>陳淑真</t>
        </is>
      </c>
      <c r="I54" s="51" t="inlineStr">
        <is>
          <t>A4215</t>
        </is>
      </c>
      <c r="J54" s="49" t="n">
        <v>61</v>
      </c>
      <c r="K54" s="11" t="n"/>
      <c r="L54" s="31" t="n"/>
      <c r="M54" s="21" t="n"/>
      <c r="N54" s="3" t="n"/>
      <c r="O54" s="3" t="n"/>
      <c r="P54" s="3" t="n"/>
      <c r="Q54" s="24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</row>
    <row customHeight="1" ht="16.5" r="55" s="29">
      <c r="A55" s="36" t="n"/>
      <c r="B55" s="36" t="n"/>
      <c r="C55" s="51" t="inlineStr">
        <is>
          <t>一跳一迴旋</t>
        </is>
      </c>
      <c r="D55" s="51" t="inlineStr">
        <is>
          <t>女子組</t>
        </is>
      </c>
      <c r="E55" s="51" t="inlineStr">
        <is>
          <t>四年級</t>
        </is>
      </c>
      <c r="F55" s="51" t="inlineStr">
        <is>
          <t>中正國小</t>
        </is>
      </c>
      <c r="G55" s="51" t="inlineStr">
        <is>
          <t>蔡侑耘</t>
        </is>
      </c>
      <c r="H55" s="51" t="inlineStr">
        <is>
          <t>王玉薰</t>
        </is>
      </c>
      <c r="I55" s="51" t="inlineStr">
        <is>
          <t>A4212</t>
        </is>
      </c>
      <c r="J55" s="49" t="n">
        <v>60</v>
      </c>
      <c r="K55" s="11" t="n"/>
      <c r="L55" s="31" t="n"/>
      <c r="M55" s="21" t="n"/>
      <c r="N55" s="3" t="n"/>
      <c r="O55" s="3" t="n"/>
      <c r="P55" s="3" t="n"/>
      <c r="Q55" s="24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</row>
    <row customHeight="1" ht="16.5" r="56" s="29">
      <c r="A56" s="36" t="n"/>
      <c r="B56" s="36" t="n"/>
      <c r="C56" s="51" t="inlineStr">
        <is>
          <t>一跳一迴旋</t>
        </is>
      </c>
      <c r="D56" s="51" t="inlineStr">
        <is>
          <t>女子組</t>
        </is>
      </c>
      <c r="E56" s="51" t="inlineStr">
        <is>
          <t>四年級</t>
        </is>
      </c>
      <c r="F56" s="51" t="inlineStr">
        <is>
          <t>文光國小</t>
        </is>
      </c>
      <c r="G56" s="51" t="inlineStr">
        <is>
          <t>潘怡婷</t>
        </is>
      </c>
      <c r="H56" s="51" t="inlineStr">
        <is>
          <t>林慧菁</t>
        </is>
      </c>
      <c r="I56" s="51" t="inlineStr">
        <is>
          <t>A4279</t>
        </is>
      </c>
      <c r="J56" s="49" t="n">
        <v>58</v>
      </c>
      <c r="K56" s="39" t="n"/>
      <c r="L56" s="31" t="n"/>
      <c r="M56" s="21" t="n"/>
      <c r="N56" s="3" t="n"/>
      <c r="O56" s="3" t="n"/>
      <c r="P56" s="3" t="n"/>
      <c r="Q56" s="24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</row>
    <row customHeight="1" ht="16.5" r="57" s="29">
      <c r="A57" s="36" t="n"/>
      <c r="B57" s="36" t="n"/>
      <c r="C57" s="51" t="inlineStr">
        <is>
          <t>一跳一迴旋</t>
        </is>
      </c>
      <c r="D57" s="51" t="inlineStr">
        <is>
          <t>女子組</t>
        </is>
      </c>
      <c r="E57" s="51" t="inlineStr">
        <is>
          <t>四年級</t>
        </is>
      </c>
      <c r="F57" s="51" t="inlineStr">
        <is>
          <t>吉貝國小</t>
        </is>
      </c>
      <c r="G57" s="51" t="inlineStr">
        <is>
          <t>呂孟晞</t>
        </is>
      </c>
      <c r="H57" s="51" t="inlineStr">
        <is>
          <t>金玉芳</t>
        </is>
      </c>
      <c r="I57" s="51" t="inlineStr">
        <is>
          <t>A4251</t>
        </is>
      </c>
      <c r="J57" s="49" t="n">
        <v>54</v>
      </c>
      <c r="K57" s="11" t="n"/>
      <c r="L57" s="31" t="n"/>
      <c r="M57" s="21" t="n"/>
      <c r="N57" s="3" t="n"/>
      <c r="O57" s="3" t="n"/>
      <c r="P57" s="3" t="n"/>
      <c r="Q57" s="24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</row>
    <row customHeight="1" ht="16.5" r="58" s="29">
      <c r="A58" s="36" t="n"/>
      <c r="B58" s="36" t="n"/>
      <c r="C58" s="51" t="inlineStr">
        <is>
          <t>一跳一迴旋</t>
        </is>
      </c>
      <c r="D58" s="51" t="inlineStr">
        <is>
          <t>女子組</t>
        </is>
      </c>
      <c r="E58" s="51" t="inlineStr">
        <is>
          <t>四年級</t>
        </is>
      </c>
      <c r="F58" s="51" t="inlineStr">
        <is>
          <t>後寮國小</t>
        </is>
      </c>
      <c r="G58" s="51" t="inlineStr">
        <is>
          <t>陳家荭</t>
        </is>
      </c>
      <c r="H58" s="51" t="inlineStr">
        <is>
          <t>邱志峰</t>
        </is>
      </c>
      <c r="I58" s="51" t="inlineStr">
        <is>
          <t>A4256</t>
        </is>
      </c>
      <c r="J58" s="49" t="n">
        <v>48</v>
      </c>
      <c r="K58" s="11" t="n"/>
      <c r="L58" s="31" t="n"/>
      <c r="M58" s="21" t="n"/>
      <c r="N58" s="3" t="n"/>
      <c r="O58" s="3" t="n"/>
      <c r="P58" s="3" t="n"/>
      <c r="Q58" s="24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</row>
    <row customHeight="1" ht="16.5" r="59" s="29">
      <c r="A59" s="36" t="n"/>
      <c r="B59" s="36" t="n"/>
      <c r="C59" s="51" t="inlineStr">
        <is>
          <t>一跳一迴旋</t>
        </is>
      </c>
      <c r="D59" s="51" t="inlineStr">
        <is>
          <t>女子組</t>
        </is>
      </c>
      <c r="E59" s="51" t="inlineStr">
        <is>
          <t>四年級</t>
        </is>
      </c>
      <c r="F59" s="51" t="inlineStr">
        <is>
          <t>湖西國小</t>
        </is>
      </c>
      <c r="G59" s="51" t="inlineStr">
        <is>
          <t>林軒卉</t>
        </is>
      </c>
      <c r="H59" s="51" t="inlineStr">
        <is>
          <t>侯佳芸</t>
        </is>
      </c>
      <c r="I59" s="51" t="inlineStr">
        <is>
          <t>A4234</t>
        </is>
      </c>
      <c r="J59" s="49" t="n">
        <v>44</v>
      </c>
      <c r="K59" s="11" t="n"/>
      <c r="L59" s="31" t="n"/>
      <c r="M59" s="21" t="n"/>
      <c r="N59" s="3" t="n"/>
      <c r="O59" s="3" t="n"/>
      <c r="P59" s="3" t="n"/>
      <c r="Q59" s="24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</row>
    <row customHeight="1" ht="16.5" r="60" s="29">
      <c r="A60" s="36" t="n"/>
      <c r="B60" s="36" t="n"/>
      <c r="C60" s="51" t="inlineStr">
        <is>
          <t>一跳一迴旋</t>
        </is>
      </c>
      <c r="D60" s="51" t="inlineStr">
        <is>
          <t>女子組</t>
        </is>
      </c>
      <c r="E60" s="51" t="inlineStr">
        <is>
          <t>四年級</t>
        </is>
      </c>
      <c r="F60" s="51" t="inlineStr">
        <is>
          <t>中正國小</t>
        </is>
      </c>
      <c r="G60" s="51" t="inlineStr">
        <is>
          <t>王語安</t>
        </is>
      </c>
      <c r="H60" s="51" t="inlineStr">
        <is>
          <t>陳淑真</t>
        </is>
      </c>
      <c r="I60" s="51" t="inlineStr">
        <is>
          <t>A4211</t>
        </is>
      </c>
      <c r="J60" s="49" t="n">
        <v>44</v>
      </c>
      <c r="K60" s="39" t="n"/>
      <c r="L60" s="33" t="n"/>
      <c r="M60" s="21" t="n"/>
      <c r="N60" s="3" t="n"/>
      <c r="O60" s="3" t="n"/>
      <c r="P60" s="3" t="n"/>
      <c r="Q60" s="24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</row>
    <row customHeight="1" ht="16.5" r="61" s="29">
      <c r="A61" s="36" t="n"/>
      <c r="B61" s="36" t="n"/>
      <c r="C61" s="51" t="inlineStr">
        <is>
          <t>一跳一迴旋</t>
        </is>
      </c>
      <c r="D61" s="51" t="inlineStr">
        <is>
          <t>女子組</t>
        </is>
      </c>
      <c r="E61" s="51" t="inlineStr">
        <is>
          <t>四年級</t>
        </is>
      </c>
      <c r="F61" s="51" t="inlineStr">
        <is>
          <t>龍門國小</t>
        </is>
      </c>
      <c r="G61" s="51" t="inlineStr">
        <is>
          <t>王儀卉</t>
        </is>
      </c>
      <c r="H61" s="51" t="inlineStr">
        <is>
          <t>洪郁婷</t>
        </is>
      </c>
      <c r="I61" s="51" t="inlineStr">
        <is>
          <t>A4238</t>
        </is>
      </c>
      <c r="J61" s="49" t="n">
        <v>43</v>
      </c>
      <c r="K61" s="11" t="n"/>
      <c r="L61" s="33" t="n"/>
      <c r="M61" s="21" t="n"/>
      <c r="N61" s="3" t="n"/>
      <c r="O61" s="3" t="n"/>
      <c r="P61" s="3" t="n"/>
      <c r="Q61" s="24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</row>
    <row customHeight="1" ht="16.5" r="62" s="29">
      <c r="A62" s="36" t="n"/>
      <c r="B62" s="36" t="n"/>
      <c r="C62" s="51" t="inlineStr">
        <is>
          <t>一跳一迴旋</t>
        </is>
      </c>
      <c r="D62" s="51" t="inlineStr">
        <is>
          <t>女子組</t>
        </is>
      </c>
      <c r="E62" s="51" t="inlineStr">
        <is>
          <t>四年級</t>
        </is>
      </c>
      <c r="F62" s="51" t="inlineStr">
        <is>
          <t>中屯國小</t>
        </is>
      </c>
      <c r="G62" s="51" t="inlineStr">
        <is>
          <t>張凱馨</t>
        </is>
      </c>
      <c r="H62" s="51" t="inlineStr">
        <is>
          <t>洪秀丹</t>
        </is>
      </c>
      <c r="I62" s="51" t="inlineStr">
        <is>
          <t>A4245</t>
        </is>
      </c>
      <c r="J62" s="49" t="n">
        <v>42</v>
      </c>
      <c r="K62" s="11" t="n"/>
      <c r="L62" s="33" t="n"/>
      <c r="M62" s="21" t="n"/>
      <c r="N62" s="3" t="n"/>
      <c r="O62" s="3" t="n"/>
      <c r="P62" s="3" t="n"/>
      <c r="Q62" s="24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</row>
    <row customHeight="1" ht="16.5" r="63" s="29">
      <c r="A63" s="36" t="n"/>
      <c r="B63" s="36" t="n"/>
      <c r="C63" s="51" t="inlineStr">
        <is>
          <t>一跳一迴旋</t>
        </is>
      </c>
      <c r="D63" s="51" t="inlineStr">
        <is>
          <t>女子組</t>
        </is>
      </c>
      <c r="E63" s="51" t="inlineStr">
        <is>
          <t>四年級</t>
        </is>
      </c>
      <c r="F63" s="51" t="inlineStr">
        <is>
          <t>外垵國小</t>
        </is>
      </c>
      <c r="G63" s="51" t="inlineStr">
        <is>
          <t>許彧華</t>
        </is>
      </c>
      <c r="H63" s="51" t="inlineStr">
        <is>
          <t>李正榮</t>
        </is>
      </c>
      <c r="I63" s="51" t="inlineStr">
        <is>
          <t>A4263</t>
        </is>
      </c>
      <c r="J63" s="49" t="n">
        <v>39</v>
      </c>
      <c r="K63" s="11" t="n"/>
      <c r="L63" s="33" t="n"/>
      <c r="M63" s="21" t="n"/>
      <c r="N63" s="3" t="n"/>
      <c r="O63" s="3" t="n"/>
      <c r="P63" s="3" t="n"/>
      <c r="Q63" s="24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</row>
    <row customHeight="1" ht="16.5" r="64" s="29">
      <c r="A64" s="36" t="n"/>
      <c r="B64" s="36" t="n"/>
      <c r="C64" s="51" t="inlineStr">
        <is>
          <t>一跳一迴旋</t>
        </is>
      </c>
      <c r="D64" s="51" t="inlineStr">
        <is>
          <t>女子組</t>
        </is>
      </c>
      <c r="E64" s="51" t="inlineStr">
        <is>
          <t>四年級</t>
        </is>
      </c>
      <c r="F64" s="51" t="inlineStr">
        <is>
          <t>文澳國小</t>
        </is>
      </c>
      <c r="G64" s="51" t="inlineStr">
        <is>
          <t>黃品甄</t>
        </is>
      </c>
      <c r="H64" s="51" t="inlineStr">
        <is>
          <t>李冠生</t>
        </is>
      </c>
      <c r="I64" s="51" t="inlineStr">
        <is>
          <t>A4277</t>
        </is>
      </c>
      <c r="J64" s="49" t="n">
        <v>38</v>
      </c>
      <c r="K64" s="11" t="n"/>
      <c r="L64" s="33" t="n"/>
      <c r="M64" s="21" t="n"/>
      <c r="N64" s="3" t="n"/>
      <c r="O64" s="3" t="n"/>
      <c r="P64" s="3" t="n"/>
      <c r="Q64" s="24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</row>
    <row customHeight="1" ht="16.5" r="65" s="29">
      <c r="A65" s="36" t="n"/>
      <c r="B65" s="36" t="n"/>
      <c r="C65" s="51" t="inlineStr">
        <is>
          <t>一跳一迴旋</t>
        </is>
      </c>
      <c r="D65" s="51" t="inlineStr">
        <is>
          <t>女子組</t>
        </is>
      </c>
      <c r="E65" s="51" t="inlineStr">
        <is>
          <t>四年級</t>
        </is>
      </c>
      <c r="F65" s="51" t="inlineStr">
        <is>
          <t>後寮國小</t>
        </is>
      </c>
      <c r="G65" s="51" t="inlineStr">
        <is>
          <t>鄭品芊</t>
        </is>
      </c>
      <c r="H65" s="51" t="inlineStr">
        <is>
          <t>吳旻駿</t>
        </is>
      </c>
      <c r="I65" s="51" t="inlineStr">
        <is>
          <t>A4255</t>
        </is>
      </c>
      <c r="J65" s="49" t="n">
        <v>37</v>
      </c>
      <c r="K65" s="11" t="n"/>
      <c r="L65" s="33" t="n"/>
      <c r="M65" s="21" t="n"/>
      <c r="N65" s="3" t="n"/>
      <c r="O65" s="3" t="n"/>
      <c r="P65" s="3" t="n"/>
      <c r="Q65" s="24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</row>
    <row customHeight="1" ht="16.5" r="66" s="29">
      <c r="A66" s="36" t="n"/>
      <c r="B66" s="36" t="n"/>
      <c r="C66" s="51" t="inlineStr">
        <is>
          <t>一跳一迴旋</t>
        </is>
      </c>
      <c r="D66" s="51" t="inlineStr">
        <is>
          <t>女子組</t>
        </is>
      </c>
      <c r="E66" s="51" t="inlineStr">
        <is>
          <t>四年級</t>
        </is>
      </c>
      <c r="F66" s="51" t="inlineStr">
        <is>
          <t>湖西國小</t>
        </is>
      </c>
      <c r="G66" s="51" t="inlineStr">
        <is>
          <t>蔡宜玨</t>
        </is>
      </c>
      <c r="H66" s="51" t="inlineStr">
        <is>
          <t>侯佳芸</t>
        </is>
      </c>
      <c r="I66" s="51" t="inlineStr">
        <is>
          <t>A4236</t>
        </is>
      </c>
      <c r="J66" s="52" t="n">
        <v>36</v>
      </c>
      <c r="K66" s="11" t="n"/>
      <c r="L66" s="33" t="n"/>
      <c r="M66" s="21" t="n"/>
      <c r="N66" s="3" t="n"/>
      <c r="O66" s="3" t="n"/>
      <c r="P66" s="3" t="n"/>
      <c r="Q66" s="24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</row>
    <row customHeight="1" ht="16.5" r="67" s="29">
      <c r="A67" s="36" t="n"/>
      <c r="B67" s="36" t="n"/>
      <c r="C67" s="51" t="inlineStr">
        <is>
          <t>一跳一迴旋</t>
        </is>
      </c>
      <c r="D67" s="51" t="inlineStr">
        <is>
          <t>女子組</t>
        </is>
      </c>
      <c r="E67" s="51" t="inlineStr">
        <is>
          <t>四年級</t>
        </is>
      </c>
      <c r="F67" s="51" t="inlineStr">
        <is>
          <t>內垵國小</t>
        </is>
      </c>
      <c r="G67" s="51" t="inlineStr">
        <is>
          <t>呂羽恩</t>
        </is>
      </c>
      <c r="H67" s="51" t="inlineStr">
        <is>
          <t>吳伃薇</t>
        </is>
      </c>
      <c r="I67" s="51" t="inlineStr">
        <is>
          <t>A4261</t>
        </is>
      </c>
      <c r="J67" s="49" t="n">
        <v>32</v>
      </c>
      <c r="K67" s="39" t="n"/>
      <c r="L67" s="33" t="n"/>
      <c r="M67" s="21" t="n"/>
      <c r="N67" s="3" t="n"/>
      <c r="O67" s="3" t="n"/>
      <c r="P67" s="3" t="n"/>
      <c r="Q67" s="24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</row>
    <row customHeight="1" ht="16.5" r="68" s="29">
      <c r="A68" s="36" t="n"/>
      <c r="B68" s="36" t="n"/>
      <c r="C68" s="51" t="inlineStr">
        <is>
          <t>一跳一迴旋</t>
        </is>
      </c>
      <c r="D68" s="51" t="inlineStr">
        <is>
          <t>女子組</t>
        </is>
      </c>
      <c r="E68" s="51" t="inlineStr">
        <is>
          <t>四年級</t>
        </is>
      </c>
      <c r="F68" s="51" t="inlineStr">
        <is>
          <t>中興國小</t>
        </is>
      </c>
      <c r="G68" s="51" t="inlineStr">
        <is>
          <t>高芊紋</t>
        </is>
      </c>
      <c r="H68" s="51" t="inlineStr">
        <is>
          <t>黃如美</t>
        </is>
      </c>
      <c r="I68" s="51" t="inlineStr">
        <is>
          <t>A4224</t>
        </is>
      </c>
      <c r="J68" s="49" t="n">
        <v>32</v>
      </c>
      <c r="K68" s="11" t="n"/>
      <c r="L68" s="33" t="n"/>
      <c r="M68" s="21" t="n"/>
      <c r="N68" s="3" t="n"/>
      <c r="O68" s="3" t="n"/>
      <c r="P68" s="3" t="n"/>
      <c r="Q68" s="24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</row>
    <row customHeight="1" ht="16.5" r="69" s="29">
      <c r="A69" s="36" t="n"/>
      <c r="B69" s="36" t="n"/>
      <c r="C69" s="51" t="inlineStr">
        <is>
          <t>一跳一迴旋</t>
        </is>
      </c>
      <c r="D69" s="51" t="inlineStr">
        <is>
          <t>女子組</t>
        </is>
      </c>
      <c r="E69" s="51" t="inlineStr">
        <is>
          <t>四年級</t>
        </is>
      </c>
      <c r="F69" s="51" t="inlineStr">
        <is>
          <t>馬公國小</t>
        </is>
      </c>
      <c r="G69" s="51" t="inlineStr">
        <is>
          <t>陳芃羽</t>
        </is>
      </c>
      <c r="H69" s="51" t="inlineStr">
        <is>
          <t>薛能賢</t>
        </is>
      </c>
      <c r="I69" s="51" t="inlineStr">
        <is>
          <t>A4207</t>
        </is>
      </c>
      <c r="J69" s="49" t="n">
        <v>20</v>
      </c>
      <c r="K69" s="11" t="n"/>
      <c r="L69" s="33" t="n"/>
      <c r="M69" s="21" t="n"/>
      <c r="N69" s="3" t="n"/>
      <c r="O69" s="3" t="n"/>
      <c r="P69" s="3" t="n"/>
      <c r="Q69" s="24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</row>
    <row customHeight="1" ht="16.5" r="70" s="29">
      <c r="A70" s="36" t="n"/>
      <c r="B70" s="36" t="n"/>
      <c r="C70" s="51" t="inlineStr">
        <is>
          <t>一跳一迴旋</t>
        </is>
      </c>
      <c r="D70" s="51" t="inlineStr">
        <is>
          <t>女子組</t>
        </is>
      </c>
      <c r="E70" s="51" t="inlineStr">
        <is>
          <t>四年級</t>
        </is>
      </c>
      <c r="F70" s="51" t="inlineStr">
        <is>
          <t>文澳國小</t>
        </is>
      </c>
      <c r="G70" s="51" t="inlineStr">
        <is>
          <t>洪毓婷</t>
        </is>
      </c>
      <c r="H70" s="51" t="inlineStr">
        <is>
          <t>李冠生</t>
        </is>
      </c>
      <c r="I70" s="51" t="inlineStr">
        <is>
          <t>A4272</t>
        </is>
      </c>
      <c r="J70" s="49" t="n">
        <v>20</v>
      </c>
      <c r="K70" s="11" t="n"/>
      <c r="L70" s="33" t="n"/>
      <c r="M70" s="21" t="n"/>
      <c r="N70" s="3" t="n"/>
      <c r="O70" s="3" t="n"/>
      <c r="P70" s="3" t="n"/>
      <c r="Q70" s="24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</row>
    <row customHeight="1" ht="16.5" r="71" s="29">
      <c r="A71" s="36" t="n"/>
      <c r="B71" s="36" t="n"/>
      <c r="C71" s="51" t="inlineStr">
        <is>
          <t>一跳一迴旋</t>
        </is>
      </c>
      <c r="D71" s="51" t="inlineStr">
        <is>
          <t>女子組</t>
        </is>
      </c>
      <c r="E71" s="51" t="inlineStr">
        <is>
          <t>四年級</t>
        </is>
      </c>
      <c r="F71" s="48" t="inlineStr">
        <is>
          <t>龍門國小</t>
        </is>
      </c>
      <c r="G71" s="48" t="inlineStr">
        <is>
          <t>顏多愛</t>
        </is>
      </c>
      <c r="H71" s="48" t="inlineStr">
        <is>
          <t>吳珮欣</t>
        </is>
      </c>
      <c r="I71" s="51" t="inlineStr">
        <is>
          <t>A4240</t>
        </is>
      </c>
      <c r="J71" s="49" t="n">
        <v>19</v>
      </c>
      <c r="K71" s="39" t="n"/>
      <c r="L71" s="33" t="n"/>
      <c r="M71" s="34" t="n"/>
      <c r="N71" s="24" t="n"/>
      <c r="O71" s="24" t="n"/>
      <c r="P71" s="24" t="n"/>
      <c r="Q71" s="24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</row>
    <row customHeight="1" ht="16.5" r="72" s="29">
      <c r="A72" s="36" t="n"/>
      <c r="B72" s="36" t="n"/>
      <c r="C72" s="51" t="inlineStr">
        <is>
          <t>一跳一迴旋</t>
        </is>
      </c>
      <c r="D72" s="51" t="inlineStr">
        <is>
          <t>女子組</t>
        </is>
      </c>
      <c r="E72" s="51" t="inlineStr">
        <is>
          <t>四年級</t>
        </is>
      </c>
      <c r="F72" s="51" t="inlineStr">
        <is>
          <t>中興國小</t>
        </is>
      </c>
      <c r="G72" s="51" t="inlineStr">
        <is>
          <t>陳葦苓</t>
        </is>
      </c>
      <c r="H72" s="51" t="inlineStr">
        <is>
          <t>高美燦</t>
        </is>
      </c>
      <c r="I72" s="51" t="inlineStr">
        <is>
          <t>A4223</t>
        </is>
      </c>
      <c r="J72" s="49" t="n">
        <v>18</v>
      </c>
      <c r="K72" s="11" t="n"/>
      <c r="L72" s="33" t="n"/>
      <c r="M72" s="34" t="n"/>
      <c r="N72" s="24" t="n"/>
      <c r="O72" s="24" t="n"/>
      <c r="P72" s="24" t="n"/>
      <c r="Q72" s="24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</row>
    <row customHeight="1" ht="16.5" r="73" s="29">
      <c r="A73" s="36" t="n"/>
      <c r="B73" s="36" t="n"/>
      <c r="C73" s="51" t="inlineStr">
        <is>
          <t>一跳一迴旋</t>
        </is>
      </c>
      <c r="D73" s="51" t="inlineStr">
        <is>
          <t>女子組</t>
        </is>
      </c>
      <c r="E73" s="51" t="inlineStr">
        <is>
          <t>四年級</t>
        </is>
      </c>
      <c r="F73" s="51" t="inlineStr">
        <is>
          <t>馬公國小</t>
        </is>
      </c>
      <c r="G73" s="51" t="inlineStr">
        <is>
          <t>許淨嵐</t>
        </is>
      </c>
      <c r="H73" s="51" t="inlineStr">
        <is>
          <t>許雅喜</t>
        </is>
      </c>
      <c r="I73" s="51" t="inlineStr">
        <is>
          <t>A4205</t>
        </is>
      </c>
      <c r="J73" s="49" t="n">
        <v>13</v>
      </c>
      <c r="K73" s="11" t="n"/>
      <c r="L73" s="33" t="n"/>
      <c r="M73" s="34" t="n"/>
      <c r="N73" s="24" t="n"/>
      <c r="O73" s="24" t="n"/>
      <c r="P73" s="24" t="n"/>
      <c r="Q73" s="24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</row>
    <row customHeight="1" ht="16.5" r="74" s="29">
      <c r="A74" s="36" t="n"/>
      <c r="B74" s="36" t="n"/>
      <c r="C74" s="51" t="inlineStr">
        <is>
          <t>一跳一迴旋</t>
        </is>
      </c>
      <c r="D74" s="51" t="inlineStr">
        <is>
          <t>女子組</t>
        </is>
      </c>
      <c r="E74" s="51" t="inlineStr">
        <is>
          <t>四年級</t>
        </is>
      </c>
      <c r="F74" s="51" t="inlineStr">
        <is>
          <t>赤崁國小</t>
        </is>
      </c>
      <c r="G74" s="51" t="inlineStr">
        <is>
          <t>宋彗瑄</t>
        </is>
      </c>
      <c r="H74" s="51" t="inlineStr">
        <is>
          <t>趙尚瑜</t>
        </is>
      </c>
      <c r="I74" s="51" t="inlineStr">
        <is>
          <t>A4248</t>
        </is>
      </c>
      <c r="J74" s="49" t="n">
        <v>13</v>
      </c>
      <c r="K74" s="11" t="n"/>
      <c r="L74" s="33" t="n"/>
      <c r="M74" s="3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  <c r="Z74" s="24" t="n"/>
      <c r="AA74" s="24" t="n"/>
      <c r="AB74" s="24" t="n"/>
    </row>
    <row customHeight="1" ht="16.5" r="75" s="29">
      <c r="A75" s="36" t="n"/>
      <c r="B75" s="36" t="n"/>
      <c r="C75" s="51" t="inlineStr">
        <is>
          <t>一跳一迴旋</t>
        </is>
      </c>
      <c r="D75" s="51" t="inlineStr">
        <is>
          <t>女子組</t>
        </is>
      </c>
      <c r="E75" s="51" t="inlineStr">
        <is>
          <t>四年級</t>
        </is>
      </c>
      <c r="F75" s="51" t="inlineStr">
        <is>
          <t>池東國小</t>
        </is>
      </c>
      <c r="G75" s="51" t="inlineStr">
        <is>
          <t>陳宥靜</t>
        </is>
      </c>
      <c r="H75" s="51" t="inlineStr">
        <is>
          <t>許宗永</t>
        </is>
      </c>
      <c r="I75" s="51" t="inlineStr">
        <is>
          <t>A4259</t>
        </is>
      </c>
      <c r="J75" s="49" t="n">
        <v>12</v>
      </c>
      <c r="K75" s="11" t="n"/>
      <c r="L75" s="33" t="n"/>
      <c r="M75" s="3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  <c r="Z75" s="24" t="n"/>
      <c r="AA75" s="24" t="n"/>
      <c r="AB75" s="24" t="n"/>
    </row>
    <row customHeight="1" ht="16.5" r="76" s="29">
      <c r="A76" s="36" t="n"/>
      <c r="B76" s="36" t="n"/>
      <c r="C76" s="51" t="inlineStr">
        <is>
          <t>一跳一迴旋</t>
        </is>
      </c>
      <c r="D76" s="51" t="inlineStr">
        <is>
          <t>女子組</t>
        </is>
      </c>
      <c r="E76" s="51" t="inlineStr">
        <is>
          <t>四年級</t>
        </is>
      </c>
      <c r="F76" s="51" t="inlineStr">
        <is>
          <t>馬公國小</t>
        </is>
      </c>
      <c r="G76" s="51" t="inlineStr">
        <is>
          <t>陳韻婷</t>
        </is>
      </c>
      <c r="H76" s="51" t="inlineStr">
        <is>
          <t>蘇美玉</t>
        </is>
      </c>
      <c r="I76" s="51" t="inlineStr">
        <is>
          <t>A4208</t>
        </is>
      </c>
      <c r="J76" s="49" t="n">
        <v>9</v>
      </c>
      <c r="K76" s="11" t="n"/>
      <c r="L76" s="33" t="n"/>
      <c r="M76" s="3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  <c r="Y76" s="24" t="n"/>
      <c r="Z76" s="24" t="n"/>
      <c r="AA76" s="24" t="n"/>
      <c r="AB76" s="24" t="n"/>
    </row>
    <row customHeight="1" ht="16.5" r="77" s="29">
      <c r="A77" s="36" t="n"/>
      <c r="B77" s="36" t="n"/>
      <c r="C77" s="51" t="inlineStr">
        <is>
          <t>一跳一迴旋</t>
        </is>
      </c>
      <c r="D77" s="51" t="inlineStr">
        <is>
          <t>女子組</t>
        </is>
      </c>
      <c r="E77" s="51" t="inlineStr">
        <is>
          <t>四年級</t>
        </is>
      </c>
      <c r="F77" s="51" t="inlineStr">
        <is>
          <t>中正國小</t>
        </is>
      </c>
      <c r="G77" s="51" t="inlineStr">
        <is>
          <t>郭楷玓</t>
        </is>
      </c>
      <c r="H77" s="51" t="inlineStr">
        <is>
          <t>王玉薰</t>
        </is>
      </c>
      <c r="I77" s="51" t="inlineStr">
        <is>
          <t>A4214</t>
        </is>
      </c>
      <c r="J77" s="49" t="n">
        <v>8</v>
      </c>
      <c r="K77" s="11" t="n"/>
      <c r="L77" s="33" t="n"/>
      <c r="M77" s="3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  <c r="Y77" s="24" t="n"/>
      <c r="Z77" s="24" t="n"/>
      <c r="AA77" s="24" t="n"/>
      <c r="AB77" s="24" t="n"/>
    </row>
    <row customHeight="1" ht="16.5" r="78" s="29">
      <c r="A78" s="36" t="n"/>
      <c r="B78" s="36" t="n"/>
      <c r="C78" s="51" t="inlineStr">
        <is>
          <t>一跳一迴旋</t>
        </is>
      </c>
      <c r="D78" s="51" t="inlineStr">
        <is>
          <t>女子組</t>
        </is>
      </c>
      <c r="E78" s="51" t="inlineStr">
        <is>
          <t>四年級</t>
        </is>
      </c>
      <c r="F78" s="51" t="inlineStr">
        <is>
          <t>文光國小</t>
        </is>
      </c>
      <c r="G78" s="51" t="inlineStr">
        <is>
          <t>張恩寧</t>
        </is>
      </c>
      <c r="H78" s="51" t="inlineStr">
        <is>
          <t>林慧菁</t>
        </is>
      </c>
      <c r="I78" s="51" t="inlineStr">
        <is>
          <t>A4278</t>
        </is>
      </c>
      <c r="J78" s="25" t="n">
        <v>7</v>
      </c>
      <c r="K78" s="11" t="n"/>
      <c r="L78" s="33" t="n"/>
      <c r="M78" s="34" t="n"/>
      <c r="N78" s="24" t="n"/>
      <c r="O78" s="24" t="n"/>
      <c r="P78" s="24" t="n"/>
      <c r="Q78" s="24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</row>
    <row customHeight="1" ht="16.5" r="79" s="29">
      <c r="A79" s="36" t="n"/>
      <c r="B79" s="36" t="n"/>
      <c r="C79" s="51" t="inlineStr">
        <is>
          <t>一跳一迴旋</t>
        </is>
      </c>
      <c r="D79" s="51" t="inlineStr">
        <is>
          <t>女子組</t>
        </is>
      </c>
      <c r="E79" s="51" t="inlineStr">
        <is>
          <t>四年級</t>
        </is>
      </c>
      <c r="F79" s="51" t="inlineStr">
        <is>
          <t>中興國小</t>
        </is>
      </c>
      <c r="G79" s="51" t="inlineStr">
        <is>
          <t xml:space="preserve">林沛葳 </t>
        </is>
      </c>
      <c r="H79" s="51" t="inlineStr">
        <is>
          <t>許雅偵</t>
        </is>
      </c>
      <c r="I79" s="51" t="inlineStr">
        <is>
          <t>A4219</t>
        </is>
      </c>
      <c r="J79" s="49" t="n">
        <v>7</v>
      </c>
      <c r="K79" s="11" t="n"/>
      <c r="L79" s="33" t="n"/>
      <c r="M79" s="34" t="n"/>
      <c r="N79" s="24" t="n"/>
      <c r="O79" s="24" t="n"/>
      <c r="P79" s="24" t="n"/>
      <c r="Q79" s="24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</row>
    <row customHeight="1" ht="16.5" r="80" s="29">
      <c r="A80" s="36" t="n"/>
      <c r="B80" s="36" t="n"/>
      <c r="C80" s="51" t="inlineStr">
        <is>
          <t>一跳一迴旋</t>
        </is>
      </c>
      <c r="D80" s="51" t="inlineStr">
        <is>
          <t>女子組</t>
        </is>
      </c>
      <c r="E80" s="51" t="inlineStr">
        <is>
          <t>四年級</t>
        </is>
      </c>
      <c r="F80" s="51" t="inlineStr">
        <is>
          <t>七美國小</t>
        </is>
      </c>
      <c r="G80" s="51" t="inlineStr">
        <is>
          <t>吳詠楨</t>
        </is>
      </c>
      <c r="H80" s="51" t="inlineStr">
        <is>
          <t>郭記烽</t>
        </is>
      </c>
      <c r="I80" s="51" t="inlineStr">
        <is>
          <t>A4265</t>
        </is>
      </c>
      <c r="J80" s="49" t="n">
        <v>6</v>
      </c>
      <c r="K80" s="11" t="n"/>
      <c r="L80" s="33" t="n"/>
      <c r="M80" s="34" t="n"/>
      <c r="N80" s="24" t="n"/>
      <c r="O80" s="24" t="n"/>
      <c r="P80" s="24" t="n"/>
      <c r="Q80" s="24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</row>
    <row customHeight="1" ht="16.5" r="81" s="29">
      <c r="A81" s="36" t="n"/>
      <c r="B81" s="36" t="n"/>
      <c r="C81" s="51" t="inlineStr">
        <is>
          <t>一跳一迴旋</t>
        </is>
      </c>
      <c r="D81" s="51" t="inlineStr">
        <is>
          <t>女子組</t>
        </is>
      </c>
      <c r="E81" s="51" t="inlineStr">
        <is>
          <t>四年級</t>
        </is>
      </c>
      <c r="F81" s="50" t="inlineStr">
        <is>
          <t>中興國小</t>
        </is>
      </c>
      <c r="G81" s="50" t="inlineStr">
        <is>
          <t>葉芯言</t>
        </is>
      </c>
      <c r="H81" s="50" t="inlineStr">
        <is>
          <t>黃如美</t>
        </is>
      </c>
      <c r="I81" s="51" t="inlineStr">
        <is>
          <t>A4220</t>
        </is>
      </c>
      <c r="J81" s="49" t="n">
        <v>1</v>
      </c>
      <c r="K81" s="11" t="n"/>
      <c r="L81" s="33" t="n"/>
      <c r="M81" s="34" t="n"/>
      <c r="N81" s="24" t="n"/>
      <c r="O81" s="24" t="n"/>
      <c r="P81" s="24" t="n"/>
      <c r="Q81" s="24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</row>
    <row customHeight="1" ht="16.5" r="82" s="29">
      <c r="A82" s="36" t="n"/>
      <c r="B82" s="36" t="n"/>
      <c r="C82" s="51" t="inlineStr">
        <is>
          <t>一跳一迴旋</t>
        </is>
      </c>
      <c r="D82" s="51" t="inlineStr">
        <is>
          <t>女子組</t>
        </is>
      </c>
      <c r="E82" s="51" t="inlineStr">
        <is>
          <t>四年級</t>
        </is>
      </c>
      <c r="F82" s="50" t="inlineStr">
        <is>
          <t>石泉國小</t>
        </is>
      </c>
      <c r="G82" s="50" t="inlineStr">
        <is>
          <t>莊硯甯</t>
        </is>
      </c>
      <c r="H82" s="50" t="inlineStr">
        <is>
          <t>林煥智</t>
        </is>
      </c>
      <c r="I82" s="51" t="inlineStr">
        <is>
          <t>A4228</t>
        </is>
      </c>
      <c r="J82" s="49" t="n">
        <v>1</v>
      </c>
      <c r="K82" s="11" t="n"/>
      <c r="L82" s="33" t="n"/>
      <c r="M82" s="34" t="n"/>
      <c r="N82" s="24" t="n"/>
      <c r="O82" s="24" t="n"/>
      <c r="P82" s="24" t="n"/>
      <c r="Q82" s="24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</row>
    <row customHeight="1" ht="16.5" r="83" s="29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49" t="n"/>
      <c r="K83" s="25" t="n"/>
      <c r="L83" s="33" t="n"/>
      <c r="M83" s="34" t="n"/>
      <c r="N83" s="24" t="n"/>
      <c r="O83" s="24" t="n"/>
      <c r="P83" s="24" t="n"/>
      <c r="Q83" s="24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</row>
    <row customHeight="1" ht="16.5" r="84" s="29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49" t="n"/>
      <c r="K84" s="25" t="n"/>
      <c r="L84" s="33" t="n"/>
      <c r="M84" s="34" t="n"/>
      <c r="N84" s="24" t="n"/>
      <c r="O84" s="24" t="n"/>
      <c r="P84" s="24" t="n"/>
      <c r="Q84" s="24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</row>
    <row customHeight="1" ht="16.5" r="85" s="29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49" t="n"/>
      <c r="K85" s="25" t="n"/>
      <c r="L85" s="33" t="n"/>
      <c r="M85" s="34" t="n"/>
      <c r="N85" s="24" t="n"/>
      <c r="O85" s="24" t="n"/>
      <c r="P85" s="24" t="n"/>
      <c r="Q85" s="24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</row>
    <row customHeight="1" ht="16.5" r="86" s="29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49" t="n"/>
      <c r="K86" s="25" t="n"/>
      <c r="L86" s="33" t="n"/>
      <c r="M86" s="34" t="n"/>
      <c r="N86" s="24" t="n"/>
      <c r="O86" s="24" t="n"/>
      <c r="P86" s="24" t="n"/>
      <c r="Q86" s="24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</row>
    <row customHeight="1" ht="16.5" r="87" s="29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49" t="n"/>
      <c r="K87" s="25" t="n"/>
      <c r="L87" s="33" t="n"/>
      <c r="M87" s="34" t="n"/>
      <c r="N87" s="24" t="n"/>
      <c r="O87" s="24" t="n"/>
      <c r="P87" s="24" t="n"/>
      <c r="Q87" s="24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</row>
    <row customHeight="1" ht="16.5" r="88" s="29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49" t="n"/>
      <c r="K88" s="25" t="n"/>
      <c r="L88" s="33" t="n"/>
      <c r="M88" s="34" t="n"/>
      <c r="N88" s="24" t="n"/>
      <c r="O88" s="24" t="n"/>
      <c r="P88" s="24" t="n"/>
      <c r="Q88" s="24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</row>
    <row customHeight="1" ht="16.5" r="89" s="29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49" t="n"/>
      <c r="K89" s="25" t="n"/>
      <c r="L89" s="33" t="n"/>
      <c r="M89" s="34" t="n"/>
      <c r="N89" s="24" t="n"/>
      <c r="O89" s="24" t="n"/>
      <c r="P89" s="24" t="n"/>
      <c r="Q89" s="24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</row>
    <row customHeight="1" ht="16.5" r="90" s="29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49" t="n"/>
      <c r="K90" s="25" t="n"/>
      <c r="L90" s="33" t="n"/>
      <c r="M90" s="34" t="n"/>
      <c r="N90" s="24" t="n"/>
      <c r="O90" s="24" t="n"/>
      <c r="P90" s="24" t="n"/>
      <c r="Q90" s="24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</row>
    <row customHeight="1" ht="16.5" r="91" s="29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49" t="n"/>
      <c r="K91" s="25" t="n"/>
      <c r="L91" s="33" t="n"/>
      <c r="M91" s="34" t="n"/>
      <c r="N91" s="24" t="n"/>
      <c r="O91" s="24" t="n"/>
      <c r="P91" s="24" t="n"/>
      <c r="Q91" s="24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</row>
    <row customHeight="1" ht="16.5" r="92" s="29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49" t="n"/>
      <c r="K92" s="25" t="n"/>
      <c r="L92" s="33" t="n"/>
      <c r="M92" s="34" t="n"/>
      <c r="N92" s="24" t="n"/>
      <c r="O92" s="24" t="n"/>
      <c r="P92" s="24" t="n"/>
      <c r="Q92" s="24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</row>
    <row customHeight="1" ht="16.5" r="93" s="29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49" t="n"/>
      <c r="K93" s="25" t="n"/>
      <c r="L93" s="33" t="n"/>
      <c r="M93" s="34" t="n"/>
      <c r="N93" s="24" t="n"/>
      <c r="O93" s="24" t="n"/>
      <c r="P93" s="24" t="n"/>
      <c r="Q93" s="24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</row>
    <row customHeight="1" ht="16.5" r="94" s="29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49" t="n"/>
      <c r="K94" s="25" t="n"/>
      <c r="L94" s="33" t="n"/>
      <c r="M94" s="34" t="n"/>
      <c r="N94" s="24" t="n"/>
      <c r="O94" s="24" t="n"/>
      <c r="P94" s="24" t="n"/>
      <c r="Q94" s="24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</row>
    <row customHeight="1" ht="16.5" r="95" s="29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49" t="n"/>
      <c r="K95" s="25" t="n"/>
      <c r="L95" s="33" t="n"/>
      <c r="M95" s="34" t="n"/>
      <c r="N95" s="24" t="n"/>
      <c r="O95" s="24" t="n"/>
      <c r="P95" s="24" t="n"/>
      <c r="Q95" s="24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</row>
    <row customHeight="1" ht="16.5" r="96" s="29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49" t="n"/>
      <c r="K96" s="25" t="n"/>
      <c r="L96" s="33" t="n"/>
      <c r="M96" s="34" t="n"/>
      <c r="N96" s="24" t="n"/>
      <c r="O96" s="24" t="n"/>
      <c r="P96" s="24" t="n"/>
      <c r="Q96" s="24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</row>
    <row customHeight="1" ht="16.5" r="97" s="29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56" t="n"/>
      <c r="K97" s="25" t="n"/>
      <c r="L97" s="33" t="n"/>
      <c r="M97" s="34" t="n"/>
      <c r="N97" s="24" t="n"/>
      <c r="O97" s="24" t="n"/>
      <c r="P97" s="24" t="n"/>
      <c r="Q97" s="24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</row>
    <row customHeight="1" ht="16.5" r="98" s="29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56" t="n"/>
      <c r="K98" s="25" t="n"/>
      <c r="L98" s="33" t="n"/>
      <c r="M98" s="34" t="n"/>
      <c r="N98" s="24" t="n"/>
      <c r="O98" s="24" t="n"/>
      <c r="P98" s="24" t="n"/>
      <c r="Q98" s="24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</row>
    <row customHeight="1" ht="16.5" r="99" s="29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56" t="n"/>
      <c r="K99" s="25" t="n"/>
      <c r="L99" s="33" t="n"/>
      <c r="M99" s="34" t="n"/>
      <c r="N99" s="24" t="n"/>
      <c r="O99" s="24" t="n"/>
      <c r="P99" s="24" t="n"/>
      <c r="Q99" s="24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</row>
    <row customHeight="1" ht="16.5" r="100" s="29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56" t="n"/>
      <c r="K100" s="25" t="n"/>
      <c r="L100" s="33" t="n"/>
      <c r="M100" s="34" t="n"/>
      <c r="N100" s="24" t="n"/>
      <c r="O100" s="24" t="n"/>
      <c r="P100" s="24" t="n"/>
      <c r="Q100" s="24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</row>
    <row customHeight="1" ht="16.5" r="101" s="29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56" t="n"/>
      <c r="K101" s="25" t="n"/>
      <c r="L101" s="33" t="n"/>
      <c r="M101" s="34" t="n"/>
      <c r="N101" s="24" t="n"/>
      <c r="O101" s="24" t="n"/>
      <c r="P101" s="24" t="n"/>
      <c r="Q101" s="24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</row>
    <row customHeight="1" ht="16.5" r="102" s="29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56" t="n"/>
      <c r="K102" s="25" t="n"/>
      <c r="L102" s="33" t="n"/>
      <c r="M102" s="34" t="n"/>
      <c r="N102" s="24" t="n"/>
      <c r="O102" s="24" t="n"/>
      <c r="P102" s="24" t="n"/>
      <c r="Q102" s="24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</row>
    <row customHeight="1" ht="16.5" r="103" s="29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56" t="n"/>
      <c r="K103" s="25" t="n"/>
      <c r="L103" s="33" t="n"/>
      <c r="M103" s="34" t="n"/>
      <c r="N103" s="24" t="n"/>
      <c r="O103" s="24" t="n"/>
      <c r="P103" s="24" t="n"/>
      <c r="Q103" s="24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</row>
    <row customHeight="1" ht="16.5" r="104" s="29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56" t="n"/>
      <c r="K104" s="25" t="n"/>
      <c r="L104" s="33" t="n"/>
      <c r="M104" s="34" t="n"/>
      <c r="N104" s="24" t="n"/>
      <c r="O104" s="24" t="n"/>
      <c r="P104" s="24" t="n"/>
      <c r="Q104" s="24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</row>
    <row customHeight="1" ht="16.5" r="105" s="29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56" t="n"/>
      <c r="K105" s="25" t="n"/>
      <c r="L105" s="33" t="n"/>
      <c r="M105" s="34" t="n"/>
      <c r="N105" s="24" t="n"/>
      <c r="O105" s="24" t="n"/>
      <c r="P105" s="24" t="n"/>
      <c r="Q105" s="24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</row>
    <row customHeight="1" ht="16.5" r="106" s="29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56" t="n"/>
      <c r="K106" s="25" t="n"/>
      <c r="L106" s="33" t="n"/>
      <c r="M106" s="34" t="n"/>
      <c r="N106" s="24" t="n"/>
      <c r="O106" s="24" t="n"/>
      <c r="P106" s="24" t="n"/>
      <c r="Q106" s="24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</row>
    <row customHeight="1" ht="16.5" r="107" s="29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56" t="n"/>
      <c r="K107" s="25" t="n"/>
      <c r="L107" s="33" t="n"/>
      <c r="M107" s="34" t="n"/>
      <c r="N107" s="24" t="n"/>
      <c r="O107" s="24" t="n"/>
      <c r="P107" s="24" t="n"/>
      <c r="Q107" s="24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</row>
    <row customHeight="1" ht="16.5" r="108" s="29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56" t="n"/>
      <c r="K108" s="25" t="n"/>
      <c r="L108" s="33" t="n"/>
      <c r="M108" s="34" t="n"/>
      <c r="N108" s="24" t="n"/>
      <c r="O108" s="24" t="n"/>
      <c r="P108" s="24" t="n"/>
      <c r="Q108" s="24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</row>
    <row customHeight="1" ht="16.5" r="109" s="29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56" t="n"/>
      <c r="K109" s="25" t="n"/>
      <c r="L109" s="33" t="n"/>
      <c r="M109" s="34" t="n"/>
      <c r="N109" s="24" t="n"/>
      <c r="O109" s="24" t="n"/>
      <c r="P109" s="24" t="n"/>
      <c r="Q109" s="24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</row>
    <row customHeight="1" ht="16.5" r="110" s="29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56" t="n"/>
      <c r="K110" s="25" t="n"/>
      <c r="L110" s="33" t="n"/>
      <c r="M110" s="34" t="n"/>
      <c r="N110" s="24" t="n"/>
      <c r="O110" s="24" t="n"/>
      <c r="P110" s="24" t="n"/>
      <c r="Q110" s="24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</row>
    <row customHeight="1" ht="16.5" r="111" s="29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56" t="n"/>
      <c r="K111" s="25" t="n"/>
      <c r="L111" s="33" t="n"/>
      <c r="M111" s="34" t="n"/>
      <c r="N111" s="24" t="n"/>
      <c r="O111" s="24" t="n"/>
      <c r="P111" s="24" t="n"/>
      <c r="Q111" s="24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</row>
    <row customHeight="1" ht="16.5" r="112" s="29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56" t="n"/>
      <c r="K112" s="34" t="n"/>
      <c r="L112" s="33" t="n"/>
      <c r="M112" s="34" t="n"/>
      <c r="N112" s="24" t="n"/>
      <c r="O112" s="24" t="n"/>
      <c r="P112" s="24" t="n"/>
      <c r="Q112" s="24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</row>
    <row customHeight="1" ht="16.5" r="113" s="29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56" t="n"/>
      <c r="K113" s="34" t="n"/>
      <c r="L113" s="33" t="n"/>
      <c r="M113" s="34" t="n"/>
      <c r="N113" s="24" t="n"/>
      <c r="O113" s="24" t="n"/>
      <c r="P113" s="24" t="n"/>
      <c r="Q113" s="24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</row>
    <row customHeight="1" ht="16.5" r="114" s="29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56" t="n"/>
      <c r="K114" s="34" t="n"/>
      <c r="L114" s="33" t="n"/>
      <c r="M114" s="34" t="n"/>
      <c r="N114" s="24" t="n"/>
      <c r="O114" s="24" t="n"/>
      <c r="P114" s="24" t="n"/>
      <c r="Q114" s="24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</row>
    <row customHeight="1" ht="16.5" r="115" s="29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56" t="n"/>
      <c r="K115" s="34" t="n"/>
      <c r="L115" s="33" t="n"/>
      <c r="M115" s="34" t="n"/>
      <c r="N115" s="24" t="n"/>
      <c r="O115" s="24" t="n"/>
      <c r="P115" s="24" t="n"/>
      <c r="Q115" s="24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</row>
    <row customHeight="1" ht="16.5" r="116" s="29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56" t="n"/>
      <c r="K116" s="34" t="n"/>
      <c r="L116" s="33" t="n"/>
      <c r="M116" s="34" t="n"/>
      <c r="N116" s="24" t="n"/>
      <c r="O116" s="24" t="n"/>
      <c r="P116" s="24" t="n"/>
      <c r="Q116" s="24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</row>
    <row customHeight="1" ht="16.5" r="117" s="29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56" t="n"/>
      <c r="K117" s="34" t="n"/>
      <c r="L117" s="33" t="n"/>
      <c r="M117" s="34" t="n"/>
      <c r="N117" s="24" t="n"/>
      <c r="O117" s="24" t="n"/>
      <c r="P117" s="24" t="n"/>
      <c r="Q117" s="24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</row>
    <row customHeight="1" ht="16.5" r="118" s="29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56" t="n"/>
      <c r="K118" s="34" t="n"/>
      <c r="L118" s="33" t="n"/>
      <c r="M118" s="34" t="n"/>
      <c r="N118" s="24" t="n"/>
      <c r="O118" s="24" t="n"/>
      <c r="P118" s="24" t="n"/>
      <c r="Q118" s="24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</row>
    <row customHeight="1" ht="16.5" r="119" s="29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56" t="n"/>
      <c r="K119" s="34" t="n"/>
      <c r="L119" s="33" t="n"/>
      <c r="M119" s="34" t="n"/>
      <c r="N119" s="24" t="n"/>
      <c r="O119" s="24" t="n"/>
      <c r="P119" s="24" t="n"/>
      <c r="Q119" s="24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</row>
    <row customHeight="1" ht="16.5" r="120" s="29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56" t="n"/>
      <c r="K120" s="34" t="n"/>
      <c r="L120" s="33" t="n"/>
      <c r="M120" s="34" t="n"/>
      <c r="N120" s="24" t="n"/>
      <c r="O120" s="24" t="n"/>
      <c r="P120" s="24" t="n"/>
      <c r="Q120" s="24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</row>
    <row customHeight="1" ht="16.5" r="121" s="29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56" t="n"/>
      <c r="K121" s="34" t="n"/>
      <c r="L121" s="33" t="n"/>
      <c r="M121" s="34" t="n"/>
      <c r="N121" s="24" t="n"/>
      <c r="O121" s="24" t="n"/>
      <c r="P121" s="24" t="n"/>
      <c r="Q121" s="24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</row>
    <row customHeight="1" ht="16.5" r="122" s="29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56" t="n"/>
      <c r="K122" s="34" t="n"/>
      <c r="L122" s="33" t="n"/>
      <c r="M122" s="34" t="n"/>
      <c r="N122" s="24" t="n"/>
      <c r="O122" s="24" t="n"/>
      <c r="P122" s="24" t="n"/>
      <c r="Q122" s="24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</row>
    <row customHeight="1" ht="16.5" r="123" s="29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56" t="n"/>
      <c r="K123" s="34" t="n"/>
      <c r="L123" s="33" t="n"/>
      <c r="M123" s="34" t="n"/>
      <c r="N123" s="24" t="n"/>
      <c r="O123" s="24" t="n"/>
      <c r="P123" s="24" t="n"/>
      <c r="Q123" s="24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</row>
    <row customHeight="1" ht="16.5" r="124" s="29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56" t="n"/>
      <c r="K124" s="34" t="n"/>
      <c r="L124" s="33" t="n"/>
      <c r="M124" s="34" t="n"/>
      <c r="N124" s="24" t="n"/>
      <c r="O124" s="24" t="n"/>
      <c r="P124" s="24" t="n"/>
      <c r="Q124" s="24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</row>
    <row customHeight="1" ht="16.5" r="125" s="29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56" t="n"/>
      <c r="K125" s="34" t="n"/>
      <c r="L125" s="33" t="n"/>
      <c r="M125" s="34" t="n"/>
      <c r="N125" s="24" t="n"/>
      <c r="O125" s="24" t="n"/>
      <c r="P125" s="24" t="n"/>
      <c r="Q125" s="24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</row>
    <row customHeight="1" ht="16.5" r="126" s="29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56" t="n"/>
      <c r="K126" s="34" t="n"/>
      <c r="L126" s="33" t="n"/>
      <c r="M126" s="34" t="n"/>
      <c r="N126" s="24" t="n"/>
      <c r="O126" s="24" t="n"/>
      <c r="P126" s="24" t="n"/>
      <c r="Q126" s="24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</row>
    <row customHeight="1" ht="16.5" r="127" s="29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56" t="n"/>
      <c r="K127" s="34" t="n"/>
      <c r="L127" s="33" t="n"/>
      <c r="M127" s="34" t="n"/>
      <c r="N127" s="24" t="n"/>
      <c r="O127" s="24" t="n"/>
      <c r="P127" s="24" t="n"/>
      <c r="Q127" s="24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</row>
    <row customHeight="1" ht="16.5" r="128" s="29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56" t="n"/>
      <c r="K128" s="34" t="n"/>
      <c r="L128" s="33" t="n"/>
      <c r="M128" s="34" t="n"/>
      <c r="N128" s="24" t="n"/>
      <c r="O128" s="24" t="n"/>
      <c r="P128" s="24" t="n"/>
      <c r="Q128" s="24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</row>
    <row customHeight="1" ht="16.5" r="129" s="29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56" t="n"/>
      <c r="K129" s="34" t="n"/>
      <c r="L129" s="33" t="n"/>
      <c r="M129" s="34" t="n"/>
      <c r="N129" s="24" t="n"/>
      <c r="O129" s="24" t="n"/>
      <c r="P129" s="24" t="n"/>
      <c r="Q129" s="24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</row>
    <row customHeight="1" ht="16.5" r="130" s="29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56" t="n"/>
      <c r="K130" s="34" t="n"/>
      <c r="L130" s="33" t="n"/>
      <c r="M130" s="34" t="n"/>
      <c r="N130" s="24" t="n"/>
      <c r="O130" s="24" t="n"/>
      <c r="P130" s="24" t="n"/>
      <c r="Q130" s="24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</row>
    <row customHeight="1" ht="16.5" r="131" s="29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56" t="n"/>
      <c r="K131" s="34" t="n"/>
      <c r="L131" s="33" t="n"/>
      <c r="M131" s="34" t="n"/>
      <c r="N131" s="24" t="n"/>
      <c r="O131" s="24" t="n"/>
      <c r="P131" s="24" t="n"/>
      <c r="Q131" s="24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</row>
    <row customHeight="1" ht="16.5" r="132" s="29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56" t="n"/>
      <c r="K132" s="34" t="n"/>
      <c r="L132" s="33" t="n"/>
      <c r="M132" s="34" t="n"/>
      <c r="N132" s="24" t="n"/>
      <c r="O132" s="24" t="n"/>
      <c r="P132" s="24" t="n"/>
      <c r="Q132" s="24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</row>
    <row customHeight="1" ht="16.5" r="133" s="29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56" t="n"/>
      <c r="K133" s="34" t="n"/>
      <c r="L133" s="33" t="n"/>
      <c r="M133" s="34" t="n"/>
      <c r="N133" s="24" t="n"/>
      <c r="O133" s="24" t="n"/>
      <c r="P133" s="24" t="n"/>
      <c r="Q133" s="24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</row>
    <row customHeight="1" ht="16.5" r="134" s="29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56" t="n"/>
      <c r="K134" s="34" t="n"/>
      <c r="L134" s="33" t="n"/>
      <c r="M134" s="34" t="n"/>
      <c r="N134" s="24" t="n"/>
      <c r="O134" s="24" t="n"/>
      <c r="P134" s="24" t="n"/>
      <c r="Q134" s="24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</row>
    <row customHeight="1" ht="16.5" r="135" s="29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56" t="n"/>
      <c r="K135" s="34" t="n"/>
      <c r="L135" s="33" t="n"/>
      <c r="M135" s="34" t="n"/>
      <c r="N135" s="24" t="n"/>
      <c r="O135" s="24" t="n"/>
      <c r="P135" s="24" t="n"/>
      <c r="Q135" s="24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</row>
    <row customHeight="1" ht="16.5" r="136" s="29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56" t="n"/>
      <c r="K136" s="34" t="n"/>
      <c r="L136" s="33" t="n"/>
      <c r="M136" s="34" t="n"/>
      <c r="N136" s="24" t="n"/>
      <c r="O136" s="24" t="n"/>
      <c r="P136" s="24" t="n"/>
      <c r="Q136" s="24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</row>
    <row customHeight="1" ht="16.5" r="137" s="29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56" t="n"/>
      <c r="K137" s="34" t="n"/>
      <c r="L137" s="33" t="n"/>
      <c r="M137" s="34" t="n"/>
      <c r="N137" s="24" t="n"/>
      <c r="O137" s="24" t="n"/>
      <c r="P137" s="24" t="n"/>
      <c r="Q137" s="24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</row>
    <row customHeight="1" ht="16.5" r="138" s="29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56" t="n"/>
      <c r="K138" s="34" t="n"/>
      <c r="L138" s="33" t="n"/>
      <c r="M138" s="34" t="n"/>
      <c r="N138" s="24" t="n"/>
      <c r="O138" s="24" t="n"/>
      <c r="P138" s="24" t="n"/>
      <c r="Q138" s="24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</row>
    <row customHeight="1" ht="16.5" r="139" s="29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56" t="n"/>
      <c r="K139" s="34" t="n"/>
      <c r="L139" s="33" t="n"/>
      <c r="M139" s="34" t="n"/>
      <c r="N139" s="24" t="n"/>
      <c r="O139" s="24" t="n"/>
      <c r="P139" s="24" t="n"/>
      <c r="Q139" s="24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</row>
    <row customHeight="1" ht="16.5" r="140" s="29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56" t="n"/>
      <c r="K140" s="34" t="n"/>
      <c r="L140" s="33" t="n"/>
      <c r="M140" s="34" t="n"/>
      <c r="N140" s="24" t="n"/>
      <c r="O140" s="24" t="n"/>
      <c r="P140" s="24" t="n"/>
      <c r="Q140" s="24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</row>
    <row customHeight="1" ht="16.5" r="141" s="29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56" t="n"/>
      <c r="K141" s="34" t="n"/>
      <c r="L141" s="33" t="n"/>
      <c r="M141" s="34" t="n"/>
      <c r="N141" s="24" t="n"/>
      <c r="O141" s="24" t="n"/>
      <c r="P141" s="24" t="n"/>
      <c r="Q141" s="24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</row>
    <row customHeight="1" ht="16.5" r="142" s="29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56" t="n"/>
      <c r="K142" s="34" t="n"/>
      <c r="L142" s="33" t="n"/>
      <c r="M142" s="34" t="n"/>
      <c r="N142" s="24" t="n"/>
      <c r="O142" s="24" t="n"/>
      <c r="P142" s="24" t="n"/>
      <c r="Q142" s="24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</row>
    <row customHeight="1" ht="16.5" r="143" s="29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56" t="n"/>
      <c r="K143" s="34" t="n"/>
      <c r="L143" s="33" t="n"/>
      <c r="M143" s="34" t="n"/>
      <c r="N143" s="24" t="n"/>
      <c r="O143" s="24" t="n"/>
      <c r="P143" s="24" t="n"/>
      <c r="Q143" s="24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</row>
    <row customHeight="1" ht="16.5" r="144" s="29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56" t="n"/>
      <c r="K144" s="34" t="n"/>
      <c r="L144" s="33" t="n"/>
      <c r="M144" s="34" t="n"/>
      <c r="N144" s="24" t="n"/>
      <c r="O144" s="24" t="n"/>
      <c r="P144" s="24" t="n"/>
      <c r="Q144" s="24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</row>
    <row customHeight="1" ht="16.5" r="145" s="29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56" t="n"/>
      <c r="K145" s="34" t="n"/>
      <c r="L145" s="33" t="n"/>
      <c r="M145" s="34" t="n"/>
      <c r="N145" s="24" t="n"/>
      <c r="O145" s="24" t="n"/>
      <c r="P145" s="24" t="n"/>
      <c r="Q145" s="24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</row>
    <row customHeight="1" ht="16.5" r="146" s="29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56" t="n"/>
      <c r="K146" s="34" t="n"/>
      <c r="L146" s="33" t="n"/>
      <c r="M146" s="34" t="n"/>
      <c r="N146" s="24" t="n"/>
      <c r="O146" s="24" t="n"/>
      <c r="P146" s="24" t="n"/>
      <c r="Q146" s="24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</row>
    <row customHeight="1" ht="16.5" r="147" s="29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56" t="n"/>
      <c r="K147" s="34" t="n"/>
      <c r="L147" s="33" t="n"/>
      <c r="M147" s="34" t="n"/>
      <c r="N147" s="24" t="n"/>
      <c r="O147" s="24" t="n"/>
      <c r="P147" s="24" t="n"/>
      <c r="Q147" s="24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</row>
    <row customHeight="1" ht="16.5" r="148" s="29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56" t="n"/>
      <c r="K148" s="34" t="n"/>
      <c r="L148" s="33" t="n"/>
      <c r="M148" s="34" t="n"/>
      <c r="N148" s="24" t="n"/>
      <c r="O148" s="24" t="n"/>
      <c r="P148" s="24" t="n"/>
      <c r="Q148" s="24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</row>
    <row customHeight="1" ht="16.5" r="149" s="29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56" t="n"/>
      <c r="K149" s="34" t="n"/>
      <c r="L149" s="33" t="n"/>
      <c r="M149" s="34" t="n"/>
      <c r="N149" s="24" t="n"/>
      <c r="O149" s="24" t="n"/>
      <c r="P149" s="24" t="n"/>
      <c r="Q149" s="24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</row>
    <row customHeight="1" ht="16.5" r="150" s="29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56" t="n"/>
      <c r="K150" s="34" t="n"/>
      <c r="L150" s="33" t="n"/>
      <c r="M150" s="34" t="n"/>
      <c r="N150" s="24" t="n"/>
      <c r="O150" s="24" t="n"/>
      <c r="P150" s="24" t="n"/>
      <c r="Q150" s="24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</row>
    <row customHeight="1" ht="16.5" r="151" s="29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56" t="n"/>
      <c r="K151" s="34" t="n"/>
      <c r="L151" s="33" t="n"/>
      <c r="M151" s="34" t="n"/>
      <c r="N151" s="24" t="n"/>
      <c r="O151" s="24" t="n"/>
      <c r="P151" s="24" t="n"/>
      <c r="Q151" s="24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</row>
    <row customHeight="1" ht="16.5" r="152" s="29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56" t="n"/>
      <c r="K152" s="34" t="n"/>
      <c r="L152" s="33" t="n"/>
      <c r="M152" s="34" t="n"/>
      <c r="N152" s="24" t="n"/>
      <c r="O152" s="24" t="n"/>
      <c r="P152" s="24" t="n"/>
      <c r="Q152" s="24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</row>
    <row customHeight="1" ht="16.5" r="153" s="29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56" t="n"/>
      <c r="K153" s="34" t="n"/>
      <c r="L153" s="33" t="n"/>
      <c r="M153" s="34" t="n"/>
      <c r="N153" s="24" t="n"/>
      <c r="O153" s="24" t="n"/>
      <c r="P153" s="24" t="n"/>
      <c r="Q153" s="24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</row>
    <row customHeight="1" ht="16.5" r="154" s="29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56" t="n"/>
      <c r="K154" s="34" t="n"/>
      <c r="L154" s="33" t="n"/>
      <c r="M154" s="34" t="n"/>
      <c r="N154" s="24" t="n"/>
      <c r="O154" s="24" t="n"/>
      <c r="P154" s="24" t="n"/>
      <c r="Q154" s="24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</row>
    <row customHeight="1" ht="16.5" r="155" s="29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56" t="n"/>
      <c r="K155" s="34" t="n"/>
      <c r="L155" s="33" t="n"/>
      <c r="M155" s="34" t="n"/>
      <c r="N155" s="24" t="n"/>
      <c r="O155" s="24" t="n"/>
      <c r="P155" s="24" t="n"/>
      <c r="Q155" s="24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</row>
    <row customHeight="1" ht="16.5" r="156" s="29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56" t="n"/>
      <c r="K156" s="34" t="n"/>
      <c r="L156" s="33" t="n"/>
      <c r="M156" s="34" t="n"/>
      <c r="N156" s="24" t="n"/>
      <c r="O156" s="24" t="n"/>
      <c r="P156" s="24" t="n"/>
      <c r="Q156" s="24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</row>
    <row customHeight="1" ht="16.5" r="157" s="29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56" t="n"/>
      <c r="K157" s="34" t="n"/>
      <c r="L157" s="33" t="n"/>
      <c r="M157" s="34" t="n"/>
      <c r="N157" s="24" t="n"/>
      <c r="O157" s="24" t="n"/>
      <c r="P157" s="24" t="n"/>
      <c r="Q157" s="24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</row>
    <row customHeight="1" ht="16.5" r="158" s="29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56" t="n"/>
      <c r="K158" s="34" t="n"/>
      <c r="L158" s="33" t="n"/>
      <c r="M158" s="34" t="n"/>
      <c r="N158" s="24" t="n"/>
      <c r="O158" s="24" t="n"/>
      <c r="P158" s="24" t="n"/>
      <c r="Q158" s="24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</row>
    <row customHeight="1" ht="16.5" r="159" s="29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56" t="n"/>
      <c r="K159" s="34" t="n"/>
      <c r="L159" s="33" t="n"/>
      <c r="M159" s="34" t="n"/>
      <c r="N159" s="24" t="n"/>
      <c r="O159" s="24" t="n"/>
      <c r="P159" s="24" t="n"/>
      <c r="Q159" s="24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</row>
    <row customHeight="1" ht="16.5" r="160" s="29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56" t="n"/>
      <c r="K160" s="34" t="n"/>
      <c r="L160" s="33" t="n"/>
      <c r="M160" s="34" t="n"/>
      <c r="N160" s="24" t="n"/>
      <c r="O160" s="24" t="n"/>
      <c r="P160" s="24" t="n"/>
      <c r="Q160" s="24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</row>
    <row customHeight="1" ht="16.5" r="161" s="29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56" t="n"/>
      <c r="K161" s="34" t="n"/>
      <c r="L161" s="33" t="n"/>
      <c r="M161" s="34" t="n"/>
      <c r="N161" s="24" t="n"/>
      <c r="O161" s="24" t="n"/>
      <c r="P161" s="24" t="n"/>
      <c r="Q161" s="24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</row>
    <row customHeight="1" ht="16.5" r="162" s="29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56" t="n"/>
      <c r="K162" s="34" t="n"/>
      <c r="L162" s="33" t="n"/>
      <c r="M162" s="34" t="n"/>
      <c r="N162" s="24" t="n"/>
      <c r="O162" s="24" t="n"/>
      <c r="P162" s="24" t="n"/>
      <c r="Q162" s="24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</row>
    <row customHeight="1" ht="16.5" r="163" s="29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56" t="n"/>
      <c r="K163" s="34" t="n"/>
      <c r="L163" s="33" t="n"/>
      <c r="M163" s="34" t="n"/>
      <c r="N163" s="24" t="n"/>
      <c r="O163" s="24" t="n"/>
      <c r="P163" s="24" t="n"/>
      <c r="Q163" s="24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</row>
    <row customHeight="1" ht="16.5" r="164" s="29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56" t="n"/>
      <c r="K164" s="34" t="n"/>
      <c r="L164" s="33" t="n"/>
      <c r="M164" s="34" t="n"/>
      <c r="N164" s="24" t="n"/>
      <c r="O164" s="24" t="n"/>
      <c r="P164" s="24" t="n"/>
      <c r="Q164" s="24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</row>
    <row customHeight="1" ht="16.5" r="165" s="29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56" t="n"/>
      <c r="K165" s="34" t="n"/>
      <c r="L165" s="33" t="n"/>
      <c r="M165" s="34" t="n"/>
      <c r="N165" s="24" t="n"/>
      <c r="O165" s="24" t="n"/>
      <c r="P165" s="24" t="n"/>
      <c r="Q165" s="24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</row>
    <row customHeight="1" ht="16.5" r="166" s="29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56" t="n"/>
      <c r="K166" s="34" t="n"/>
      <c r="L166" s="33" t="n"/>
      <c r="M166" s="34" t="n"/>
      <c r="N166" s="24" t="n"/>
      <c r="O166" s="24" t="n"/>
      <c r="P166" s="24" t="n"/>
      <c r="Q166" s="24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</row>
    <row customHeight="1" ht="16.5" r="167" s="29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56" t="n"/>
      <c r="K167" s="34" t="n"/>
      <c r="L167" s="33" t="n"/>
      <c r="M167" s="34" t="n"/>
      <c r="N167" s="24" t="n"/>
      <c r="O167" s="24" t="n"/>
      <c r="P167" s="24" t="n"/>
      <c r="Q167" s="24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</row>
    <row customHeight="1" ht="16.5" r="168" s="29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56" t="n"/>
      <c r="K168" s="34" t="n"/>
      <c r="L168" s="33" t="n"/>
      <c r="M168" s="34" t="n"/>
      <c r="N168" s="24" t="n"/>
      <c r="O168" s="24" t="n"/>
      <c r="P168" s="24" t="n"/>
      <c r="Q168" s="24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</row>
    <row customHeight="1" ht="16.5" r="169" s="29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56" t="n"/>
      <c r="K169" s="34" t="n"/>
      <c r="L169" s="33" t="n"/>
      <c r="M169" s="34" t="n"/>
      <c r="N169" s="24" t="n"/>
      <c r="O169" s="24" t="n"/>
      <c r="P169" s="24" t="n"/>
      <c r="Q169" s="24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</row>
    <row customHeight="1" ht="16.5" r="170" s="29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56" t="n"/>
      <c r="K170" s="34" t="n"/>
      <c r="L170" s="33" t="n"/>
      <c r="M170" s="34" t="n"/>
      <c r="N170" s="24" t="n"/>
      <c r="O170" s="24" t="n"/>
      <c r="P170" s="24" t="n"/>
      <c r="Q170" s="24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</row>
    <row customHeight="1" ht="16.5" r="171" s="29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56" t="n"/>
      <c r="K171" s="34" t="n"/>
      <c r="L171" s="33" t="n"/>
      <c r="M171" s="34" t="n"/>
      <c r="N171" s="24" t="n"/>
      <c r="O171" s="24" t="n"/>
      <c r="P171" s="24" t="n"/>
      <c r="Q171" s="24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</row>
    <row customHeight="1" ht="16.5" r="172" s="29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56" t="n"/>
      <c r="K172" s="34" t="n"/>
      <c r="L172" s="33" t="n"/>
      <c r="M172" s="34" t="n"/>
      <c r="N172" s="24" t="n"/>
      <c r="O172" s="24" t="n"/>
      <c r="P172" s="24" t="n"/>
      <c r="Q172" s="24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</row>
    <row customHeight="1" ht="16.5" r="173" s="29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56" t="n"/>
      <c r="K173" s="34" t="n"/>
      <c r="L173" s="33" t="n"/>
      <c r="M173" s="34" t="n"/>
      <c r="N173" s="24" t="n"/>
      <c r="O173" s="24" t="n"/>
      <c r="P173" s="24" t="n"/>
      <c r="Q173" s="24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</row>
    <row customHeight="1" ht="16.5" r="174" s="29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56" t="n"/>
      <c r="K174" s="34" t="n"/>
      <c r="L174" s="33" t="n"/>
      <c r="M174" s="34" t="n"/>
      <c r="N174" s="24" t="n"/>
      <c r="O174" s="24" t="n"/>
      <c r="P174" s="24" t="n"/>
      <c r="Q174" s="24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</row>
    <row customHeight="1" ht="16.5" r="175" s="29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56" t="n"/>
      <c r="K175" s="34" t="n"/>
      <c r="L175" s="33" t="n"/>
      <c r="M175" s="34" t="n"/>
      <c r="N175" s="24" t="n"/>
      <c r="O175" s="24" t="n"/>
      <c r="P175" s="24" t="n"/>
      <c r="Q175" s="24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</row>
    <row customHeight="1" ht="16.5" r="176" s="29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56" t="n"/>
      <c r="K176" s="34" t="n"/>
      <c r="L176" s="33" t="n"/>
      <c r="M176" s="34" t="n"/>
      <c r="N176" s="24" t="n"/>
      <c r="O176" s="24" t="n"/>
      <c r="P176" s="24" t="n"/>
      <c r="Q176" s="24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</row>
    <row customHeight="1" ht="16.5" r="177" s="29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56" t="n"/>
      <c r="K177" s="34" t="n"/>
      <c r="L177" s="33" t="n"/>
      <c r="M177" s="34" t="n"/>
      <c r="N177" s="24" t="n"/>
      <c r="O177" s="24" t="n"/>
      <c r="P177" s="24" t="n"/>
      <c r="Q177" s="24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</row>
    <row customHeight="1" ht="16.5" r="178" s="29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56" t="n"/>
      <c r="K178" s="34" t="n"/>
      <c r="L178" s="33" t="n"/>
      <c r="M178" s="34" t="n"/>
      <c r="N178" s="24" t="n"/>
      <c r="O178" s="24" t="n"/>
      <c r="P178" s="24" t="n"/>
      <c r="Q178" s="24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</row>
    <row customHeight="1" ht="16.5" r="179" s="29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56" t="n"/>
      <c r="K179" s="34" t="n"/>
      <c r="L179" s="33" t="n"/>
      <c r="M179" s="34" t="n"/>
      <c r="N179" s="24" t="n"/>
      <c r="O179" s="24" t="n"/>
      <c r="P179" s="24" t="n"/>
      <c r="Q179" s="24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</row>
    <row customHeight="1" ht="16.5" r="180" s="29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56" t="n"/>
      <c r="K180" s="34" t="n"/>
      <c r="L180" s="33" t="n"/>
      <c r="M180" s="34" t="n"/>
      <c r="N180" s="24" t="n"/>
      <c r="O180" s="24" t="n"/>
      <c r="P180" s="24" t="n"/>
      <c r="Q180" s="24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</row>
    <row customHeight="1" ht="16.5" r="181" s="29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56" t="n"/>
      <c r="K181" s="34" t="n"/>
      <c r="L181" s="33" t="n"/>
      <c r="M181" s="34" t="n"/>
      <c r="N181" s="24" t="n"/>
      <c r="O181" s="24" t="n"/>
      <c r="P181" s="24" t="n"/>
      <c r="Q181" s="24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</row>
    <row customHeight="1" ht="16.5" r="182" s="29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56" t="n"/>
      <c r="K182" s="34" t="n"/>
      <c r="L182" s="33" t="n"/>
      <c r="M182" s="34" t="n"/>
      <c r="N182" s="24" t="n"/>
      <c r="O182" s="24" t="n"/>
      <c r="P182" s="24" t="n"/>
      <c r="Q182" s="24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</row>
    <row customHeight="1" ht="16.5" r="183" s="29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56" t="n"/>
      <c r="K183" s="34" t="n"/>
      <c r="L183" s="33" t="n"/>
      <c r="M183" s="34" t="n"/>
      <c r="N183" s="24" t="n"/>
      <c r="O183" s="24" t="n"/>
      <c r="P183" s="24" t="n"/>
      <c r="Q183" s="24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</row>
    <row customHeight="1" ht="16.5" r="184" s="29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56" t="n"/>
      <c r="K184" s="34" t="n"/>
      <c r="L184" s="33" t="n"/>
      <c r="M184" s="34" t="n"/>
      <c r="N184" s="24" t="n"/>
      <c r="O184" s="24" t="n"/>
      <c r="P184" s="24" t="n"/>
      <c r="Q184" s="24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</row>
    <row customHeight="1" ht="16.5" r="185" s="29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56" t="n"/>
      <c r="K185" s="34" t="n"/>
      <c r="L185" s="33" t="n"/>
      <c r="M185" s="34" t="n"/>
      <c r="N185" s="24" t="n"/>
      <c r="O185" s="24" t="n"/>
      <c r="P185" s="24" t="n"/>
      <c r="Q185" s="24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</row>
    <row customHeight="1" ht="16.5" r="186" s="29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56" t="n"/>
      <c r="K186" s="34" t="n"/>
      <c r="L186" s="33" t="n"/>
      <c r="M186" s="34" t="n"/>
      <c r="N186" s="24" t="n"/>
      <c r="O186" s="24" t="n"/>
      <c r="P186" s="24" t="n"/>
      <c r="Q186" s="24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</row>
    <row customHeight="1" ht="16.5" r="187" s="29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56" t="n"/>
      <c r="K187" s="34" t="n"/>
      <c r="L187" s="33" t="n"/>
      <c r="M187" s="34" t="n"/>
      <c r="N187" s="24" t="n"/>
      <c r="O187" s="24" t="n"/>
      <c r="P187" s="24" t="n"/>
      <c r="Q187" s="24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</row>
    <row customHeight="1" ht="16.5" r="188" s="29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56" t="n"/>
      <c r="K188" s="34" t="n"/>
      <c r="L188" s="33" t="n"/>
      <c r="M188" s="34" t="n"/>
      <c r="N188" s="24" t="n"/>
      <c r="O188" s="24" t="n"/>
      <c r="P188" s="24" t="n"/>
      <c r="Q188" s="24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</row>
    <row customHeight="1" ht="16.5" r="189" s="29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56" t="n"/>
      <c r="K189" s="34" t="n"/>
      <c r="L189" s="33" t="n"/>
      <c r="M189" s="34" t="n"/>
      <c r="N189" s="24" t="n"/>
      <c r="O189" s="24" t="n"/>
      <c r="P189" s="24" t="n"/>
      <c r="Q189" s="24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</row>
    <row customHeight="1" ht="16.5" r="190" s="29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56" t="n"/>
      <c r="K190" s="34" t="n"/>
      <c r="L190" s="33" t="n"/>
      <c r="M190" s="34" t="n"/>
      <c r="N190" s="24" t="n"/>
      <c r="O190" s="24" t="n"/>
      <c r="P190" s="24" t="n"/>
      <c r="Q190" s="24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</row>
    <row customHeight="1" ht="16.5" r="191" s="29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56" t="n"/>
      <c r="K191" s="34" t="n"/>
      <c r="L191" s="33" t="n"/>
      <c r="M191" s="34" t="n"/>
      <c r="N191" s="24" t="n"/>
      <c r="O191" s="24" t="n"/>
      <c r="P191" s="24" t="n"/>
      <c r="Q191" s="24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</row>
    <row customHeight="1" ht="16.5" r="192" s="29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56" t="n"/>
      <c r="K192" s="34" t="n"/>
      <c r="L192" s="33" t="n"/>
      <c r="M192" s="34" t="n"/>
      <c r="N192" s="24" t="n"/>
      <c r="O192" s="24" t="n"/>
      <c r="P192" s="24" t="n"/>
      <c r="Q192" s="24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</row>
    <row customHeight="1" ht="16.5" r="193" s="29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56" t="n"/>
      <c r="K193" s="34" t="n"/>
      <c r="L193" s="33" t="n"/>
      <c r="M193" s="34" t="n"/>
      <c r="N193" s="24" t="n"/>
      <c r="O193" s="24" t="n"/>
      <c r="P193" s="24" t="n"/>
      <c r="Q193" s="24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</row>
    <row customHeight="1" ht="16.5" r="194" s="29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56" t="n"/>
      <c r="K194" s="34" t="n"/>
      <c r="L194" s="33" t="n"/>
      <c r="M194" s="34" t="n"/>
      <c r="N194" s="24" t="n"/>
      <c r="O194" s="24" t="n"/>
      <c r="P194" s="24" t="n"/>
      <c r="Q194" s="24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</row>
    <row customHeight="1" ht="16.5" r="195" s="29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56" t="n"/>
      <c r="K195" s="34" t="n"/>
      <c r="L195" s="33" t="n"/>
      <c r="M195" s="34" t="n"/>
      <c r="N195" s="24" t="n"/>
      <c r="O195" s="24" t="n"/>
      <c r="P195" s="24" t="n"/>
      <c r="Q195" s="24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</row>
    <row customHeight="1" ht="16.5" r="196" s="29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56" t="n"/>
      <c r="K196" s="34" t="n"/>
      <c r="L196" s="33" t="n"/>
      <c r="M196" s="34" t="n"/>
      <c r="N196" s="24" t="n"/>
      <c r="O196" s="24" t="n"/>
      <c r="P196" s="24" t="n"/>
      <c r="Q196" s="24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</row>
    <row customHeight="1" ht="16.5" r="197" s="29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56" t="n"/>
      <c r="K197" s="34" t="n"/>
      <c r="L197" s="33" t="n"/>
      <c r="M197" s="34" t="n"/>
      <c r="N197" s="24" t="n"/>
      <c r="O197" s="24" t="n"/>
      <c r="P197" s="24" t="n"/>
      <c r="Q197" s="24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</row>
    <row customHeight="1" ht="16.5" r="198" s="29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56" t="n"/>
      <c r="K198" s="34" t="n"/>
      <c r="L198" s="33" t="n"/>
      <c r="M198" s="34" t="n"/>
      <c r="N198" s="24" t="n"/>
      <c r="O198" s="24" t="n"/>
      <c r="P198" s="24" t="n"/>
      <c r="Q198" s="24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</row>
    <row customHeight="1" ht="16.5" r="199" s="29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56" t="n"/>
      <c r="K199" s="34" t="n"/>
      <c r="L199" s="33" t="n"/>
      <c r="M199" s="34" t="n"/>
      <c r="N199" s="24" t="n"/>
      <c r="O199" s="24" t="n"/>
      <c r="P199" s="24" t="n"/>
      <c r="Q199" s="24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</row>
    <row customHeight="1" ht="16.5" r="200" s="29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56" t="n"/>
      <c r="K200" s="34" t="n"/>
      <c r="L200" s="33" t="n"/>
      <c r="M200" s="34" t="n"/>
      <c r="N200" s="24" t="n"/>
      <c r="O200" s="24" t="n"/>
      <c r="P200" s="24" t="n"/>
      <c r="Q200" s="24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</row>
    <row customHeight="1" ht="16.5" r="201" s="29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56" t="n"/>
      <c r="K201" s="34" t="n"/>
      <c r="L201" s="33" t="n"/>
      <c r="M201" s="34" t="n"/>
      <c r="N201" s="24" t="n"/>
      <c r="O201" s="24" t="n"/>
      <c r="P201" s="24" t="n"/>
      <c r="Q201" s="24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</row>
    <row customHeight="1" ht="16.5" r="202" s="29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56" t="n"/>
      <c r="K202" s="34" t="n"/>
      <c r="L202" s="33" t="n"/>
      <c r="M202" s="34" t="n"/>
      <c r="N202" s="24" t="n"/>
      <c r="O202" s="24" t="n"/>
      <c r="P202" s="24" t="n"/>
      <c r="Q202" s="24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</row>
    <row customHeight="1" ht="16.5" r="203" s="29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56" t="n"/>
      <c r="K203" s="34" t="n"/>
      <c r="L203" s="33" t="n"/>
      <c r="M203" s="34" t="n"/>
      <c r="N203" s="24" t="n"/>
      <c r="O203" s="24" t="n"/>
      <c r="P203" s="24" t="n"/>
      <c r="Q203" s="24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</row>
    <row customHeight="1" ht="16.5" r="204" s="29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56" t="n"/>
      <c r="K204" s="34" t="n"/>
      <c r="L204" s="33" t="n"/>
      <c r="M204" s="34" t="n"/>
      <c r="N204" s="24" t="n"/>
      <c r="O204" s="24" t="n"/>
      <c r="P204" s="24" t="n"/>
      <c r="Q204" s="24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</row>
    <row customHeight="1" ht="16.5" r="205" s="29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56" t="n"/>
      <c r="K205" s="34" t="n"/>
      <c r="L205" s="33" t="n"/>
      <c r="M205" s="34" t="n"/>
      <c r="N205" s="24" t="n"/>
      <c r="O205" s="24" t="n"/>
      <c r="P205" s="24" t="n"/>
      <c r="Q205" s="24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</row>
    <row customHeight="1" ht="16.5" r="206" s="29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56" t="n"/>
      <c r="K206" s="34" t="n"/>
      <c r="L206" s="33" t="n"/>
      <c r="M206" s="34" t="n"/>
      <c r="N206" s="24" t="n"/>
      <c r="O206" s="24" t="n"/>
      <c r="P206" s="24" t="n"/>
      <c r="Q206" s="24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</row>
    <row customHeight="1" ht="16.5" r="207" s="29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56" t="n"/>
      <c r="K207" s="34" t="n"/>
      <c r="L207" s="33" t="n"/>
      <c r="M207" s="34" t="n"/>
      <c r="N207" s="24" t="n"/>
      <c r="O207" s="24" t="n"/>
      <c r="P207" s="24" t="n"/>
      <c r="Q207" s="24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</row>
    <row customHeight="1" ht="16.5" r="208" s="29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56" t="n"/>
      <c r="K208" s="34" t="n"/>
      <c r="L208" s="33" t="n"/>
      <c r="M208" s="34" t="n"/>
      <c r="N208" s="24" t="n"/>
      <c r="O208" s="24" t="n"/>
      <c r="P208" s="24" t="n"/>
      <c r="Q208" s="24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</row>
    <row customHeight="1" ht="16.5" r="209" s="29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56" t="n"/>
      <c r="K209" s="34" t="n"/>
      <c r="L209" s="33" t="n"/>
      <c r="M209" s="34" t="n"/>
      <c r="N209" s="24" t="n"/>
      <c r="O209" s="24" t="n"/>
      <c r="P209" s="24" t="n"/>
      <c r="Q209" s="24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</row>
    <row customHeight="1" ht="16.5" r="210" s="29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56" t="n"/>
      <c r="K210" s="34" t="n"/>
      <c r="L210" s="33" t="n"/>
      <c r="M210" s="34" t="n"/>
      <c r="N210" s="24" t="n"/>
      <c r="O210" s="24" t="n"/>
      <c r="P210" s="24" t="n"/>
      <c r="Q210" s="24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</row>
    <row customHeight="1" ht="16.5" r="211" s="29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56" t="n"/>
      <c r="K211" s="34" t="n"/>
      <c r="L211" s="33" t="n"/>
      <c r="M211" s="34" t="n"/>
      <c r="N211" s="24" t="n"/>
      <c r="O211" s="24" t="n"/>
      <c r="P211" s="24" t="n"/>
      <c r="Q211" s="24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</row>
    <row customHeight="1" ht="16.5" r="212" s="29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56" t="n"/>
      <c r="K212" s="34" t="n"/>
      <c r="L212" s="33" t="n"/>
      <c r="M212" s="34" t="n"/>
      <c r="N212" s="24" t="n"/>
      <c r="O212" s="24" t="n"/>
      <c r="P212" s="24" t="n"/>
      <c r="Q212" s="24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</row>
    <row customHeight="1" ht="16.5" r="213" s="29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56" t="n"/>
      <c r="K213" s="34" t="n"/>
      <c r="L213" s="33" t="n"/>
      <c r="M213" s="34" t="n"/>
      <c r="N213" s="24" t="n"/>
      <c r="O213" s="24" t="n"/>
      <c r="P213" s="24" t="n"/>
      <c r="Q213" s="24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</row>
    <row customHeight="1" ht="16.5" r="214" s="29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56" t="n"/>
      <c r="K214" s="34" t="n"/>
      <c r="L214" s="33" t="n"/>
      <c r="M214" s="34" t="n"/>
      <c r="N214" s="24" t="n"/>
      <c r="O214" s="24" t="n"/>
      <c r="P214" s="24" t="n"/>
      <c r="Q214" s="24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</row>
    <row customHeight="1" ht="16.5" r="215" s="29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56" t="n"/>
      <c r="K215" s="34" t="n"/>
      <c r="L215" s="33" t="n"/>
      <c r="M215" s="34" t="n"/>
      <c r="N215" s="24" t="n"/>
      <c r="O215" s="24" t="n"/>
      <c r="P215" s="24" t="n"/>
      <c r="Q215" s="24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</row>
    <row customHeight="1" ht="16.5" r="216" s="29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56" t="n"/>
      <c r="K216" s="34" t="n"/>
      <c r="L216" s="33" t="n"/>
      <c r="M216" s="34" t="n"/>
      <c r="N216" s="24" t="n"/>
      <c r="O216" s="24" t="n"/>
      <c r="P216" s="24" t="n"/>
      <c r="Q216" s="24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</row>
    <row customHeight="1" ht="16.5" r="217" s="29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56" t="n"/>
      <c r="K217" s="34" t="n"/>
      <c r="L217" s="33" t="n"/>
      <c r="M217" s="34" t="n"/>
      <c r="N217" s="24" t="n"/>
      <c r="O217" s="24" t="n"/>
      <c r="P217" s="24" t="n"/>
      <c r="Q217" s="24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</row>
    <row customHeight="1" ht="16.5" r="218" s="29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56" t="n"/>
      <c r="K218" s="34" t="n"/>
      <c r="L218" s="33" t="n"/>
      <c r="M218" s="34" t="n"/>
      <c r="N218" s="24" t="n"/>
      <c r="O218" s="24" t="n"/>
      <c r="P218" s="24" t="n"/>
      <c r="Q218" s="24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</row>
    <row customHeight="1" ht="16.5" r="219" s="29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56" t="n"/>
      <c r="K219" s="34" t="n"/>
      <c r="L219" s="33" t="n"/>
      <c r="M219" s="34" t="n"/>
      <c r="N219" s="24" t="n"/>
      <c r="O219" s="24" t="n"/>
      <c r="P219" s="24" t="n"/>
      <c r="Q219" s="24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</row>
    <row customHeight="1" ht="16.5" r="220" s="29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56" t="n"/>
      <c r="K220" s="34" t="n"/>
      <c r="L220" s="33" t="n"/>
      <c r="M220" s="34" t="n"/>
      <c r="N220" s="24" t="n"/>
      <c r="O220" s="24" t="n"/>
      <c r="P220" s="24" t="n"/>
      <c r="Q220" s="24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</row>
    <row customHeight="1" ht="16.5" r="221" s="29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56" t="n"/>
      <c r="K221" s="34" t="n"/>
      <c r="L221" s="33" t="n"/>
      <c r="M221" s="34" t="n"/>
      <c r="N221" s="24" t="n"/>
      <c r="O221" s="24" t="n"/>
      <c r="P221" s="24" t="n"/>
      <c r="Q221" s="24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</row>
    <row customHeight="1" ht="16.5" r="222" s="29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56" t="n"/>
      <c r="K222" s="34" t="n"/>
      <c r="L222" s="33" t="n"/>
      <c r="M222" s="34" t="n"/>
      <c r="N222" s="24" t="n"/>
      <c r="O222" s="24" t="n"/>
      <c r="P222" s="24" t="n"/>
      <c r="Q222" s="24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</row>
    <row customHeight="1" ht="16.5" r="223" s="29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56" t="n"/>
      <c r="K223" s="34" t="n"/>
      <c r="L223" s="33" t="n"/>
      <c r="M223" s="34" t="n"/>
      <c r="N223" s="24" t="n"/>
      <c r="O223" s="24" t="n"/>
      <c r="P223" s="24" t="n"/>
      <c r="Q223" s="24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</row>
    <row customHeight="1" ht="16.5" r="224" s="29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56" t="n"/>
      <c r="K224" s="34" t="n"/>
      <c r="L224" s="33" t="n"/>
      <c r="M224" s="34" t="n"/>
      <c r="N224" s="24" t="n"/>
      <c r="O224" s="24" t="n"/>
      <c r="P224" s="24" t="n"/>
      <c r="Q224" s="24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</row>
    <row customHeight="1" ht="16.5" r="225" s="29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56" t="n"/>
      <c r="K225" s="34" t="n"/>
      <c r="L225" s="33" t="n"/>
      <c r="M225" s="34" t="n"/>
      <c r="N225" s="24" t="n"/>
      <c r="O225" s="24" t="n"/>
      <c r="P225" s="24" t="n"/>
      <c r="Q225" s="24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</row>
    <row customHeight="1" ht="16.5" r="226" s="29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56" t="n"/>
      <c r="K226" s="34" t="n"/>
      <c r="L226" s="33" t="n"/>
      <c r="M226" s="34" t="n"/>
      <c r="N226" s="24" t="n"/>
      <c r="O226" s="24" t="n"/>
      <c r="P226" s="24" t="n"/>
      <c r="Q226" s="24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</row>
    <row customHeight="1" ht="16.5" r="227" s="29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56" t="n"/>
      <c r="K227" s="34" t="n"/>
      <c r="L227" s="33" t="n"/>
      <c r="M227" s="34" t="n"/>
      <c r="N227" s="24" t="n"/>
      <c r="O227" s="24" t="n"/>
      <c r="P227" s="24" t="n"/>
      <c r="Q227" s="24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</row>
    <row customHeight="1" ht="16.5" r="228" s="29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56" t="n"/>
      <c r="K228" s="34" t="n"/>
      <c r="L228" s="33" t="n"/>
      <c r="M228" s="34" t="n"/>
      <c r="N228" s="24" t="n"/>
      <c r="O228" s="24" t="n"/>
      <c r="P228" s="24" t="n"/>
      <c r="Q228" s="24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</row>
    <row customHeight="1" ht="16.5" r="229" s="29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56" t="n"/>
      <c r="K229" s="34" t="n"/>
      <c r="L229" s="33" t="n"/>
      <c r="M229" s="34" t="n"/>
      <c r="N229" s="24" t="n"/>
      <c r="O229" s="24" t="n"/>
      <c r="P229" s="24" t="n"/>
      <c r="Q229" s="24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</row>
    <row customHeight="1" ht="16.5" r="230" s="29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56" t="n"/>
      <c r="K230" s="34" t="n"/>
      <c r="L230" s="33" t="n"/>
      <c r="M230" s="34" t="n"/>
      <c r="N230" s="24" t="n"/>
      <c r="O230" s="24" t="n"/>
      <c r="P230" s="24" t="n"/>
      <c r="Q230" s="24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</row>
    <row customHeight="1" ht="16.5" r="231" s="29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56" t="n"/>
      <c r="K231" s="34" t="n"/>
      <c r="L231" s="33" t="n"/>
      <c r="M231" s="34" t="n"/>
      <c r="N231" s="24" t="n"/>
      <c r="O231" s="24" t="n"/>
      <c r="P231" s="24" t="n"/>
      <c r="Q231" s="24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</row>
    <row customHeight="1" ht="16.5" r="232" s="29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56" t="n"/>
      <c r="K232" s="34" t="n"/>
      <c r="L232" s="33" t="n"/>
      <c r="M232" s="34" t="n"/>
      <c r="N232" s="24" t="n"/>
      <c r="O232" s="24" t="n"/>
      <c r="P232" s="24" t="n"/>
      <c r="Q232" s="24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</row>
    <row customHeight="1" ht="16.5" r="233" s="29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56" t="n"/>
      <c r="K233" s="34" t="n"/>
      <c r="L233" s="33" t="n"/>
      <c r="M233" s="34" t="n"/>
      <c r="N233" s="24" t="n"/>
      <c r="O233" s="24" t="n"/>
      <c r="P233" s="24" t="n"/>
      <c r="Q233" s="24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</row>
    <row customHeight="1" ht="16.5" r="234" s="29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56" t="n"/>
      <c r="K234" s="34" t="n"/>
      <c r="L234" s="33" t="n"/>
      <c r="M234" s="34" t="n"/>
      <c r="N234" s="24" t="n"/>
      <c r="O234" s="24" t="n"/>
      <c r="P234" s="24" t="n"/>
      <c r="Q234" s="24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</row>
    <row customHeight="1" ht="16.5" r="235" s="29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56" t="n"/>
      <c r="K235" s="34" t="n"/>
      <c r="L235" s="33" t="n"/>
      <c r="M235" s="34" t="n"/>
      <c r="N235" s="24" t="n"/>
      <c r="O235" s="24" t="n"/>
      <c r="P235" s="24" t="n"/>
      <c r="Q235" s="24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</row>
    <row customHeight="1" ht="16.5" r="236" s="29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56" t="n"/>
      <c r="K236" s="34" t="n"/>
      <c r="L236" s="33" t="n"/>
      <c r="M236" s="34" t="n"/>
      <c r="N236" s="24" t="n"/>
      <c r="O236" s="24" t="n"/>
      <c r="P236" s="24" t="n"/>
      <c r="Q236" s="24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</row>
    <row customHeight="1" ht="16.5" r="237" s="29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56" t="n"/>
      <c r="K237" s="34" t="n"/>
      <c r="L237" s="33" t="n"/>
      <c r="M237" s="34" t="n"/>
      <c r="N237" s="24" t="n"/>
      <c r="O237" s="24" t="n"/>
      <c r="P237" s="24" t="n"/>
      <c r="Q237" s="24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</row>
    <row customHeight="1" ht="16.5" r="238" s="29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56" t="n"/>
      <c r="K238" s="34" t="n"/>
      <c r="L238" s="33" t="n"/>
      <c r="M238" s="34" t="n"/>
      <c r="N238" s="24" t="n"/>
      <c r="O238" s="24" t="n"/>
      <c r="P238" s="24" t="n"/>
      <c r="Q238" s="24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</row>
    <row customHeight="1" ht="16.5" r="239" s="29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56" t="n"/>
      <c r="K239" s="34" t="n"/>
      <c r="L239" s="33" t="n"/>
      <c r="M239" s="34" t="n"/>
      <c r="N239" s="24" t="n"/>
      <c r="O239" s="24" t="n"/>
      <c r="P239" s="24" t="n"/>
      <c r="Q239" s="24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</row>
    <row customHeight="1" ht="16.5" r="240" s="29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56" t="n"/>
      <c r="K240" s="34" t="n"/>
      <c r="L240" s="33" t="n"/>
      <c r="M240" s="34" t="n"/>
      <c r="N240" s="24" t="n"/>
      <c r="O240" s="24" t="n"/>
      <c r="P240" s="24" t="n"/>
      <c r="Q240" s="24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</row>
    <row customHeight="1" ht="16.5" r="241" s="29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56" t="n"/>
      <c r="K241" s="34" t="n"/>
      <c r="L241" s="33" t="n"/>
      <c r="M241" s="34" t="n"/>
      <c r="N241" s="24" t="n"/>
      <c r="O241" s="24" t="n"/>
      <c r="P241" s="24" t="n"/>
      <c r="Q241" s="24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</row>
    <row customHeight="1" ht="16.5" r="242" s="29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56" t="n"/>
      <c r="K242" s="34" t="n"/>
      <c r="L242" s="33" t="n"/>
      <c r="M242" s="34" t="n"/>
      <c r="N242" s="24" t="n"/>
      <c r="O242" s="24" t="n"/>
      <c r="P242" s="24" t="n"/>
      <c r="Q242" s="24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</row>
    <row customHeight="1" ht="16.5" r="243" s="29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56" t="n"/>
      <c r="K243" s="34" t="n"/>
      <c r="L243" s="33" t="n"/>
      <c r="M243" s="34" t="n"/>
      <c r="N243" s="24" t="n"/>
      <c r="O243" s="24" t="n"/>
      <c r="P243" s="24" t="n"/>
      <c r="Q243" s="24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</row>
    <row customHeight="1" ht="16.5" r="244" s="29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56" t="n"/>
      <c r="K244" s="34" t="n"/>
      <c r="L244" s="33" t="n"/>
      <c r="M244" s="34" t="n"/>
      <c r="N244" s="24" t="n"/>
      <c r="O244" s="24" t="n"/>
      <c r="P244" s="24" t="n"/>
      <c r="Q244" s="24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</row>
    <row customHeight="1" ht="16.5" r="245" s="29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56" t="n"/>
      <c r="K245" s="34" t="n"/>
      <c r="L245" s="33" t="n"/>
      <c r="M245" s="34" t="n"/>
      <c r="N245" s="24" t="n"/>
      <c r="O245" s="24" t="n"/>
      <c r="P245" s="24" t="n"/>
      <c r="Q245" s="24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</row>
    <row customHeight="1" ht="16.5" r="246" s="29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56" t="n"/>
      <c r="K246" s="34" t="n"/>
      <c r="L246" s="33" t="n"/>
      <c r="M246" s="34" t="n"/>
      <c r="N246" s="24" t="n"/>
      <c r="O246" s="24" t="n"/>
      <c r="P246" s="24" t="n"/>
      <c r="Q246" s="24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</row>
    <row customHeight="1" ht="16.5" r="247" s="29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56" t="n"/>
      <c r="K247" s="34" t="n"/>
      <c r="L247" s="33" t="n"/>
      <c r="M247" s="34" t="n"/>
      <c r="N247" s="24" t="n"/>
      <c r="O247" s="24" t="n"/>
      <c r="P247" s="24" t="n"/>
      <c r="Q247" s="24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</row>
    <row customHeight="1" ht="16.5" r="248" s="29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56" t="n"/>
      <c r="K248" s="34" t="n"/>
      <c r="L248" s="33" t="n"/>
      <c r="M248" s="34" t="n"/>
      <c r="N248" s="24" t="n"/>
      <c r="O248" s="24" t="n"/>
      <c r="P248" s="24" t="n"/>
      <c r="Q248" s="24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</row>
    <row customHeight="1" ht="16.5" r="249" s="29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56" t="n"/>
      <c r="K249" s="34" t="n"/>
      <c r="L249" s="33" t="n"/>
      <c r="M249" s="34" t="n"/>
      <c r="N249" s="24" t="n"/>
      <c r="O249" s="24" t="n"/>
      <c r="P249" s="24" t="n"/>
      <c r="Q249" s="24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</row>
    <row customHeight="1" ht="16.5" r="250" s="29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56" t="n"/>
      <c r="K250" s="34" t="n"/>
      <c r="L250" s="33" t="n"/>
      <c r="M250" s="34" t="n"/>
      <c r="N250" s="24" t="n"/>
      <c r="O250" s="24" t="n"/>
      <c r="P250" s="24" t="n"/>
      <c r="Q250" s="24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</row>
    <row customHeight="1" ht="16.5" r="251" s="29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56" t="n"/>
      <c r="K251" s="34" t="n"/>
      <c r="L251" s="33" t="n"/>
      <c r="M251" s="34" t="n"/>
      <c r="N251" s="24" t="n"/>
      <c r="O251" s="24" t="n"/>
      <c r="P251" s="24" t="n"/>
      <c r="Q251" s="24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</row>
    <row customHeight="1" ht="16.5" r="252" s="29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56" t="n"/>
      <c r="K252" s="34" t="n"/>
      <c r="L252" s="33" t="n"/>
      <c r="M252" s="34" t="n"/>
      <c r="N252" s="24" t="n"/>
      <c r="O252" s="24" t="n"/>
      <c r="P252" s="24" t="n"/>
      <c r="Q252" s="24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</row>
    <row customHeight="1" ht="16.5" r="253" s="29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56" t="n"/>
      <c r="K253" s="34" t="n"/>
      <c r="L253" s="33" t="n"/>
      <c r="M253" s="34" t="n"/>
      <c r="N253" s="24" t="n"/>
      <c r="O253" s="24" t="n"/>
      <c r="P253" s="24" t="n"/>
      <c r="Q253" s="24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</row>
    <row customHeight="1" ht="16.5" r="254" s="29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56" t="n"/>
      <c r="K254" s="34" t="n"/>
      <c r="L254" s="33" t="n"/>
      <c r="M254" s="34" t="n"/>
      <c r="N254" s="24" t="n"/>
      <c r="O254" s="24" t="n"/>
      <c r="P254" s="24" t="n"/>
      <c r="Q254" s="24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</row>
    <row customHeight="1" ht="16.5" r="255" s="29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56" t="n"/>
      <c r="K255" s="34" t="n"/>
      <c r="L255" s="33" t="n"/>
      <c r="M255" s="34" t="n"/>
      <c r="N255" s="24" t="n"/>
      <c r="O255" s="24" t="n"/>
      <c r="P255" s="24" t="n"/>
      <c r="Q255" s="24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</row>
    <row customHeight="1" ht="16.5" r="256" s="29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56" t="n"/>
      <c r="K256" s="34" t="n"/>
      <c r="L256" s="33" t="n"/>
      <c r="M256" s="34" t="n"/>
      <c r="N256" s="24" t="n"/>
      <c r="O256" s="24" t="n"/>
      <c r="P256" s="24" t="n"/>
      <c r="Q256" s="24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</row>
    <row customHeight="1" ht="16.5" r="257" s="29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56" t="n"/>
      <c r="K257" s="34" t="n"/>
      <c r="L257" s="33" t="n"/>
      <c r="M257" s="34" t="n"/>
      <c r="N257" s="24" t="n"/>
      <c r="O257" s="24" t="n"/>
      <c r="P257" s="24" t="n"/>
      <c r="Q257" s="24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</row>
    <row customHeight="1" ht="16.5" r="258" s="29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56" t="n"/>
      <c r="K258" s="34" t="n"/>
      <c r="L258" s="33" t="n"/>
      <c r="M258" s="34" t="n"/>
      <c r="N258" s="24" t="n"/>
      <c r="O258" s="24" t="n"/>
      <c r="P258" s="24" t="n"/>
      <c r="Q258" s="24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</row>
    <row customHeight="1" ht="16.5" r="259" s="29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56" t="n"/>
      <c r="K259" s="34" t="n"/>
      <c r="L259" s="33" t="n"/>
      <c r="M259" s="34" t="n"/>
      <c r="N259" s="24" t="n"/>
      <c r="O259" s="24" t="n"/>
      <c r="P259" s="24" t="n"/>
      <c r="Q259" s="24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</row>
    <row customHeight="1" ht="16.5" r="260" s="29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56" t="n"/>
      <c r="K260" s="34" t="n"/>
      <c r="L260" s="33" t="n"/>
      <c r="M260" s="34" t="n"/>
      <c r="N260" s="24" t="n"/>
      <c r="O260" s="24" t="n"/>
      <c r="P260" s="24" t="n"/>
      <c r="Q260" s="24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</row>
    <row customHeight="1" ht="16.5" r="261" s="29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56" t="n"/>
      <c r="K261" s="34" t="n"/>
      <c r="L261" s="33" t="n"/>
      <c r="M261" s="34" t="n"/>
      <c r="N261" s="24" t="n"/>
      <c r="O261" s="24" t="n"/>
      <c r="P261" s="24" t="n"/>
      <c r="Q261" s="24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</row>
    <row customHeight="1" ht="16.5" r="262" s="29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56" t="n"/>
      <c r="K262" s="34" t="n"/>
      <c r="L262" s="33" t="n"/>
      <c r="M262" s="34" t="n"/>
      <c r="N262" s="24" t="n"/>
      <c r="O262" s="24" t="n"/>
      <c r="P262" s="24" t="n"/>
      <c r="Q262" s="24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</row>
    <row customHeight="1" ht="16.5" r="263" s="29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56" t="n"/>
      <c r="K263" s="34" t="n"/>
      <c r="L263" s="33" t="n"/>
      <c r="M263" s="34" t="n"/>
      <c r="N263" s="24" t="n"/>
      <c r="O263" s="24" t="n"/>
      <c r="P263" s="24" t="n"/>
      <c r="Q263" s="24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</row>
    <row customHeight="1" ht="16.5" r="264" s="29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56" t="n"/>
      <c r="K264" s="34" t="n"/>
      <c r="L264" s="33" t="n"/>
      <c r="M264" s="34" t="n"/>
      <c r="N264" s="24" t="n"/>
      <c r="O264" s="24" t="n"/>
      <c r="P264" s="24" t="n"/>
      <c r="Q264" s="24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</row>
    <row customHeight="1" ht="16.5" r="265" s="29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56" t="n"/>
      <c r="K265" s="34" t="n"/>
      <c r="L265" s="33" t="n"/>
      <c r="M265" s="34" t="n"/>
      <c r="N265" s="24" t="n"/>
      <c r="O265" s="24" t="n"/>
      <c r="P265" s="24" t="n"/>
      <c r="Q265" s="24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</row>
    <row customHeight="1" ht="16.5" r="266" s="29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56" t="n"/>
      <c r="K266" s="34" t="n"/>
      <c r="L266" s="33" t="n"/>
      <c r="M266" s="34" t="n"/>
      <c r="N266" s="24" t="n"/>
      <c r="O266" s="24" t="n"/>
      <c r="P266" s="24" t="n"/>
      <c r="Q266" s="24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</row>
    <row customHeight="1" ht="16.5" r="267" s="29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56" t="n"/>
      <c r="K267" s="34" t="n"/>
      <c r="L267" s="33" t="n"/>
      <c r="M267" s="34" t="n"/>
      <c r="N267" s="24" t="n"/>
      <c r="O267" s="24" t="n"/>
      <c r="P267" s="24" t="n"/>
      <c r="Q267" s="24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</row>
    <row customHeight="1" ht="16.5" r="268" s="29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56" t="n"/>
      <c r="K268" s="34" t="n"/>
      <c r="L268" s="33" t="n"/>
      <c r="M268" s="34" t="n"/>
      <c r="N268" s="24" t="n"/>
      <c r="O268" s="24" t="n"/>
      <c r="P268" s="24" t="n"/>
      <c r="Q268" s="24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</row>
    <row customHeight="1" ht="16.5" r="269" s="29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56" t="n"/>
      <c r="K269" s="34" t="n"/>
      <c r="L269" s="33" t="n"/>
      <c r="M269" s="34" t="n"/>
      <c r="N269" s="24" t="n"/>
      <c r="O269" s="24" t="n"/>
      <c r="P269" s="24" t="n"/>
      <c r="Q269" s="24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</row>
    <row customHeight="1" ht="16.5" r="270" s="29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56" t="n"/>
      <c r="K270" s="34" t="n"/>
      <c r="L270" s="33" t="n"/>
      <c r="M270" s="34" t="n"/>
      <c r="N270" s="24" t="n"/>
      <c r="O270" s="24" t="n"/>
      <c r="P270" s="24" t="n"/>
      <c r="Q270" s="24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</row>
    <row customHeight="1" ht="16.5" r="271" s="29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56" t="n"/>
      <c r="K271" s="34" t="n"/>
      <c r="L271" s="33" t="n"/>
      <c r="M271" s="34" t="n"/>
      <c r="N271" s="24" t="n"/>
      <c r="O271" s="24" t="n"/>
      <c r="P271" s="24" t="n"/>
      <c r="Q271" s="24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</row>
    <row customHeight="1" ht="16.5" r="272" s="29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56" t="n"/>
      <c r="K272" s="34" t="n"/>
      <c r="L272" s="33" t="n"/>
      <c r="M272" s="34" t="n"/>
      <c r="N272" s="24" t="n"/>
      <c r="O272" s="24" t="n"/>
      <c r="P272" s="24" t="n"/>
      <c r="Q272" s="24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</row>
    <row customHeight="1" ht="16.5" r="273" s="29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56" t="n"/>
      <c r="K273" s="34" t="n"/>
      <c r="L273" s="33" t="n"/>
      <c r="M273" s="34" t="n"/>
      <c r="N273" s="24" t="n"/>
      <c r="O273" s="24" t="n"/>
      <c r="P273" s="24" t="n"/>
      <c r="Q273" s="24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</row>
    <row customHeight="1" ht="16.5" r="274" s="29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56" t="n"/>
      <c r="K274" s="34" t="n"/>
      <c r="L274" s="33" t="n"/>
      <c r="M274" s="34" t="n"/>
      <c r="N274" s="24" t="n"/>
      <c r="O274" s="24" t="n"/>
      <c r="P274" s="24" t="n"/>
      <c r="Q274" s="24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</row>
    <row customHeight="1" ht="16.5" r="275" s="29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56" t="n"/>
      <c r="K275" s="34" t="n"/>
      <c r="L275" s="33" t="n"/>
      <c r="M275" s="34" t="n"/>
      <c r="N275" s="24" t="n"/>
      <c r="O275" s="24" t="n"/>
      <c r="P275" s="24" t="n"/>
      <c r="Q275" s="24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</row>
    <row customHeight="1" ht="16.5" r="276" s="29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56" t="n"/>
      <c r="K276" s="34" t="n"/>
      <c r="L276" s="33" t="n"/>
      <c r="M276" s="34" t="n"/>
      <c r="N276" s="24" t="n"/>
      <c r="O276" s="24" t="n"/>
      <c r="P276" s="24" t="n"/>
      <c r="Q276" s="24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</row>
    <row customHeight="1" ht="16.5" r="277" s="29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56" t="n"/>
      <c r="K277" s="34" t="n"/>
      <c r="L277" s="33" t="n"/>
      <c r="M277" s="34" t="n"/>
      <c r="N277" s="24" t="n"/>
      <c r="O277" s="24" t="n"/>
      <c r="P277" s="24" t="n"/>
      <c r="Q277" s="24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</row>
    <row customHeight="1" ht="16.5" r="278" s="29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56" t="n"/>
      <c r="K278" s="34" t="n"/>
      <c r="L278" s="33" t="n"/>
      <c r="M278" s="34" t="n"/>
      <c r="N278" s="24" t="n"/>
      <c r="O278" s="24" t="n"/>
      <c r="P278" s="24" t="n"/>
      <c r="Q278" s="24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</row>
    <row customHeight="1" ht="16.5" r="279" s="29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56" t="n"/>
      <c r="K279" s="34" t="n"/>
      <c r="L279" s="33" t="n"/>
      <c r="M279" s="34" t="n"/>
      <c r="N279" s="24" t="n"/>
      <c r="O279" s="24" t="n"/>
      <c r="P279" s="24" t="n"/>
      <c r="Q279" s="24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</row>
    <row customHeight="1" ht="16.5" r="280" s="29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56" t="n"/>
      <c r="K280" s="34" t="n"/>
      <c r="L280" s="33" t="n"/>
      <c r="M280" s="34" t="n"/>
      <c r="N280" s="24" t="n"/>
      <c r="O280" s="24" t="n"/>
      <c r="P280" s="24" t="n"/>
      <c r="Q280" s="24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</row>
    <row customHeight="1" ht="16.5" r="281" s="29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56" t="n"/>
      <c r="K281" s="34" t="n"/>
      <c r="L281" s="33" t="n"/>
      <c r="M281" s="34" t="n"/>
      <c r="N281" s="24" t="n"/>
      <c r="O281" s="24" t="n"/>
      <c r="P281" s="24" t="n"/>
      <c r="Q281" s="24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</row>
    <row customHeight="1" ht="16.5" r="282" s="29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56" t="n"/>
      <c r="K282" s="34" t="n"/>
      <c r="L282" s="33" t="n"/>
      <c r="M282" s="34" t="n"/>
      <c r="N282" s="24" t="n"/>
      <c r="O282" s="24" t="n"/>
      <c r="P282" s="24" t="n"/>
      <c r="Q282" s="24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</row>
  </sheetData>
  <pageMargins bottom="0.75" footer="0" header="0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61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2.88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7.38"/>
    <col customWidth="1" max="10" min="10" style="29" width="6.13"/>
    <col customWidth="1" max="11" min="11" style="29" width="7.75"/>
    <col customWidth="1" max="12" min="12" style="29" width="4.63"/>
    <col customWidth="1" max="14" min="13" style="29" width="4.5"/>
    <col customWidth="1" max="15" min="15" style="29" width="7.75"/>
    <col customWidth="1" max="16" min="16" style="29" width="41.13"/>
    <col customWidth="1" max="26" min="17" style="29" width="7.88"/>
    <col customWidth="1" max="28" min="27" style="29" width="7"/>
    <col customWidth="1" max="29" min="29" style="29" width="11.75"/>
  </cols>
  <sheetData>
    <row customHeight="1" ht="39.75" r="1" s="29">
      <c r="A1" s="10" t="inlineStr">
        <is>
          <t>組</t>
        </is>
      </c>
      <c r="B1" s="10" t="inlineStr">
        <is>
          <t>序</t>
        </is>
      </c>
      <c r="C1" s="40" t="inlineStr">
        <is>
          <t>項目</t>
        </is>
      </c>
      <c r="D1" s="40" t="inlineStr">
        <is>
          <t>組別</t>
        </is>
      </c>
      <c r="E1" s="40" t="inlineStr">
        <is>
          <t>年級</t>
        </is>
      </c>
      <c r="F1" s="40" t="inlineStr">
        <is>
          <t>學校</t>
        </is>
      </c>
      <c r="G1" s="40" t="inlineStr">
        <is>
          <t>姓名</t>
        </is>
      </c>
      <c r="H1" s="41" t="inlineStr">
        <is>
          <t>指導
老師</t>
        </is>
      </c>
      <c r="I1" s="40" t="inlineStr">
        <is>
          <t>號碼</t>
        </is>
      </c>
      <c r="J1" s="12" t="inlineStr">
        <is>
          <t>成績</t>
        </is>
      </c>
      <c r="K1" s="56" t="inlineStr">
        <is>
          <t>等第</t>
        </is>
      </c>
      <c r="L1" s="56" t="inlineStr">
        <is>
          <t>名次</t>
        </is>
      </c>
      <c r="M1" s="56" t="n"/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42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</row>
    <row customHeight="1" ht="16.5" r="2" s="29">
      <c r="A2" s="19" t="n"/>
      <c r="B2" s="19" t="n"/>
      <c r="C2" s="51" t="inlineStr">
        <is>
          <t>一跳二迴旋</t>
        </is>
      </c>
      <c r="D2" s="51" t="inlineStr">
        <is>
          <t>男子組</t>
        </is>
      </c>
      <c r="E2" s="51" t="inlineStr">
        <is>
          <t>五年級</t>
        </is>
      </c>
      <c r="F2" s="51" t="inlineStr">
        <is>
          <t>湖西國小</t>
        </is>
      </c>
      <c r="G2" s="51" t="inlineStr">
        <is>
          <t>林均祥</t>
        </is>
      </c>
      <c r="H2" s="51" t="inlineStr">
        <is>
          <t>洪瓊芳</t>
        </is>
      </c>
      <c r="I2" s="51" t="inlineStr">
        <is>
          <t>A5123</t>
        </is>
      </c>
      <c r="J2" s="49" t="n">
        <v>200</v>
      </c>
      <c r="K2" s="11" t="inlineStr">
        <is>
          <t>金質獎</t>
        </is>
      </c>
      <c r="L2" s="11" t="n"/>
      <c r="M2" s="11" t="n"/>
      <c r="N2" s="4">
        <f>IF(COUNTIF($F$2:F2,F2)&gt;2,COUNTIF($F$2:F2,F2),0)</f>
        <v/>
      </c>
      <c r="O2" s="22">
        <f>IF(COUNTIF($H$2:H2,H2)&gt;1,1,0)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</row>
    <row customHeight="1" ht="16.5" r="3" s="29">
      <c r="A3" s="19" t="n"/>
      <c r="B3" s="19" t="n"/>
      <c r="C3" s="51" t="inlineStr">
        <is>
          <t>一跳二迴旋</t>
        </is>
      </c>
      <c r="D3" s="51" t="inlineStr">
        <is>
          <t>男子組</t>
        </is>
      </c>
      <c r="E3" s="51" t="inlineStr">
        <is>
          <t>五年級</t>
        </is>
      </c>
      <c r="F3" s="51" t="inlineStr">
        <is>
          <t>中正國小</t>
        </is>
      </c>
      <c r="G3" s="51" t="inlineStr">
        <is>
          <t>李政鴻</t>
        </is>
      </c>
      <c r="H3" s="51" t="inlineStr">
        <is>
          <t>呂若琪</t>
        </is>
      </c>
      <c r="I3" s="51" t="inlineStr">
        <is>
          <t>A5107</t>
        </is>
      </c>
      <c r="J3" s="49" t="n">
        <v>199</v>
      </c>
      <c r="K3" s="11" t="inlineStr">
        <is>
          <t>金質獎</t>
        </is>
      </c>
      <c r="L3" s="11" t="n"/>
      <c r="M3" s="11" t="n"/>
      <c r="N3" s="4">
        <f>IF(COUNTIF($F$2:F3,F3)&gt;2,COUNTIF($F$2:F3,F3),0)</f>
        <v/>
      </c>
      <c r="O3" s="22">
        <f>IF(COUNTIF($H$2:H3,H3)&gt;1,1,0)</f>
        <v/>
      </c>
      <c r="P3" s="3" t="inlineStr">
        <is>
          <t>成績會自動以前面的順序，對應到總成績表</t>
        </is>
      </c>
      <c r="Q3" s="11" t="inlineStr">
        <is>
          <t>銀質獎</t>
        </is>
      </c>
      <c r="R3" s="24" t="n"/>
      <c r="S3" s="24" t="n"/>
      <c r="T3" s="24" t="n"/>
      <c r="U3" s="24" t="n"/>
      <c r="V3" s="24" t="n"/>
      <c r="W3" s="24" t="n"/>
      <c r="X3" s="24" t="n"/>
      <c r="Y3" s="24" t="n"/>
      <c r="Z3" s="24" t="n"/>
      <c r="AA3" s="24" t="n"/>
      <c r="AB3" s="24" t="n"/>
    </row>
    <row customHeight="1" ht="16.5" r="4" s="29">
      <c r="A4" s="19" t="n"/>
      <c r="B4" s="19" t="n"/>
      <c r="C4" s="51" t="inlineStr">
        <is>
          <t>一跳二迴旋</t>
        </is>
      </c>
      <c r="D4" s="51" t="inlineStr">
        <is>
          <t>男子組</t>
        </is>
      </c>
      <c r="E4" s="51" t="inlineStr">
        <is>
          <t>五年級</t>
        </is>
      </c>
      <c r="F4" s="51" t="inlineStr">
        <is>
          <t>中屯國小</t>
        </is>
      </c>
      <c r="G4" s="51" t="inlineStr">
        <is>
          <t>呂尚勳</t>
        </is>
      </c>
      <c r="H4" s="51" t="inlineStr">
        <is>
          <t>林孟凜</t>
        </is>
      </c>
      <c r="I4" s="51" t="inlineStr">
        <is>
          <t>A5129</t>
        </is>
      </c>
      <c r="J4" s="49" t="n">
        <v>194</v>
      </c>
      <c r="K4" s="11" t="inlineStr">
        <is>
          <t>金質獎</t>
        </is>
      </c>
      <c r="L4" s="11" t="n"/>
      <c r="M4" s="11" t="n"/>
      <c r="N4" s="4">
        <f>IF(COUNTIF($F$2:F4,F4)&gt;2,COUNTIF($F$2:F4,F4),0)</f>
        <v/>
      </c>
      <c r="O4" s="22">
        <f>IF(COUNTIF($H$2:H4,H4)&gt;1,1,0)</f>
        <v/>
      </c>
      <c r="P4" t="inlineStr">
        <is>
          <t>金50銀45銅40下</t>
        </is>
      </c>
      <c r="Q4" s="11" t="inlineStr">
        <is>
          <t>銅質獎</t>
        </is>
      </c>
      <c r="R4" s="24" t="n"/>
      <c r="S4" s="24" t="n"/>
      <c r="T4" s="24" t="n"/>
      <c r="U4" s="24" t="n"/>
      <c r="V4" s="24" t="n"/>
      <c r="W4" s="24" t="n"/>
      <c r="X4" s="24" t="n"/>
      <c r="Y4" s="24" t="n"/>
      <c r="Z4" s="24" t="n"/>
      <c r="AA4" s="24" t="n"/>
      <c r="AB4" s="24" t="n"/>
    </row>
    <row customHeight="1" ht="16.5" r="5" s="29">
      <c r="A5" s="19" t="n"/>
      <c r="B5" s="19" t="n"/>
      <c r="C5" s="51" t="inlineStr">
        <is>
          <t>一跳二迴旋</t>
        </is>
      </c>
      <c r="D5" s="51" t="inlineStr">
        <is>
          <t>男子組</t>
        </is>
      </c>
      <c r="E5" s="51" t="inlineStr">
        <is>
          <t>五年級</t>
        </is>
      </c>
      <c r="F5" s="51" t="inlineStr">
        <is>
          <t>中興國小</t>
        </is>
      </c>
      <c r="G5" s="51" t="inlineStr">
        <is>
          <t>葉永騰</t>
        </is>
      </c>
      <c r="H5" s="51" t="inlineStr">
        <is>
          <t>陳心潔</t>
        </is>
      </c>
      <c r="I5" s="51" t="inlineStr">
        <is>
          <t>A5117</t>
        </is>
      </c>
      <c r="J5" s="49" t="n">
        <v>190</v>
      </c>
      <c r="K5" s="11" t="inlineStr">
        <is>
          <t>金質獎</t>
        </is>
      </c>
      <c r="L5" s="11" t="n"/>
      <c r="M5" s="11" t="n"/>
      <c r="N5" s="4">
        <f>IF(COUNTIF($F$2:F5,F5)&gt;2,COUNTIF($F$2:F5,F5),0)</f>
        <v/>
      </c>
      <c r="O5" s="22">
        <f>IF(COUNTIF($H$2:H5,H5)&gt;1,1,0)</f>
        <v/>
      </c>
      <c r="P5" s="3" t="inlineStr">
        <is>
          <t>金3銀2銅1，12班以下*2</t>
        </is>
      </c>
      <c r="Q5" s="4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  <c r="AA5" s="24" t="n"/>
      <c r="AB5" s="24" t="n"/>
    </row>
    <row customHeight="1" ht="16.5" r="6" s="29">
      <c r="A6" s="19" t="n"/>
      <c r="B6" s="19" t="n"/>
      <c r="C6" s="51" t="inlineStr">
        <is>
          <t>一跳二迴旋</t>
        </is>
      </c>
      <c r="D6" s="51" t="inlineStr">
        <is>
          <t>男子組</t>
        </is>
      </c>
      <c r="E6" s="51" t="inlineStr">
        <is>
          <t>五年級</t>
        </is>
      </c>
      <c r="F6" s="51" t="inlineStr">
        <is>
          <t>中山國小</t>
        </is>
      </c>
      <c r="G6" s="51" t="inlineStr">
        <is>
          <t>林宇凡</t>
        </is>
      </c>
      <c r="H6" s="51" t="inlineStr">
        <is>
          <t>謝幸芳</t>
        </is>
      </c>
      <c r="I6" s="51" t="inlineStr">
        <is>
          <t>A5120</t>
        </is>
      </c>
      <c r="J6" s="49" t="n">
        <v>185</v>
      </c>
      <c r="K6" s="11" t="inlineStr">
        <is>
          <t>金質獎</t>
        </is>
      </c>
      <c r="L6" s="11" t="n"/>
      <c r="M6" s="11" t="n"/>
      <c r="N6" s="4">
        <f>IF(COUNTIF($F$2:F6,F6)&gt;2,COUNTIF($F$2:F6,F6),0)</f>
        <v/>
      </c>
      <c r="O6" s="22">
        <f>IF(COUNTIF($H$2:H6,H6)&gt;1,1,0)</f>
        <v/>
      </c>
      <c r="P6" s="3" t="inlineStr">
        <is>
          <t>並列積分相加平均</t>
        </is>
      </c>
      <c r="Q6" s="44" t="n"/>
      <c r="R6" s="24" t="n"/>
      <c r="S6" s="24" t="n"/>
      <c r="T6" s="24" t="n"/>
      <c r="U6" s="24" t="n"/>
      <c r="V6" s="24" t="n"/>
      <c r="W6" s="24" t="n"/>
      <c r="X6" s="24" t="n"/>
      <c r="Y6" s="24" t="n"/>
      <c r="Z6" s="24" t="n"/>
      <c r="AA6" s="24" t="n"/>
      <c r="AB6" s="24" t="n"/>
    </row>
    <row customHeight="1" ht="16.5" r="7" s="29">
      <c r="A7" s="19" t="n"/>
      <c r="B7" s="19" t="n"/>
      <c r="C7" s="51" t="inlineStr">
        <is>
          <t>一跳二迴旋</t>
        </is>
      </c>
      <c r="D7" s="51" t="inlineStr">
        <is>
          <t>男子組</t>
        </is>
      </c>
      <c r="E7" s="51" t="inlineStr">
        <is>
          <t>五年級</t>
        </is>
      </c>
      <c r="F7" s="51" t="inlineStr">
        <is>
          <t>吉貝國小</t>
        </is>
      </c>
      <c r="G7" s="51" t="inlineStr">
        <is>
          <t>陳彥銘</t>
        </is>
      </c>
      <c r="H7" s="51" t="inlineStr">
        <is>
          <t>廖嘉麗</t>
        </is>
      </c>
      <c r="I7" s="51" t="inlineStr">
        <is>
          <t>A5140</t>
        </is>
      </c>
      <c r="J7" s="49" t="n">
        <v>184</v>
      </c>
      <c r="K7" s="11" t="inlineStr">
        <is>
          <t>金質獎</t>
        </is>
      </c>
      <c r="L7" s="11" t="n"/>
      <c r="M7" s="11" t="n"/>
      <c r="N7" s="4">
        <f>IF(COUNTIF($F$2:F7,F7)&gt;2,COUNTIF($F$2:F7,F7),0)</f>
        <v/>
      </c>
      <c r="O7" s="22">
        <f>IF(COUNTIF($H$2:H7,H7)&gt;1,1,0)</f>
        <v/>
      </c>
      <c r="P7" s="3" t="inlineStr">
        <is>
          <t>各校總積分最多取積分最高兩名</t>
        </is>
      </c>
      <c r="Q7" s="44" t="n"/>
      <c r="R7" s="24" t="n"/>
      <c r="S7" s="24" t="n"/>
      <c r="T7" s="24" t="n"/>
      <c r="U7" s="24" t="n"/>
      <c r="V7" s="24" t="n"/>
      <c r="W7" s="24" t="n"/>
      <c r="X7" s="24" t="n"/>
      <c r="Y7" s="24" t="n"/>
      <c r="Z7" s="24" t="n"/>
      <c r="AA7" s="24" t="n"/>
      <c r="AB7" s="24" t="n"/>
    </row>
    <row customHeight="1" ht="18" r="8" s="29">
      <c r="A8" s="19" t="n"/>
      <c r="B8" s="19" t="n"/>
      <c r="C8" s="51" t="inlineStr">
        <is>
          <t>一跳二迴旋</t>
        </is>
      </c>
      <c r="D8" s="51" t="inlineStr">
        <is>
          <t>男子組</t>
        </is>
      </c>
      <c r="E8" s="51" t="inlineStr">
        <is>
          <t>五年級</t>
        </is>
      </c>
      <c r="F8" s="51" t="inlineStr">
        <is>
          <t>花嶼國小</t>
        </is>
      </c>
      <c r="G8" s="51" t="inlineStr">
        <is>
          <t>王弘遠</t>
        </is>
      </c>
      <c r="H8" s="51" t="inlineStr">
        <is>
          <t>邱加佳</t>
        </is>
      </c>
      <c r="I8" s="51" t="inlineStr">
        <is>
          <t>A5150</t>
        </is>
      </c>
      <c r="J8" s="49" t="n">
        <v>183</v>
      </c>
      <c r="K8" s="11" t="inlineStr">
        <is>
          <t>金質獎</t>
        </is>
      </c>
      <c r="L8" s="11" t="n"/>
      <c r="M8" s="11" t="n"/>
      <c r="N8" s="4">
        <f>IF(COUNTIF($F$2:F8,F8)&gt;2,COUNTIF($F$2:F8,F8),0)</f>
        <v/>
      </c>
      <c r="O8" s="22">
        <f>IF(COUNTIF($H$2:H8,H8)&gt;1,1,0)</f>
        <v/>
      </c>
      <c r="P8" s="3" t="n"/>
      <c r="Q8" s="4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</row>
    <row customHeight="1" ht="16.5" r="9" s="29">
      <c r="A9" s="19" t="n"/>
      <c r="B9" s="19" t="n"/>
      <c r="C9" s="51" t="inlineStr">
        <is>
          <t>一跳二迴旋</t>
        </is>
      </c>
      <c r="D9" s="51" t="inlineStr">
        <is>
          <t>男子組</t>
        </is>
      </c>
      <c r="E9" s="51" t="inlineStr">
        <is>
          <t>五年級</t>
        </is>
      </c>
      <c r="F9" s="51" t="inlineStr">
        <is>
          <t>中山國小</t>
        </is>
      </c>
      <c r="G9" s="51" t="inlineStr">
        <is>
          <t>陳薳麓</t>
        </is>
      </c>
      <c r="H9" s="51" t="inlineStr">
        <is>
          <t>謝幸芳</t>
        </is>
      </c>
      <c r="I9" s="51" t="inlineStr">
        <is>
          <t>A5122</t>
        </is>
      </c>
      <c r="J9" s="49" t="n">
        <v>180</v>
      </c>
      <c r="K9" s="11" t="inlineStr">
        <is>
          <t>金質獎</t>
        </is>
      </c>
      <c r="L9" s="11" t="n"/>
      <c r="M9" s="11" t="n"/>
      <c r="N9" s="4">
        <f>IF(COUNTIF($F$2:F9,F9)&gt;2,COUNTIF($F$2:F9,F9),0)</f>
        <v/>
      </c>
      <c r="O9" s="22">
        <f>IF(COUNTIF($H$2:H9,H9)&gt;1,1,0)</f>
        <v/>
      </c>
      <c r="P9" s="3" t="inlineStr">
        <is>
          <t>名次</t>
        </is>
      </c>
      <c r="Q9" s="4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</row>
    <row customHeight="1" ht="16.5" r="10" s="29">
      <c r="A10" s="19" t="n"/>
      <c r="B10" s="19" t="n"/>
      <c r="C10" s="51" t="inlineStr">
        <is>
          <t>一跳二迴旋</t>
        </is>
      </c>
      <c r="D10" s="51" t="inlineStr">
        <is>
          <t>男子組</t>
        </is>
      </c>
      <c r="E10" s="51" t="inlineStr">
        <is>
          <t>五年級</t>
        </is>
      </c>
      <c r="F10" s="51" t="inlineStr">
        <is>
          <t>中興國小</t>
        </is>
      </c>
      <c r="G10" s="51" t="inlineStr">
        <is>
          <t>沈秉葦</t>
        </is>
      </c>
      <c r="H10" s="51" t="inlineStr">
        <is>
          <t>陳心潔</t>
        </is>
      </c>
      <c r="I10" s="51" t="inlineStr">
        <is>
          <t>A5115</t>
        </is>
      </c>
      <c r="J10" s="49" t="n">
        <v>180</v>
      </c>
      <c r="K10" s="11" t="inlineStr">
        <is>
          <t>金質獎</t>
        </is>
      </c>
      <c r="L10" s="11" t="n"/>
      <c r="M10" s="11" t="n"/>
      <c r="N10" s="4">
        <f>IF(COUNTIF($F$2:F10,F10)&gt;2,COUNTIF($F$2:F10,F10),0)</f>
        <v/>
      </c>
      <c r="O10" s="22">
        <f>IF(COUNTIF($H$2:H10,H10)&gt;1,1,0)</f>
        <v/>
      </c>
      <c r="P10" s="3" t="inlineStr">
        <is>
          <t>可並列，但須扣除下一個名次</t>
        </is>
      </c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</row>
    <row customHeight="1" ht="16.5" r="11" s="29">
      <c r="A11" s="19" t="n"/>
      <c r="B11" s="19" t="n"/>
      <c r="C11" s="51" t="inlineStr">
        <is>
          <t>一跳二迴旋</t>
        </is>
      </c>
      <c r="D11" s="51" t="inlineStr">
        <is>
          <t>男子組</t>
        </is>
      </c>
      <c r="E11" s="51" t="inlineStr">
        <is>
          <t>五年級</t>
        </is>
      </c>
      <c r="F11" s="51" t="inlineStr">
        <is>
          <t>馬公國小</t>
        </is>
      </c>
      <c r="G11" s="51" t="inlineStr">
        <is>
          <t>許凱文</t>
        </is>
      </c>
      <c r="H11" s="51" t="inlineStr">
        <is>
          <t>林鈺珅</t>
        </is>
      </c>
      <c r="I11" s="51" t="inlineStr">
        <is>
          <t>A5104</t>
        </is>
      </c>
      <c r="J11" s="49" t="n">
        <v>179</v>
      </c>
      <c r="K11" s="11" t="inlineStr">
        <is>
          <t>金質獎</t>
        </is>
      </c>
      <c r="L11" s="11" t="n"/>
      <c r="M11" s="11" t="n"/>
      <c r="N11" s="4">
        <f>IF(COUNTIF($F$2:F11,F11)&gt;2,COUNTIF($F$2:F11,F11),0)</f>
        <v/>
      </c>
      <c r="O11" s="22">
        <f>IF(COUNTIF($H$2:H11,H11)&gt;1,1,0)</f>
        <v/>
      </c>
      <c r="P11" s="3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</row>
    <row customHeight="1" ht="16.5" r="12" s="29">
      <c r="A12" s="19" t="n"/>
      <c r="B12" s="19" t="n"/>
      <c r="C12" s="51" t="inlineStr">
        <is>
          <t>一跳二迴旋</t>
        </is>
      </c>
      <c r="D12" s="51" t="inlineStr">
        <is>
          <t>男子組</t>
        </is>
      </c>
      <c r="E12" s="51" t="inlineStr">
        <is>
          <t>五年級</t>
        </is>
      </c>
      <c r="F12" s="51" t="inlineStr">
        <is>
          <t>中興國小</t>
        </is>
      </c>
      <c r="G12" s="51" t="inlineStr">
        <is>
          <t>薛博允</t>
        </is>
      </c>
      <c r="H12" s="51" t="inlineStr">
        <is>
          <t>孫珮勻</t>
        </is>
      </c>
      <c r="I12" s="51" t="inlineStr">
        <is>
          <t>A5118</t>
        </is>
      </c>
      <c r="J12" s="49" t="n">
        <v>173</v>
      </c>
      <c r="K12" s="11" t="inlineStr">
        <is>
          <t>金質獎</t>
        </is>
      </c>
      <c r="L12" s="11" t="n"/>
      <c r="M12" s="11" t="n"/>
      <c r="N12" s="4">
        <f>IF(COUNTIF($F$2:F12,F12)&gt;2,COUNTIF($F$2:F12,F12),0)</f>
        <v/>
      </c>
      <c r="O12" s="22">
        <f>IF(COUNTIF($H$2:H12,H12)&gt;1,1,0)</f>
        <v/>
      </c>
      <c r="P12" s="3" t="inlineStr">
        <is>
          <t>獎狀</t>
        </is>
      </c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</row>
    <row customHeight="1" ht="16.5" r="13" s="29">
      <c r="A13" s="19" t="n"/>
      <c r="B13" s="19" t="n"/>
      <c r="C13" s="51" t="inlineStr">
        <is>
          <t>一跳二迴旋</t>
        </is>
      </c>
      <c r="D13" s="51" t="inlineStr">
        <is>
          <t>男子組</t>
        </is>
      </c>
      <c r="E13" s="51" t="inlineStr">
        <is>
          <t>五年級</t>
        </is>
      </c>
      <c r="F13" s="51" t="inlineStr">
        <is>
          <t>馬公國小</t>
        </is>
      </c>
      <c r="G13" s="51" t="inlineStr">
        <is>
          <t>吳冠穎</t>
        </is>
      </c>
      <c r="H13" s="51" t="inlineStr">
        <is>
          <t>呂金波</t>
        </is>
      </c>
      <c r="I13" s="51" t="inlineStr">
        <is>
          <t>A5102</t>
        </is>
      </c>
      <c r="J13" s="49" t="n">
        <v>164</v>
      </c>
      <c r="K13" s="11" t="inlineStr">
        <is>
          <t>金質獎</t>
        </is>
      </c>
      <c r="L13" s="11" t="n"/>
      <c r="M13" s="11" t="n"/>
      <c r="N13" s="4">
        <f>IF(COUNTIF($F$2:F13,F13)&gt;2,COUNTIF($F$2:F13,F13),0)</f>
        <v/>
      </c>
      <c r="O13" s="22">
        <f>IF(COUNTIF($H$2:H13,H13)&gt;1,1,0)</f>
        <v/>
      </c>
      <c r="P13" s="3" t="inlineStr">
        <is>
          <t>獎狀生</t>
        </is>
      </c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</row>
    <row customHeight="1" ht="16.5" r="14" s="29">
      <c r="A14" s="19" t="n"/>
      <c r="B14" s="19" t="n"/>
      <c r="C14" s="51" t="inlineStr">
        <is>
          <t>一跳二迴旋</t>
        </is>
      </c>
      <c r="D14" s="51" t="inlineStr">
        <is>
          <t>男子組</t>
        </is>
      </c>
      <c r="E14" s="51" t="inlineStr">
        <is>
          <t>五年級</t>
        </is>
      </c>
      <c r="F14" s="51" t="inlineStr">
        <is>
          <t>文澳國小</t>
        </is>
      </c>
      <c r="G14" s="51" t="inlineStr">
        <is>
          <t>黃群皓</t>
        </is>
      </c>
      <c r="H14" s="51" t="inlineStr">
        <is>
          <t>鄭揚達</t>
        </is>
      </c>
      <c r="I14" s="51" t="inlineStr">
        <is>
          <t>A5159</t>
        </is>
      </c>
      <c r="J14" s="49" t="n">
        <v>162</v>
      </c>
      <c r="K14" s="11" t="inlineStr">
        <is>
          <t>金質獎</t>
        </is>
      </c>
      <c r="L14" s="11" t="n"/>
      <c r="M14" s="11" t="n"/>
      <c r="N14" s="4">
        <f>IF(COUNTIF($F$2:F14,F14)&gt;2,COUNTIF($F$2:F14,F14),0)</f>
        <v/>
      </c>
      <c r="O14" s="22">
        <f>IF(COUNTIF($H$2:H14,H14)&gt;1,1,0)</f>
        <v/>
      </c>
      <c r="P14" s="3" t="inlineStr">
        <is>
          <t>獎狀師</t>
        </is>
      </c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</row>
    <row customHeight="1" ht="16.5" r="15" s="29">
      <c r="A15" s="19" t="n"/>
      <c r="B15" s="19" t="n"/>
      <c r="C15" s="51" t="inlineStr">
        <is>
          <t>一跳二迴旋</t>
        </is>
      </c>
      <c r="D15" s="51" t="inlineStr">
        <is>
          <t>男子組</t>
        </is>
      </c>
      <c r="E15" s="51" t="inlineStr">
        <is>
          <t>五年級</t>
        </is>
      </c>
      <c r="F15" s="51" t="inlineStr">
        <is>
          <t>文澳國小</t>
        </is>
      </c>
      <c r="G15" s="51" t="inlineStr">
        <is>
          <t>吳承峻</t>
        </is>
      </c>
      <c r="H15" s="51" t="inlineStr">
        <is>
          <t>顏大欽</t>
        </is>
      </c>
      <c r="I15" s="51" t="inlineStr">
        <is>
          <t>A5153</t>
        </is>
      </c>
      <c r="J15" s="49" t="n">
        <v>154</v>
      </c>
      <c r="K15" s="11" t="inlineStr">
        <is>
          <t>金質獎</t>
        </is>
      </c>
      <c r="L15" s="11" t="n"/>
      <c r="M15" s="11" t="n"/>
      <c r="N15" s="4">
        <f>IF(COUNTIF($F$2:F15,F15)&gt;2,COUNTIF($F$2:F15,F15),0)</f>
        <v/>
      </c>
      <c r="O15" s="22">
        <f>IF(COUNTIF($H$2:H15,H15)&gt;1,1,0)</f>
        <v/>
      </c>
      <c r="P15" s="3" t="inlineStr">
        <is>
          <t>獎狀</t>
        </is>
      </c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  <c r="AA15" s="24" t="n"/>
      <c r="AB15" s="24" t="n"/>
    </row>
    <row customHeight="1" ht="16.5" r="16" s="29">
      <c r="A16" s="19" t="n"/>
      <c r="B16" s="19" t="n"/>
      <c r="C16" s="51" t="inlineStr">
        <is>
          <t>一跳二迴旋</t>
        </is>
      </c>
      <c r="D16" s="51" t="inlineStr">
        <is>
          <t>男子組</t>
        </is>
      </c>
      <c r="E16" s="51" t="inlineStr">
        <is>
          <t>五年級</t>
        </is>
      </c>
      <c r="F16" s="51" t="inlineStr">
        <is>
          <t>馬公國小</t>
        </is>
      </c>
      <c r="G16" s="51" t="inlineStr">
        <is>
          <t>丁冠尹</t>
        </is>
      </c>
      <c r="H16" s="51" t="inlineStr">
        <is>
          <t>林鈺珅</t>
        </is>
      </c>
      <c r="I16" s="51" t="inlineStr">
        <is>
          <t>A5101</t>
        </is>
      </c>
      <c r="J16" s="49" t="n">
        <v>150</v>
      </c>
      <c r="K16" s="11" t="inlineStr">
        <is>
          <t>金質獎</t>
        </is>
      </c>
      <c r="L16" s="11" t="n"/>
      <c r="M16" s="11" t="n"/>
      <c r="N16" s="4">
        <f>IF(COUNTIF($F$2:F16,F16)&gt;2,COUNTIF($F$2:F16,F16),0)</f>
        <v/>
      </c>
      <c r="O16" s="22">
        <f>IF(COUNTIF($H$2:H16,H16)&gt;1,1,0)</f>
        <v/>
      </c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  <c r="AA16" s="24" t="n"/>
      <c r="AB16" s="24" t="n"/>
    </row>
    <row customHeight="1" ht="16.5" r="17" s="29">
      <c r="A17" s="19" t="n"/>
      <c r="B17" s="19" t="n"/>
      <c r="C17" s="51" t="inlineStr">
        <is>
          <t>一跳二迴旋</t>
        </is>
      </c>
      <c r="D17" s="51" t="inlineStr">
        <is>
          <t>男子組</t>
        </is>
      </c>
      <c r="E17" s="51" t="inlineStr">
        <is>
          <t>五年級</t>
        </is>
      </c>
      <c r="F17" s="51" t="inlineStr">
        <is>
          <t>後寮國小</t>
        </is>
      </c>
      <c r="G17" s="51" t="inlineStr">
        <is>
          <t>林竑宇</t>
        </is>
      </c>
      <c r="H17" s="51" t="inlineStr">
        <is>
          <t>吳旻駿</t>
        </is>
      </c>
      <c r="I17" s="51" t="inlineStr">
        <is>
          <t>A5142</t>
        </is>
      </c>
      <c r="J17" s="49" t="n">
        <v>146</v>
      </c>
      <c r="K17" s="11" t="inlineStr">
        <is>
          <t>金質獎</t>
        </is>
      </c>
      <c r="L17" s="11" t="n"/>
      <c r="M17" s="11" t="n"/>
      <c r="N17" s="4">
        <f>IF(COUNTIF($F$2:F17,F17)&gt;2,COUNTIF($F$2:F17,F17),0)</f>
        <v/>
      </c>
      <c r="O17" s="22">
        <f>IF(COUNTIF($H$2:H17,H17)&gt;1,1,0)</f>
        <v/>
      </c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  <c r="AA17" s="24" t="n"/>
      <c r="AB17" s="24" t="n"/>
    </row>
    <row customHeight="1" ht="16.5" r="18" s="29">
      <c r="A18" s="19" t="n"/>
      <c r="B18" s="19" t="n"/>
      <c r="C18" s="51" t="inlineStr">
        <is>
          <t>一跳二迴旋</t>
        </is>
      </c>
      <c r="D18" s="51" t="inlineStr">
        <is>
          <t>男子組</t>
        </is>
      </c>
      <c r="E18" s="51" t="inlineStr">
        <is>
          <t>五年級</t>
        </is>
      </c>
      <c r="F18" s="51" t="inlineStr">
        <is>
          <t>外垵國小</t>
        </is>
      </c>
      <c r="G18" s="51" t="inlineStr">
        <is>
          <t>許捷鈞</t>
        </is>
      </c>
      <c r="H18" s="51" t="inlineStr">
        <is>
          <t>許如光</t>
        </is>
      </c>
      <c r="I18" s="51" t="inlineStr">
        <is>
          <t>A5147</t>
        </is>
      </c>
      <c r="J18" s="49" t="n">
        <v>138</v>
      </c>
      <c r="K18" s="11" t="inlineStr">
        <is>
          <t>金質獎</t>
        </is>
      </c>
      <c r="L18" s="11" t="n"/>
      <c r="M18" s="11" t="n"/>
      <c r="N18" s="4">
        <f>IF(COUNTIF($F$2:F18,F18)&gt;2,COUNTIF($F$2:F18,F18),0)</f>
        <v/>
      </c>
      <c r="O18" s="3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4" t="n"/>
      <c r="AA18" s="24" t="n"/>
      <c r="AB18" s="24" t="n"/>
    </row>
    <row customHeight="1" ht="16.5" r="19" s="29">
      <c r="A19" s="19" t="n"/>
      <c r="B19" s="19" t="n"/>
      <c r="C19" s="51" t="inlineStr">
        <is>
          <t>一跳二迴旋</t>
        </is>
      </c>
      <c r="D19" s="51" t="inlineStr">
        <is>
          <t>男子組</t>
        </is>
      </c>
      <c r="E19" s="51" t="inlineStr">
        <is>
          <t>五年級</t>
        </is>
      </c>
      <c r="F19" s="51" t="inlineStr">
        <is>
          <t>中正國小</t>
        </is>
      </c>
      <c r="G19" s="51" t="inlineStr">
        <is>
          <t>鄭力瑋</t>
        </is>
      </c>
      <c r="H19" s="51" t="inlineStr">
        <is>
          <t>陳瑞盛</t>
        </is>
      </c>
      <c r="I19" s="51" t="inlineStr">
        <is>
          <t>A5110</t>
        </is>
      </c>
      <c r="J19" s="49" t="n">
        <v>136</v>
      </c>
      <c r="K19" s="11" t="inlineStr">
        <is>
          <t>金質獎</t>
        </is>
      </c>
      <c r="L19" s="11" t="n"/>
      <c r="M19" s="11" t="n"/>
      <c r="N19" s="4">
        <f>IF(COUNTIF($F$2:F19,F19)&gt;2,COUNTIF($F$2:F19,F19),0)</f>
        <v/>
      </c>
      <c r="O19" s="3" t="n"/>
      <c r="Q19" s="24">
        <f>COUNTA(G2:G9)+SUM(O2:O17)</f>
        <v/>
      </c>
      <c r="R19" s="24" t="n"/>
      <c r="S19" s="24" t="n"/>
      <c r="T19" s="24" t="n"/>
      <c r="U19" s="24" t="n"/>
      <c r="V19" s="24" t="n"/>
      <c r="W19" s="24" t="n"/>
      <c r="X19" s="24" t="n"/>
      <c r="Y19" s="24" t="n"/>
      <c r="Z19" s="24" t="n"/>
      <c r="AA19" s="24" t="n"/>
      <c r="AB19" s="24" t="n"/>
    </row>
    <row customHeight="1" ht="16.5" r="20" s="29">
      <c r="A20" s="19" t="n"/>
      <c r="B20" s="19" t="n"/>
      <c r="C20" s="51" t="inlineStr">
        <is>
          <t>一跳二迴旋</t>
        </is>
      </c>
      <c r="D20" s="51" t="inlineStr">
        <is>
          <t>男子組</t>
        </is>
      </c>
      <c r="E20" s="51" t="inlineStr">
        <is>
          <t>五年級</t>
        </is>
      </c>
      <c r="F20" s="51" t="inlineStr">
        <is>
          <t>龍門國小</t>
        </is>
      </c>
      <c r="G20" s="51" t="inlineStr">
        <is>
          <t>陳金正</t>
        </is>
      </c>
      <c r="H20" s="51" t="inlineStr">
        <is>
          <t>林君諭</t>
        </is>
      </c>
      <c r="I20" s="51" t="inlineStr">
        <is>
          <t>A5127</t>
        </is>
      </c>
      <c r="J20" s="49" t="n">
        <v>133</v>
      </c>
      <c r="K20" s="11" t="inlineStr">
        <is>
          <t>金質獎</t>
        </is>
      </c>
      <c r="L20" s="11" t="n"/>
      <c r="M20" s="11" t="n"/>
      <c r="N20" s="4">
        <f>IF(COUNTIF($F$2:F20,F20)&gt;2,COUNTIF($F$2:F20,F20),0)</f>
        <v/>
      </c>
      <c r="O20" s="3" t="n"/>
      <c r="Q20" s="24">
        <f>COUNTA(G2:G9)</f>
        <v/>
      </c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  <c r="AA20" s="24" t="n"/>
      <c r="AB20" s="24" t="n"/>
    </row>
    <row customHeight="1" ht="16.5" r="21" s="29">
      <c r="A21" s="19" t="n"/>
      <c r="B21" s="19" t="n"/>
      <c r="C21" s="51" t="inlineStr">
        <is>
          <t>一跳二迴旋</t>
        </is>
      </c>
      <c r="D21" s="51" t="inlineStr">
        <is>
          <t>男子組</t>
        </is>
      </c>
      <c r="E21" s="51" t="inlineStr">
        <is>
          <t>五年級</t>
        </is>
      </c>
      <c r="F21" s="51" t="inlineStr">
        <is>
          <t>文澳國小</t>
        </is>
      </c>
      <c r="G21" s="51" t="inlineStr">
        <is>
          <t>歐乃豪</t>
        </is>
      </c>
      <c r="H21" s="51" t="inlineStr">
        <is>
          <t>葉天男</t>
        </is>
      </c>
      <c r="I21" s="51" t="inlineStr">
        <is>
          <t>A5155</t>
        </is>
      </c>
      <c r="J21" s="49" t="n">
        <v>127</v>
      </c>
      <c r="K21" s="11" t="inlineStr">
        <is>
          <t>金質獎</t>
        </is>
      </c>
      <c r="L21" s="11" t="n"/>
      <c r="M21" s="11" t="n"/>
      <c r="N21" s="4">
        <f>IF(COUNTIF($F$2:F21,F21)&gt;2,COUNTIF($F$2:F21,F21),0)</f>
        <v/>
      </c>
      <c r="O21" s="3" t="n"/>
      <c r="Q21" s="24">
        <f>SUM(O2:O17)</f>
        <v/>
      </c>
      <c r="R21" s="24" t="n"/>
      <c r="S21" s="24" t="n"/>
      <c r="T21" s="24" t="n"/>
      <c r="U21" s="24" t="n"/>
      <c r="V21" s="24" t="n"/>
      <c r="W21" s="24" t="n"/>
      <c r="X21" s="24" t="n"/>
      <c r="Y21" s="24" t="n"/>
      <c r="Z21" s="24" t="n"/>
      <c r="AA21" s="24" t="n"/>
      <c r="AB21" s="24" t="n"/>
    </row>
    <row customHeight="1" ht="16.5" r="22" s="29">
      <c r="A22" s="19" t="n"/>
      <c r="B22" s="19" t="n"/>
      <c r="C22" s="51" t="inlineStr">
        <is>
          <t>一跳二迴旋</t>
        </is>
      </c>
      <c r="D22" s="51" t="inlineStr">
        <is>
          <t>男子組</t>
        </is>
      </c>
      <c r="E22" s="51" t="inlineStr">
        <is>
          <t>五年級</t>
        </is>
      </c>
      <c r="F22" s="51" t="inlineStr">
        <is>
          <t>花嶼國小</t>
        </is>
      </c>
      <c r="G22" s="51" t="inlineStr">
        <is>
          <t>黃祈瑞</t>
        </is>
      </c>
      <c r="H22" s="51" t="inlineStr">
        <is>
          <t>邱加佳</t>
        </is>
      </c>
      <c r="I22" s="51" t="inlineStr">
        <is>
          <t>A5151</t>
        </is>
      </c>
      <c r="J22" s="49" t="n">
        <v>125</v>
      </c>
      <c r="K22" s="11" t="inlineStr">
        <is>
          <t>金質獎</t>
        </is>
      </c>
      <c r="L22" s="11" t="n"/>
      <c r="M22" s="11" t="n"/>
      <c r="N22" s="4">
        <f>IF(COUNTIF($F$2:F22,F22)&gt;2,COUNTIF($F$2:F22,F22),0)</f>
        <v/>
      </c>
      <c r="O22" s="3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4" t="n"/>
      <c r="AA22" s="24" t="n"/>
      <c r="AB22" s="24" t="n"/>
    </row>
    <row customHeight="1" ht="16.5" r="23" s="29">
      <c r="A23" s="19" t="n"/>
      <c r="B23" s="19" t="n"/>
      <c r="C23" s="51" t="inlineStr">
        <is>
          <t>一跳二迴旋</t>
        </is>
      </c>
      <c r="D23" s="51" t="inlineStr">
        <is>
          <t>男子組</t>
        </is>
      </c>
      <c r="E23" s="51" t="inlineStr">
        <is>
          <t>五年級</t>
        </is>
      </c>
      <c r="F23" s="51" t="inlineStr">
        <is>
          <t>中興國小</t>
        </is>
      </c>
      <c r="G23" s="51" t="inlineStr">
        <is>
          <t>呂翊睿</t>
        </is>
      </c>
      <c r="H23" s="51" t="inlineStr">
        <is>
          <t>陳心潔</t>
        </is>
      </c>
      <c r="I23" s="51" t="inlineStr">
        <is>
          <t>A5114</t>
        </is>
      </c>
      <c r="J23" s="49" t="n">
        <v>122</v>
      </c>
      <c r="K23" s="11" t="inlineStr">
        <is>
          <t>金質獎</t>
        </is>
      </c>
      <c r="L23" s="11" t="n"/>
      <c r="M23" s="11" t="n"/>
      <c r="N23" s="4">
        <f>IF(COUNTIF($F$2:F23,F23)&gt;2,COUNTIF($F$2:F23,F23),0)</f>
        <v/>
      </c>
      <c r="O23" s="3" t="n"/>
      <c r="P23" s="3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  <c r="AA23" s="24" t="n"/>
      <c r="AB23" s="24" t="n"/>
    </row>
    <row customHeight="1" ht="16.5" r="24" s="29">
      <c r="A24" s="19" t="n"/>
      <c r="B24" s="19" t="n"/>
      <c r="C24" s="51" t="inlineStr">
        <is>
          <t>一跳二迴旋</t>
        </is>
      </c>
      <c r="D24" s="51" t="inlineStr">
        <is>
          <t>男子組</t>
        </is>
      </c>
      <c r="E24" s="51" t="inlineStr">
        <is>
          <t>五年級</t>
        </is>
      </c>
      <c r="F24" s="51" t="inlineStr">
        <is>
          <t>文澳國小</t>
        </is>
      </c>
      <c r="G24" s="51" t="inlineStr">
        <is>
          <t>李齊恩</t>
        </is>
      </c>
      <c r="H24" s="51" t="inlineStr">
        <is>
          <t>鄭揚達</t>
        </is>
      </c>
      <c r="I24" s="51" t="inlineStr">
        <is>
          <t>A5154</t>
        </is>
      </c>
      <c r="J24" s="49" t="n">
        <v>119</v>
      </c>
      <c r="K24" s="11" t="inlineStr">
        <is>
          <t>金質獎</t>
        </is>
      </c>
      <c r="L24" s="11" t="n"/>
      <c r="M24" s="11" t="n"/>
      <c r="N24" s="4">
        <f>IF(COUNTIF($F$2:F24,F24)&gt;2,COUNTIF($F$2:F24,F24),0)</f>
        <v/>
      </c>
      <c r="O24" s="3" t="n"/>
      <c r="P24" s="3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  <c r="AA24" s="24" t="n"/>
      <c r="AB24" s="24" t="n"/>
    </row>
    <row customHeight="1" ht="16.5" r="25" s="29">
      <c r="A25" s="19" t="n"/>
      <c r="B25" s="19" t="n"/>
      <c r="C25" s="51" t="inlineStr">
        <is>
          <t>一跳二迴旋</t>
        </is>
      </c>
      <c r="D25" s="51" t="inlineStr">
        <is>
          <t>男子組</t>
        </is>
      </c>
      <c r="E25" s="51" t="inlineStr">
        <is>
          <t>五年級</t>
        </is>
      </c>
      <c r="F25" s="51" t="inlineStr">
        <is>
          <t>中興國小</t>
        </is>
      </c>
      <c r="G25" s="51" t="inlineStr">
        <is>
          <t>洪韻翔</t>
        </is>
      </c>
      <c r="H25" s="51" t="inlineStr">
        <is>
          <t>陳心潔</t>
        </is>
      </c>
      <c r="I25" s="51" t="inlineStr">
        <is>
          <t>A5116</t>
        </is>
      </c>
      <c r="J25" s="49" t="n">
        <v>118</v>
      </c>
      <c r="K25" s="11" t="inlineStr">
        <is>
          <t>金質獎</t>
        </is>
      </c>
      <c r="L25" s="11" t="n"/>
      <c r="M25" s="11" t="n"/>
      <c r="N25" s="4">
        <f>IF(COUNTIF($F$2:F25,F25)&gt;2,COUNTIF($F$2:F25,F25),0)</f>
        <v/>
      </c>
      <c r="O25" s="3" t="n"/>
      <c r="P25" s="3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24" t="n"/>
      <c r="AA25" s="24" t="n"/>
      <c r="AB25" s="24" t="n"/>
    </row>
    <row customHeight="1" ht="16.5" r="26" s="29">
      <c r="A26" s="19" t="n"/>
      <c r="B26" s="19" t="n"/>
      <c r="C26" s="51" t="inlineStr">
        <is>
          <t>一跳二迴旋</t>
        </is>
      </c>
      <c r="D26" s="51" t="inlineStr">
        <is>
          <t>男子組</t>
        </is>
      </c>
      <c r="E26" s="51" t="inlineStr">
        <is>
          <t>五年級</t>
        </is>
      </c>
      <c r="F26" s="51" t="inlineStr">
        <is>
          <t>鳥嶼國小</t>
        </is>
      </c>
      <c r="G26" s="51" t="inlineStr">
        <is>
          <t>鄭智中</t>
        </is>
      </c>
      <c r="H26" s="51" t="inlineStr">
        <is>
          <t>謝延瓚</t>
        </is>
      </c>
      <c r="I26" s="51" t="inlineStr">
        <is>
          <t>A5137</t>
        </is>
      </c>
      <c r="J26" s="49" t="n">
        <v>116</v>
      </c>
      <c r="K26" s="11" t="inlineStr">
        <is>
          <t>金質獎</t>
        </is>
      </c>
      <c r="L26" s="11" t="n"/>
      <c r="M26" s="11" t="n"/>
      <c r="N26" s="4">
        <f>IF(COUNTIF($F$2:F26,F26)&gt;2,COUNTIF($F$2:F26,F26),0)</f>
        <v/>
      </c>
      <c r="O26" s="3" t="n"/>
      <c r="P26" s="3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  <c r="AA26" s="24" t="n"/>
      <c r="AB26" s="24" t="n"/>
    </row>
    <row customHeight="1" ht="16.5" r="27" s="29">
      <c r="A27" s="19" t="n"/>
      <c r="B27" s="19" t="n"/>
      <c r="C27" s="51" t="inlineStr">
        <is>
          <t>一跳二迴旋</t>
        </is>
      </c>
      <c r="D27" s="51" t="inlineStr">
        <is>
          <t>男子組</t>
        </is>
      </c>
      <c r="E27" s="51" t="inlineStr">
        <is>
          <t>五年級</t>
        </is>
      </c>
      <c r="F27" s="51" t="inlineStr">
        <is>
          <t>文澳國小</t>
        </is>
      </c>
      <c r="G27" s="51" t="inlineStr">
        <is>
          <t>陳品哲</t>
        </is>
      </c>
      <c r="H27" s="51" t="inlineStr">
        <is>
          <t>鄭揚達</t>
        </is>
      </c>
      <c r="I27" s="51" t="inlineStr">
        <is>
          <t>A5157</t>
        </is>
      </c>
      <c r="J27" s="49" t="n">
        <v>114</v>
      </c>
      <c r="K27" s="11" t="inlineStr">
        <is>
          <t>金質獎</t>
        </is>
      </c>
      <c r="L27" s="11" t="n"/>
      <c r="M27" s="11" t="n"/>
      <c r="N27" s="4">
        <f>IF(COUNTIF($F$2:F27,F27)&gt;2,COUNTIF($F$2:F27,F27),0)</f>
        <v/>
      </c>
      <c r="O27" s="3" t="n"/>
      <c r="P27" s="3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4" t="n"/>
      <c r="AA27" s="24" t="n"/>
      <c r="AB27" s="24" t="n"/>
    </row>
    <row customHeight="1" ht="16.5" r="28" s="29">
      <c r="A28" s="19" t="n"/>
      <c r="B28" s="19" t="n"/>
      <c r="C28" s="51" t="inlineStr">
        <is>
          <t>一跳二迴旋</t>
        </is>
      </c>
      <c r="D28" s="51" t="inlineStr">
        <is>
          <t>男子組</t>
        </is>
      </c>
      <c r="E28" s="51" t="inlineStr">
        <is>
          <t>五年級</t>
        </is>
      </c>
      <c r="F28" s="51" t="inlineStr">
        <is>
          <t>後寮國小</t>
        </is>
      </c>
      <c r="G28" s="51" t="inlineStr">
        <is>
          <t>蔡孟軒</t>
        </is>
      </c>
      <c r="H28" s="51" t="inlineStr">
        <is>
          <t>邱志峰</t>
        </is>
      </c>
      <c r="I28" s="51" t="inlineStr">
        <is>
          <t>A5143</t>
        </is>
      </c>
      <c r="J28" s="49" t="n">
        <v>110</v>
      </c>
      <c r="K28" s="11" t="inlineStr">
        <is>
          <t>金質獎</t>
        </is>
      </c>
      <c r="L28" s="11" t="n"/>
      <c r="M28" s="11" t="n"/>
      <c r="N28" s="4">
        <f>IF(COUNTIF($F$2:F28,F28)&gt;2,COUNTIF($F$2:F28,F28),0)</f>
        <v/>
      </c>
      <c r="O28" s="3" t="n"/>
      <c r="P28" s="3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  <c r="AA28" s="24" t="n"/>
      <c r="AB28" s="24" t="n"/>
    </row>
    <row customHeight="1" ht="16.5" r="29" s="29">
      <c r="A29" s="19" t="n"/>
      <c r="B29" s="19" t="n"/>
      <c r="C29" s="51" t="inlineStr">
        <is>
          <t>一跳二迴旋</t>
        </is>
      </c>
      <c r="D29" s="51" t="inlineStr">
        <is>
          <t>男子組</t>
        </is>
      </c>
      <c r="E29" s="51" t="inlineStr">
        <is>
          <t>五年級</t>
        </is>
      </c>
      <c r="F29" s="51" t="inlineStr">
        <is>
          <t>中興國小</t>
        </is>
      </c>
      <c r="G29" s="51" t="inlineStr">
        <is>
          <t>吳孟澤</t>
        </is>
      </c>
      <c r="H29" s="51" t="inlineStr">
        <is>
          <t>陳心潔</t>
        </is>
      </c>
      <c r="I29" s="51" t="inlineStr">
        <is>
          <t>A5112</t>
        </is>
      </c>
      <c r="J29" s="49" t="n">
        <v>105</v>
      </c>
      <c r="K29" s="11" t="inlineStr">
        <is>
          <t>金質獎</t>
        </is>
      </c>
      <c r="L29" s="11" t="n"/>
      <c r="M29" s="11" t="n"/>
      <c r="N29" s="4">
        <f>IF(COUNTIF($F$2:F29,F29)&gt;2,COUNTIF($F$2:F29,F29),0)</f>
        <v/>
      </c>
      <c r="O29" s="3" t="n"/>
      <c r="P29" s="3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4" t="n"/>
      <c r="AA29" s="24" t="n"/>
      <c r="AB29" s="24" t="n"/>
    </row>
    <row customHeight="1" ht="16.5" r="30" s="29">
      <c r="A30" s="19" t="n"/>
      <c r="B30" s="19" t="n"/>
      <c r="C30" s="51" t="inlineStr">
        <is>
          <t>一跳二迴旋</t>
        </is>
      </c>
      <c r="D30" s="51" t="inlineStr">
        <is>
          <t>男子組</t>
        </is>
      </c>
      <c r="E30" s="51" t="inlineStr">
        <is>
          <t>五年級</t>
        </is>
      </c>
      <c r="F30" s="51" t="inlineStr">
        <is>
          <t>鳥嶼國小</t>
        </is>
      </c>
      <c r="G30" s="51" t="inlineStr">
        <is>
          <t>鄭丞閎</t>
        </is>
      </c>
      <c r="H30" s="51" t="inlineStr">
        <is>
          <t>王生輝</t>
        </is>
      </c>
      <c r="I30" s="51" t="inlineStr">
        <is>
          <t>A5136</t>
        </is>
      </c>
      <c r="J30" s="49" t="n">
        <v>102</v>
      </c>
      <c r="K30" s="11" t="inlineStr">
        <is>
          <t>銀質獎</t>
        </is>
      </c>
      <c r="L30" s="11" t="n"/>
      <c r="M30" s="11" t="n"/>
      <c r="N30" s="4">
        <f>IF(COUNTIF($F$2:F30,F30)&gt;2,COUNTIF($F$2:F30,F30),0)</f>
        <v/>
      </c>
      <c r="O30" s="3" t="n"/>
      <c r="P30" s="3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4" t="n"/>
      <c r="AA30" s="24" t="n"/>
      <c r="AB30" s="24" t="n"/>
    </row>
    <row customHeight="1" ht="16.5" r="31" s="29">
      <c r="A31" s="19" t="n"/>
      <c r="B31" s="19" t="n"/>
      <c r="C31" s="51" t="inlineStr">
        <is>
          <t>一跳二迴旋</t>
        </is>
      </c>
      <c r="D31" s="51" t="inlineStr">
        <is>
          <t>男子組</t>
        </is>
      </c>
      <c r="E31" s="51" t="inlineStr">
        <is>
          <t>五年級</t>
        </is>
      </c>
      <c r="F31" s="51" t="inlineStr">
        <is>
          <t>講美國小</t>
        </is>
      </c>
      <c r="G31" s="51" t="inlineStr">
        <is>
          <t>周暐倫</t>
        </is>
      </c>
      <c r="H31" s="51" t="inlineStr">
        <is>
          <t>陳雅祺</t>
        </is>
      </c>
      <c r="I31" s="51" t="inlineStr">
        <is>
          <t>A5133</t>
        </is>
      </c>
      <c r="J31" s="49" t="n">
        <v>94</v>
      </c>
      <c r="K31" s="11" t="inlineStr">
        <is>
          <t>銀質獎</t>
        </is>
      </c>
      <c r="L31" s="11" t="n"/>
      <c r="M31" s="11" t="n"/>
      <c r="N31" s="4">
        <f>IF(COUNTIF($F$2:F31,F31)&gt;2,COUNTIF($F$2:F31,F31),0)</f>
        <v/>
      </c>
      <c r="O31" s="3" t="n"/>
      <c r="P31" s="3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4" t="n"/>
      <c r="AA31" s="24" t="n"/>
      <c r="AB31" s="24" t="n"/>
    </row>
    <row customHeight="1" ht="16.5" r="32" s="29">
      <c r="A32" s="19" t="n"/>
      <c r="B32" s="19" t="n"/>
      <c r="C32" s="51" t="inlineStr">
        <is>
          <t>一跳二迴旋</t>
        </is>
      </c>
      <c r="D32" s="51" t="inlineStr">
        <is>
          <t>男子組</t>
        </is>
      </c>
      <c r="E32" s="51" t="inlineStr">
        <is>
          <t>五年級</t>
        </is>
      </c>
      <c r="F32" s="51" t="inlineStr">
        <is>
          <t>赤崁國小</t>
        </is>
      </c>
      <c r="G32" s="51" t="inlineStr">
        <is>
          <t>鄭堯先</t>
        </is>
      </c>
      <c r="H32" s="51" t="inlineStr">
        <is>
          <t>黃梓菘</t>
        </is>
      </c>
      <c r="I32" s="51" t="inlineStr">
        <is>
          <t>A5135</t>
        </is>
      </c>
      <c r="J32" s="49" t="n">
        <v>90</v>
      </c>
      <c r="K32" s="11" t="inlineStr">
        <is>
          <t>銀質獎</t>
        </is>
      </c>
      <c r="L32" s="11" t="n"/>
      <c r="M32" s="11" t="n"/>
      <c r="N32" s="4">
        <f>IF(COUNTIF($F$2:F32,F32)&gt;2,COUNTIF($F$2:F32,F32),0)</f>
        <v/>
      </c>
      <c r="O32" s="3" t="n"/>
      <c r="P32" s="3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4" t="n"/>
      <c r="AA32" s="24" t="n"/>
      <c r="AB32" s="24" t="n"/>
    </row>
    <row customHeight="1" ht="16.5" r="33" s="29">
      <c r="A33" s="19" t="n"/>
      <c r="B33" s="19" t="n"/>
      <c r="C33" s="51" t="inlineStr">
        <is>
          <t>一跳二迴旋</t>
        </is>
      </c>
      <c r="D33" s="51" t="inlineStr">
        <is>
          <t>男子組</t>
        </is>
      </c>
      <c r="E33" s="51" t="inlineStr">
        <is>
          <t>五年級</t>
        </is>
      </c>
      <c r="F33" s="51" t="inlineStr">
        <is>
          <t>講美國小</t>
        </is>
      </c>
      <c r="G33" s="51" t="inlineStr">
        <is>
          <t>任邦宇</t>
        </is>
      </c>
      <c r="H33" s="51" t="inlineStr">
        <is>
          <t>陳雅祺</t>
        </is>
      </c>
      <c r="I33" s="51" t="inlineStr">
        <is>
          <t>A5131</t>
        </is>
      </c>
      <c r="J33" s="49" t="n">
        <v>89</v>
      </c>
      <c r="K33" s="11" t="inlineStr">
        <is>
          <t>銀質獎</t>
        </is>
      </c>
      <c r="L33" s="11" t="n"/>
      <c r="M33" s="11" t="n"/>
      <c r="N33" s="4">
        <f>IF(COUNTIF($F$2:F33,F33)&gt;2,COUNTIF($F$2:F33,F33),0)</f>
        <v/>
      </c>
      <c r="O33" s="3" t="n"/>
      <c r="P33" s="3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4" t="n"/>
      <c r="AA33" s="24" t="n"/>
      <c r="AB33" s="24" t="n"/>
    </row>
    <row customHeight="1" ht="16.5" r="34" s="29">
      <c r="A34" s="19" t="n"/>
      <c r="B34" s="19" t="n"/>
      <c r="C34" s="51" t="inlineStr">
        <is>
          <t>一跳二迴旋</t>
        </is>
      </c>
      <c r="D34" s="51" t="inlineStr">
        <is>
          <t>男子組</t>
        </is>
      </c>
      <c r="E34" s="51" t="inlineStr">
        <is>
          <t>五年級</t>
        </is>
      </c>
      <c r="F34" s="51" t="inlineStr">
        <is>
          <t>中正國小</t>
        </is>
      </c>
      <c r="G34" s="51" t="inlineStr">
        <is>
          <t>周軒丞</t>
        </is>
      </c>
      <c r="H34" s="51" t="inlineStr">
        <is>
          <t>林素玉</t>
        </is>
      </c>
      <c r="I34" s="51" t="inlineStr">
        <is>
          <t>A5106</t>
        </is>
      </c>
      <c r="J34" s="49" t="n">
        <v>79</v>
      </c>
      <c r="K34" s="11" t="inlineStr">
        <is>
          <t>銀質獎</t>
        </is>
      </c>
      <c r="L34" s="11" t="n"/>
      <c r="M34" s="11" t="n"/>
      <c r="N34" s="4">
        <f>IF(COUNTIF($F$2:F34,F34)&gt;2,COUNTIF($F$2:F34,F34),0)</f>
        <v/>
      </c>
      <c r="O34" s="3" t="n"/>
      <c r="P34" s="3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  <c r="AA34" s="24" t="n"/>
      <c r="AB34" s="24" t="n"/>
    </row>
    <row customHeight="1" ht="16.5" r="35" s="29">
      <c r="A35" s="19" t="n"/>
      <c r="B35" s="19" t="n"/>
      <c r="C35" s="51" t="inlineStr">
        <is>
          <t>一跳二迴旋</t>
        </is>
      </c>
      <c r="D35" s="51" t="inlineStr">
        <is>
          <t>男子組</t>
        </is>
      </c>
      <c r="E35" s="51" t="inlineStr">
        <is>
          <t>五年級</t>
        </is>
      </c>
      <c r="F35" s="51" t="inlineStr">
        <is>
          <t>文光國小</t>
        </is>
      </c>
      <c r="G35" s="51" t="inlineStr">
        <is>
          <t>蔡佾廷</t>
        </is>
      </c>
      <c r="H35" s="51" t="inlineStr">
        <is>
          <t>龔燕娥</t>
        </is>
      </c>
      <c r="I35" s="51" t="inlineStr">
        <is>
          <t>A5160</t>
        </is>
      </c>
      <c r="J35" s="49" t="n">
        <v>79</v>
      </c>
      <c r="K35" s="11" t="inlineStr">
        <is>
          <t>銀質獎</t>
        </is>
      </c>
      <c r="L35" s="11" t="n"/>
      <c r="M35" s="11" t="n"/>
      <c r="N35" s="4">
        <f>IF(COUNTIF($F$2:F35,F35)&gt;2,COUNTIF($F$2:F35,F35),0)</f>
        <v/>
      </c>
      <c r="O35" s="3" t="n"/>
      <c r="P35" s="3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  <c r="AA35" s="24" t="n"/>
      <c r="AB35" s="24" t="n"/>
    </row>
    <row customHeight="1" ht="16.5" r="36" s="29">
      <c r="A36" s="19" t="n"/>
      <c r="B36" s="19" t="n"/>
      <c r="C36" s="51" t="inlineStr">
        <is>
          <t>一跳二迴旋</t>
        </is>
      </c>
      <c r="D36" s="51" t="inlineStr">
        <is>
          <t>男子組</t>
        </is>
      </c>
      <c r="E36" s="51" t="inlineStr">
        <is>
          <t>五年級</t>
        </is>
      </c>
      <c r="F36" s="51" t="inlineStr">
        <is>
          <t>鳥嶼國小</t>
        </is>
      </c>
      <c r="G36" s="51" t="inlineStr">
        <is>
          <t>魏昊鈞</t>
        </is>
      </c>
      <c r="H36" s="51" t="inlineStr">
        <is>
          <t>紀宗秀</t>
        </is>
      </c>
      <c r="I36" s="51" t="inlineStr">
        <is>
          <t>A5138</t>
        </is>
      </c>
      <c r="J36" s="49" t="n">
        <v>73</v>
      </c>
      <c r="K36" s="11" t="inlineStr">
        <is>
          <t>銀質獎</t>
        </is>
      </c>
      <c r="L36" s="11" t="n"/>
      <c r="M36" s="11" t="n"/>
      <c r="N36" s="4">
        <f>IF(COUNTIF($F$2:F36,F36)&gt;2,COUNTIF($F$2:F36,F36),0)</f>
        <v/>
      </c>
      <c r="O36" s="3" t="n"/>
      <c r="P36" s="3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4" t="n"/>
      <c r="AA36" s="24" t="n"/>
      <c r="AB36" s="24" t="n"/>
    </row>
    <row customHeight="1" ht="16.5" r="37" s="29">
      <c r="A37" s="19" t="n"/>
      <c r="B37" s="19" t="n"/>
      <c r="C37" s="51" t="inlineStr">
        <is>
          <t>一跳二迴旋</t>
        </is>
      </c>
      <c r="D37" s="51" t="inlineStr">
        <is>
          <t>男子組</t>
        </is>
      </c>
      <c r="E37" s="51" t="inlineStr">
        <is>
          <t>五年級</t>
        </is>
      </c>
      <c r="F37" s="51" t="inlineStr">
        <is>
          <t>中山國小</t>
        </is>
      </c>
      <c r="G37" s="51" t="inlineStr">
        <is>
          <t>陳奕丞</t>
        </is>
      </c>
      <c r="H37" s="51" t="inlineStr">
        <is>
          <t>謝幸芳</t>
        </is>
      </c>
      <c r="I37" s="51" t="inlineStr">
        <is>
          <t>A5121</t>
        </is>
      </c>
      <c r="J37" s="49" t="n">
        <v>72</v>
      </c>
      <c r="K37" s="11" t="inlineStr">
        <is>
          <t>銅質獎</t>
        </is>
      </c>
      <c r="L37" s="11" t="n"/>
      <c r="M37" s="11" t="n"/>
      <c r="N37" s="4">
        <f>IF(COUNTIF($F$2:F37,F37)&gt;2,COUNTIF($F$2:F37,F37),0)</f>
        <v/>
      </c>
      <c r="O37" s="3" t="n"/>
      <c r="P37" s="3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4" t="n"/>
      <c r="AA37" s="24" t="n"/>
      <c r="AB37" s="24" t="n"/>
    </row>
    <row customHeight="1" ht="16.5" r="38" s="29">
      <c r="A38" s="19" t="n"/>
      <c r="B38" s="19" t="n"/>
      <c r="C38" s="51" t="inlineStr">
        <is>
          <t>一跳二迴旋</t>
        </is>
      </c>
      <c r="D38" s="51" t="inlineStr">
        <is>
          <t>男子組</t>
        </is>
      </c>
      <c r="E38" s="51" t="inlineStr">
        <is>
          <t>五年級</t>
        </is>
      </c>
      <c r="F38" s="51" t="inlineStr">
        <is>
          <t>望安國小</t>
        </is>
      </c>
      <c r="G38" s="51" t="inlineStr">
        <is>
          <t>王翔凱</t>
        </is>
      </c>
      <c r="H38" s="51" t="inlineStr">
        <is>
          <t>林立欣</t>
        </is>
      </c>
      <c r="I38" s="51" t="inlineStr">
        <is>
          <t>A5148</t>
        </is>
      </c>
      <c r="J38" s="49" t="n">
        <v>70</v>
      </c>
      <c r="K38" s="11" t="inlineStr">
        <is>
          <t>銅質獎</t>
        </is>
      </c>
      <c r="L38" s="11" t="n"/>
      <c r="M38" s="11" t="n"/>
      <c r="N38" s="4">
        <f>IF(COUNTIF($F$2:F38,F38)&gt;2,COUNTIF($F$2:F38,F38),0)</f>
        <v/>
      </c>
      <c r="O38" s="3" t="n"/>
      <c r="P38" s="3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  <c r="Z38" s="24" t="n"/>
      <c r="AA38" s="24" t="n"/>
      <c r="AB38" s="24" t="n"/>
    </row>
    <row customHeight="1" ht="16.5" r="39" s="29">
      <c r="A39" s="19" t="n"/>
      <c r="B39" s="19" t="n"/>
      <c r="C39" s="51" t="inlineStr">
        <is>
          <t>一跳二迴旋</t>
        </is>
      </c>
      <c r="D39" s="51" t="inlineStr">
        <is>
          <t>男子組</t>
        </is>
      </c>
      <c r="E39" s="51" t="inlineStr">
        <is>
          <t>五年級</t>
        </is>
      </c>
      <c r="F39" s="51" t="inlineStr">
        <is>
          <t>內垵國小</t>
        </is>
      </c>
      <c r="G39" s="51" t="inlineStr">
        <is>
          <t>呂紘銘</t>
        </is>
      </c>
      <c r="H39" s="51" t="inlineStr">
        <is>
          <t>吳弦峰</t>
        </is>
      </c>
      <c r="I39" s="51" t="inlineStr">
        <is>
          <t>A5145</t>
        </is>
      </c>
      <c r="J39" s="49" t="n">
        <v>64</v>
      </c>
      <c r="K39" s="11" t="inlineStr">
        <is>
          <t>銅質獎</t>
        </is>
      </c>
      <c r="L39" s="11" t="n"/>
      <c r="M39" s="11" t="n"/>
      <c r="N39" s="4">
        <f>IF(COUNTIF($F$2:F39,F39)&gt;2,COUNTIF($F$2:F39,F39),0)</f>
        <v/>
      </c>
      <c r="O39" s="3" t="n"/>
      <c r="P39" s="3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  <c r="Z39" s="24" t="n"/>
      <c r="AA39" s="24" t="n"/>
      <c r="AB39" s="24" t="n"/>
    </row>
    <row customHeight="1" ht="16.5" r="40" s="29">
      <c r="A40" s="19" t="n"/>
      <c r="B40" s="19" t="n"/>
      <c r="C40" s="51" t="inlineStr">
        <is>
          <t>一跳二迴旋</t>
        </is>
      </c>
      <c r="D40" s="51" t="inlineStr">
        <is>
          <t>男子組</t>
        </is>
      </c>
      <c r="E40" s="51" t="inlineStr">
        <is>
          <t>五年級</t>
        </is>
      </c>
      <c r="F40" s="51" t="inlineStr">
        <is>
          <t>湖西國小</t>
        </is>
      </c>
      <c r="G40" s="51" t="inlineStr">
        <is>
          <t>趙秉羿</t>
        </is>
      </c>
      <c r="H40" s="51" t="inlineStr">
        <is>
          <t>洪瓊芳</t>
        </is>
      </c>
      <c r="I40" s="51" t="inlineStr">
        <is>
          <t>A5125</t>
        </is>
      </c>
      <c r="J40" s="49" t="n">
        <v>61</v>
      </c>
      <c r="K40" s="11" t="inlineStr">
        <is>
          <t>銅質獎</t>
        </is>
      </c>
      <c r="L40" s="11" t="n"/>
      <c r="M40" s="11" t="n"/>
      <c r="N40" s="3" t="n"/>
      <c r="O40" s="3" t="n"/>
      <c r="P40" s="3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  <c r="Z40" s="24" t="n"/>
      <c r="AA40" s="24" t="n"/>
      <c r="AB40" s="24" t="n"/>
    </row>
    <row customHeight="1" ht="16.5" r="41" s="29">
      <c r="A41" s="19" t="n"/>
      <c r="B41" s="19" t="n"/>
      <c r="C41" s="51" t="inlineStr">
        <is>
          <t>一跳二迴旋</t>
        </is>
      </c>
      <c r="D41" s="51" t="inlineStr">
        <is>
          <t>男子組</t>
        </is>
      </c>
      <c r="E41" s="51" t="inlineStr">
        <is>
          <t>五年級</t>
        </is>
      </c>
      <c r="F41" s="51" t="inlineStr">
        <is>
          <t>馬公國小</t>
        </is>
      </c>
      <c r="G41" s="51" t="inlineStr">
        <is>
          <t>李凱鈞</t>
        </is>
      </c>
      <c r="H41" s="51" t="inlineStr">
        <is>
          <t>林鈺珅</t>
        </is>
      </c>
      <c r="I41" s="51" t="inlineStr">
        <is>
          <t>A5103</t>
        </is>
      </c>
      <c r="J41" s="49" t="n">
        <v>61</v>
      </c>
      <c r="K41" s="11" t="inlineStr">
        <is>
          <t>銅質獎</t>
        </is>
      </c>
      <c r="L41" s="57" t="n"/>
      <c r="M41" s="11" t="n"/>
      <c r="N41" s="3" t="n"/>
      <c r="O41" s="3" t="n"/>
      <c r="P41" s="3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  <c r="Z41" s="24" t="n"/>
      <c r="AA41" s="24" t="n"/>
      <c r="AB41" s="24" t="n"/>
    </row>
    <row customHeight="1" ht="16.5" r="42" s="29">
      <c r="A42" s="19" t="n"/>
      <c r="B42" s="19" t="n"/>
      <c r="C42" s="51" t="inlineStr">
        <is>
          <t>一跳二迴旋</t>
        </is>
      </c>
      <c r="D42" s="51" t="inlineStr">
        <is>
          <t>男子組</t>
        </is>
      </c>
      <c r="E42" s="51" t="inlineStr">
        <is>
          <t>五年級</t>
        </is>
      </c>
      <c r="F42" s="51" t="inlineStr">
        <is>
          <t>馬公國小</t>
        </is>
      </c>
      <c r="G42" s="51" t="inlineStr">
        <is>
          <t>陳昱仁</t>
        </is>
      </c>
      <c r="H42" s="51" t="inlineStr">
        <is>
          <t>呂金波</t>
        </is>
      </c>
      <c r="I42" s="51" t="inlineStr">
        <is>
          <t>A5105</t>
        </is>
      </c>
      <c r="J42" s="49" t="n">
        <v>61</v>
      </c>
      <c r="K42" s="11" t="inlineStr">
        <is>
          <t>銅質獎</t>
        </is>
      </c>
      <c r="L42" s="57" t="n"/>
      <c r="M42" s="11" t="n"/>
      <c r="N42" s="3" t="n"/>
      <c r="O42" s="3" t="n"/>
      <c r="P42" s="3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  <c r="Z42" s="24" t="n"/>
      <c r="AA42" s="24" t="n"/>
      <c r="AB42" s="24" t="n"/>
    </row>
    <row customHeight="1" ht="16.5" r="43" s="29">
      <c r="A43" s="19" t="n"/>
      <c r="B43" s="19" t="n"/>
      <c r="C43" s="51" t="inlineStr">
        <is>
          <t>一跳二迴旋</t>
        </is>
      </c>
      <c r="D43" s="51" t="inlineStr">
        <is>
          <t>男子組</t>
        </is>
      </c>
      <c r="E43" s="51" t="inlineStr">
        <is>
          <t>五年級</t>
        </is>
      </c>
      <c r="F43" s="51" t="inlineStr">
        <is>
          <t>隘門國小</t>
        </is>
      </c>
      <c r="G43" s="51" t="inlineStr">
        <is>
          <t>施宇賢</t>
        </is>
      </c>
      <c r="H43" s="51" t="inlineStr">
        <is>
          <t>王韻筑</t>
        </is>
      </c>
      <c r="I43" s="51" t="inlineStr">
        <is>
          <t>A5128</t>
        </is>
      </c>
      <c r="J43" s="49" t="n">
        <v>58</v>
      </c>
      <c r="K43" s="11" t="n"/>
      <c r="L43" s="57" t="n"/>
      <c r="M43" s="11" t="n"/>
      <c r="N43" s="3" t="n"/>
      <c r="O43" s="3" t="n"/>
      <c r="P43" s="3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  <c r="Z43" s="24" t="n"/>
      <c r="AA43" s="24" t="n"/>
      <c r="AB43" s="24" t="n"/>
    </row>
    <row customHeight="1" ht="16.5" r="44" s="29">
      <c r="A44" s="19" t="n"/>
      <c r="B44" s="19" t="n"/>
      <c r="C44" s="51" t="inlineStr">
        <is>
          <t>一跳二迴旋</t>
        </is>
      </c>
      <c r="D44" s="51" t="inlineStr">
        <is>
          <t>男子組</t>
        </is>
      </c>
      <c r="E44" s="51" t="inlineStr">
        <is>
          <t>五年級</t>
        </is>
      </c>
      <c r="F44" s="51" t="inlineStr">
        <is>
          <t>文澳國小</t>
        </is>
      </c>
      <c r="G44" s="51" t="inlineStr">
        <is>
          <t>歐鎮東</t>
        </is>
      </c>
      <c r="H44" s="51" t="inlineStr">
        <is>
          <t>顏大欽</t>
        </is>
      </c>
      <c r="I44" s="51" t="inlineStr">
        <is>
          <t>A5156</t>
        </is>
      </c>
      <c r="J44" s="49" t="n">
        <v>57</v>
      </c>
      <c r="K44" s="11" t="n"/>
      <c r="L44" s="57" t="n"/>
      <c r="M44" s="11" t="n"/>
      <c r="N44" s="3" t="n"/>
      <c r="O44" s="3" t="n"/>
      <c r="P44" s="3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  <c r="Z44" s="24" t="n"/>
      <c r="AA44" s="24" t="n"/>
      <c r="AB44" s="24" t="n"/>
    </row>
    <row customHeight="1" ht="16.5" r="45" s="29">
      <c r="A45" s="19" t="n"/>
      <c r="B45" s="19" t="n"/>
      <c r="C45" s="51" t="inlineStr">
        <is>
          <t>一跳二迴旋</t>
        </is>
      </c>
      <c r="D45" s="51" t="inlineStr">
        <is>
          <t>男子組</t>
        </is>
      </c>
      <c r="E45" s="51" t="inlineStr">
        <is>
          <t>五年級</t>
        </is>
      </c>
      <c r="F45" s="51" t="inlineStr">
        <is>
          <t>中山國小</t>
        </is>
      </c>
      <c r="G45" s="51" t="inlineStr">
        <is>
          <t>劉獻恩</t>
        </is>
      </c>
      <c r="H45" s="51" t="inlineStr">
        <is>
          <t>謝幸芳</t>
        </is>
      </c>
      <c r="I45" s="51" t="inlineStr">
        <is>
          <t>A5119</t>
        </is>
      </c>
      <c r="J45" s="49" t="n">
        <v>57</v>
      </c>
      <c r="K45" s="11" t="n"/>
      <c r="L45" s="57" t="n"/>
      <c r="M45" s="11" t="n"/>
      <c r="N45" s="3" t="n"/>
      <c r="O45" s="3" t="n"/>
      <c r="P45" s="3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  <c r="Z45" s="24" t="n"/>
      <c r="AA45" s="24" t="n"/>
      <c r="AB45" s="24" t="n"/>
    </row>
    <row customHeight="1" ht="16.5" r="46" s="29">
      <c r="A46" s="19" t="n"/>
      <c r="B46" s="19" t="n"/>
      <c r="C46" s="51" t="inlineStr">
        <is>
          <t>一跳二迴旋</t>
        </is>
      </c>
      <c r="D46" s="51" t="inlineStr">
        <is>
          <t>男子組</t>
        </is>
      </c>
      <c r="E46" s="51" t="inlineStr">
        <is>
          <t>五年級</t>
        </is>
      </c>
      <c r="F46" s="51" t="inlineStr">
        <is>
          <t>中正國小</t>
        </is>
      </c>
      <c r="G46" s="51" t="inlineStr">
        <is>
          <t>郭采澄</t>
        </is>
      </c>
      <c r="H46" s="51" t="inlineStr">
        <is>
          <t>吳淑芬</t>
        </is>
      </c>
      <c r="I46" s="51" t="inlineStr">
        <is>
          <t>A5109</t>
        </is>
      </c>
      <c r="J46" s="49" t="n">
        <v>54</v>
      </c>
      <c r="K46" s="11" t="n"/>
      <c r="L46" s="57" t="n"/>
      <c r="M46" s="11" t="n"/>
      <c r="N46" s="3" t="n"/>
      <c r="O46" s="3" t="n"/>
      <c r="P46" s="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4" t="n"/>
      <c r="AB46" s="24" t="n"/>
    </row>
    <row customHeight="1" ht="16.5" r="47" s="29">
      <c r="A47" s="19" t="n"/>
      <c r="B47" s="19" t="n"/>
      <c r="C47" s="51" t="inlineStr">
        <is>
          <t>一跳二迴旋</t>
        </is>
      </c>
      <c r="D47" s="51" t="inlineStr">
        <is>
          <t>男子組</t>
        </is>
      </c>
      <c r="E47" s="51" t="inlineStr">
        <is>
          <t>五年級</t>
        </is>
      </c>
      <c r="F47" s="51" t="inlineStr">
        <is>
          <t>中屯國小</t>
        </is>
      </c>
      <c r="G47" s="51" t="inlineStr">
        <is>
          <t>謝兆荃</t>
        </is>
      </c>
      <c r="H47" s="51" t="inlineStr">
        <is>
          <t>王秀菊</t>
        </is>
      </c>
      <c r="I47" s="51" t="inlineStr">
        <is>
          <t>A5130</t>
        </is>
      </c>
      <c r="J47" s="49" t="n">
        <v>52</v>
      </c>
      <c r="K47" s="11" t="n"/>
      <c r="L47" s="57" t="n"/>
      <c r="M47" s="11" t="n"/>
      <c r="N47" s="3" t="n"/>
      <c r="O47" s="3" t="n"/>
      <c r="P47" s="3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  <c r="Z47" s="24" t="n"/>
      <c r="AA47" s="24" t="n"/>
      <c r="AB47" s="24" t="n"/>
    </row>
    <row customHeight="1" ht="16.5" r="48" s="29">
      <c r="A48" s="19" t="n"/>
      <c r="B48" s="19" t="n"/>
      <c r="C48" s="51" t="inlineStr">
        <is>
          <t>一跳二迴旋</t>
        </is>
      </c>
      <c r="D48" s="51" t="inlineStr">
        <is>
          <t>男子組</t>
        </is>
      </c>
      <c r="E48" s="51" t="inlineStr">
        <is>
          <t>五年級</t>
        </is>
      </c>
      <c r="F48" s="51" t="inlineStr">
        <is>
          <t>望安國小</t>
        </is>
      </c>
      <c r="G48" s="51" t="inlineStr">
        <is>
          <t>王裴峻</t>
        </is>
      </c>
      <c r="H48" s="51" t="inlineStr">
        <is>
          <t>林立欣</t>
        </is>
      </c>
      <c r="I48" s="51" t="inlineStr">
        <is>
          <t>A5149</t>
        </is>
      </c>
      <c r="J48" s="49" t="n">
        <v>49</v>
      </c>
      <c r="K48" s="11" t="n"/>
      <c r="L48" s="57" t="n"/>
      <c r="M48" s="11" t="n"/>
      <c r="N48" s="3" t="n"/>
      <c r="O48" s="3" t="n"/>
      <c r="P48" s="3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  <c r="Z48" s="24" t="n"/>
      <c r="AA48" s="24" t="n"/>
      <c r="AB48" s="24" t="n"/>
    </row>
    <row customHeight="1" ht="16.5" r="49" s="29">
      <c r="A49" s="19" t="n"/>
      <c r="B49" s="19" t="n"/>
      <c r="C49" s="51" t="inlineStr">
        <is>
          <t>一跳二迴旋</t>
        </is>
      </c>
      <c r="D49" s="51" t="inlineStr">
        <is>
          <t>男子組</t>
        </is>
      </c>
      <c r="E49" s="51" t="inlineStr">
        <is>
          <t>五年級</t>
        </is>
      </c>
      <c r="F49" s="51" t="inlineStr">
        <is>
          <t>中興國小</t>
        </is>
      </c>
      <c r="G49" s="51" t="inlineStr">
        <is>
          <t>呂威圻</t>
        </is>
      </c>
      <c r="H49" s="51" t="inlineStr">
        <is>
          <t>孫珮勻</t>
        </is>
      </c>
      <c r="I49" s="51" t="inlineStr">
        <is>
          <t>A5113</t>
        </is>
      </c>
      <c r="J49" s="49" t="n">
        <v>48</v>
      </c>
      <c r="K49" s="11" t="n"/>
      <c r="L49" s="57" t="n"/>
      <c r="M49" s="11" t="n"/>
      <c r="N49" s="3" t="n"/>
      <c r="O49" s="3" t="n"/>
      <c r="P49" s="3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  <c r="Z49" s="24" t="n"/>
      <c r="AA49" s="24" t="n"/>
      <c r="AB49" s="24" t="n"/>
    </row>
    <row customHeight="1" ht="16.5" r="50" s="29">
      <c r="A50" s="19" t="n"/>
      <c r="B50" s="19" t="n"/>
      <c r="C50" s="51" t="inlineStr">
        <is>
          <t>一跳二迴旋</t>
        </is>
      </c>
      <c r="D50" s="51" t="inlineStr">
        <is>
          <t>男子組</t>
        </is>
      </c>
      <c r="E50" s="51" t="inlineStr">
        <is>
          <t>五年級</t>
        </is>
      </c>
      <c r="F50" s="51" t="inlineStr">
        <is>
          <t>中正國小</t>
        </is>
      </c>
      <c r="G50" s="51" t="inlineStr">
        <is>
          <t>許嘉麟</t>
        </is>
      </c>
      <c r="H50" s="51" t="inlineStr">
        <is>
          <t>陳瑞盛</t>
        </is>
      </c>
      <c r="I50" s="51" t="inlineStr">
        <is>
          <t>A5108</t>
        </is>
      </c>
      <c r="J50" s="49" t="n">
        <v>45</v>
      </c>
      <c r="K50" s="11" t="n"/>
      <c r="L50" s="57" t="n"/>
      <c r="M50" s="11" t="n"/>
      <c r="N50" s="3" t="n"/>
      <c r="O50" s="3" t="n"/>
      <c r="P50" s="3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  <c r="Z50" s="24" t="n"/>
      <c r="AA50" s="24" t="n"/>
      <c r="AB50" s="24" t="n"/>
    </row>
    <row customHeight="1" ht="16.5" r="51" s="29">
      <c r="A51" s="19" t="n"/>
      <c r="B51" s="19" t="n"/>
      <c r="C51" s="51" t="inlineStr">
        <is>
          <t>一跳二迴旋</t>
        </is>
      </c>
      <c r="D51" s="51" t="inlineStr">
        <is>
          <t>男子組</t>
        </is>
      </c>
      <c r="E51" s="51" t="inlineStr">
        <is>
          <t>五年級</t>
        </is>
      </c>
      <c r="F51" s="51" t="inlineStr">
        <is>
          <t>講美國小</t>
        </is>
      </c>
      <c r="G51" s="51" t="inlineStr">
        <is>
          <t>黃柏升</t>
        </is>
      </c>
      <c r="H51" s="51" t="inlineStr">
        <is>
          <t>陳雅祺</t>
        </is>
      </c>
      <c r="I51" s="51" t="inlineStr">
        <is>
          <t>A5134</t>
        </is>
      </c>
      <c r="J51" s="49" t="n">
        <v>36</v>
      </c>
      <c r="K51" s="11" t="n"/>
      <c r="L51" s="57" t="n"/>
      <c r="M51" s="11" t="n"/>
      <c r="N51" s="3" t="n"/>
      <c r="O51" s="3" t="n"/>
      <c r="P51" s="3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  <c r="Z51" s="24" t="n"/>
      <c r="AA51" s="24" t="n"/>
      <c r="AB51" s="24" t="n"/>
    </row>
    <row customHeight="1" ht="16.5" r="52" s="29">
      <c r="A52" s="19" t="n"/>
      <c r="B52" s="19" t="n"/>
      <c r="C52" s="51" t="inlineStr">
        <is>
          <t>一跳二迴旋</t>
        </is>
      </c>
      <c r="D52" s="51" t="inlineStr">
        <is>
          <t>男子組</t>
        </is>
      </c>
      <c r="E52" s="51" t="inlineStr">
        <is>
          <t>五年級</t>
        </is>
      </c>
      <c r="F52" s="51" t="inlineStr">
        <is>
          <t>湖西國小</t>
        </is>
      </c>
      <c r="G52" s="51" t="inlineStr">
        <is>
          <t>谷桀瑞</t>
        </is>
      </c>
      <c r="H52" s="51" t="inlineStr">
        <is>
          <t>洪瓊芳</t>
        </is>
      </c>
      <c r="I52" s="51" t="inlineStr">
        <is>
          <t>A5124</t>
        </is>
      </c>
      <c r="J52" s="49" t="n">
        <v>28</v>
      </c>
      <c r="K52" s="58" t="n"/>
      <c r="L52" s="57" t="n"/>
      <c r="M52" s="11" t="n"/>
      <c r="N52" s="3" t="n"/>
      <c r="O52" s="3" t="n"/>
      <c r="P52" s="3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  <c r="Z52" s="24" t="n"/>
      <c r="AA52" s="24" t="n"/>
      <c r="AB52" s="24" t="n"/>
    </row>
    <row customHeight="1" ht="16.5" r="53" s="29">
      <c r="A53" s="19" t="n"/>
      <c r="B53" s="19" t="n"/>
      <c r="C53" s="51" t="inlineStr">
        <is>
          <t>一跳二迴旋</t>
        </is>
      </c>
      <c r="D53" s="51" t="inlineStr">
        <is>
          <t>男子組</t>
        </is>
      </c>
      <c r="E53" s="51" t="inlineStr">
        <is>
          <t>五年級</t>
        </is>
      </c>
      <c r="F53" s="51" t="inlineStr">
        <is>
          <t>吉貝國小</t>
        </is>
      </c>
      <c r="G53" s="51" t="inlineStr">
        <is>
          <t>陳璽恩</t>
        </is>
      </c>
      <c r="H53" s="51" t="inlineStr">
        <is>
          <t>廖嘉麗</t>
        </is>
      </c>
      <c r="I53" s="51" t="inlineStr">
        <is>
          <t>A5141</t>
        </is>
      </c>
      <c r="J53" s="49" t="n">
        <v>27</v>
      </c>
      <c r="K53" s="11" t="n"/>
      <c r="L53" s="57" t="n"/>
      <c r="M53" s="11" t="n"/>
      <c r="N53" s="3" t="n"/>
      <c r="O53" s="3" t="n"/>
      <c r="P53" s="3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24" t="n"/>
      <c r="AA53" s="24" t="n"/>
      <c r="AB53" s="24" t="n"/>
    </row>
    <row customHeight="1" ht="16.5" r="54" s="29">
      <c r="A54" s="19" t="n"/>
      <c r="B54" s="19" t="n"/>
      <c r="C54" s="51" t="inlineStr">
        <is>
          <t>一跳二迴旋</t>
        </is>
      </c>
      <c r="D54" s="51" t="inlineStr">
        <is>
          <t>男子組</t>
        </is>
      </c>
      <c r="E54" s="51" t="inlineStr">
        <is>
          <t>五年級</t>
        </is>
      </c>
      <c r="F54" s="51" t="inlineStr">
        <is>
          <t>文澳國小</t>
        </is>
      </c>
      <c r="G54" s="51" t="inlineStr">
        <is>
          <t>吳彥勳</t>
        </is>
      </c>
      <c r="H54" s="51" t="inlineStr">
        <is>
          <t>鄭揚達</t>
        </is>
      </c>
      <c r="I54" s="51" t="inlineStr">
        <is>
          <t>A5152</t>
        </is>
      </c>
      <c r="J54" s="49" t="n">
        <v>20</v>
      </c>
      <c r="K54" s="11" t="n"/>
      <c r="L54" s="57" t="n"/>
      <c r="M54" s="11" t="n"/>
      <c r="N54" s="3" t="n"/>
      <c r="O54" s="3" t="n"/>
      <c r="P54" s="3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  <c r="Z54" s="24" t="n"/>
      <c r="AA54" s="24" t="n"/>
      <c r="AB54" s="24" t="n"/>
    </row>
    <row customHeight="1" ht="16.5" r="55" s="29">
      <c r="A55" s="19" t="n"/>
      <c r="B55" s="19" t="n"/>
      <c r="C55" s="51" t="inlineStr">
        <is>
          <t>一跳二迴旋</t>
        </is>
      </c>
      <c r="D55" s="51" t="inlineStr">
        <is>
          <t>男子組</t>
        </is>
      </c>
      <c r="E55" s="51" t="inlineStr">
        <is>
          <t>五年級</t>
        </is>
      </c>
      <c r="F55" s="51" t="inlineStr">
        <is>
          <t>外垵國小</t>
        </is>
      </c>
      <c r="G55" s="51" t="inlineStr">
        <is>
          <t>許嘉皓</t>
        </is>
      </c>
      <c r="H55" s="51" t="inlineStr">
        <is>
          <t>李正榮</t>
        </is>
      </c>
      <c r="I55" s="51" t="inlineStr">
        <is>
          <t>A5146</t>
        </is>
      </c>
      <c r="J55" s="49" t="n">
        <v>17</v>
      </c>
      <c r="K55" s="11" t="n"/>
      <c r="L55" s="57" t="n"/>
      <c r="M55" s="11" t="n"/>
      <c r="N55" s="3" t="n"/>
      <c r="O55" s="3" t="n"/>
      <c r="P55" s="3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  <c r="Z55" s="24" t="n"/>
      <c r="AA55" s="24" t="n"/>
      <c r="AB55" s="24" t="n"/>
    </row>
    <row customHeight="1" ht="16.5" r="56" s="29">
      <c r="A56" s="19" t="n"/>
      <c r="B56" s="19" t="n"/>
      <c r="C56" s="51" t="inlineStr">
        <is>
          <t>一跳二迴旋</t>
        </is>
      </c>
      <c r="D56" s="51" t="inlineStr">
        <is>
          <t>男子組</t>
        </is>
      </c>
      <c r="E56" s="51" t="inlineStr">
        <is>
          <t>五年級</t>
        </is>
      </c>
      <c r="F56" s="51" t="inlineStr">
        <is>
          <t>吉貝國小</t>
        </is>
      </c>
      <c r="G56" s="51" t="inlineStr">
        <is>
          <t>呂建霖</t>
        </is>
      </c>
      <c r="H56" s="51" t="inlineStr">
        <is>
          <t>廖嘉麗</t>
        </is>
      </c>
      <c r="I56" s="51" t="inlineStr">
        <is>
          <t>A5139</t>
        </is>
      </c>
      <c r="J56" s="49" t="n">
        <v>17</v>
      </c>
      <c r="K56" s="58" t="n"/>
      <c r="L56" s="57" t="n"/>
      <c r="M56" s="11" t="n"/>
      <c r="N56" s="3" t="n"/>
      <c r="O56" s="3" t="n"/>
      <c r="P56" s="3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  <c r="Z56" s="24" t="n"/>
      <c r="AA56" s="24" t="n"/>
      <c r="AB56" s="24" t="n"/>
    </row>
    <row customHeight="1" ht="16.5" r="57" s="29">
      <c r="A57" s="19" t="n"/>
      <c r="B57" s="19" t="n"/>
      <c r="C57" s="51" t="inlineStr">
        <is>
          <t>一跳二迴旋</t>
        </is>
      </c>
      <c r="D57" s="51" t="inlineStr">
        <is>
          <t>男子組</t>
        </is>
      </c>
      <c r="E57" s="51" t="inlineStr">
        <is>
          <t>五年級</t>
        </is>
      </c>
      <c r="F57" s="51" t="inlineStr">
        <is>
          <t>文澳國小</t>
        </is>
      </c>
      <c r="G57" s="51" t="inlineStr">
        <is>
          <t>顏祥珉</t>
        </is>
      </c>
      <c r="H57" s="51" t="inlineStr">
        <is>
          <t>魏芃蓁</t>
        </is>
      </c>
      <c r="I57" s="51" t="inlineStr">
        <is>
          <t>A5158</t>
        </is>
      </c>
      <c r="J57" s="49" t="n">
        <v>14</v>
      </c>
      <c r="K57" s="11" t="n"/>
      <c r="L57" s="57" t="n"/>
      <c r="M57" s="11" t="n"/>
      <c r="N57" s="3" t="n"/>
      <c r="O57" s="3" t="n"/>
      <c r="P57" s="3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  <c r="Z57" s="24" t="n"/>
      <c r="AA57" s="24" t="n"/>
      <c r="AB57" s="24" t="n"/>
    </row>
    <row customHeight="1" ht="16.5" r="58" s="29">
      <c r="A58" s="19" t="n"/>
      <c r="B58" s="19" t="n"/>
      <c r="C58" s="51" t="inlineStr">
        <is>
          <t>一跳二迴旋</t>
        </is>
      </c>
      <c r="D58" s="51" t="inlineStr">
        <is>
          <t>男子組</t>
        </is>
      </c>
      <c r="E58" s="51" t="inlineStr">
        <is>
          <t>五年級</t>
        </is>
      </c>
      <c r="F58" s="51" t="inlineStr">
        <is>
          <t>中正國小</t>
        </is>
      </c>
      <c r="G58" s="51" t="inlineStr">
        <is>
          <t>陳楷捷</t>
        </is>
      </c>
      <c r="H58" s="51" t="inlineStr">
        <is>
          <t>呂若琪</t>
        </is>
      </c>
      <c r="I58" s="51" t="inlineStr">
        <is>
          <t>A5111</t>
        </is>
      </c>
      <c r="J58" s="49" t="n">
        <v>10</v>
      </c>
      <c r="K58" s="11" t="n"/>
      <c r="L58" s="57" t="n"/>
      <c r="M58" s="11" t="n"/>
      <c r="N58" s="3" t="n"/>
      <c r="O58" s="3" t="n"/>
      <c r="P58" s="3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24" t="n"/>
      <c r="AA58" s="24" t="n"/>
      <c r="AB58" s="24" t="n"/>
    </row>
    <row customHeight="1" ht="16.5" r="59" s="29">
      <c r="A59" s="19" t="n"/>
      <c r="B59" s="19" t="n"/>
      <c r="C59" s="51" t="inlineStr">
        <is>
          <t>一跳二迴旋</t>
        </is>
      </c>
      <c r="D59" s="51" t="inlineStr">
        <is>
          <t>男子組</t>
        </is>
      </c>
      <c r="E59" s="51" t="inlineStr">
        <is>
          <t>五年級</t>
        </is>
      </c>
      <c r="F59" s="51" t="inlineStr">
        <is>
          <t>後寮國小</t>
        </is>
      </c>
      <c r="G59" s="51" t="inlineStr">
        <is>
          <t>鄭宇璿</t>
        </is>
      </c>
      <c r="H59" s="51" t="inlineStr">
        <is>
          <t>邱柏瑜</t>
        </is>
      </c>
      <c r="I59" s="51" t="inlineStr">
        <is>
          <t>A5144</t>
        </is>
      </c>
      <c r="J59" s="49" t="n">
        <v>4</v>
      </c>
      <c r="K59" s="11" t="n"/>
      <c r="L59" s="57" t="n"/>
      <c r="M59" s="11" t="n"/>
      <c r="N59" s="3" t="n"/>
      <c r="O59" s="3" t="n"/>
      <c r="P59" s="3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  <c r="AA59" s="24" t="n"/>
      <c r="AB59" s="24" t="n"/>
    </row>
    <row customHeight="1" ht="16.5" r="60" s="29">
      <c r="A60" s="19" t="n"/>
      <c r="B60" s="19" t="n"/>
      <c r="C60" s="51" t="inlineStr">
        <is>
          <t>一跳二迴旋</t>
        </is>
      </c>
      <c r="D60" s="51" t="inlineStr">
        <is>
          <t>男子組</t>
        </is>
      </c>
      <c r="E60" s="51" t="inlineStr">
        <is>
          <t>五年級</t>
        </is>
      </c>
      <c r="F60" s="51" t="inlineStr">
        <is>
          <t>講美國小</t>
        </is>
      </c>
      <c r="G60" s="51" t="inlineStr">
        <is>
          <t>吳育鑫</t>
        </is>
      </c>
      <c r="H60" s="51" t="inlineStr">
        <is>
          <t>陳雅祺</t>
        </is>
      </c>
      <c r="I60" s="51" t="inlineStr">
        <is>
          <t>A5132</t>
        </is>
      </c>
      <c r="J60" s="49" t="n">
        <v>4</v>
      </c>
      <c r="K60" s="58" t="n"/>
      <c r="L60" s="59" t="n"/>
      <c r="M60" s="11" t="n"/>
      <c r="N60" s="3" t="n"/>
      <c r="O60" s="3" t="n"/>
      <c r="P60" s="3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  <c r="AA60" s="24" t="n"/>
      <c r="AB60" s="24" t="n"/>
    </row>
    <row customHeight="1" ht="16.5" r="61" s="29">
      <c r="A61" s="19" t="n"/>
      <c r="B61" s="19" t="n"/>
      <c r="C61" s="51" t="inlineStr">
        <is>
          <t>一跳二迴旋</t>
        </is>
      </c>
      <c r="D61" s="51" t="inlineStr">
        <is>
          <t>男子組</t>
        </is>
      </c>
      <c r="E61" s="51" t="inlineStr">
        <is>
          <t>五年級</t>
        </is>
      </c>
      <c r="F61" s="51" t="inlineStr">
        <is>
          <t>湖西國小</t>
        </is>
      </c>
      <c r="G61" s="51" t="inlineStr">
        <is>
          <t>陳冠全</t>
        </is>
      </c>
      <c r="H61" s="51" t="inlineStr">
        <is>
          <t>洪瓊芳</t>
        </is>
      </c>
      <c r="I61" s="51" t="inlineStr">
        <is>
          <t>A5126</t>
        </is>
      </c>
      <c r="J61" s="49" t="n">
        <v>2</v>
      </c>
      <c r="K61" s="11" t="n"/>
      <c r="L61" s="59" t="n"/>
      <c r="M61" s="11" t="n"/>
      <c r="N61" s="3" t="n"/>
      <c r="O61" s="3" t="n"/>
      <c r="P61" s="3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</row>
    <row customHeight="1" ht="16.5" r="62" s="29">
      <c r="A62" s="19" t="n"/>
      <c r="B62" s="19" t="n"/>
      <c r="C62" s="19" t="n"/>
      <c r="D62" s="19" t="n"/>
      <c r="E62" s="19" t="n"/>
      <c r="F62" s="19" t="n"/>
      <c r="G62" s="19" t="n"/>
      <c r="H62" s="19" t="n"/>
      <c r="I62" s="19" t="n"/>
      <c r="J62" s="49" t="n"/>
      <c r="K62" s="11" t="n"/>
      <c r="L62" s="59" t="n"/>
      <c r="M62" s="11" t="n"/>
      <c r="N62" s="3" t="n"/>
      <c r="O62" s="3" t="n"/>
      <c r="P62" s="3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  <c r="AA62" s="24" t="n"/>
      <c r="AB62" s="24" t="n"/>
    </row>
    <row customHeight="1" ht="16.5" r="63" s="29">
      <c r="A63" s="19" t="n"/>
      <c r="B63" s="19" t="n"/>
      <c r="C63" s="19" t="n"/>
      <c r="D63" s="19" t="n"/>
      <c r="E63" s="19" t="n"/>
      <c r="F63" s="19" t="n"/>
      <c r="G63" s="19" t="n"/>
      <c r="H63" s="19" t="n"/>
      <c r="I63" s="19" t="n"/>
      <c r="J63" s="49" t="n"/>
      <c r="K63" s="11" t="n"/>
      <c r="L63" s="59" t="n"/>
      <c r="M63" s="11" t="n"/>
      <c r="N63" s="3" t="n"/>
      <c r="O63" s="3" t="n"/>
      <c r="P63" s="3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  <c r="Z63" s="24" t="n"/>
      <c r="AA63" s="24" t="n"/>
      <c r="AB63" s="24" t="n"/>
    </row>
    <row customHeight="1" ht="16.5" r="64" s="29">
      <c r="A64" s="19" t="n"/>
      <c r="B64" s="19" t="n"/>
      <c r="C64" s="19" t="n"/>
      <c r="D64" s="19" t="n"/>
      <c r="E64" s="19" t="n"/>
      <c r="F64" s="19" t="n"/>
      <c r="G64" s="19" t="n"/>
      <c r="H64" s="19" t="n"/>
      <c r="I64" s="19" t="n"/>
      <c r="J64" s="49" t="n"/>
      <c r="K64" s="11" t="n"/>
      <c r="L64" s="59" t="n"/>
      <c r="M64" s="11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  <c r="Z64" s="24" t="n"/>
      <c r="AA64" s="24" t="n"/>
      <c r="AB64" s="24" t="n"/>
    </row>
    <row customHeight="1" ht="16.5" r="65" s="29">
      <c r="A65" s="19" t="n"/>
      <c r="B65" s="19" t="n"/>
      <c r="C65" s="19" t="n"/>
      <c r="D65" s="19" t="n"/>
      <c r="E65" s="19" t="n"/>
      <c r="F65" s="19" t="n"/>
      <c r="G65" s="19" t="n"/>
      <c r="H65" s="19" t="n"/>
      <c r="I65" s="19" t="n"/>
      <c r="J65" s="49" t="n"/>
      <c r="K65" s="11" t="n"/>
      <c r="L65" s="59" t="n"/>
      <c r="M65" s="11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  <c r="Z65" s="24" t="n"/>
      <c r="AA65" s="24" t="n"/>
      <c r="AB65" s="24" t="n"/>
    </row>
    <row customHeight="1" ht="16.5" r="66" s="29">
      <c r="A66" s="19" t="n"/>
      <c r="B66" s="19" t="n"/>
      <c r="C66" s="19" t="n"/>
      <c r="D66" s="19" t="n"/>
      <c r="E66" s="19" t="n"/>
      <c r="F66" s="19" t="n"/>
      <c r="G66" s="19" t="n"/>
      <c r="H66" s="19" t="n"/>
      <c r="I66" s="19" t="n"/>
      <c r="J66" s="49" t="n"/>
      <c r="K66" s="11" t="n"/>
      <c r="L66" s="59" t="n"/>
      <c r="M66" s="11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  <c r="Z66" s="24" t="n"/>
      <c r="AA66" s="24" t="n"/>
      <c r="AB66" s="24" t="n"/>
    </row>
    <row customHeight="1" ht="16.5" r="67" s="29">
      <c r="A67" s="19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49" t="n"/>
      <c r="K67" s="58" t="n"/>
      <c r="L67" s="59" t="n"/>
      <c r="M67" s="11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  <c r="Z67" s="24" t="n"/>
      <c r="AA67" s="24" t="n"/>
      <c r="AB67" s="24" t="n"/>
    </row>
    <row customHeight="1" ht="16.5" r="68" s="29">
      <c r="A68" s="19" t="n"/>
      <c r="B68" s="19" t="n"/>
      <c r="C68" s="19" t="n"/>
      <c r="D68" s="19" t="n"/>
      <c r="E68" s="19" t="n"/>
      <c r="F68" s="19" t="n"/>
      <c r="G68" s="19" t="n"/>
      <c r="H68" s="19" t="n"/>
      <c r="I68" s="19" t="n"/>
      <c r="J68" s="49" t="n"/>
      <c r="K68" s="11" t="n"/>
      <c r="L68" s="59" t="n"/>
      <c r="M68" s="11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  <c r="AA68" s="24" t="n"/>
      <c r="AB68" s="24" t="n"/>
    </row>
    <row customHeight="1" ht="16.5" r="69" s="29">
      <c r="A69" s="19" t="n"/>
      <c r="B69" s="19" t="n"/>
      <c r="C69" s="19" t="n"/>
      <c r="D69" s="19" t="n"/>
      <c r="E69" s="19" t="n"/>
      <c r="F69" s="19" t="n"/>
      <c r="G69" s="19" t="n"/>
      <c r="H69" s="19" t="n"/>
      <c r="I69" s="19" t="n"/>
      <c r="J69" s="49" t="n"/>
      <c r="K69" s="11" t="n"/>
      <c r="L69" s="59" t="n"/>
      <c r="M69" s="11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  <c r="Z69" s="24" t="n"/>
      <c r="AA69" s="24" t="n"/>
      <c r="AB69" s="24" t="n"/>
    </row>
    <row customHeight="1" ht="16.5" r="70" s="29">
      <c r="A70" s="19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49" t="n"/>
      <c r="K70" s="11" t="n"/>
      <c r="L70" s="59" t="n"/>
      <c r="M70" s="11" t="n"/>
      <c r="N70" s="3" t="n"/>
      <c r="O70" s="3" t="n"/>
      <c r="P70" s="3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  <c r="Z70" s="24" t="n"/>
      <c r="AA70" s="24" t="n"/>
      <c r="AB70" s="24" t="n"/>
    </row>
    <row customHeight="1" ht="16.5" r="71" s="29">
      <c r="A71" s="19" t="n"/>
      <c r="B71" s="19" t="n"/>
      <c r="C71" s="19" t="n"/>
      <c r="D71" s="19" t="n"/>
      <c r="E71" s="19" t="n"/>
      <c r="F71" s="19" t="n"/>
      <c r="G71" s="19" t="n"/>
      <c r="H71" s="19" t="n"/>
      <c r="I71" s="19" t="n"/>
      <c r="J71" s="49" t="n"/>
      <c r="K71" s="58" t="n"/>
      <c r="L71" s="59" t="n"/>
      <c r="M71" s="11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  <c r="Z71" s="24" t="n"/>
      <c r="AA71" s="24" t="n"/>
      <c r="AB71" s="24" t="n"/>
    </row>
    <row customHeight="1" ht="16.5" r="72" s="29">
      <c r="A72" s="19" t="n"/>
      <c r="B72" s="19" t="n"/>
      <c r="C72" s="19" t="n"/>
      <c r="D72" s="19" t="n"/>
      <c r="E72" s="19" t="n"/>
      <c r="F72" s="19" t="n"/>
      <c r="G72" s="19" t="n"/>
      <c r="H72" s="19" t="n"/>
      <c r="I72" s="19" t="n"/>
      <c r="J72" s="49" t="n"/>
      <c r="K72" s="11" t="n"/>
      <c r="L72" s="59" t="n"/>
      <c r="M72" s="11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  <c r="Y72" s="24" t="n"/>
      <c r="Z72" s="24" t="n"/>
      <c r="AA72" s="24" t="n"/>
      <c r="AB72" s="24" t="n"/>
    </row>
    <row customHeight="1" ht="16.5" r="73" s="29">
      <c r="A73" s="19" t="n"/>
      <c r="B73" s="19" t="n"/>
      <c r="C73" s="19" t="n"/>
      <c r="D73" s="19" t="n"/>
      <c r="E73" s="19" t="n"/>
      <c r="F73" s="19" t="n"/>
      <c r="G73" s="19" t="n"/>
      <c r="H73" s="19" t="n"/>
      <c r="I73" s="19" t="n"/>
      <c r="J73" s="49" t="n"/>
      <c r="K73" s="11" t="n"/>
      <c r="L73" s="59" t="n"/>
      <c r="M73" s="11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  <c r="Z73" s="24" t="n"/>
      <c r="AA73" s="24" t="n"/>
      <c r="AB73" s="24" t="n"/>
    </row>
    <row customHeight="1" ht="16.5" r="74" s="29">
      <c r="A74" s="19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49" t="n"/>
      <c r="K74" s="11" t="n"/>
      <c r="L74" s="59" t="n"/>
      <c r="M74" s="11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  <c r="Z74" s="24" t="n"/>
      <c r="AA74" s="24" t="n"/>
      <c r="AB74" s="24" t="n"/>
    </row>
    <row customHeight="1" ht="16.5" r="75" s="29">
      <c r="A75" s="19" t="n"/>
      <c r="B75" s="19" t="n"/>
      <c r="C75" s="19" t="n"/>
      <c r="D75" s="19" t="n"/>
      <c r="E75" s="19" t="n"/>
      <c r="F75" s="19" t="n"/>
      <c r="G75" s="19" t="n"/>
      <c r="H75" s="19" t="n"/>
      <c r="I75" s="19" t="n"/>
      <c r="J75" s="49" t="n"/>
      <c r="K75" s="11" t="n"/>
      <c r="L75" s="59" t="n"/>
      <c r="M75" s="11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  <c r="Z75" s="24" t="n"/>
      <c r="AA75" s="24" t="n"/>
      <c r="AB75" s="24" t="n"/>
    </row>
    <row customHeight="1" ht="16.5" r="76" s="29">
      <c r="A76" s="19" t="n"/>
      <c r="B76" s="19" t="n"/>
      <c r="C76" s="19" t="n"/>
      <c r="D76" s="19" t="n"/>
      <c r="E76" s="19" t="n"/>
      <c r="F76" s="19" t="n"/>
      <c r="G76" s="19" t="n"/>
      <c r="H76" s="19" t="n"/>
      <c r="I76" s="19" t="n"/>
      <c r="J76" s="49" t="n"/>
      <c r="K76" s="11" t="n"/>
      <c r="L76" s="59" t="n"/>
      <c r="M76" s="11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  <c r="Y76" s="24" t="n"/>
      <c r="Z76" s="24" t="n"/>
      <c r="AA76" s="24" t="n"/>
      <c r="AB76" s="24" t="n"/>
    </row>
    <row customHeight="1" ht="16.5" r="77" s="29">
      <c r="A77" s="19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49" t="n"/>
      <c r="K77" s="11" t="n"/>
      <c r="L77" s="59" t="n"/>
      <c r="M77" s="11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  <c r="Y77" s="24" t="n"/>
      <c r="Z77" s="24" t="n"/>
      <c r="AA77" s="24" t="n"/>
      <c r="AB77" s="24" t="n"/>
    </row>
    <row customHeight="1" ht="16.5" r="78" s="29">
      <c r="A78" s="19" t="n"/>
      <c r="B78" s="19" t="n"/>
      <c r="C78" s="19" t="n"/>
      <c r="D78" s="19" t="n"/>
      <c r="E78" s="19" t="n"/>
      <c r="F78" s="19" t="n"/>
      <c r="G78" s="19" t="n"/>
      <c r="H78" s="19" t="n"/>
      <c r="I78" s="19" t="n"/>
      <c r="J78" s="49" t="n"/>
      <c r="K78" s="11" t="n"/>
      <c r="L78" s="59" t="n"/>
      <c r="M78" s="11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  <c r="Y78" s="24" t="n"/>
      <c r="Z78" s="24" t="n"/>
      <c r="AA78" s="24" t="n"/>
      <c r="AB78" s="24" t="n"/>
    </row>
    <row customHeight="1" ht="16.5" r="79" s="29">
      <c r="A79" s="19" t="n"/>
      <c r="B79" s="19" t="n"/>
      <c r="C79" s="19" t="n"/>
      <c r="D79" s="19" t="n"/>
      <c r="E79" s="19" t="n"/>
      <c r="F79" s="19" t="n"/>
      <c r="G79" s="19" t="n"/>
      <c r="H79" s="19" t="n"/>
      <c r="I79" s="19" t="n"/>
      <c r="J79" s="49" t="n"/>
      <c r="K79" s="11" t="n"/>
      <c r="L79" s="59" t="n"/>
      <c r="M79" s="11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  <c r="Y79" s="24" t="n"/>
      <c r="Z79" s="24" t="n"/>
      <c r="AA79" s="24" t="n"/>
      <c r="AB79" s="24" t="n"/>
    </row>
    <row customHeight="1" ht="16.5" r="80" s="29">
      <c r="A80" s="19" t="n"/>
      <c r="B80" s="19" t="n"/>
      <c r="C80" s="19" t="n"/>
      <c r="D80" s="19" t="n"/>
      <c r="E80" s="19" t="n"/>
      <c r="F80" s="19" t="n"/>
      <c r="G80" s="19" t="n"/>
      <c r="H80" s="19" t="n"/>
      <c r="I80" s="19" t="n"/>
      <c r="J80" s="49" t="n"/>
      <c r="K80" s="11" t="n"/>
      <c r="L80" s="59" t="n"/>
      <c r="M80" s="11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  <c r="Y80" s="24" t="n"/>
      <c r="Z80" s="24" t="n"/>
      <c r="AA80" s="24" t="n"/>
      <c r="AB80" s="24" t="n"/>
    </row>
    <row customHeight="1" ht="16.5" r="81" s="29">
      <c r="A81" s="19" t="n"/>
      <c r="B81" s="19" t="n"/>
      <c r="C81" s="19" t="n"/>
      <c r="D81" s="19" t="n"/>
      <c r="E81" s="19" t="n"/>
      <c r="F81" s="19" t="n"/>
      <c r="G81" s="19" t="n"/>
      <c r="H81" s="19" t="n"/>
      <c r="I81" s="19" t="n"/>
      <c r="J81" s="49" t="n"/>
      <c r="K81" s="11" t="n"/>
      <c r="L81" s="59" t="n"/>
      <c r="M81" s="11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  <c r="Y81" s="24" t="n"/>
      <c r="Z81" s="24" t="n"/>
      <c r="AA81" s="24" t="n"/>
      <c r="AB81" s="24" t="n"/>
    </row>
    <row customHeight="1" ht="16.5" r="82" s="29">
      <c r="A82" s="19" t="n"/>
      <c r="B82" s="19" t="n"/>
      <c r="C82" s="19" t="n"/>
      <c r="D82" s="19" t="n"/>
      <c r="E82" s="19" t="n"/>
      <c r="F82" s="19" t="n"/>
      <c r="G82" s="19" t="n"/>
      <c r="H82" s="19" t="n"/>
      <c r="I82" s="19" t="n"/>
      <c r="J82" s="49" t="n"/>
      <c r="K82" s="11" t="n"/>
      <c r="L82" s="59" t="n"/>
      <c r="M82" s="11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  <c r="Y82" s="24" t="n"/>
      <c r="Z82" s="24" t="n"/>
      <c r="AA82" s="24" t="n"/>
      <c r="AB82" s="24" t="n"/>
    </row>
    <row customHeight="1" ht="16.5" r="83" s="29">
      <c r="A83" s="19" t="n"/>
      <c r="B83" s="19" t="n"/>
      <c r="C83" s="19" t="n"/>
      <c r="D83" s="19" t="n"/>
      <c r="E83" s="19" t="n"/>
      <c r="F83" s="19" t="n"/>
      <c r="G83" s="19" t="n"/>
      <c r="H83" s="19" t="n"/>
      <c r="I83" s="19" t="n"/>
      <c r="J83" s="49" t="n"/>
      <c r="K83" s="25" t="n"/>
      <c r="L83" s="59" t="n"/>
      <c r="M83" s="11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  <c r="Y83" s="24" t="n"/>
      <c r="Z83" s="24" t="n"/>
      <c r="AA83" s="24" t="n"/>
      <c r="AB83" s="24" t="n"/>
    </row>
    <row customHeight="1" ht="16.5" r="84" s="29">
      <c r="A84" s="19" t="n"/>
      <c r="B84" s="19" t="n"/>
      <c r="C84" s="19" t="n"/>
      <c r="D84" s="19" t="n"/>
      <c r="E84" s="19" t="n"/>
      <c r="F84" s="19" t="n"/>
      <c r="G84" s="19" t="n"/>
      <c r="H84" s="19" t="n"/>
      <c r="I84" s="19" t="n"/>
      <c r="J84" s="49" t="n"/>
      <c r="K84" s="25" t="n"/>
      <c r="L84" s="59" t="n"/>
      <c r="M84" s="11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  <c r="Y84" s="24" t="n"/>
      <c r="Z84" s="24" t="n"/>
      <c r="AA84" s="24" t="n"/>
      <c r="AB84" s="24" t="n"/>
    </row>
    <row customHeight="1" ht="16.5" r="85" s="29">
      <c r="A85" s="19" t="n"/>
      <c r="B85" s="19" t="n"/>
      <c r="C85" s="19" t="n"/>
      <c r="D85" s="19" t="n"/>
      <c r="E85" s="19" t="n"/>
      <c r="F85" s="19" t="n"/>
      <c r="G85" s="19" t="n"/>
      <c r="H85" s="19" t="n"/>
      <c r="I85" s="19" t="n"/>
      <c r="J85" s="49" t="n"/>
      <c r="K85" s="25" t="n"/>
      <c r="L85" s="59" t="n"/>
      <c r="M85" s="11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  <c r="Y85" s="24" t="n"/>
      <c r="Z85" s="24" t="n"/>
      <c r="AA85" s="24" t="n"/>
      <c r="AB85" s="24" t="n"/>
    </row>
    <row customHeight="1" ht="16.5" r="86" s="29">
      <c r="A86" s="19" t="n"/>
      <c r="B86" s="19" t="n"/>
      <c r="C86" s="19" t="n"/>
      <c r="D86" s="19" t="n"/>
      <c r="E86" s="19" t="n"/>
      <c r="F86" s="19" t="n"/>
      <c r="G86" s="19" t="n"/>
      <c r="H86" s="19" t="n"/>
      <c r="I86" s="19" t="n"/>
      <c r="J86" s="49" t="n"/>
      <c r="K86" s="25" t="n"/>
      <c r="L86" s="59" t="n"/>
      <c r="M86" s="11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4" t="n"/>
      <c r="Z86" s="24" t="n"/>
      <c r="AA86" s="24" t="n"/>
      <c r="AB86" s="24" t="n"/>
    </row>
    <row customHeight="1" ht="16.5" r="87" s="29">
      <c r="A87" s="19" t="n"/>
      <c r="B87" s="19" t="n"/>
      <c r="C87" s="19" t="n"/>
      <c r="D87" s="19" t="n"/>
      <c r="E87" s="19" t="n"/>
      <c r="F87" s="19" t="n"/>
      <c r="G87" s="19" t="n"/>
      <c r="H87" s="19" t="n"/>
      <c r="I87" s="19" t="n"/>
      <c r="J87" s="49" t="n"/>
      <c r="K87" s="25" t="n"/>
      <c r="L87" s="59" t="n"/>
      <c r="M87" s="11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  <c r="Y87" s="24" t="n"/>
      <c r="Z87" s="24" t="n"/>
      <c r="AA87" s="24" t="n"/>
      <c r="AB87" s="24" t="n"/>
    </row>
    <row customHeight="1" ht="16.5" r="88" s="29">
      <c r="A88" s="19" t="n"/>
      <c r="B88" s="19" t="n"/>
      <c r="C88" s="19" t="n"/>
      <c r="D88" s="19" t="n"/>
      <c r="E88" s="19" t="n"/>
      <c r="F88" s="19" t="n"/>
      <c r="G88" s="19" t="n"/>
      <c r="H88" s="19" t="n"/>
      <c r="I88" s="19" t="n"/>
      <c r="J88" s="49" t="n"/>
      <c r="K88" s="25" t="n"/>
      <c r="L88" s="59" t="n"/>
      <c r="M88" s="11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  <c r="Y88" s="24" t="n"/>
      <c r="Z88" s="24" t="n"/>
      <c r="AA88" s="24" t="n"/>
      <c r="AB88" s="24" t="n"/>
    </row>
    <row customHeight="1" ht="16.5" r="89" s="29">
      <c r="A89" s="19" t="n"/>
      <c r="B89" s="19" t="n"/>
      <c r="C89" s="19" t="n"/>
      <c r="D89" s="19" t="n"/>
      <c r="E89" s="19" t="n"/>
      <c r="F89" s="19" t="n"/>
      <c r="G89" s="19" t="n"/>
      <c r="H89" s="19" t="n"/>
      <c r="I89" s="19" t="n"/>
      <c r="J89" s="49" t="n"/>
      <c r="K89" s="25" t="n"/>
      <c r="L89" s="59" t="n"/>
      <c r="M89" s="11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  <c r="Y89" s="24" t="n"/>
      <c r="Z89" s="24" t="n"/>
      <c r="AA89" s="24" t="n"/>
      <c r="AB89" s="24" t="n"/>
    </row>
    <row customHeight="1" ht="16.5" r="90" s="29">
      <c r="A90" s="19" t="n"/>
      <c r="B90" s="19" t="n"/>
      <c r="C90" s="19" t="n"/>
      <c r="D90" s="19" t="n"/>
      <c r="E90" s="19" t="n"/>
      <c r="F90" s="19" t="n"/>
      <c r="G90" s="19" t="n"/>
      <c r="H90" s="19" t="n"/>
      <c r="I90" s="19" t="n"/>
      <c r="J90" s="49" t="n"/>
      <c r="K90" s="25" t="n"/>
      <c r="L90" s="59" t="n"/>
      <c r="M90" s="11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  <c r="Y90" s="24" t="n"/>
      <c r="Z90" s="24" t="n"/>
      <c r="AA90" s="24" t="n"/>
      <c r="AB90" s="24" t="n"/>
    </row>
    <row customHeight="1" ht="16.5" r="91" s="29">
      <c r="A91" s="19" t="n"/>
      <c r="B91" s="19" t="n"/>
      <c r="C91" s="19" t="n"/>
      <c r="D91" s="19" t="n"/>
      <c r="E91" s="19" t="n"/>
      <c r="F91" s="19" t="n"/>
      <c r="G91" s="19" t="n"/>
      <c r="H91" s="19" t="n"/>
      <c r="I91" s="19" t="n"/>
      <c r="J91" s="56" t="n"/>
      <c r="K91" s="25" t="n"/>
      <c r="L91" s="59" t="n"/>
      <c r="M91" s="11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  <c r="Y91" s="24" t="n"/>
      <c r="Z91" s="24" t="n"/>
      <c r="AA91" s="24" t="n"/>
      <c r="AB91" s="24" t="n"/>
    </row>
    <row customHeight="1" ht="16.5" r="92" s="29">
      <c r="A92" s="19" t="n"/>
      <c r="B92" s="19" t="n"/>
      <c r="C92" s="19" t="n"/>
      <c r="D92" s="19" t="n"/>
      <c r="E92" s="19" t="n"/>
      <c r="F92" s="19" t="n"/>
      <c r="G92" s="19" t="n"/>
      <c r="H92" s="19" t="n"/>
      <c r="I92" s="19" t="n"/>
      <c r="J92" s="56" t="n"/>
      <c r="K92" s="25" t="n"/>
      <c r="L92" s="59" t="n"/>
      <c r="M92" s="11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  <c r="Y92" s="24" t="n"/>
      <c r="Z92" s="24" t="n"/>
      <c r="AA92" s="24" t="n"/>
      <c r="AB92" s="24" t="n"/>
    </row>
    <row customHeight="1" ht="16.5" r="93" s="29">
      <c r="A93" s="19" t="n"/>
      <c r="B93" s="19" t="n"/>
      <c r="C93" s="19" t="n"/>
      <c r="D93" s="19" t="n"/>
      <c r="E93" s="19" t="n"/>
      <c r="F93" s="19" t="n"/>
      <c r="G93" s="19" t="n"/>
      <c r="H93" s="19" t="n"/>
      <c r="I93" s="19" t="n"/>
      <c r="J93" s="56" t="n"/>
      <c r="K93" s="25" t="n"/>
      <c r="L93" s="59" t="n"/>
      <c r="M93" s="11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  <c r="Y93" s="24" t="n"/>
      <c r="Z93" s="24" t="n"/>
      <c r="AA93" s="24" t="n"/>
      <c r="AB93" s="24" t="n"/>
    </row>
    <row customHeight="1" ht="16.5" r="94" s="29">
      <c r="A94" s="19" t="n"/>
      <c r="B94" s="19" t="n"/>
      <c r="C94" s="19" t="n"/>
      <c r="D94" s="19" t="n"/>
      <c r="E94" s="19" t="n"/>
      <c r="F94" s="19" t="n"/>
      <c r="G94" s="19" t="n"/>
      <c r="H94" s="19" t="n"/>
      <c r="I94" s="19" t="n"/>
      <c r="J94" s="56" t="n"/>
      <c r="K94" s="25" t="n"/>
      <c r="L94" s="59" t="n"/>
      <c r="M94" s="11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  <c r="Y94" s="24" t="n"/>
      <c r="Z94" s="24" t="n"/>
      <c r="AA94" s="24" t="n"/>
      <c r="AB94" s="24" t="n"/>
    </row>
    <row customHeight="1" ht="16.5" r="95" s="29">
      <c r="A95" s="19" t="n"/>
      <c r="B95" s="19" t="n"/>
      <c r="C95" s="19" t="n"/>
      <c r="D95" s="19" t="n"/>
      <c r="E95" s="19" t="n"/>
      <c r="F95" s="19" t="n"/>
      <c r="G95" s="19" t="n"/>
      <c r="H95" s="19" t="n"/>
      <c r="I95" s="19" t="n"/>
      <c r="J95" s="56" t="n"/>
      <c r="K95" s="25" t="n"/>
      <c r="L95" s="59" t="n"/>
      <c r="M95" s="11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  <c r="Y95" s="24" t="n"/>
      <c r="Z95" s="24" t="n"/>
      <c r="AA95" s="24" t="n"/>
      <c r="AB95" s="24" t="n"/>
    </row>
    <row customHeight="1" ht="16.5" r="96" s="29">
      <c r="A96" s="19" t="n"/>
      <c r="B96" s="19" t="n"/>
      <c r="C96" s="19" t="n"/>
      <c r="D96" s="19" t="n"/>
      <c r="E96" s="19" t="n"/>
      <c r="F96" s="19" t="n"/>
      <c r="G96" s="19" t="n"/>
      <c r="H96" s="19" t="n"/>
      <c r="I96" s="19" t="n"/>
      <c r="J96" s="56" t="n"/>
      <c r="K96" s="25" t="n"/>
      <c r="L96" s="59" t="n"/>
      <c r="M96" s="11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  <c r="Y96" s="24" t="n"/>
      <c r="Z96" s="24" t="n"/>
      <c r="AA96" s="24" t="n"/>
      <c r="AB96" s="24" t="n"/>
    </row>
    <row customHeight="1" ht="16.5" r="97" s="29">
      <c r="A97" s="19" t="n"/>
      <c r="B97" s="19" t="n"/>
      <c r="C97" s="19" t="n"/>
      <c r="D97" s="19" t="n"/>
      <c r="E97" s="19" t="n"/>
      <c r="F97" s="19" t="n"/>
      <c r="G97" s="19" t="n"/>
      <c r="H97" s="19" t="n"/>
      <c r="I97" s="19" t="n"/>
      <c r="J97" s="56" t="n"/>
      <c r="K97" s="25" t="n"/>
      <c r="L97" s="59" t="n"/>
      <c r="M97" s="11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  <c r="Y97" s="24" t="n"/>
      <c r="Z97" s="24" t="n"/>
      <c r="AA97" s="24" t="n"/>
      <c r="AB97" s="24" t="n"/>
    </row>
    <row customHeight="1" ht="16.5" r="98" s="29">
      <c r="A98" s="19" t="n"/>
      <c r="B98" s="19" t="n"/>
      <c r="C98" s="19" t="n"/>
      <c r="D98" s="19" t="n"/>
      <c r="E98" s="19" t="n"/>
      <c r="F98" s="19" t="n"/>
      <c r="G98" s="19" t="n"/>
      <c r="H98" s="19" t="n"/>
      <c r="I98" s="19" t="n"/>
      <c r="J98" s="56" t="n"/>
      <c r="K98" s="25" t="n"/>
      <c r="L98" s="59" t="n"/>
      <c r="M98" s="11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  <c r="Y98" s="24" t="n"/>
      <c r="Z98" s="24" t="n"/>
      <c r="AA98" s="24" t="n"/>
      <c r="AB98" s="24" t="n"/>
    </row>
    <row customHeight="1" ht="16.5" r="99" s="29">
      <c r="A99" s="19" t="n"/>
      <c r="B99" s="19" t="n"/>
      <c r="C99" s="19" t="n"/>
      <c r="D99" s="19" t="n"/>
      <c r="E99" s="19" t="n"/>
      <c r="F99" s="19" t="n"/>
      <c r="G99" s="19" t="n"/>
      <c r="H99" s="19" t="n"/>
      <c r="I99" s="19" t="n"/>
      <c r="J99" s="56" t="n"/>
      <c r="K99" s="25" t="n"/>
      <c r="L99" s="59" t="n"/>
      <c r="M99" s="11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  <c r="Y99" s="24" t="n"/>
      <c r="Z99" s="24" t="n"/>
      <c r="AA99" s="24" t="n"/>
      <c r="AB99" s="24" t="n"/>
    </row>
    <row customHeight="1" ht="16.5" r="100" s="29">
      <c r="A100" s="19" t="n"/>
      <c r="B100" s="19" t="n"/>
      <c r="C100" s="19" t="n"/>
      <c r="D100" s="19" t="n"/>
      <c r="E100" s="19" t="n"/>
      <c r="F100" s="19" t="n"/>
      <c r="G100" s="19" t="n"/>
      <c r="H100" s="19" t="n"/>
      <c r="I100" s="19" t="n"/>
      <c r="J100" s="56" t="n"/>
      <c r="K100" s="25" t="n"/>
      <c r="L100" s="59" t="n"/>
      <c r="M100" s="11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  <c r="Y100" s="24" t="n"/>
      <c r="Z100" s="24" t="n"/>
      <c r="AA100" s="24" t="n"/>
      <c r="AB100" s="24" t="n"/>
    </row>
    <row customHeight="1" ht="16.5" r="101" s="29">
      <c r="A101" s="19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56" t="n"/>
      <c r="K101" s="25" t="n"/>
      <c r="L101" s="59" t="n"/>
      <c r="M101" s="11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  <c r="Z101" s="24" t="n"/>
      <c r="AA101" s="24" t="n"/>
      <c r="AB101" s="24" t="n"/>
    </row>
    <row customHeight="1" ht="16.5" r="102" s="29">
      <c r="A102" s="19" t="n"/>
      <c r="B102" s="19" t="n"/>
      <c r="C102" s="19" t="n"/>
      <c r="D102" s="19" t="n"/>
      <c r="E102" s="19" t="n"/>
      <c r="F102" s="19" t="n"/>
      <c r="G102" s="19" t="n"/>
      <c r="H102" s="19" t="n"/>
      <c r="I102" s="19" t="n"/>
      <c r="J102" s="56" t="n"/>
      <c r="K102" s="25" t="n"/>
      <c r="L102" s="59" t="n"/>
      <c r="M102" s="11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  <c r="Z102" s="24" t="n"/>
      <c r="AA102" s="24" t="n"/>
      <c r="AB102" s="24" t="n"/>
    </row>
    <row customHeight="1" ht="16.5" r="103" s="29">
      <c r="A103" s="19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56" t="n"/>
      <c r="K103" s="25" t="n"/>
      <c r="L103" s="59" t="n"/>
      <c r="M103" s="11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  <c r="Z103" s="24" t="n"/>
      <c r="AA103" s="24" t="n"/>
      <c r="AB103" s="24" t="n"/>
    </row>
    <row customHeight="1" ht="16.5" r="104" s="29">
      <c r="A104" s="19" t="n"/>
      <c r="B104" s="19" t="n"/>
      <c r="C104" s="19" t="n"/>
      <c r="D104" s="19" t="n"/>
      <c r="E104" s="19" t="n"/>
      <c r="F104" s="19" t="n"/>
      <c r="G104" s="19" t="n"/>
      <c r="H104" s="19" t="n"/>
      <c r="I104" s="19" t="n"/>
      <c r="J104" s="56" t="n"/>
      <c r="K104" s="25" t="n"/>
      <c r="L104" s="59" t="n"/>
      <c r="M104" s="11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  <c r="Z104" s="24" t="n"/>
      <c r="AA104" s="24" t="n"/>
      <c r="AB104" s="24" t="n"/>
    </row>
    <row customHeight="1" ht="16.5" r="105" s="29">
      <c r="A105" s="19" t="n"/>
      <c r="B105" s="19" t="n"/>
      <c r="C105" s="19" t="n"/>
      <c r="D105" s="19" t="n"/>
      <c r="E105" s="19" t="n"/>
      <c r="F105" s="19" t="n"/>
      <c r="G105" s="19" t="n"/>
      <c r="H105" s="19" t="n"/>
      <c r="I105" s="19" t="n"/>
      <c r="J105" s="56" t="n"/>
      <c r="K105" s="25" t="n"/>
      <c r="L105" s="59" t="n"/>
      <c r="M105" s="11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  <c r="Z105" s="24" t="n"/>
      <c r="AA105" s="24" t="n"/>
      <c r="AB105" s="24" t="n"/>
    </row>
    <row customHeight="1" ht="16.5" r="106" s="29">
      <c r="A106" s="19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56" t="n"/>
      <c r="K106" s="25" t="n"/>
      <c r="L106" s="59" t="n"/>
      <c r="M106" s="11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  <c r="Z106" s="24" t="n"/>
      <c r="AA106" s="24" t="n"/>
      <c r="AB106" s="24" t="n"/>
    </row>
    <row customHeight="1" ht="16.5" r="107" s="29">
      <c r="A107" s="19" t="n"/>
      <c r="B107" s="19" t="n"/>
      <c r="C107" s="19" t="n"/>
      <c r="D107" s="19" t="n"/>
      <c r="E107" s="19" t="n"/>
      <c r="F107" s="19" t="n"/>
      <c r="G107" s="19" t="n"/>
      <c r="H107" s="19" t="n"/>
      <c r="I107" s="19" t="n"/>
      <c r="J107" s="56" t="n"/>
      <c r="K107" s="25" t="n"/>
      <c r="L107" s="59" t="n"/>
      <c r="M107" s="11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  <c r="Z107" s="24" t="n"/>
      <c r="AA107" s="24" t="n"/>
      <c r="AB107" s="24" t="n"/>
    </row>
    <row customHeight="1" ht="16.5" r="108" s="29">
      <c r="A108" s="19" t="n"/>
      <c r="B108" s="19" t="n"/>
      <c r="C108" s="19" t="n"/>
      <c r="D108" s="19" t="n"/>
      <c r="E108" s="19" t="n"/>
      <c r="F108" s="19" t="n"/>
      <c r="G108" s="19" t="n"/>
      <c r="H108" s="19" t="n"/>
      <c r="I108" s="19" t="n"/>
      <c r="J108" s="56" t="n"/>
      <c r="K108" s="25" t="n"/>
      <c r="L108" s="59" t="n"/>
      <c r="M108" s="11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  <c r="Z108" s="24" t="n"/>
      <c r="AA108" s="24" t="n"/>
      <c r="AB108" s="24" t="n"/>
    </row>
    <row customHeight="1" ht="16.5" r="109" s="29">
      <c r="A109" s="19" t="n"/>
      <c r="B109" s="19" t="n"/>
      <c r="C109" s="19" t="n"/>
      <c r="D109" s="19" t="n"/>
      <c r="E109" s="19" t="n"/>
      <c r="F109" s="19" t="n"/>
      <c r="G109" s="19" t="n"/>
      <c r="H109" s="19" t="n"/>
      <c r="I109" s="19" t="n"/>
      <c r="J109" s="56" t="n"/>
      <c r="K109" s="25" t="n"/>
      <c r="L109" s="59" t="n"/>
      <c r="M109" s="11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  <c r="Z109" s="24" t="n"/>
      <c r="AA109" s="24" t="n"/>
      <c r="AB109" s="24" t="n"/>
    </row>
    <row customHeight="1" ht="16.5" r="110" s="29">
      <c r="A110" s="19" t="n"/>
      <c r="B110" s="19" t="n"/>
      <c r="C110" s="19" t="n"/>
      <c r="D110" s="19" t="n"/>
      <c r="E110" s="19" t="n"/>
      <c r="F110" s="19" t="n"/>
      <c r="G110" s="19" t="n"/>
      <c r="H110" s="19" t="n"/>
      <c r="I110" s="19" t="n"/>
      <c r="J110" s="56" t="n"/>
      <c r="K110" s="25" t="n"/>
      <c r="L110" s="59" t="n"/>
      <c r="M110" s="11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  <c r="Z110" s="24" t="n"/>
      <c r="AA110" s="24" t="n"/>
      <c r="AB110" s="24" t="n"/>
    </row>
    <row customHeight="1" ht="16.5" r="111" s="29">
      <c r="A111" s="19" t="n"/>
      <c r="B111" s="19" t="n"/>
      <c r="C111" s="19" t="n"/>
      <c r="D111" s="19" t="n"/>
      <c r="E111" s="19" t="n"/>
      <c r="F111" s="19" t="n"/>
      <c r="G111" s="19" t="n"/>
      <c r="H111" s="19" t="n"/>
      <c r="I111" s="19" t="n"/>
      <c r="J111" s="56" t="n"/>
      <c r="K111" s="25" t="n"/>
      <c r="L111" s="59" t="n"/>
      <c r="M111" s="11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  <c r="AA111" s="24" t="n"/>
      <c r="AB111" s="24" t="n"/>
    </row>
    <row customHeight="1" ht="16.5" r="112" s="29">
      <c r="A112" s="19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56" t="n"/>
      <c r="K112" s="21" t="n"/>
      <c r="L112" s="59" t="n"/>
      <c r="M112" s="11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  <c r="Z112" s="24" t="n"/>
      <c r="AA112" s="24" t="n"/>
      <c r="AB112" s="24" t="n"/>
    </row>
    <row customHeight="1" ht="16.5" r="113" s="29">
      <c r="A113" s="19" t="n"/>
      <c r="B113" s="19" t="n"/>
      <c r="C113" s="19" t="n"/>
      <c r="D113" s="19" t="n"/>
      <c r="E113" s="19" t="n"/>
      <c r="F113" s="19" t="n"/>
      <c r="G113" s="19" t="n"/>
      <c r="H113" s="19" t="n"/>
      <c r="I113" s="19" t="n"/>
      <c r="J113" s="56" t="n"/>
      <c r="K113" s="21" t="n"/>
      <c r="L113" s="59" t="n"/>
      <c r="M113" s="11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  <c r="Z113" s="24" t="n"/>
      <c r="AA113" s="24" t="n"/>
      <c r="AB113" s="24" t="n"/>
    </row>
    <row customHeight="1" ht="16.5" r="114" s="29">
      <c r="A114" s="19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56" t="n"/>
      <c r="K114" s="21" t="n"/>
      <c r="L114" s="59" t="n"/>
      <c r="M114" s="11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  <c r="Z114" s="24" t="n"/>
      <c r="AA114" s="24" t="n"/>
      <c r="AB114" s="24" t="n"/>
    </row>
    <row customHeight="1" ht="16.5" r="115" s="29">
      <c r="A115" s="19" t="n"/>
      <c r="B115" s="19" t="n"/>
      <c r="C115" s="19" t="n"/>
      <c r="D115" s="19" t="n"/>
      <c r="E115" s="19" t="n"/>
      <c r="F115" s="19" t="n"/>
      <c r="G115" s="19" t="n"/>
      <c r="H115" s="19" t="n"/>
      <c r="I115" s="19" t="n"/>
      <c r="J115" s="56" t="n"/>
      <c r="K115" s="21" t="n"/>
      <c r="L115" s="59" t="n"/>
      <c r="M115" s="11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  <c r="Z115" s="24" t="n"/>
      <c r="AA115" s="24" t="n"/>
      <c r="AB115" s="24" t="n"/>
    </row>
    <row customHeight="1" ht="16.5" r="116" s="29">
      <c r="A116" s="19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56" t="n"/>
      <c r="K116" s="21" t="n"/>
      <c r="L116" s="59" t="n"/>
      <c r="M116" s="11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  <c r="Z116" s="24" t="n"/>
      <c r="AA116" s="24" t="n"/>
      <c r="AB116" s="24" t="n"/>
    </row>
    <row customHeight="1" ht="16.5" r="117" s="29">
      <c r="A117" s="19" t="n"/>
      <c r="B117" s="19" t="n"/>
      <c r="C117" s="19" t="n"/>
      <c r="D117" s="19" t="n"/>
      <c r="E117" s="19" t="n"/>
      <c r="F117" s="19" t="n"/>
      <c r="G117" s="19" t="n"/>
      <c r="H117" s="19" t="n"/>
      <c r="I117" s="19" t="n"/>
      <c r="J117" s="56" t="n"/>
      <c r="K117" s="21" t="n"/>
      <c r="L117" s="59" t="n"/>
      <c r="M117" s="11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  <c r="Z117" s="24" t="n"/>
      <c r="AA117" s="24" t="n"/>
      <c r="AB117" s="24" t="n"/>
    </row>
    <row customHeight="1" ht="16.5" r="118" s="29">
      <c r="A118" s="19" t="n"/>
      <c r="B118" s="19" t="n"/>
      <c r="C118" s="19" t="n"/>
      <c r="D118" s="19" t="n"/>
      <c r="E118" s="19" t="n"/>
      <c r="F118" s="19" t="n"/>
      <c r="G118" s="19" t="n"/>
      <c r="H118" s="19" t="n"/>
      <c r="I118" s="19" t="n"/>
      <c r="J118" s="56" t="n"/>
      <c r="K118" s="21" t="n"/>
      <c r="L118" s="59" t="n"/>
      <c r="M118" s="11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  <c r="Z118" s="24" t="n"/>
      <c r="AA118" s="24" t="n"/>
      <c r="AB118" s="24" t="n"/>
    </row>
    <row customHeight="1" ht="16.5" r="119" s="29">
      <c r="A119" s="19" t="n"/>
      <c r="B119" s="19" t="n"/>
      <c r="C119" s="19" t="n"/>
      <c r="D119" s="19" t="n"/>
      <c r="E119" s="19" t="n"/>
      <c r="F119" s="19" t="n"/>
      <c r="G119" s="19" t="n"/>
      <c r="H119" s="19" t="n"/>
      <c r="I119" s="19" t="n"/>
      <c r="J119" s="56" t="n"/>
      <c r="K119" s="21" t="n"/>
      <c r="L119" s="59" t="n"/>
      <c r="M119" s="11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  <c r="Z119" s="24" t="n"/>
      <c r="AA119" s="24" t="n"/>
      <c r="AB119" s="24" t="n"/>
    </row>
    <row customHeight="1" ht="16.5" r="120" s="29">
      <c r="A120" s="19" t="n"/>
      <c r="B120" s="19" t="n"/>
      <c r="C120" s="19" t="n"/>
      <c r="D120" s="19" t="n"/>
      <c r="E120" s="19" t="n"/>
      <c r="F120" s="19" t="n"/>
      <c r="G120" s="19" t="n"/>
      <c r="H120" s="19" t="n"/>
      <c r="I120" s="19" t="n"/>
      <c r="J120" s="56" t="n"/>
      <c r="K120" s="21" t="n"/>
      <c r="L120" s="59" t="n"/>
      <c r="M120" s="11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  <c r="Z120" s="24" t="n"/>
      <c r="AA120" s="24" t="n"/>
      <c r="AB120" s="24" t="n"/>
    </row>
    <row customHeight="1" ht="16.5" r="121" s="29">
      <c r="A121" s="19" t="n"/>
      <c r="B121" s="19" t="n"/>
      <c r="C121" s="19" t="n"/>
      <c r="D121" s="19" t="n"/>
      <c r="E121" s="19" t="n"/>
      <c r="F121" s="19" t="n"/>
      <c r="G121" s="19" t="n"/>
      <c r="H121" s="19" t="n"/>
      <c r="I121" s="19" t="n"/>
      <c r="J121" s="56" t="n"/>
      <c r="K121" s="21" t="n"/>
      <c r="L121" s="59" t="n"/>
      <c r="M121" s="11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  <c r="Z121" s="24" t="n"/>
      <c r="AA121" s="24" t="n"/>
      <c r="AB121" s="24" t="n"/>
    </row>
    <row customHeight="1" ht="16.5" r="122" s="29">
      <c r="A122" s="19" t="n"/>
      <c r="B122" s="19" t="n"/>
      <c r="C122" s="19" t="n"/>
      <c r="D122" s="19" t="n"/>
      <c r="E122" s="19" t="n"/>
      <c r="F122" s="19" t="n"/>
      <c r="G122" s="19" t="n"/>
      <c r="H122" s="19" t="n"/>
      <c r="I122" s="19" t="n"/>
      <c r="J122" s="56" t="n"/>
      <c r="K122" s="21" t="n"/>
      <c r="L122" s="59" t="n"/>
      <c r="M122" s="11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  <c r="Z122" s="24" t="n"/>
      <c r="AA122" s="24" t="n"/>
      <c r="AB122" s="24" t="n"/>
    </row>
    <row customHeight="1" ht="16.5" r="123" s="29">
      <c r="A123" s="19" t="n"/>
      <c r="B123" s="19" t="n"/>
      <c r="C123" s="19" t="n"/>
      <c r="D123" s="19" t="n"/>
      <c r="E123" s="19" t="n"/>
      <c r="F123" s="19" t="n"/>
      <c r="G123" s="19" t="n"/>
      <c r="H123" s="19" t="n"/>
      <c r="I123" s="19" t="n"/>
      <c r="J123" s="56" t="n"/>
      <c r="K123" s="21" t="n"/>
      <c r="L123" s="59" t="n"/>
      <c r="M123" s="11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  <c r="Z123" s="24" t="n"/>
      <c r="AA123" s="24" t="n"/>
      <c r="AB123" s="24" t="n"/>
    </row>
    <row customHeight="1" ht="16.5" r="124" s="29">
      <c r="A124" s="19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56" t="n"/>
      <c r="K124" s="21" t="n"/>
      <c r="L124" s="59" t="n"/>
      <c r="M124" s="11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  <c r="Z124" s="24" t="n"/>
      <c r="AA124" s="24" t="n"/>
      <c r="AB124" s="24" t="n"/>
    </row>
    <row customHeight="1" ht="16.5" r="125" s="29">
      <c r="A125" s="19" t="n"/>
      <c r="B125" s="19" t="n"/>
      <c r="C125" s="19" t="n"/>
      <c r="D125" s="19" t="n"/>
      <c r="E125" s="19" t="n"/>
      <c r="F125" s="19" t="n"/>
      <c r="G125" s="19" t="n"/>
      <c r="H125" s="19" t="n"/>
      <c r="I125" s="19" t="n"/>
      <c r="J125" s="56" t="n"/>
      <c r="K125" s="21" t="n"/>
      <c r="L125" s="59" t="n"/>
      <c r="M125" s="11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  <c r="Z125" s="24" t="n"/>
      <c r="AA125" s="24" t="n"/>
      <c r="AB125" s="24" t="n"/>
    </row>
    <row customHeight="1" ht="16.5" r="126" s="29">
      <c r="A126" s="19" t="n"/>
      <c r="B126" s="19" t="n"/>
      <c r="C126" s="19" t="n"/>
      <c r="D126" s="19" t="n"/>
      <c r="E126" s="19" t="n"/>
      <c r="F126" s="19" t="n"/>
      <c r="G126" s="19" t="n"/>
      <c r="H126" s="19" t="n"/>
      <c r="I126" s="19" t="n"/>
      <c r="J126" s="56" t="n"/>
      <c r="K126" s="21" t="n"/>
      <c r="L126" s="59" t="n"/>
      <c r="M126" s="11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  <c r="Z126" s="24" t="n"/>
      <c r="AA126" s="24" t="n"/>
      <c r="AB126" s="24" t="n"/>
    </row>
    <row customHeight="1" ht="16.5" r="127" s="29">
      <c r="A127" s="19" t="n"/>
      <c r="B127" s="19" t="n"/>
      <c r="C127" s="19" t="n"/>
      <c r="D127" s="19" t="n"/>
      <c r="E127" s="19" t="n"/>
      <c r="F127" s="19" t="n"/>
      <c r="G127" s="19" t="n"/>
      <c r="H127" s="19" t="n"/>
      <c r="I127" s="19" t="n"/>
      <c r="J127" s="56" t="n"/>
      <c r="K127" s="21" t="n"/>
      <c r="L127" s="59" t="n"/>
      <c r="M127" s="11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  <c r="Z127" s="24" t="n"/>
      <c r="AA127" s="24" t="n"/>
      <c r="AB127" s="24" t="n"/>
    </row>
    <row customHeight="1" ht="16.5" r="128" s="29">
      <c r="A128" s="19" t="n"/>
      <c r="B128" s="19" t="n"/>
      <c r="C128" s="19" t="n"/>
      <c r="D128" s="19" t="n"/>
      <c r="E128" s="19" t="n"/>
      <c r="F128" s="19" t="n"/>
      <c r="G128" s="19" t="n"/>
      <c r="H128" s="19" t="n"/>
      <c r="I128" s="19" t="n"/>
      <c r="J128" s="56" t="n"/>
      <c r="K128" s="21" t="n"/>
      <c r="L128" s="59" t="n"/>
      <c r="M128" s="11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  <c r="Z128" s="24" t="n"/>
      <c r="AA128" s="24" t="n"/>
      <c r="AB128" s="24" t="n"/>
    </row>
    <row customHeight="1" ht="16.5" r="129" s="29">
      <c r="A129" s="19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56" t="n"/>
      <c r="K129" s="21" t="n"/>
      <c r="L129" s="59" t="n"/>
      <c r="M129" s="11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  <c r="Z129" s="24" t="n"/>
      <c r="AA129" s="24" t="n"/>
      <c r="AB129" s="24" t="n"/>
    </row>
    <row customHeight="1" ht="16.5" r="130" s="29">
      <c r="A130" s="19" t="n"/>
      <c r="B130" s="19" t="n"/>
      <c r="C130" s="19" t="n"/>
      <c r="D130" s="19" t="n"/>
      <c r="E130" s="19" t="n"/>
      <c r="F130" s="19" t="n"/>
      <c r="G130" s="19" t="n"/>
      <c r="H130" s="19" t="n"/>
      <c r="I130" s="19" t="n"/>
      <c r="J130" s="56" t="n"/>
      <c r="K130" s="21" t="n"/>
      <c r="L130" s="59" t="n"/>
      <c r="M130" s="11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  <c r="Z130" s="24" t="n"/>
      <c r="AA130" s="24" t="n"/>
      <c r="AB130" s="24" t="n"/>
    </row>
    <row customHeight="1" ht="16.5" r="131" s="29">
      <c r="A131" s="19" t="n"/>
      <c r="B131" s="19" t="n"/>
      <c r="C131" s="19" t="n"/>
      <c r="D131" s="19" t="n"/>
      <c r="E131" s="19" t="n"/>
      <c r="F131" s="19" t="n"/>
      <c r="G131" s="19" t="n"/>
      <c r="H131" s="19" t="n"/>
      <c r="I131" s="19" t="n"/>
      <c r="J131" s="56" t="n"/>
      <c r="K131" s="21" t="n"/>
      <c r="L131" s="59" t="n"/>
      <c r="M131" s="11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  <c r="AA131" s="24" t="n"/>
      <c r="AB131" s="24" t="n"/>
    </row>
    <row customHeight="1" ht="16.5" r="132" s="29">
      <c r="A132" s="19" t="n"/>
      <c r="B132" s="19" t="n"/>
      <c r="C132" s="19" t="n"/>
      <c r="D132" s="19" t="n"/>
      <c r="E132" s="19" t="n"/>
      <c r="F132" s="19" t="n"/>
      <c r="G132" s="19" t="n"/>
      <c r="H132" s="19" t="n"/>
      <c r="I132" s="19" t="n"/>
      <c r="J132" s="56" t="n"/>
      <c r="K132" s="21" t="n"/>
      <c r="L132" s="59" t="n"/>
      <c r="M132" s="11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  <c r="Z132" s="24" t="n"/>
      <c r="AA132" s="24" t="n"/>
      <c r="AB132" s="24" t="n"/>
    </row>
    <row customHeight="1" ht="16.5" r="133" s="29">
      <c r="A133" s="19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56" t="n"/>
      <c r="K133" s="21" t="n"/>
      <c r="L133" s="59" t="n"/>
      <c r="M133" s="11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  <c r="Z133" s="24" t="n"/>
      <c r="AA133" s="24" t="n"/>
      <c r="AB133" s="24" t="n"/>
    </row>
    <row customHeight="1" ht="16.5" r="134" s="29">
      <c r="A134" s="19" t="n"/>
      <c r="B134" s="19" t="n"/>
      <c r="C134" s="19" t="n"/>
      <c r="D134" s="19" t="n"/>
      <c r="E134" s="19" t="n"/>
      <c r="F134" s="19" t="n"/>
      <c r="G134" s="19" t="n"/>
      <c r="H134" s="19" t="n"/>
      <c r="I134" s="19" t="n"/>
      <c r="J134" s="56" t="n"/>
      <c r="K134" s="21" t="n"/>
      <c r="L134" s="59" t="n"/>
      <c r="M134" s="11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  <c r="Z134" s="24" t="n"/>
      <c r="AA134" s="24" t="n"/>
      <c r="AB134" s="24" t="n"/>
    </row>
    <row customHeight="1" ht="16.5" r="135" s="29">
      <c r="A135" s="19" t="n"/>
      <c r="B135" s="19" t="n"/>
      <c r="C135" s="19" t="n"/>
      <c r="D135" s="19" t="n"/>
      <c r="E135" s="19" t="n"/>
      <c r="F135" s="19" t="n"/>
      <c r="G135" s="19" t="n"/>
      <c r="H135" s="19" t="n"/>
      <c r="I135" s="19" t="n"/>
      <c r="J135" s="56" t="n"/>
      <c r="K135" s="21" t="n"/>
      <c r="L135" s="59" t="n"/>
      <c r="M135" s="11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  <c r="Z135" s="24" t="n"/>
      <c r="AA135" s="24" t="n"/>
      <c r="AB135" s="24" t="n"/>
    </row>
    <row customHeight="1" ht="16.5" r="136" s="29">
      <c r="A136" s="19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56" t="n"/>
      <c r="K136" s="21" t="n"/>
      <c r="L136" s="59" t="n"/>
      <c r="M136" s="11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  <c r="Z136" s="24" t="n"/>
      <c r="AA136" s="24" t="n"/>
      <c r="AB136" s="24" t="n"/>
    </row>
    <row customHeight="1" ht="16.5" r="137" s="29">
      <c r="A137" s="19" t="n"/>
      <c r="B137" s="19" t="n"/>
      <c r="C137" s="19" t="n"/>
      <c r="D137" s="19" t="n"/>
      <c r="E137" s="19" t="n"/>
      <c r="F137" s="19" t="n"/>
      <c r="G137" s="19" t="n"/>
      <c r="H137" s="19" t="n"/>
      <c r="I137" s="19" t="n"/>
      <c r="J137" s="56" t="n"/>
      <c r="K137" s="21" t="n"/>
      <c r="L137" s="59" t="n"/>
      <c r="M137" s="11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  <c r="Z137" s="24" t="n"/>
      <c r="AA137" s="24" t="n"/>
      <c r="AB137" s="24" t="n"/>
    </row>
    <row customHeight="1" ht="16.5" r="138" s="29">
      <c r="A138" s="19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56" t="n"/>
      <c r="K138" s="21" t="n"/>
      <c r="L138" s="59" t="n"/>
      <c r="M138" s="11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  <c r="Z138" s="24" t="n"/>
      <c r="AA138" s="24" t="n"/>
      <c r="AB138" s="24" t="n"/>
    </row>
    <row customHeight="1" ht="16.5" r="139" s="29">
      <c r="A139" s="19" t="n"/>
      <c r="B139" s="19" t="n"/>
      <c r="C139" s="19" t="n"/>
      <c r="D139" s="19" t="n"/>
      <c r="E139" s="19" t="n"/>
      <c r="F139" s="19" t="n"/>
      <c r="G139" s="19" t="n"/>
      <c r="H139" s="19" t="n"/>
      <c r="I139" s="19" t="n"/>
      <c r="J139" s="56" t="n"/>
      <c r="K139" s="21" t="n"/>
      <c r="L139" s="59" t="n"/>
      <c r="M139" s="11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  <c r="Z139" s="24" t="n"/>
      <c r="AA139" s="24" t="n"/>
      <c r="AB139" s="24" t="n"/>
    </row>
    <row customHeight="1" ht="16.5" r="140" s="29">
      <c r="A140" s="19" t="n"/>
      <c r="B140" s="19" t="n"/>
      <c r="C140" s="19" t="n"/>
      <c r="D140" s="19" t="n"/>
      <c r="E140" s="19" t="n"/>
      <c r="F140" s="19" t="n"/>
      <c r="G140" s="19" t="n"/>
      <c r="H140" s="19" t="n"/>
      <c r="I140" s="19" t="n"/>
      <c r="J140" s="56" t="n"/>
      <c r="K140" s="21" t="n"/>
      <c r="L140" s="59" t="n"/>
      <c r="M140" s="11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  <c r="Z140" s="24" t="n"/>
      <c r="AA140" s="24" t="n"/>
      <c r="AB140" s="24" t="n"/>
    </row>
    <row customHeight="1" ht="16.5" r="141" s="29">
      <c r="A141" s="19" t="n"/>
      <c r="B141" s="19" t="n"/>
      <c r="C141" s="19" t="n"/>
      <c r="D141" s="19" t="n"/>
      <c r="E141" s="19" t="n"/>
      <c r="F141" s="19" t="n"/>
      <c r="G141" s="19" t="n"/>
      <c r="H141" s="19" t="n"/>
      <c r="I141" s="19" t="n"/>
      <c r="J141" s="56" t="n"/>
      <c r="K141" s="21" t="n"/>
      <c r="L141" s="59" t="n"/>
      <c r="M141" s="11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  <c r="Z141" s="24" t="n"/>
      <c r="AA141" s="24" t="n"/>
      <c r="AB141" s="24" t="n"/>
    </row>
    <row customHeight="1" ht="16.5" r="142" s="29">
      <c r="A142" s="19" t="n"/>
      <c r="B142" s="19" t="n"/>
      <c r="C142" s="19" t="n"/>
      <c r="D142" s="19" t="n"/>
      <c r="E142" s="19" t="n"/>
      <c r="F142" s="19" t="n"/>
      <c r="G142" s="19" t="n"/>
      <c r="H142" s="19" t="n"/>
      <c r="I142" s="19" t="n"/>
      <c r="J142" s="56" t="n"/>
      <c r="K142" s="21" t="n"/>
      <c r="L142" s="59" t="n"/>
      <c r="M142" s="11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  <c r="Z142" s="24" t="n"/>
      <c r="AA142" s="24" t="n"/>
      <c r="AB142" s="24" t="n"/>
    </row>
    <row customHeight="1" ht="16.5" r="143" s="29">
      <c r="A143" s="19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56" t="n"/>
      <c r="K143" s="21" t="n"/>
      <c r="L143" s="59" t="n"/>
      <c r="M143" s="11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  <c r="Z143" s="24" t="n"/>
      <c r="AA143" s="24" t="n"/>
      <c r="AB143" s="24" t="n"/>
    </row>
    <row customHeight="1" ht="16.5" r="144" s="29">
      <c r="A144" s="19" t="n"/>
      <c r="B144" s="19" t="n"/>
      <c r="C144" s="19" t="n"/>
      <c r="D144" s="19" t="n"/>
      <c r="E144" s="19" t="n"/>
      <c r="F144" s="19" t="n"/>
      <c r="G144" s="19" t="n"/>
      <c r="H144" s="19" t="n"/>
      <c r="I144" s="19" t="n"/>
      <c r="J144" s="56" t="n"/>
      <c r="K144" s="21" t="n"/>
      <c r="L144" s="59" t="n"/>
      <c r="M144" s="11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  <c r="Z144" s="24" t="n"/>
      <c r="AA144" s="24" t="n"/>
      <c r="AB144" s="24" t="n"/>
    </row>
    <row customHeight="1" ht="16.5" r="145" s="29">
      <c r="A145" s="19" t="n"/>
      <c r="B145" s="19" t="n"/>
      <c r="C145" s="19" t="n"/>
      <c r="D145" s="19" t="n"/>
      <c r="E145" s="19" t="n"/>
      <c r="F145" s="19" t="n"/>
      <c r="G145" s="19" t="n"/>
      <c r="H145" s="19" t="n"/>
      <c r="I145" s="19" t="n"/>
      <c r="J145" s="56" t="n"/>
      <c r="K145" s="21" t="n"/>
      <c r="L145" s="59" t="n"/>
      <c r="M145" s="11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  <c r="Z145" s="24" t="n"/>
      <c r="AA145" s="24" t="n"/>
      <c r="AB145" s="24" t="n"/>
    </row>
    <row customHeight="1" ht="16.5" r="146" s="29">
      <c r="A146" s="19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56" t="n"/>
      <c r="K146" s="21" t="n"/>
      <c r="L146" s="59" t="n"/>
      <c r="M146" s="11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  <c r="Z146" s="24" t="n"/>
      <c r="AA146" s="24" t="n"/>
      <c r="AB146" s="24" t="n"/>
    </row>
    <row customHeight="1" ht="16.5" r="147" s="29">
      <c r="A147" s="19" t="n"/>
      <c r="B147" s="19" t="n"/>
      <c r="C147" s="19" t="n"/>
      <c r="D147" s="19" t="n"/>
      <c r="E147" s="19" t="n"/>
      <c r="F147" s="19" t="n"/>
      <c r="G147" s="19" t="n"/>
      <c r="H147" s="19" t="n"/>
      <c r="I147" s="19" t="n"/>
      <c r="J147" s="56" t="n"/>
      <c r="K147" s="21" t="n"/>
      <c r="L147" s="59" t="n"/>
      <c r="M147" s="11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  <c r="Z147" s="24" t="n"/>
      <c r="AA147" s="24" t="n"/>
      <c r="AB147" s="24" t="n"/>
    </row>
    <row customHeight="1" ht="16.5" r="148" s="29">
      <c r="A148" s="19" t="n"/>
      <c r="B148" s="19" t="n"/>
      <c r="C148" s="19" t="n"/>
      <c r="D148" s="19" t="n"/>
      <c r="E148" s="19" t="n"/>
      <c r="F148" s="19" t="n"/>
      <c r="G148" s="19" t="n"/>
      <c r="H148" s="19" t="n"/>
      <c r="I148" s="19" t="n"/>
      <c r="J148" s="56" t="n"/>
      <c r="K148" s="21" t="n"/>
      <c r="L148" s="59" t="n"/>
      <c r="M148" s="11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  <c r="Z148" s="24" t="n"/>
      <c r="AA148" s="24" t="n"/>
      <c r="AB148" s="24" t="n"/>
    </row>
    <row customHeight="1" ht="16.5" r="149" s="29">
      <c r="A149" s="19" t="n"/>
      <c r="B149" s="19" t="n"/>
      <c r="C149" s="19" t="n"/>
      <c r="D149" s="19" t="n"/>
      <c r="E149" s="19" t="n"/>
      <c r="F149" s="19" t="n"/>
      <c r="G149" s="19" t="n"/>
      <c r="H149" s="19" t="n"/>
      <c r="I149" s="19" t="n"/>
      <c r="J149" s="56" t="n"/>
      <c r="K149" s="21" t="n"/>
      <c r="L149" s="59" t="n"/>
      <c r="M149" s="11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  <c r="Z149" s="24" t="n"/>
      <c r="AA149" s="24" t="n"/>
      <c r="AB149" s="24" t="n"/>
    </row>
    <row customHeight="1" ht="16.5" r="150" s="29">
      <c r="A150" s="19" t="n"/>
      <c r="B150" s="19" t="n"/>
      <c r="C150" s="19" t="n"/>
      <c r="D150" s="19" t="n"/>
      <c r="E150" s="19" t="n"/>
      <c r="F150" s="19" t="n"/>
      <c r="G150" s="19" t="n"/>
      <c r="H150" s="19" t="n"/>
      <c r="I150" s="19" t="n"/>
      <c r="J150" s="56" t="n"/>
      <c r="K150" s="21" t="n"/>
      <c r="L150" s="59" t="n"/>
      <c r="M150" s="11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  <c r="Z150" s="24" t="n"/>
      <c r="AA150" s="24" t="n"/>
      <c r="AB150" s="24" t="n"/>
    </row>
    <row customHeight="1" ht="16.5" r="151" s="29">
      <c r="A151" s="19" t="n"/>
      <c r="B151" s="19" t="n"/>
      <c r="C151" s="19" t="n"/>
      <c r="D151" s="19" t="n"/>
      <c r="E151" s="19" t="n"/>
      <c r="F151" s="19" t="n"/>
      <c r="G151" s="19" t="n"/>
      <c r="H151" s="19" t="n"/>
      <c r="I151" s="19" t="n"/>
      <c r="J151" s="56" t="n"/>
      <c r="K151" s="21" t="n"/>
      <c r="L151" s="59" t="n"/>
      <c r="M151" s="11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  <c r="Z151" s="24" t="n"/>
      <c r="AA151" s="24" t="n"/>
      <c r="AB151" s="24" t="n"/>
    </row>
    <row customHeight="1" ht="16.5" r="152" s="29">
      <c r="A152" s="19" t="n"/>
      <c r="B152" s="19" t="n"/>
      <c r="C152" s="19" t="n"/>
      <c r="D152" s="19" t="n"/>
      <c r="E152" s="19" t="n"/>
      <c r="F152" s="19" t="n"/>
      <c r="G152" s="19" t="n"/>
      <c r="H152" s="19" t="n"/>
      <c r="I152" s="19" t="n"/>
      <c r="J152" s="56" t="n"/>
      <c r="K152" s="21" t="n"/>
      <c r="L152" s="59" t="n"/>
      <c r="M152" s="11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  <c r="Z152" s="24" t="n"/>
      <c r="AA152" s="24" t="n"/>
      <c r="AB152" s="24" t="n"/>
    </row>
    <row customHeight="1" ht="16.5" r="153" s="29">
      <c r="A153" s="19" t="n"/>
      <c r="B153" s="19" t="n"/>
      <c r="C153" s="19" t="n"/>
      <c r="D153" s="19" t="n"/>
      <c r="E153" s="19" t="n"/>
      <c r="F153" s="19" t="n"/>
      <c r="G153" s="19" t="n"/>
      <c r="H153" s="19" t="n"/>
      <c r="I153" s="19" t="n"/>
      <c r="J153" s="56" t="n"/>
      <c r="K153" s="21" t="n"/>
      <c r="L153" s="59" t="n"/>
      <c r="M153" s="11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  <c r="Z153" s="24" t="n"/>
      <c r="AA153" s="24" t="n"/>
      <c r="AB153" s="24" t="n"/>
    </row>
    <row customHeight="1" ht="16.5" r="154" s="29">
      <c r="A154" s="19" t="n"/>
      <c r="B154" s="19" t="n"/>
      <c r="C154" s="19" t="n"/>
      <c r="D154" s="19" t="n"/>
      <c r="E154" s="19" t="n"/>
      <c r="F154" s="19" t="n"/>
      <c r="G154" s="19" t="n"/>
      <c r="H154" s="19" t="n"/>
      <c r="I154" s="19" t="n"/>
      <c r="J154" s="56" t="n"/>
      <c r="K154" s="21" t="n"/>
      <c r="L154" s="59" t="n"/>
      <c r="M154" s="11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  <c r="Z154" s="24" t="n"/>
      <c r="AA154" s="24" t="n"/>
      <c r="AB154" s="24" t="n"/>
    </row>
    <row customHeight="1" ht="16.5" r="155" s="29">
      <c r="A155" s="19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56" t="n"/>
      <c r="K155" s="21" t="n"/>
      <c r="L155" s="59" t="n"/>
      <c r="M155" s="11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  <c r="Z155" s="24" t="n"/>
      <c r="AA155" s="24" t="n"/>
      <c r="AB155" s="24" t="n"/>
    </row>
    <row customHeight="1" ht="16.5" r="156" s="29">
      <c r="A156" s="19" t="n"/>
      <c r="B156" s="19" t="n"/>
      <c r="C156" s="19" t="n"/>
      <c r="D156" s="19" t="n"/>
      <c r="E156" s="19" t="n"/>
      <c r="F156" s="19" t="n"/>
      <c r="G156" s="19" t="n"/>
      <c r="H156" s="19" t="n"/>
      <c r="I156" s="19" t="n"/>
      <c r="J156" s="56" t="n"/>
      <c r="K156" s="21" t="n"/>
      <c r="L156" s="59" t="n"/>
      <c r="M156" s="11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  <c r="Z156" s="24" t="n"/>
      <c r="AA156" s="24" t="n"/>
      <c r="AB156" s="24" t="n"/>
    </row>
    <row customHeight="1" ht="16.5" r="157" s="29">
      <c r="A157" s="19" t="n"/>
      <c r="B157" s="19" t="n"/>
      <c r="C157" s="19" t="n"/>
      <c r="D157" s="19" t="n"/>
      <c r="E157" s="19" t="n"/>
      <c r="F157" s="19" t="n"/>
      <c r="G157" s="19" t="n"/>
      <c r="H157" s="19" t="n"/>
      <c r="I157" s="19" t="n"/>
      <c r="J157" s="56" t="n"/>
      <c r="K157" s="21" t="n"/>
      <c r="L157" s="59" t="n"/>
      <c r="M157" s="11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  <c r="Z157" s="24" t="n"/>
      <c r="AA157" s="24" t="n"/>
      <c r="AB157" s="24" t="n"/>
    </row>
    <row customHeight="1" ht="16.5" r="158" s="29">
      <c r="A158" s="19" t="n"/>
      <c r="B158" s="19" t="n"/>
      <c r="C158" s="19" t="n"/>
      <c r="D158" s="19" t="n"/>
      <c r="E158" s="19" t="n"/>
      <c r="F158" s="19" t="n"/>
      <c r="G158" s="19" t="n"/>
      <c r="H158" s="19" t="n"/>
      <c r="I158" s="19" t="n"/>
      <c r="J158" s="56" t="n"/>
      <c r="K158" s="21" t="n"/>
      <c r="L158" s="59" t="n"/>
      <c r="M158" s="11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  <c r="Z158" s="24" t="n"/>
      <c r="AA158" s="24" t="n"/>
      <c r="AB158" s="24" t="n"/>
    </row>
    <row customHeight="1" ht="16.5" r="159" s="29">
      <c r="A159" s="19" t="n"/>
      <c r="B159" s="19" t="n"/>
      <c r="C159" s="19" t="n"/>
      <c r="D159" s="19" t="n"/>
      <c r="E159" s="19" t="n"/>
      <c r="F159" s="19" t="n"/>
      <c r="G159" s="19" t="n"/>
      <c r="H159" s="19" t="n"/>
      <c r="I159" s="19" t="n"/>
      <c r="J159" s="56" t="n"/>
      <c r="K159" s="21" t="n"/>
      <c r="L159" s="59" t="n"/>
      <c r="M159" s="11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  <c r="Z159" s="24" t="n"/>
      <c r="AA159" s="24" t="n"/>
      <c r="AB159" s="24" t="n"/>
    </row>
    <row customHeight="1" ht="16.5" r="160" s="29">
      <c r="A160" s="19" t="n"/>
      <c r="B160" s="19" t="n"/>
      <c r="C160" s="19" t="n"/>
      <c r="D160" s="19" t="n"/>
      <c r="E160" s="19" t="n"/>
      <c r="F160" s="19" t="n"/>
      <c r="G160" s="19" t="n"/>
      <c r="H160" s="19" t="n"/>
      <c r="I160" s="19" t="n"/>
      <c r="J160" s="56" t="n"/>
      <c r="K160" s="21" t="n"/>
      <c r="L160" s="59" t="n"/>
      <c r="M160" s="11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  <c r="Z160" s="24" t="n"/>
      <c r="AA160" s="24" t="n"/>
      <c r="AB160" s="24" t="n"/>
    </row>
    <row customHeight="1" ht="16.5" r="161" s="29">
      <c r="A161" s="19" t="n"/>
      <c r="B161" s="19" t="n"/>
      <c r="C161" s="19" t="n"/>
      <c r="D161" s="19" t="n"/>
      <c r="E161" s="19" t="n"/>
      <c r="F161" s="19" t="n"/>
      <c r="G161" s="19" t="n"/>
      <c r="H161" s="19" t="n"/>
      <c r="I161" s="19" t="n"/>
      <c r="J161" s="56" t="n"/>
      <c r="K161" s="21" t="n"/>
      <c r="L161" s="59" t="n"/>
      <c r="M161" s="11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  <c r="Z161" s="24" t="n"/>
      <c r="AA161" s="24" t="n"/>
      <c r="AB161" s="24" t="n"/>
    </row>
    <row customHeight="1" ht="16.5" r="162" s="29">
      <c r="A162" s="19" t="n"/>
      <c r="B162" s="19" t="n"/>
      <c r="C162" s="19" t="n"/>
      <c r="D162" s="19" t="n"/>
      <c r="E162" s="19" t="n"/>
      <c r="F162" s="19" t="n"/>
      <c r="G162" s="19" t="n"/>
      <c r="H162" s="19" t="n"/>
      <c r="I162" s="19" t="n"/>
      <c r="J162" s="56" t="n"/>
      <c r="K162" s="21" t="n"/>
      <c r="L162" s="59" t="n"/>
      <c r="M162" s="11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  <c r="Z162" s="24" t="n"/>
      <c r="AA162" s="24" t="n"/>
      <c r="AB162" s="24" t="n"/>
    </row>
    <row customHeight="1" ht="16.5" r="163" s="29">
      <c r="A163" s="19" t="n"/>
      <c r="B163" s="19" t="n"/>
      <c r="C163" s="19" t="n"/>
      <c r="D163" s="19" t="n"/>
      <c r="E163" s="19" t="n"/>
      <c r="F163" s="19" t="n"/>
      <c r="G163" s="19" t="n"/>
      <c r="H163" s="19" t="n"/>
      <c r="I163" s="19" t="n"/>
      <c r="J163" s="56" t="n"/>
      <c r="K163" s="21" t="n"/>
      <c r="L163" s="59" t="n"/>
      <c r="M163" s="11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  <c r="Z163" s="24" t="n"/>
      <c r="AA163" s="24" t="n"/>
      <c r="AB163" s="24" t="n"/>
    </row>
    <row customHeight="1" ht="16.5" r="164" s="29">
      <c r="A164" s="19" t="n"/>
      <c r="B164" s="19" t="n"/>
      <c r="C164" s="19" t="n"/>
      <c r="D164" s="19" t="n"/>
      <c r="E164" s="19" t="n"/>
      <c r="F164" s="19" t="n"/>
      <c r="G164" s="19" t="n"/>
      <c r="H164" s="19" t="n"/>
      <c r="I164" s="19" t="n"/>
      <c r="J164" s="56" t="n"/>
      <c r="K164" s="21" t="n"/>
      <c r="L164" s="59" t="n"/>
      <c r="M164" s="11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  <c r="Z164" s="24" t="n"/>
      <c r="AA164" s="24" t="n"/>
      <c r="AB164" s="24" t="n"/>
    </row>
    <row customHeight="1" ht="16.5" r="165" s="29">
      <c r="A165" s="19" t="n"/>
      <c r="B165" s="19" t="n"/>
      <c r="C165" s="19" t="n"/>
      <c r="D165" s="19" t="n"/>
      <c r="E165" s="19" t="n"/>
      <c r="F165" s="19" t="n"/>
      <c r="G165" s="19" t="n"/>
      <c r="H165" s="19" t="n"/>
      <c r="I165" s="19" t="n"/>
      <c r="J165" s="56" t="n"/>
      <c r="K165" s="21" t="n"/>
      <c r="L165" s="59" t="n"/>
      <c r="M165" s="11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  <c r="Z165" s="24" t="n"/>
      <c r="AA165" s="24" t="n"/>
      <c r="AB165" s="24" t="n"/>
    </row>
    <row customHeight="1" ht="16.5" r="166" s="29">
      <c r="A166" s="19" t="n"/>
      <c r="B166" s="19" t="n"/>
      <c r="C166" s="19" t="n"/>
      <c r="D166" s="19" t="n"/>
      <c r="E166" s="19" t="n"/>
      <c r="F166" s="19" t="n"/>
      <c r="G166" s="19" t="n"/>
      <c r="H166" s="19" t="n"/>
      <c r="I166" s="19" t="n"/>
      <c r="J166" s="56" t="n"/>
      <c r="K166" s="21" t="n"/>
      <c r="L166" s="59" t="n"/>
      <c r="M166" s="11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  <c r="Z166" s="24" t="n"/>
      <c r="AA166" s="24" t="n"/>
      <c r="AB166" s="24" t="n"/>
    </row>
    <row customHeight="1" ht="16.5" r="167" s="29">
      <c r="A167" s="19" t="n"/>
      <c r="B167" s="19" t="n"/>
      <c r="C167" s="19" t="n"/>
      <c r="D167" s="19" t="n"/>
      <c r="E167" s="19" t="n"/>
      <c r="F167" s="19" t="n"/>
      <c r="G167" s="19" t="n"/>
      <c r="H167" s="19" t="n"/>
      <c r="I167" s="19" t="n"/>
      <c r="J167" s="56" t="n"/>
      <c r="K167" s="21" t="n"/>
      <c r="L167" s="59" t="n"/>
      <c r="M167" s="11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  <c r="Z167" s="24" t="n"/>
      <c r="AA167" s="24" t="n"/>
      <c r="AB167" s="24" t="n"/>
    </row>
    <row customHeight="1" ht="16.5" r="168" s="29">
      <c r="A168" s="19" t="n"/>
      <c r="B168" s="19" t="n"/>
      <c r="C168" s="19" t="n"/>
      <c r="D168" s="19" t="n"/>
      <c r="E168" s="19" t="n"/>
      <c r="F168" s="19" t="n"/>
      <c r="G168" s="19" t="n"/>
      <c r="H168" s="19" t="n"/>
      <c r="I168" s="19" t="n"/>
      <c r="J168" s="56" t="n"/>
      <c r="K168" s="21" t="n"/>
      <c r="L168" s="59" t="n"/>
      <c r="M168" s="11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  <c r="Z168" s="24" t="n"/>
      <c r="AA168" s="24" t="n"/>
      <c r="AB168" s="24" t="n"/>
    </row>
    <row customHeight="1" ht="16.5" r="169" s="29">
      <c r="A169" s="19" t="n"/>
      <c r="B169" s="19" t="n"/>
      <c r="C169" s="19" t="n"/>
      <c r="D169" s="19" t="n"/>
      <c r="E169" s="19" t="n"/>
      <c r="F169" s="19" t="n"/>
      <c r="G169" s="19" t="n"/>
      <c r="H169" s="19" t="n"/>
      <c r="I169" s="19" t="n"/>
      <c r="J169" s="56" t="n"/>
      <c r="K169" s="21" t="n"/>
      <c r="L169" s="59" t="n"/>
      <c r="M169" s="11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  <c r="Z169" s="24" t="n"/>
      <c r="AA169" s="24" t="n"/>
      <c r="AB169" s="24" t="n"/>
    </row>
    <row customHeight="1" ht="16.5" r="170" s="29">
      <c r="A170" s="19" t="n"/>
      <c r="B170" s="19" t="n"/>
      <c r="C170" s="19" t="n"/>
      <c r="D170" s="19" t="n"/>
      <c r="E170" s="19" t="n"/>
      <c r="F170" s="19" t="n"/>
      <c r="G170" s="19" t="n"/>
      <c r="H170" s="19" t="n"/>
      <c r="I170" s="19" t="n"/>
      <c r="J170" s="56" t="n"/>
      <c r="K170" s="21" t="n"/>
      <c r="L170" s="59" t="n"/>
      <c r="M170" s="11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  <c r="Z170" s="24" t="n"/>
      <c r="AA170" s="24" t="n"/>
      <c r="AB170" s="24" t="n"/>
    </row>
    <row customHeight="1" ht="16.5" r="171" s="29">
      <c r="A171" s="19" t="n"/>
      <c r="B171" s="19" t="n"/>
      <c r="C171" s="19" t="n"/>
      <c r="D171" s="19" t="n"/>
      <c r="E171" s="19" t="n"/>
      <c r="F171" s="19" t="n"/>
      <c r="G171" s="19" t="n"/>
      <c r="H171" s="19" t="n"/>
      <c r="I171" s="19" t="n"/>
      <c r="J171" s="56" t="n"/>
      <c r="K171" s="21" t="n"/>
      <c r="L171" s="59" t="n"/>
      <c r="M171" s="11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  <c r="Z171" s="24" t="n"/>
      <c r="AA171" s="24" t="n"/>
      <c r="AB171" s="24" t="n"/>
    </row>
    <row customHeight="1" ht="16.5" r="172" s="29">
      <c r="A172" s="19" t="n"/>
      <c r="B172" s="19" t="n"/>
      <c r="C172" s="19" t="n"/>
      <c r="D172" s="19" t="n"/>
      <c r="E172" s="19" t="n"/>
      <c r="F172" s="19" t="n"/>
      <c r="G172" s="19" t="n"/>
      <c r="H172" s="19" t="n"/>
      <c r="I172" s="19" t="n"/>
      <c r="J172" s="56" t="n"/>
      <c r="K172" s="21" t="n"/>
      <c r="L172" s="59" t="n"/>
      <c r="M172" s="11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  <c r="Z172" s="24" t="n"/>
      <c r="AA172" s="24" t="n"/>
      <c r="AB172" s="24" t="n"/>
    </row>
    <row customHeight="1" ht="16.5" r="173" s="29">
      <c r="A173" s="19" t="n"/>
      <c r="B173" s="19" t="n"/>
      <c r="C173" s="19" t="n"/>
      <c r="D173" s="19" t="n"/>
      <c r="E173" s="19" t="n"/>
      <c r="F173" s="19" t="n"/>
      <c r="G173" s="19" t="n"/>
      <c r="H173" s="19" t="n"/>
      <c r="I173" s="19" t="n"/>
      <c r="J173" s="56" t="n"/>
      <c r="K173" s="21" t="n"/>
      <c r="L173" s="59" t="n"/>
      <c r="M173" s="11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  <c r="Z173" s="24" t="n"/>
      <c r="AA173" s="24" t="n"/>
      <c r="AB173" s="24" t="n"/>
    </row>
    <row customHeight="1" ht="16.5" r="174" s="29">
      <c r="A174" s="19" t="n"/>
      <c r="B174" s="19" t="n"/>
      <c r="C174" s="19" t="n"/>
      <c r="D174" s="19" t="n"/>
      <c r="E174" s="19" t="n"/>
      <c r="F174" s="19" t="n"/>
      <c r="G174" s="19" t="n"/>
      <c r="H174" s="19" t="n"/>
      <c r="I174" s="19" t="n"/>
      <c r="J174" s="56" t="n"/>
      <c r="K174" s="21" t="n"/>
      <c r="L174" s="59" t="n"/>
      <c r="M174" s="11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  <c r="Z174" s="24" t="n"/>
      <c r="AA174" s="24" t="n"/>
      <c r="AB174" s="24" t="n"/>
    </row>
    <row customHeight="1" ht="16.5" r="175" s="29">
      <c r="A175" s="19" t="n"/>
      <c r="B175" s="19" t="n"/>
      <c r="C175" s="19" t="n"/>
      <c r="D175" s="19" t="n"/>
      <c r="E175" s="19" t="n"/>
      <c r="F175" s="19" t="n"/>
      <c r="G175" s="19" t="n"/>
      <c r="H175" s="19" t="n"/>
      <c r="I175" s="19" t="n"/>
      <c r="J175" s="56" t="n"/>
      <c r="K175" s="21" t="n"/>
      <c r="L175" s="59" t="n"/>
      <c r="M175" s="11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  <c r="Z175" s="24" t="n"/>
      <c r="AA175" s="24" t="n"/>
      <c r="AB175" s="24" t="n"/>
    </row>
    <row customHeight="1" ht="16.5" r="176" s="29">
      <c r="A176" s="19" t="n"/>
      <c r="B176" s="19" t="n"/>
      <c r="C176" s="19" t="n"/>
      <c r="D176" s="19" t="n"/>
      <c r="E176" s="19" t="n"/>
      <c r="F176" s="19" t="n"/>
      <c r="G176" s="19" t="n"/>
      <c r="H176" s="19" t="n"/>
      <c r="I176" s="19" t="n"/>
      <c r="J176" s="56" t="n"/>
      <c r="K176" s="21" t="n"/>
      <c r="L176" s="59" t="n"/>
      <c r="M176" s="11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  <c r="Z176" s="24" t="n"/>
      <c r="AA176" s="24" t="n"/>
      <c r="AB176" s="24" t="n"/>
    </row>
    <row customHeight="1" ht="16.5" r="177" s="29">
      <c r="A177" s="19" t="n"/>
      <c r="B177" s="19" t="n"/>
      <c r="C177" s="19" t="n"/>
      <c r="D177" s="19" t="n"/>
      <c r="E177" s="19" t="n"/>
      <c r="F177" s="19" t="n"/>
      <c r="G177" s="19" t="n"/>
      <c r="H177" s="19" t="n"/>
      <c r="I177" s="19" t="n"/>
      <c r="J177" s="56" t="n"/>
      <c r="K177" s="21" t="n"/>
      <c r="L177" s="59" t="n"/>
      <c r="M177" s="11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  <c r="Z177" s="24" t="n"/>
      <c r="AA177" s="24" t="n"/>
      <c r="AB177" s="24" t="n"/>
    </row>
    <row customHeight="1" ht="16.5" r="178" s="29">
      <c r="A178" s="19" t="n"/>
      <c r="B178" s="19" t="n"/>
      <c r="C178" s="19" t="n"/>
      <c r="D178" s="19" t="n"/>
      <c r="E178" s="19" t="n"/>
      <c r="F178" s="19" t="n"/>
      <c r="G178" s="19" t="n"/>
      <c r="H178" s="19" t="n"/>
      <c r="I178" s="19" t="n"/>
      <c r="J178" s="56" t="n"/>
      <c r="K178" s="21" t="n"/>
      <c r="L178" s="59" t="n"/>
      <c r="M178" s="11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  <c r="Z178" s="24" t="n"/>
      <c r="AA178" s="24" t="n"/>
      <c r="AB178" s="24" t="n"/>
    </row>
    <row customHeight="1" ht="16.5" r="179" s="29">
      <c r="A179" s="19" t="n"/>
      <c r="B179" s="19" t="n"/>
      <c r="C179" s="19" t="n"/>
      <c r="D179" s="19" t="n"/>
      <c r="E179" s="19" t="n"/>
      <c r="F179" s="19" t="n"/>
      <c r="G179" s="19" t="n"/>
      <c r="H179" s="19" t="n"/>
      <c r="I179" s="19" t="n"/>
      <c r="J179" s="56" t="n"/>
      <c r="K179" s="21" t="n"/>
      <c r="L179" s="59" t="n"/>
      <c r="M179" s="11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  <c r="Z179" s="24" t="n"/>
      <c r="AA179" s="24" t="n"/>
      <c r="AB179" s="24" t="n"/>
    </row>
    <row customHeight="1" ht="16.5" r="180" s="29">
      <c r="A180" s="19" t="n"/>
      <c r="B180" s="19" t="n"/>
      <c r="C180" s="19" t="n"/>
      <c r="D180" s="19" t="n"/>
      <c r="E180" s="19" t="n"/>
      <c r="F180" s="19" t="n"/>
      <c r="G180" s="19" t="n"/>
      <c r="H180" s="19" t="n"/>
      <c r="I180" s="19" t="n"/>
      <c r="J180" s="56" t="n"/>
      <c r="K180" s="21" t="n"/>
      <c r="L180" s="59" t="n"/>
      <c r="M180" s="11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  <c r="Z180" s="24" t="n"/>
      <c r="AA180" s="24" t="n"/>
      <c r="AB180" s="24" t="n"/>
    </row>
    <row customHeight="1" ht="16.5" r="181" s="29">
      <c r="A181" s="19" t="n"/>
      <c r="B181" s="19" t="n"/>
      <c r="C181" s="19" t="n"/>
      <c r="D181" s="19" t="n"/>
      <c r="E181" s="19" t="n"/>
      <c r="F181" s="19" t="n"/>
      <c r="G181" s="19" t="n"/>
      <c r="H181" s="19" t="n"/>
      <c r="I181" s="19" t="n"/>
      <c r="J181" s="56" t="n"/>
      <c r="K181" s="21" t="n"/>
      <c r="L181" s="59" t="n"/>
      <c r="M181" s="11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  <c r="Z181" s="24" t="n"/>
      <c r="AA181" s="24" t="n"/>
      <c r="AB181" s="24" t="n"/>
    </row>
    <row customHeight="1" ht="16.5" r="182" s="29">
      <c r="A182" s="19" t="n"/>
      <c r="B182" s="19" t="n"/>
      <c r="C182" s="19" t="n"/>
      <c r="D182" s="19" t="n"/>
      <c r="E182" s="19" t="n"/>
      <c r="F182" s="19" t="n"/>
      <c r="G182" s="19" t="n"/>
      <c r="H182" s="19" t="n"/>
      <c r="I182" s="19" t="n"/>
      <c r="J182" s="56" t="n"/>
      <c r="K182" s="21" t="n"/>
      <c r="L182" s="59" t="n"/>
      <c r="M182" s="11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  <c r="Z182" s="24" t="n"/>
      <c r="AA182" s="24" t="n"/>
      <c r="AB182" s="24" t="n"/>
    </row>
    <row customHeight="1" ht="16.5" r="183" s="29">
      <c r="A183" s="19" t="n"/>
      <c r="B183" s="19" t="n"/>
      <c r="C183" s="19" t="n"/>
      <c r="D183" s="19" t="n"/>
      <c r="E183" s="19" t="n"/>
      <c r="F183" s="19" t="n"/>
      <c r="G183" s="19" t="n"/>
      <c r="H183" s="19" t="n"/>
      <c r="I183" s="19" t="n"/>
      <c r="J183" s="56" t="n"/>
      <c r="K183" s="21" t="n"/>
      <c r="L183" s="59" t="n"/>
      <c r="M183" s="11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  <c r="Z183" s="24" t="n"/>
      <c r="AA183" s="24" t="n"/>
      <c r="AB183" s="24" t="n"/>
    </row>
    <row customHeight="1" ht="16.5" r="184" s="29">
      <c r="A184" s="19" t="n"/>
      <c r="B184" s="19" t="n"/>
      <c r="C184" s="19" t="n"/>
      <c r="D184" s="19" t="n"/>
      <c r="E184" s="19" t="n"/>
      <c r="F184" s="19" t="n"/>
      <c r="G184" s="19" t="n"/>
      <c r="H184" s="19" t="n"/>
      <c r="I184" s="19" t="n"/>
      <c r="J184" s="56" t="n"/>
      <c r="K184" s="21" t="n"/>
      <c r="L184" s="59" t="n"/>
      <c r="M184" s="11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  <c r="Z184" s="24" t="n"/>
      <c r="AA184" s="24" t="n"/>
      <c r="AB184" s="24" t="n"/>
    </row>
    <row customHeight="1" ht="16.5" r="185" s="29">
      <c r="A185" s="19" t="n"/>
      <c r="B185" s="19" t="n"/>
      <c r="C185" s="19" t="n"/>
      <c r="D185" s="19" t="n"/>
      <c r="E185" s="19" t="n"/>
      <c r="F185" s="19" t="n"/>
      <c r="G185" s="19" t="n"/>
      <c r="H185" s="19" t="n"/>
      <c r="I185" s="19" t="n"/>
      <c r="J185" s="56" t="n"/>
      <c r="K185" s="21" t="n"/>
      <c r="L185" s="59" t="n"/>
      <c r="M185" s="11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  <c r="Z185" s="24" t="n"/>
      <c r="AA185" s="24" t="n"/>
      <c r="AB185" s="24" t="n"/>
    </row>
    <row customHeight="1" ht="16.5" r="186" s="29">
      <c r="A186" s="19" t="n"/>
      <c r="B186" s="19" t="n"/>
      <c r="C186" s="19" t="n"/>
      <c r="D186" s="19" t="n"/>
      <c r="E186" s="19" t="n"/>
      <c r="F186" s="19" t="n"/>
      <c r="G186" s="19" t="n"/>
      <c r="H186" s="19" t="n"/>
      <c r="I186" s="19" t="n"/>
      <c r="J186" s="56" t="n"/>
      <c r="K186" s="21" t="n"/>
      <c r="L186" s="59" t="n"/>
      <c r="M186" s="11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  <c r="Z186" s="24" t="n"/>
      <c r="AA186" s="24" t="n"/>
      <c r="AB186" s="24" t="n"/>
    </row>
    <row customHeight="1" ht="16.5" r="187" s="29">
      <c r="A187" s="19" t="n"/>
      <c r="B187" s="19" t="n"/>
      <c r="C187" s="19" t="n"/>
      <c r="D187" s="19" t="n"/>
      <c r="E187" s="19" t="n"/>
      <c r="F187" s="19" t="n"/>
      <c r="G187" s="19" t="n"/>
      <c r="H187" s="19" t="n"/>
      <c r="I187" s="19" t="n"/>
      <c r="J187" s="56" t="n"/>
      <c r="K187" s="21" t="n"/>
      <c r="L187" s="59" t="n"/>
      <c r="M187" s="11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  <c r="Z187" s="24" t="n"/>
      <c r="AA187" s="24" t="n"/>
      <c r="AB187" s="24" t="n"/>
    </row>
    <row customHeight="1" ht="16.5" r="188" s="29">
      <c r="A188" s="19" t="n"/>
      <c r="B188" s="19" t="n"/>
      <c r="C188" s="19" t="n"/>
      <c r="D188" s="19" t="n"/>
      <c r="E188" s="19" t="n"/>
      <c r="F188" s="19" t="n"/>
      <c r="G188" s="19" t="n"/>
      <c r="H188" s="19" t="n"/>
      <c r="I188" s="19" t="n"/>
      <c r="J188" s="56" t="n"/>
      <c r="K188" s="21" t="n"/>
      <c r="L188" s="59" t="n"/>
      <c r="M188" s="11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  <c r="Z188" s="24" t="n"/>
      <c r="AA188" s="24" t="n"/>
      <c r="AB188" s="24" t="n"/>
    </row>
    <row customHeight="1" ht="16.5" r="189" s="29">
      <c r="A189" s="19" t="n"/>
      <c r="B189" s="19" t="n"/>
      <c r="C189" s="19" t="n"/>
      <c r="D189" s="19" t="n"/>
      <c r="E189" s="19" t="n"/>
      <c r="F189" s="19" t="n"/>
      <c r="G189" s="19" t="n"/>
      <c r="H189" s="19" t="n"/>
      <c r="I189" s="19" t="n"/>
      <c r="J189" s="56" t="n"/>
      <c r="K189" s="21" t="n"/>
      <c r="L189" s="59" t="n"/>
      <c r="M189" s="11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  <c r="Z189" s="24" t="n"/>
      <c r="AA189" s="24" t="n"/>
      <c r="AB189" s="24" t="n"/>
    </row>
    <row customHeight="1" ht="16.5" r="190" s="29">
      <c r="A190" s="19" t="n"/>
      <c r="B190" s="19" t="n"/>
      <c r="C190" s="19" t="n"/>
      <c r="D190" s="19" t="n"/>
      <c r="E190" s="19" t="n"/>
      <c r="F190" s="19" t="n"/>
      <c r="G190" s="19" t="n"/>
      <c r="H190" s="19" t="n"/>
      <c r="I190" s="19" t="n"/>
      <c r="J190" s="56" t="n"/>
      <c r="K190" s="21" t="n"/>
      <c r="L190" s="59" t="n"/>
      <c r="M190" s="11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  <c r="Z190" s="24" t="n"/>
      <c r="AA190" s="24" t="n"/>
      <c r="AB190" s="24" t="n"/>
    </row>
    <row customHeight="1" ht="16.5" r="191" s="29">
      <c r="A191" s="19" t="n"/>
      <c r="B191" s="19" t="n"/>
      <c r="C191" s="19" t="n"/>
      <c r="D191" s="19" t="n"/>
      <c r="E191" s="19" t="n"/>
      <c r="F191" s="19" t="n"/>
      <c r="G191" s="19" t="n"/>
      <c r="H191" s="19" t="n"/>
      <c r="I191" s="19" t="n"/>
      <c r="J191" s="56" t="n"/>
      <c r="K191" s="21" t="n"/>
      <c r="L191" s="59" t="n"/>
      <c r="M191" s="11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  <c r="Z191" s="24" t="n"/>
      <c r="AA191" s="24" t="n"/>
      <c r="AB191" s="24" t="n"/>
    </row>
    <row customHeight="1" ht="16.5" r="192" s="29">
      <c r="A192" s="19" t="n"/>
      <c r="B192" s="19" t="n"/>
      <c r="C192" s="19" t="n"/>
      <c r="D192" s="19" t="n"/>
      <c r="E192" s="19" t="n"/>
      <c r="F192" s="19" t="n"/>
      <c r="G192" s="19" t="n"/>
      <c r="H192" s="19" t="n"/>
      <c r="I192" s="19" t="n"/>
      <c r="J192" s="56" t="n"/>
      <c r="K192" s="21" t="n"/>
      <c r="L192" s="59" t="n"/>
      <c r="M192" s="11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  <c r="Z192" s="24" t="n"/>
      <c r="AA192" s="24" t="n"/>
      <c r="AB192" s="24" t="n"/>
    </row>
    <row customHeight="1" ht="16.5" r="193" s="29">
      <c r="A193" s="19" t="n"/>
      <c r="B193" s="19" t="n"/>
      <c r="C193" s="19" t="n"/>
      <c r="D193" s="19" t="n"/>
      <c r="E193" s="19" t="n"/>
      <c r="F193" s="19" t="n"/>
      <c r="G193" s="19" t="n"/>
      <c r="H193" s="19" t="n"/>
      <c r="I193" s="19" t="n"/>
      <c r="J193" s="56" t="n"/>
      <c r="K193" s="21" t="n"/>
      <c r="L193" s="59" t="n"/>
      <c r="M193" s="11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  <c r="Z193" s="24" t="n"/>
      <c r="AA193" s="24" t="n"/>
      <c r="AB193" s="24" t="n"/>
    </row>
    <row customHeight="1" ht="16.5" r="194" s="29">
      <c r="A194" s="19" t="n"/>
      <c r="B194" s="19" t="n"/>
      <c r="C194" s="19" t="n"/>
      <c r="D194" s="19" t="n"/>
      <c r="E194" s="19" t="n"/>
      <c r="F194" s="19" t="n"/>
      <c r="G194" s="19" t="n"/>
      <c r="H194" s="19" t="n"/>
      <c r="I194" s="19" t="n"/>
      <c r="J194" s="56" t="n"/>
      <c r="K194" s="21" t="n"/>
      <c r="L194" s="59" t="n"/>
      <c r="M194" s="11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  <c r="Z194" s="24" t="n"/>
      <c r="AA194" s="24" t="n"/>
      <c r="AB194" s="24" t="n"/>
    </row>
    <row customHeight="1" ht="16.5" r="195" s="29">
      <c r="A195" s="19" t="n"/>
      <c r="B195" s="19" t="n"/>
      <c r="C195" s="19" t="n"/>
      <c r="D195" s="19" t="n"/>
      <c r="E195" s="19" t="n"/>
      <c r="F195" s="19" t="n"/>
      <c r="G195" s="19" t="n"/>
      <c r="H195" s="19" t="n"/>
      <c r="I195" s="19" t="n"/>
      <c r="J195" s="56" t="n"/>
      <c r="K195" s="21" t="n"/>
      <c r="L195" s="59" t="n"/>
      <c r="M195" s="11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  <c r="Z195" s="24" t="n"/>
      <c r="AA195" s="24" t="n"/>
      <c r="AB195" s="24" t="n"/>
    </row>
    <row customHeight="1" ht="16.5" r="196" s="29">
      <c r="A196" s="19" t="n"/>
      <c r="B196" s="19" t="n"/>
      <c r="C196" s="19" t="n"/>
      <c r="D196" s="19" t="n"/>
      <c r="E196" s="19" t="n"/>
      <c r="F196" s="19" t="n"/>
      <c r="G196" s="19" t="n"/>
      <c r="H196" s="19" t="n"/>
      <c r="I196" s="19" t="n"/>
      <c r="J196" s="56" t="n"/>
      <c r="K196" s="21" t="n"/>
      <c r="L196" s="59" t="n"/>
      <c r="M196" s="11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  <c r="Z196" s="24" t="n"/>
      <c r="AA196" s="24" t="n"/>
      <c r="AB196" s="24" t="n"/>
    </row>
    <row customHeight="1" ht="16.5" r="197" s="29">
      <c r="A197" s="19" t="n"/>
      <c r="B197" s="19" t="n"/>
      <c r="C197" s="19" t="n"/>
      <c r="D197" s="19" t="n"/>
      <c r="E197" s="19" t="n"/>
      <c r="F197" s="19" t="n"/>
      <c r="G197" s="19" t="n"/>
      <c r="H197" s="19" t="n"/>
      <c r="I197" s="19" t="n"/>
      <c r="J197" s="56" t="n"/>
      <c r="K197" s="21" t="n"/>
      <c r="L197" s="59" t="n"/>
      <c r="M197" s="11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  <c r="Z197" s="24" t="n"/>
      <c r="AA197" s="24" t="n"/>
      <c r="AB197" s="24" t="n"/>
    </row>
    <row customHeight="1" ht="16.5" r="198" s="29">
      <c r="A198" s="19" t="n"/>
      <c r="B198" s="19" t="n"/>
      <c r="C198" s="19" t="n"/>
      <c r="D198" s="19" t="n"/>
      <c r="E198" s="19" t="n"/>
      <c r="F198" s="19" t="n"/>
      <c r="G198" s="19" t="n"/>
      <c r="H198" s="19" t="n"/>
      <c r="I198" s="19" t="n"/>
      <c r="J198" s="56" t="n"/>
      <c r="K198" s="21" t="n"/>
      <c r="L198" s="59" t="n"/>
      <c r="M198" s="11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  <c r="Z198" s="24" t="n"/>
      <c r="AA198" s="24" t="n"/>
      <c r="AB198" s="24" t="n"/>
    </row>
    <row customHeight="1" ht="16.5" r="199" s="29">
      <c r="A199" s="19" t="n"/>
      <c r="B199" s="19" t="n"/>
      <c r="C199" s="19" t="n"/>
      <c r="D199" s="19" t="n"/>
      <c r="E199" s="19" t="n"/>
      <c r="F199" s="19" t="n"/>
      <c r="G199" s="19" t="n"/>
      <c r="H199" s="19" t="n"/>
      <c r="I199" s="19" t="n"/>
      <c r="J199" s="56" t="n"/>
      <c r="K199" s="21" t="n"/>
      <c r="L199" s="59" t="n"/>
      <c r="M199" s="11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  <c r="Z199" s="24" t="n"/>
      <c r="AA199" s="24" t="n"/>
      <c r="AB199" s="24" t="n"/>
    </row>
    <row customHeight="1" ht="16.5" r="200" s="29">
      <c r="A200" s="19" t="n"/>
      <c r="B200" s="19" t="n"/>
      <c r="C200" s="19" t="n"/>
      <c r="D200" s="19" t="n"/>
      <c r="E200" s="19" t="n"/>
      <c r="F200" s="19" t="n"/>
      <c r="G200" s="19" t="n"/>
      <c r="H200" s="19" t="n"/>
      <c r="I200" s="19" t="n"/>
      <c r="J200" s="56" t="n"/>
      <c r="K200" s="21" t="n"/>
      <c r="L200" s="59" t="n"/>
      <c r="M200" s="11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  <c r="Z200" s="24" t="n"/>
      <c r="AA200" s="24" t="n"/>
      <c r="AB200" s="24" t="n"/>
    </row>
    <row customHeight="1" ht="16.5" r="201" s="29">
      <c r="A201" s="19" t="n"/>
      <c r="B201" s="19" t="n"/>
      <c r="C201" s="19" t="n"/>
      <c r="D201" s="19" t="n"/>
      <c r="E201" s="19" t="n"/>
      <c r="F201" s="19" t="n"/>
      <c r="G201" s="19" t="n"/>
      <c r="H201" s="19" t="n"/>
      <c r="I201" s="19" t="n"/>
      <c r="J201" s="56" t="n"/>
      <c r="K201" s="21" t="n"/>
      <c r="L201" s="59" t="n"/>
      <c r="M201" s="11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  <c r="Z201" s="24" t="n"/>
      <c r="AA201" s="24" t="n"/>
      <c r="AB201" s="24" t="n"/>
    </row>
    <row customHeight="1" ht="16.5" r="202" s="29">
      <c r="A202" s="19" t="n"/>
      <c r="B202" s="19" t="n"/>
      <c r="C202" s="19" t="n"/>
      <c r="D202" s="19" t="n"/>
      <c r="E202" s="19" t="n"/>
      <c r="F202" s="19" t="n"/>
      <c r="G202" s="19" t="n"/>
      <c r="H202" s="19" t="n"/>
      <c r="I202" s="19" t="n"/>
      <c r="J202" s="56" t="n"/>
      <c r="K202" s="21" t="n"/>
      <c r="L202" s="59" t="n"/>
      <c r="M202" s="11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  <c r="Z202" s="24" t="n"/>
      <c r="AA202" s="24" t="n"/>
      <c r="AB202" s="24" t="n"/>
    </row>
    <row customHeight="1" ht="16.5" r="203" s="29">
      <c r="A203" s="19" t="n"/>
      <c r="B203" s="19" t="n"/>
      <c r="C203" s="19" t="n"/>
      <c r="D203" s="19" t="n"/>
      <c r="E203" s="19" t="n"/>
      <c r="F203" s="19" t="n"/>
      <c r="G203" s="19" t="n"/>
      <c r="H203" s="19" t="n"/>
      <c r="I203" s="19" t="n"/>
      <c r="J203" s="56" t="n"/>
      <c r="K203" s="21" t="n"/>
      <c r="L203" s="59" t="n"/>
      <c r="M203" s="11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  <c r="Z203" s="24" t="n"/>
      <c r="AA203" s="24" t="n"/>
      <c r="AB203" s="24" t="n"/>
    </row>
    <row customHeight="1" ht="16.5" r="204" s="29">
      <c r="A204" s="19" t="n"/>
      <c r="B204" s="19" t="n"/>
      <c r="C204" s="19" t="n"/>
      <c r="D204" s="19" t="n"/>
      <c r="E204" s="19" t="n"/>
      <c r="F204" s="19" t="n"/>
      <c r="G204" s="19" t="n"/>
      <c r="H204" s="19" t="n"/>
      <c r="I204" s="19" t="n"/>
      <c r="J204" s="56" t="n"/>
      <c r="K204" s="21" t="n"/>
      <c r="L204" s="59" t="n"/>
      <c r="M204" s="11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  <c r="Z204" s="24" t="n"/>
      <c r="AA204" s="24" t="n"/>
      <c r="AB204" s="24" t="n"/>
    </row>
    <row customHeight="1" ht="16.5" r="205" s="29">
      <c r="A205" s="19" t="n"/>
      <c r="B205" s="19" t="n"/>
      <c r="C205" s="19" t="n"/>
      <c r="D205" s="19" t="n"/>
      <c r="E205" s="19" t="n"/>
      <c r="F205" s="19" t="n"/>
      <c r="G205" s="19" t="n"/>
      <c r="H205" s="19" t="n"/>
      <c r="I205" s="19" t="n"/>
      <c r="J205" s="56" t="n"/>
      <c r="K205" s="21" t="n"/>
      <c r="L205" s="59" t="n"/>
      <c r="M205" s="11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4" t="n"/>
      <c r="AB205" s="24" t="n"/>
    </row>
    <row customHeight="1" ht="16.5" r="206" s="29">
      <c r="A206" s="19" t="n"/>
      <c r="B206" s="19" t="n"/>
      <c r="C206" s="19" t="n"/>
      <c r="D206" s="19" t="n"/>
      <c r="E206" s="19" t="n"/>
      <c r="F206" s="19" t="n"/>
      <c r="G206" s="19" t="n"/>
      <c r="H206" s="19" t="n"/>
      <c r="I206" s="19" t="n"/>
      <c r="J206" s="56" t="n"/>
      <c r="K206" s="21" t="n"/>
      <c r="L206" s="59" t="n"/>
      <c r="M206" s="11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  <c r="Z206" s="24" t="n"/>
      <c r="AA206" s="24" t="n"/>
      <c r="AB206" s="24" t="n"/>
    </row>
    <row customHeight="1" ht="16.5" r="207" s="29">
      <c r="A207" s="19" t="n"/>
      <c r="B207" s="19" t="n"/>
      <c r="C207" s="19" t="n"/>
      <c r="D207" s="19" t="n"/>
      <c r="E207" s="19" t="n"/>
      <c r="F207" s="19" t="n"/>
      <c r="G207" s="19" t="n"/>
      <c r="H207" s="19" t="n"/>
      <c r="I207" s="19" t="n"/>
      <c r="J207" s="56" t="n"/>
      <c r="K207" s="21" t="n"/>
      <c r="L207" s="59" t="n"/>
      <c r="M207" s="11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  <c r="Z207" s="24" t="n"/>
      <c r="AA207" s="24" t="n"/>
      <c r="AB207" s="24" t="n"/>
    </row>
    <row customHeight="1" ht="16.5" r="208" s="29">
      <c r="A208" s="19" t="n"/>
      <c r="B208" s="19" t="n"/>
      <c r="C208" s="19" t="n"/>
      <c r="D208" s="19" t="n"/>
      <c r="E208" s="19" t="n"/>
      <c r="F208" s="19" t="n"/>
      <c r="G208" s="19" t="n"/>
      <c r="H208" s="19" t="n"/>
      <c r="I208" s="19" t="n"/>
      <c r="J208" s="56" t="n"/>
      <c r="K208" s="21" t="n"/>
      <c r="L208" s="59" t="n"/>
      <c r="M208" s="11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  <c r="Z208" s="24" t="n"/>
      <c r="AA208" s="24" t="n"/>
      <c r="AB208" s="24" t="n"/>
    </row>
    <row customHeight="1" ht="16.5" r="209" s="29">
      <c r="A209" s="19" t="n"/>
      <c r="B209" s="19" t="n"/>
      <c r="C209" s="19" t="n"/>
      <c r="D209" s="19" t="n"/>
      <c r="E209" s="19" t="n"/>
      <c r="F209" s="19" t="n"/>
      <c r="G209" s="19" t="n"/>
      <c r="H209" s="19" t="n"/>
      <c r="I209" s="19" t="n"/>
      <c r="J209" s="56" t="n"/>
      <c r="K209" s="21" t="n"/>
      <c r="L209" s="59" t="n"/>
      <c r="M209" s="11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  <c r="Z209" s="24" t="n"/>
      <c r="AA209" s="24" t="n"/>
      <c r="AB209" s="24" t="n"/>
    </row>
    <row customHeight="1" ht="16.5" r="210" s="29">
      <c r="A210" s="19" t="n"/>
      <c r="B210" s="19" t="n"/>
      <c r="C210" s="19" t="n"/>
      <c r="D210" s="19" t="n"/>
      <c r="E210" s="19" t="n"/>
      <c r="F210" s="19" t="n"/>
      <c r="G210" s="19" t="n"/>
      <c r="H210" s="19" t="n"/>
      <c r="I210" s="19" t="n"/>
      <c r="J210" s="56" t="n"/>
      <c r="K210" s="21" t="n"/>
      <c r="L210" s="59" t="n"/>
      <c r="M210" s="11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  <c r="Z210" s="24" t="n"/>
      <c r="AA210" s="24" t="n"/>
      <c r="AB210" s="24" t="n"/>
    </row>
    <row customHeight="1" ht="16.5" r="211" s="29">
      <c r="A211" s="19" t="n"/>
      <c r="B211" s="19" t="n"/>
      <c r="C211" s="19" t="n"/>
      <c r="D211" s="19" t="n"/>
      <c r="E211" s="19" t="n"/>
      <c r="F211" s="19" t="n"/>
      <c r="G211" s="19" t="n"/>
      <c r="H211" s="19" t="n"/>
      <c r="I211" s="19" t="n"/>
      <c r="J211" s="56" t="n"/>
      <c r="K211" s="21" t="n"/>
      <c r="L211" s="59" t="n"/>
      <c r="M211" s="11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  <c r="Z211" s="24" t="n"/>
      <c r="AA211" s="24" t="n"/>
      <c r="AB211" s="24" t="n"/>
    </row>
    <row customHeight="1" ht="16.5" r="212" s="29">
      <c r="A212" s="19" t="n"/>
      <c r="B212" s="19" t="n"/>
      <c r="C212" s="19" t="n"/>
      <c r="D212" s="19" t="n"/>
      <c r="E212" s="19" t="n"/>
      <c r="F212" s="19" t="n"/>
      <c r="G212" s="19" t="n"/>
      <c r="H212" s="19" t="n"/>
      <c r="I212" s="19" t="n"/>
      <c r="J212" s="56" t="n"/>
      <c r="K212" s="21" t="n"/>
      <c r="L212" s="59" t="n"/>
      <c r="M212" s="11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  <c r="Z212" s="24" t="n"/>
      <c r="AA212" s="24" t="n"/>
      <c r="AB212" s="24" t="n"/>
    </row>
    <row customHeight="1" ht="16.5" r="213" s="29">
      <c r="A213" s="19" t="n"/>
      <c r="B213" s="19" t="n"/>
      <c r="C213" s="19" t="n"/>
      <c r="D213" s="19" t="n"/>
      <c r="E213" s="19" t="n"/>
      <c r="F213" s="19" t="n"/>
      <c r="G213" s="19" t="n"/>
      <c r="H213" s="19" t="n"/>
      <c r="I213" s="19" t="n"/>
      <c r="J213" s="56" t="n"/>
      <c r="K213" s="21" t="n"/>
      <c r="L213" s="59" t="n"/>
      <c r="M213" s="11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  <c r="Z213" s="24" t="n"/>
      <c r="AA213" s="24" t="n"/>
      <c r="AB213" s="24" t="n"/>
    </row>
    <row customHeight="1" ht="16.5" r="214" s="29">
      <c r="A214" s="19" t="n"/>
      <c r="B214" s="19" t="n"/>
      <c r="C214" s="19" t="n"/>
      <c r="D214" s="19" t="n"/>
      <c r="E214" s="19" t="n"/>
      <c r="F214" s="19" t="n"/>
      <c r="G214" s="19" t="n"/>
      <c r="H214" s="19" t="n"/>
      <c r="I214" s="19" t="n"/>
      <c r="J214" s="56" t="n"/>
      <c r="K214" s="21" t="n"/>
      <c r="L214" s="59" t="n"/>
      <c r="M214" s="11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  <c r="Z214" s="24" t="n"/>
      <c r="AA214" s="24" t="n"/>
      <c r="AB214" s="24" t="n"/>
    </row>
    <row customHeight="1" ht="16.5" r="215" s="29">
      <c r="A215" s="19" t="n"/>
      <c r="B215" s="19" t="n"/>
      <c r="C215" s="19" t="n"/>
      <c r="D215" s="19" t="n"/>
      <c r="E215" s="19" t="n"/>
      <c r="F215" s="19" t="n"/>
      <c r="G215" s="19" t="n"/>
      <c r="H215" s="19" t="n"/>
      <c r="I215" s="19" t="n"/>
      <c r="J215" s="56" t="n"/>
      <c r="K215" s="21" t="n"/>
      <c r="L215" s="59" t="n"/>
      <c r="M215" s="11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  <c r="Z215" s="24" t="n"/>
      <c r="AA215" s="24" t="n"/>
      <c r="AB215" s="24" t="n"/>
    </row>
    <row customHeight="1" ht="16.5" r="216" s="29">
      <c r="A216" s="19" t="n"/>
      <c r="B216" s="19" t="n"/>
      <c r="C216" s="19" t="n"/>
      <c r="D216" s="19" t="n"/>
      <c r="E216" s="19" t="n"/>
      <c r="F216" s="19" t="n"/>
      <c r="G216" s="19" t="n"/>
      <c r="H216" s="19" t="n"/>
      <c r="I216" s="19" t="n"/>
      <c r="J216" s="56" t="n"/>
      <c r="K216" s="21" t="n"/>
      <c r="L216" s="59" t="n"/>
      <c r="M216" s="11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  <c r="Z216" s="24" t="n"/>
      <c r="AA216" s="24" t="n"/>
      <c r="AB216" s="24" t="n"/>
    </row>
    <row customHeight="1" ht="16.5" r="217" s="29">
      <c r="A217" s="19" t="n"/>
      <c r="B217" s="19" t="n"/>
      <c r="C217" s="19" t="n"/>
      <c r="D217" s="19" t="n"/>
      <c r="E217" s="19" t="n"/>
      <c r="F217" s="19" t="n"/>
      <c r="G217" s="19" t="n"/>
      <c r="H217" s="19" t="n"/>
      <c r="I217" s="19" t="n"/>
      <c r="J217" s="56" t="n"/>
      <c r="K217" s="21" t="n"/>
      <c r="L217" s="59" t="n"/>
      <c r="M217" s="11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  <c r="Z217" s="24" t="n"/>
      <c r="AA217" s="24" t="n"/>
      <c r="AB217" s="24" t="n"/>
    </row>
    <row customHeight="1" ht="16.5" r="218" s="29">
      <c r="A218" s="19" t="n"/>
      <c r="B218" s="19" t="n"/>
      <c r="C218" s="60" t="n"/>
      <c r="D218" s="60" t="n"/>
      <c r="E218" s="60" t="n"/>
      <c r="F218" s="60" t="n"/>
      <c r="G218" s="60" t="n"/>
      <c r="H218" s="60" t="n"/>
      <c r="I218" s="60" t="n"/>
      <c r="J218" s="56" t="n"/>
      <c r="K218" s="21" t="n"/>
      <c r="L218" s="59" t="n"/>
      <c r="M218" s="11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  <c r="Z218" s="24" t="n"/>
      <c r="AA218" s="24" t="n"/>
      <c r="AB218" s="24" t="n"/>
    </row>
    <row customHeight="1" ht="16.5" r="219" s="29">
      <c r="A219" s="19" t="n"/>
      <c r="B219" s="19" t="n"/>
      <c r="C219" s="60" t="n"/>
      <c r="D219" s="60" t="n"/>
      <c r="E219" s="60" t="n"/>
      <c r="F219" s="60" t="n"/>
      <c r="G219" s="60" t="n"/>
      <c r="H219" s="60" t="n"/>
      <c r="I219" s="60" t="n"/>
      <c r="J219" s="56" t="n"/>
      <c r="K219" s="21" t="n"/>
      <c r="L219" s="59" t="n"/>
      <c r="M219" s="11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  <c r="Z219" s="24" t="n"/>
      <c r="AA219" s="24" t="n"/>
      <c r="AB219" s="24" t="n"/>
    </row>
    <row customHeight="1" ht="16.5" r="220" s="29">
      <c r="A220" s="19" t="n"/>
      <c r="B220" s="19" t="n"/>
      <c r="C220" s="60" t="n"/>
      <c r="D220" s="60" t="n"/>
      <c r="E220" s="60" t="n"/>
      <c r="F220" s="60" t="n"/>
      <c r="G220" s="60" t="n"/>
      <c r="H220" s="60" t="n"/>
      <c r="I220" s="60" t="n"/>
      <c r="J220" s="56" t="n"/>
      <c r="K220" s="21" t="n"/>
      <c r="L220" s="59" t="n"/>
      <c r="M220" s="11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  <c r="Z220" s="24" t="n"/>
      <c r="AA220" s="24" t="n"/>
      <c r="AB220" s="24" t="n"/>
    </row>
    <row customHeight="1" ht="16.5" r="221" s="29">
      <c r="A221" s="19" t="n"/>
      <c r="B221" s="19" t="n"/>
      <c r="C221" s="60" t="n"/>
      <c r="D221" s="60" t="n"/>
      <c r="E221" s="60" t="n"/>
      <c r="F221" s="60" t="n"/>
      <c r="G221" s="60" t="n"/>
      <c r="H221" s="60" t="n"/>
      <c r="I221" s="60" t="n"/>
      <c r="J221" s="56" t="n"/>
      <c r="K221" s="21" t="n"/>
      <c r="L221" s="59" t="n"/>
      <c r="M221" s="11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  <c r="Z221" s="24" t="n"/>
      <c r="AA221" s="24" t="n"/>
      <c r="AB221" s="24" t="n"/>
    </row>
    <row customHeight="1" ht="16.5" r="222" s="29">
      <c r="A222" s="19" t="n"/>
      <c r="B222" s="19" t="n"/>
      <c r="C222" s="60" t="n"/>
      <c r="D222" s="60" t="n"/>
      <c r="E222" s="60" t="n"/>
      <c r="F222" s="60" t="n"/>
      <c r="G222" s="60" t="n"/>
      <c r="H222" s="60" t="n"/>
      <c r="I222" s="60" t="n"/>
      <c r="J222" s="56" t="n"/>
      <c r="K222" s="21" t="n"/>
      <c r="L222" s="59" t="n"/>
      <c r="M222" s="11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4" t="n"/>
      <c r="AB222" s="24" t="n"/>
    </row>
    <row customHeight="1" ht="16.5" r="223" s="29">
      <c r="A223" s="19" t="n"/>
      <c r="B223" s="19" t="n"/>
      <c r="C223" s="60" t="n"/>
      <c r="D223" s="60" t="n"/>
      <c r="E223" s="60" t="n"/>
      <c r="F223" s="60" t="n"/>
      <c r="G223" s="60" t="n"/>
      <c r="H223" s="60" t="n"/>
      <c r="I223" s="60" t="n"/>
      <c r="J223" s="56" t="n"/>
      <c r="K223" s="21" t="n"/>
      <c r="L223" s="59" t="n"/>
      <c r="M223" s="11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4" t="n"/>
      <c r="AB223" s="24" t="n"/>
    </row>
    <row customHeight="1" ht="16.5" r="224" s="29">
      <c r="A224" s="19" t="n"/>
      <c r="B224" s="19" t="n"/>
      <c r="C224" s="60" t="n"/>
      <c r="D224" s="60" t="n"/>
      <c r="E224" s="60" t="n"/>
      <c r="F224" s="60" t="n"/>
      <c r="G224" s="60" t="n"/>
      <c r="H224" s="60" t="n"/>
      <c r="I224" s="60" t="n"/>
      <c r="J224" s="56" t="n"/>
      <c r="K224" s="21" t="n"/>
      <c r="L224" s="59" t="n"/>
      <c r="M224" s="11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  <c r="Z224" s="24" t="n"/>
      <c r="AA224" s="24" t="n"/>
      <c r="AB224" s="24" t="n"/>
    </row>
    <row customHeight="1" ht="16.5" r="225" s="29">
      <c r="A225" s="19" t="n"/>
      <c r="B225" s="19" t="n"/>
      <c r="C225" s="60" t="n"/>
      <c r="D225" s="60" t="n"/>
      <c r="E225" s="60" t="n"/>
      <c r="F225" s="60" t="n"/>
      <c r="G225" s="60" t="n"/>
      <c r="H225" s="60" t="n"/>
      <c r="I225" s="60" t="n"/>
      <c r="J225" s="56" t="n"/>
      <c r="K225" s="21" t="n"/>
      <c r="L225" s="59" t="n"/>
      <c r="M225" s="11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4" t="n"/>
      <c r="AB225" s="24" t="n"/>
    </row>
    <row customHeight="1" ht="16.5" r="226" s="29">
      <c r="A226" s="19" t="n"/>
      <c r="B226" s="19" t="n"/>
      <c r="C226" s="60" t="n"/>
      <c r="D226" s="60" t="n"/>
      <c r="E226" s="60" t="n"/>
      <c r="F226" s="60" t="n"/>
      <c r="G226" s="60" t="n"/>
      <c r="H226" s="60" t="n"/>
      <c r="I226" s="60" t="n"/>
      <c r="J226" s="56" t="n"/>
      <c r="K226" s="21" t="n"/>
      <c r="L226" s="59" t="n"/>
      <c r="M226" s="11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  <c r="Z226" s="24" t="n"/>
      <c r="AA226" s="24" t="n"/>
      <c r="AB226" s="24" t="n"/>
    </row>
    <row customHeight="1" ht="16.5" r="227" s="29">
      <c r="A227" s="19" t="n"/>
      <c r="B227" s="19" t="n"/>
      <c r="C227" s="60" t="n"/>
      <c r="D227" s="60" t="n"/>
      <c r="E227" s="60" t="n"/>
      <c r="F227" s="60" t="n"/>
      <c r="G227" s="60" t="n"/>
      <c r="H227" s="60" t="n"/>
      <c r="I227" s="60" t="n"/>
      <c r="J227" s="56" t="n"/>
      <c r="K227" s="21" t="n"/>
      <c r="L227" s="59" t="n"/>
      <c r="M227" s="11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  <c r="Z227" s="24" t="n"/>
      <c r="AA227" s="24" t="n"/>
      <c r="AB227" s="24" t="n"/>
    </row>
    <row customHeight="1" ht="16.5" r="228" s="29">
      <c r="A228" s="19" t="n"/>
      <c r="B228" s="19" t="n"/>
      <c r="C228" s="60" t="n"/>
      <c r="D228" s="60" t="n"/>
      <c r="E228" s="60" t="n"/>
      <c r="F228" s="60" t="n"/>
      <c r="G228" s="60" t="n"/>
      <c r="H228" s="60" t="n"/>
      <c r="I228" s="60" t="n"/>
      <c r="J228" s="56" t="n"/>
      <c r="K228" s="21" t="n"/>
      <c r="L228" s="59" t="n"/>
      <c r="M228" s="11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4" t="n"/>
      <c r="AB228" s="24" t="n"/>
    </row>
    <row customHeight="1" ht="16.5" r="229" s="29">
      <c r="A229" s="19" t="n"/>
      <c r="B229" s="19" t="n"/>
      <c r="C229" s="60" t="n"/>
      <c r="D229" s="60" t="n"/>
      <c r="E229" s="60" t="n"/>
      <c r="F229" s="60" t="n"/>
      <c r="G229" s="60" t="n"/>
      <c r="H229" s="60" t="n"/>
      <c r="I229" s="60" t="n"/>
      <c r="J229" s="56" t="n"/>
      <c r="K229" s="21" t="n"/>
      <c r="L229" s="59" t="n"/>
      <c r="M229" s="11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  <c r="Z229" s="24" t="n"/>
      <c r="AA229" s="24" t="n"/>
      <c r="AB229" s="24" t="n"/>
    </row>
    <row customHeight="1" ht="16.5" r="230" s="29">
      <c r="A230" s="19" t="n"/>
      <c r="B230" s="19" t="n"/>
      <c r="C230" s="60" t="n"/>
      <c r="D230" s="60" t="n"/>
      <c r="E230" s="60" t="n"/>
      <c r="F230" s="60" t="n"/>
      <c r="G230" s="60" t="n"/>
      <c r="H230" s="60" t="n"/>
      <c r="I230" s="60" t="n"/>
      <c r="J230" s="56" t="n"/>
      <c r="K230" s="21" t="n"/>
      <c r="L230" s="59" t="n"/>
      <c r="M230" s="11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  <c r="Z230" s="24" t="n"/>
      <c r="AA230" s="24" t="n"/>
      <c r="AB230" s="24" t="n"/>
    </row>
    <row customHeight="1" ht="16.5" r="231" s="29">
      <c r="A231" s="19" t="n"/>
      <c r="B231" s="19" t="n"/>
      <c r="C231" s="60" t="n"/>
      <c r="D231" s="60" t="n"/>
      <c r="E231" s="60" t="n"/>
      <c r="F231" s="60" t="n"/>
      <c r="G231" s="60" t="n"/>
      <c r="H231" s="60" t="n"/>
      <c r="I231" s="60" t="n"/>
      <c r="J231" s="56" t="n"/>
      <c r="K231" s="21" t="n"/>
      <c r="L231" s="59" t="n"/>
      <c r="M231" s="11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  <c r="Z231" s="24" t="n"/>
      <c r="AA231" s="24" t="n"/>
      <c r="AB231" s="24" t="n"/>
    </row>
    <row customHeight="1" ht="16.5" r="232" s="29">
      <c r="A232" s="19" t="n"/>
      <c r="B232" s="19" t="n"/>
      <c r="C232" s="60" t="n"/>
      <c r="D232" s="60" t="n"/>
      <c r="E232" s="60" t="n"/>
      <c r="F232" s="60" t="n"/>
      <c r="G232" s="60" t="n"/>
      <c r="H232" s="60" t="n"/>
      <c r="I232" s="60" t="n"/>
      <c r="J232" s="56" t="n"/>
      <c r="K232" s="21" t="n"/>
      <c r="L232" s="59" t="n"/>
      <c r="M232" s="11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  <c r="Z232" s="24" t="n"/>
      <c r="AA232" s="24" t="n"/>
      <c r="AB232" s="24" t="n"/>
    </row>
    <row customHeight="1" ht="16.5" r="233" s="29">
      <c r="A233" s="19" t="n"/>
      <c r="B233" s="19" t="n"/>
      <c r="C233" s="60" t="n"/>
      <c r="D233" s="60" t="n"/>
      <c r="E233" s="60" t="n"/>
      <c r="F233" s="60" t="n"/>
      <c r="G233" s="60" t="n"/>
      <c r="H233" s="60" t="n"/>
      <c r="I233" s="60" t="n"/>
      <c r="J233" s="56" t="n"/>
      <c r="K233" s="21" t="n"/>
      <c r="L233" s="59" t="n"/>
      <c r="M233" s="11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  <c r="Z233" s="24" t="n"/>
      <c r="AA233" s="24" t="n"/>
      <c r="AB233" s="24" t="n"/>
    </row>
    <row customHeight="1" ht="16.5" r="234" s="29">
      <c r="A234" s="19" t="n"/>
      <c r="B234" s="19" t="n"/>
      <c r="C234" s="60" t="n"/>
      <c r="D234" s="60" t="n"/>
      <c r="E234" s="60" t="n"/>
      <c r="F234" s="60" t="n"/>
      <c r="G234" s="60" t="n"/>
      <c r="H234" s="60" t="n"/>
      <c r="I234" s="60" t="n"/>
      <c r="J234" s="56" t="n"/>
      <c r="K234" s="21" t="n"/>
      <c r="L234" s="59" t="n"/>
      <c r="M234" s="11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  <c r="Y234" s="24" t="n"/>
      <c r="Z234" s="24" t="n"/>
      <c r="AA234" s="24" t="n"/>
      <c r="AB234" s="24" t="n"/>
    </row>
    <row customHeight="1" ht="16.5" r="235" s="29">
      <c r="A235" s="19" t="n"/>
      <c r="B235" s="19" t="n"/>
      <c r="C235" s="60" t="n"/>
      <c r="D235" s="60" t="n"/>
      <c r="E235" s="60" t="n"/>
      <c r="F235" s="60" t="n"/>
      <c r="G235" s="60" t="n"/>
      <c r="H235" s="60" t="n"/>
      <c r="I235" s="60" t="n"/>
      <c r="J235" s="56" t="n"/>
      <c r="K235" s="21" t="n"/>
      <c r="L235" s="59" t="n"/>
      <c r="M235" s="11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  <c r="Z235" s="24" t="n"/>
      <c r="AA235" s="24" t="n"/>
      <c r="AB235" s="24" t="n"/>
    </row>
    <row customHeight="1" ht="16.5" r="236" s="29">
      <c r="A236" s="19" t="n"/>
      <c r="B236" s="19" t="n"/>
      <c r="C236" s="60" t="n"/>
      <c r="D236" s="60" t="n"/>
      <c r="E236" s="60" t="n"/>
      <c r="F236" s="60" t="n"/>
      <c r="G236" s="60" t="n"/>
      <c r="H236" s="60" t="n"/>
      <c r="I236" s="60" t="n"/>
      <c r="J236" s="56" t="n"/>
      <c r="K236" s="21" t="n"/>
      <c r="L236" s="59" t="n"/>
      <c r="M236" s="11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4" t="n"/>
      <c r="AB236" s="24" t="n"/>
    </row>
    <row customHeight="1" ht="16.5" r="237" s="29">
      <c r="A237" s="19" t="n"/>
      <c r="B237" s="19" t="n"/>
      <c r="C237" s="60" t="n"/>
      <c r="D237" s="60" t="n"/>
      <c r="E237" s="60" t="n"/>
      <c r="F237" s="60" t="n"/>
      <c r="G237" s="60" t="n"/>
      <c r="H237" s="60" t="n"/>
      <c r="I237" s="60" t="n"/>
      <c r="J237" s="56" t="n"/>
      <c r="K237" s="21" t="n"/>
      <c r="L237" s="59" t="n"/>
      <c r="M237" s="11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  <c r="Z237" s="24" t="n"/>
      <c r="AA237" s="24" t="n"/>
      <c r="AB237" s="24" t="n"/>
    </row>
    <row customHeight="1" ht="16.5" r="238" s="29">
      <c r="A238" s="19" t="n"/>
      <c r="B238" s="19" t="n"/>
      <c r="C238" s="60" t="n"/>
      <c r="D238" s="60" t="n"/>
      <c r="E238" s="60" t="n"/>
      <c r="F238" s="60" t="n"/>
      <c r="G238" s="60" t="n"/>
      <c r="H238" s="60" t="n"/>
      <c r="I238" s="60" t="n"/>
      <c r="J238" s="56" t="n"/>
      <c r="K238" s="21" t="n"/>
      <c r="L238" s="59" t="n"/>
      <c r="M238" s="11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  <c r="Z238" s="24" t="n"/>
      <c r="AA238" s="24" t="n"/>
      <c r="AB238" s="24" t="n"/>
    </row>
    <row customHeight="1" ht="16.5" r="239" s="29">
      <c r="A239" s="19" t="n"/>
      <c r="B239" s="19" t="n"/>
      <c r="C239" s="60" t="n"/>
      <c r="D239" s="60" t="n"/>
      <c r="E239" s="60" t="n"/>
      <c r="F239" s="60" t="n"/>
      <c r="G239" s="60" t="n"/>
      <c r="H239" s="60" t="n"/>
      <c r="I239" s="60" t="n"/>
      <c r="J239" s="56" t="n"/>
      <c r="K239" s="21" t="n"/>
      <c r="L239" s="59" t="n"/>
      <c r="M239" s="11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  <c r="Z239" s="24" t="n"/>
      <c r="AA239" s="24" t="n"/>
      <c r="AB239" s="24" t="n"/>
    </row>
    <row customHeight="1" ht="16.5" r="240" s="29">
      <c r="A240" s="19" t="n"/>
      <c r="B240" s="19" t="n"/>
      <c r="C240" s="60" t="n"/>
      <c r="D240" s="60" t="n"/>
      <c r="E240" s="60" t="n"/>
      <c r="F240" s="60" t="n"/>
      <c r="G240" s="60" t="n"/>
      <c r="H240" s="60" t="n"/>
      <c r="I240" s="60" t="n"/>
      <c r="J240" s="56" t="n"/>
      <c r="K240" s="21" t="n"/>
      <c r="L240" s="59" t="n"/>
      <c r="M240" s="11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  <c r="Z240" s="24" t="n"/>
      <c r="AA240" s="24" t="n"/>
      <c r="AB240" s="24" t="n"/>
    </row>
    <row customHeight="1" ht="16.5" r="241" s="29">
      <c r="A241" s="19" t="n"/>
      <c r="B241" s="19" t="n"/>
      <c r="C241" s="60" t="n"/>
      <c r="D241" s="60" t="n"/>
      <c r="E241" s="60" t="n"/>
      <c r="F241" s="60" t="n"/>
      <c r="G241" s="60" t="n"/>
      <c r="H241" s="60" t="n"/>
      <c r="I241" s="60" t="n"/>
      <c r="J241" s="56" t="n"/>
      <c r="K241" s="21" t="n"/>
      <c r="L241" s="59" t="n"/>
      <c r="M241" s="11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24" t="n"/>
      <c r="AB241" s="24" t="n"/>
    </row>
    <row customHeight="1" ht="16.5" r="242" s="29">
      <c r="A242" s="19" t="n"/>
      <c r="B242" s="19" t="n"/>
      <c r="C242" s="60" t="n"/>
      <c r="D242" s="60" t="n"/>
      <c r="E242" s="60" t="n"/>
      <c r="F242" s="60" t="n"/>
      <c r="G242" s="60" t="n"/>
      <c r="H242" s="60" t="n"/>
      <c r="I242" s="60" t="n"/>
      <c r="J242" s="56" t="n"/>
      <c r="K242" s="21" t="n"/>
      <c r="L242" s="59" t="n"/>
      <c r="M242" s="11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4" t="n"/>
      <c r="AB242" s="24" t="n"/>
    </row>
    <row customHeight="1" ht="16.5" r="243" s="29">
      <c r="A243" s="19" t="n"/>
      <c r="B243" s="19" t="n"/>
      <c r="C243" s="60" t="n"/>
      <c r="D243" s="60" t="n"/>
      <c r="E243" s="60" t="n"/>
      <c r="F243" s="60" t="n"/>
      <c r="G243" s="60" t="n"/>
      <c r="H243" s="60" t="n"/>
      <c r="I243" s="60" t="n"/>
      <c r="J243" s="56" t="n"/>
      <c r="K243" s="21" t="n"/>
      <c r="L243" s="59" t="n"/>
      <c r="M243" s="11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  <c r="Z243" s="24" t="n"/>
      <c r="AA243" s="24" t="n"/>
      <c r="AB243" s="24" t="n"/>
    </row>
    <row customHeight="1" ht="16.5" r="244" s="29">
      <c r="A244" s="19" t="n"/>
      <c r="B244" s="19" t="n"/>
      <c r="C244" s="60" t="n"/>
      <c r="D244" s="60" t="n"/>
      <c r="E244" s="60" t="n"/>
      <c r="F244" s="60" t="n"/>
      <c r="G244" s="60" t="n"/>
      <c r="H244" s="60" t="n"/>
      <c r="I244" s="60" t="n"/>
      <c r="J244" s="56" t="n"/>
      <c r="K244" s="21" t="n"/>
      <c r="L244" s="59" t="n"/>
      <c r="M244" s="11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  <c r="Z244" s="24" t="n"/>
      <c r="AA244" s="24" t="n"/>
      <c r="AB244" s="24" t="n"/>
    </row>
    <row customHeight="1" ht="16.5" r="245" s="29">
      <c r="A245" s="19" t="n"/>
      <c r="B245" s="19" t="n"/>
      <c r="C245" s="60" t="n"/>
      <c r="D245" s="60" t="n"/>
      <c r="E245" s="60" t="n"/>
      <c r="F245" s="60" t="n"/>
      <c r="G245" s="60" t="n"/>
      <c r="H245" s="60" t="n"/>
      <c r="I245" s="60" t="n"/>
      <c r="J245" s="56" t="n"/>
      <c r="K245" s="21" t="n"/>
      <c r="L245" s="59" t="n"/>
      <c r="M245" s="11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  <c r="Z245" s="24" t="n"/>
      <c r="AA245" s="24" t="n"/>
      <c r="AB245" s="24" t="n"/>
    </row>
    <row customHeight="1" ht="16.5" r="246" s="29">
      <c r="A246" s="19" t="n"/>
      <c r="B246" s="19" t="n"/>
      <c r="C246" s="60" t="n"/>
      <c r="D246" s="60" t="n"/>
      <c r="E246" s="60" t="n"/>
      <c r="F246" s="60" t="n"/>
      <c r="G246" s="60" t="n"/>
      <c r="H246" s="60" t="n"/>
      <c r="I246" s="60" t="n"/>
      <c r="J246" s="56" t="n"/>
      <c r="K246" s="21" t="n"/>
      <c r="L246" s="59" t="n"/>
      <c r="M246" s="11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4" t="n"/>
      <c r="AB246" s="24" t="n"/>
    </row>
    <row customHeight="1" ht="16.5" r="247" s="29">
      <c r="A247" s="19" t="n"/>
      <c r="B247" s="19" t="n"/>
      <c r="C247" s="60" t="n"/>
      <c r="D247" s="60" t="n"/>
      <c r="E247" s="60" t="n"/>
      <c r="F247" s="60" t="n"/>
      <c r="G247" s="60" t="n"/>
      <c r="H247" s="60" t="n"/>
      <c r="I247" s="60" t="n"/>
      <c r="J247" s="56" t="n"/>
      <c r="K247" s="21" t="n"/>
      <c r="L247" s="59" t="n"/>
      <c r="M247" s="11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  <c r="Z247" s="24" t="n"/>
      <c r="AA247" s="24" t="n"/>
      <c r="AB247" s="24" t="n"/>
    </row>
    <row customHeight="1" ht="16.5" r="248" s="29">
      <c r="A248" s="19" t="n"/>
      <c r="B248" s="19" t="n"/>
      <c r="C248" s="60" t="n"/>
      <c r="D248" s="60" t="n"/>
      <c r="E248" s="60" t="n"/>
      <c r="F248" s="60" t="n"/>
      <c r="G248" s="60" t="n"/>
      <c r="H248" s="60" t="n"/>
      <c r="I248" s="60" t="n"/>
      <c r="J248" s="56" t="n"/>
      <c r="K248" s="21" t="n"/>
      <c r="L248" s="59" t="n"/>
      <c r="M248" s="11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  <c r="Z248" s="24" t="n"/>
      <c r="AA248" s="24" t="n"/>
      <c r="AB248" s="24" t="n"/>
    </row>
    <row customHeight="1" ht="16.5" r="249" s="29">
      <c r="A249" s="19" t="n"/>
      <c r="B249" s="19" t="n"/>
      <c r="C249" s="60" t="n"/>
      <c r="D249" s="60" t="n"/>
      <c r="E249" s="60" t="n"/>
      <c r="F249" s="60" t="n"/>
      <c r="G249" s="60" t="n"/>
      <c r="H249" s="60" t="n"/>
      <c r="I249" s="60" t="n"/>
      <c r="J249" s="56" t="n"/>
      <c r="K249" s="21" t="n"/>
      <c r="L249" s="59" t="n"/>
      <c r="M249" s="11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  <c r="Y249" s="24" t="n"/>
      <c r="Z249" s="24" t="n"/>
      <c r="AA249" s="24" t="n"/>
      <c r="AB249" s="24" t="n"/>
    </row>
    <row customHeight="1" ht="16.5" r="250" s="29">
      <c r="A250" s="19" t="n"/>
      <c r="B250" s="19" t="n"/>
      <c r="C250" s="60" t="n"/>
      <c r="D250" s="60" t="n"/>
      <c r="E250" s="60" t="n"/>
      <c r="F250" s="60" t="n"/>
      <c r="G250" s="60" t="n"/>
      <c r="H250" s="60" t="n"/>
      <c r="I250" s="60" t="n"/>
      <c r="J250" s="56" t="n"/>
      <c r="K250" s="21" t="n"/>
      <c r="L250" s="59" t="n"/>
      <c r="M250" s="11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4" t="n"/>
      <c r="AB250" s="24" t="n"/>
    </row>
    <row customHeight="1" ht="16.5" r="251" s="29">
      <c r="A251" s="19" t="n"/>
      <c r="B251" s="19" t="n"/>
      <c r="C251" s="60" t="n"/>
      <c r="D251" s="60" t="n"/>
      <c r="E251" s="60" t="n"/>
      <c r="F251" s="60" t="n"/>
      <c r="G251" s="60" t="n"/>
      <c r="H251" s="60" t="n"/>
      <c r="I251" s="60" t="n"/>
      <c r="J251" s="56" t="n"/>
      <c r="K251" s="21" t="n"/>
      <c r="L251" s="59" t="n"/>
      <c r="M251" s="11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  <c r="Z251" s="24" t="n"/>
      <c r="AA251" s="24" t="n"/>
      <c r="AB251" s="24" t="n"/>
    </row>
    <row customHeight="1" ht="16.5" r="252" s="29">
      <c r="A252" s="19" t="n"/>
      <c r="B252" s="19" t="n"/>
      <c r="C252" s="60" t="n"/>
      <c r="D252" s="60" t="n"/>
      <c r="E252" s="60" t="n"/>
      <c r="F252" s="60" t="n"/>
      <c r="G252" s="60" t="n"/>
      <c r="H252" s="60" t="n"/>
      <c r="I252" s="60" t="n"/>
      <c r="J252" s="56" t="n"/>
      <c r="K252" s="21" t="n"/>
      <c r="L252" s="59" t="n"/>
      <c r="M252" s="11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  <c r="Z252" s="24" t="n"/>
      <c r="AA252" s="24" t="n"/>
      <c r="AB252" s="24" t="n"/>
    </row>
    <row customHeight="1" ht="16.5" r="253" s="29">
      <c r="A253" s="19" t="n"/>
      <c r="B253" s="19" t="n"/>
      <c r="C253" s="60" t="n"/>
      <c r="D253" s="60" t="n"/>
      <c r="E253" s="60" t="n"/>
      <c r="F253" s="60" t="n"/>
      <c r="G253" s="60" t="n"/>
      <c r="H253" s="60" t="n"/>
      <c r="I253" s="60" t="n"/>
      <c r="J253" s="56" t="n"/>
      <c r="K253" s="21" t="n"/>
      <c r="L253" s="59" t="n"/>
      <c r="M253" s="11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  <c r="Y253" s="24" t="n"/>
      <c r="Z253" s="24" t="n"/>
      <c r="AA253" s="24" t="n"/>
      <c r="AB253" s="24" t="n"/>
    </row>
    <row customHeight="1" ht="16.5" r="254" s="29">
      <c r="A254" s="19" t="n"/>
      <c r="B254" s="19" t="n"/>
      <c r="C254" s="60" t="n"/>
      <c r="D254" s="60" t="n"/>
      <c r="E254" s="60" t="n"/>
      <c r="F254" s="60" t="n"/>
      <c r="G254" s="60" t="n"/>
      <c r="H254" s="60" t="n"/>
      <c r="I254" s="60" t="n"/>
      <c r="J254" s="56" t="n"/>
      <c r="K254" s="21" t="n"/>
      <c r="L254" s="59" t="n"/>
      <c r="M254" s="11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  <c r="Y254" s="24" t="n"/>
      <c r="Z254" s="24" t="n"/>
      <c r="AA254" s="24" t="n"/>
      <c r="AB254" s="24" t="n"/>
    </row>
    <row customHeight="1" ht="16.5" r="255" s="29">
      <c r="A255" s="19" t="n"/>
      <c r="B255" s="19" t="n"/>
      <c r="C255" s="60" t="n"/>
      <c r="D255" s="60" t="n"/>
      <c r="E255" s="60" t="n"/>
      <c r="F255" s="60" t="n"/>
      <c r="G255" s="60" t="n"/>
      <c r="H255" s="60" t="n"/>
      <c r="I255" s="60" t="n"/>
      <c r="J255" s="56" t="n"/>
      <c r="K255" s="21" t="n"/>
      <c r="L255" s="59" t="n"/>
      <c r="M255" s="11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  <c r="Y255" s="24" t="n"/>
      <c r="Z255" s="24" t="n"/>
      <c r="AA255" s="24" t="n"/>
      <c r="AB255" s="24" t="n"/>
    </row>
    <row customHeight="1" ht="16.5" r="256" s="29">
      <c r="A256" s="19" t="n"/>
      <c r="B256" s="19" t="n"/>
      <c r="C256" s="60" t="n"/>
      <c r="D256" s="60" t="n"/>
      <c r="E256" s="60" t="n"/>
      <c r="F256" s="60" t="n"/>
      <c r="G256" s="60" t="n"/>
      <c r="H256" s="60" t="n"/>
      <c r="I256" s="60" t="n"/>
      <c r="J256" s="56" t="n"/>
      <c r="K256" s="21" t="n"/>
      <c r="L256" s="59" t="n"/>
      <c r="M256" s="11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4" t="n"/>
      <c r="AB256" s="24" t="n"/>
    </row>
    <row customHeight="1" ht="16.5" r="257" s="29">
      <c r="A257" s="19" t="n"/>
      <c r="B257" s="19" t="n"/>
      <c r="C257" s="60" t="n"/>
      <c r="D257" s="60" t="n"/>
      <c r="E257" s="60" t="n"/>
      <c r="F257" s="60" t="n"/>
      <c r="G257" s="60" t="n"/>
      <c r="H257" s="60" t="n"/>
      <c r="I257" s="60" t="n"/>
      <c r="J257" s="56" t="n"/>
      <c r="K257" s="21" t="n"/>
      <c r="L257" s="59" t="n"/>
      <c r="M257" s="11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4" t="n"/>
      <c r="AB257" s="24" t="n"/>
    </row>
    <row customHeight="1" ht="16.5" r="258" s="29">
      <c r="A258" s="19" t="n"/>
      <c r="B258" s="19" t="n"/>
      <c r="C258" s="60" t="n"/>
      <c r="D258" s="60" t="n"/>
      <c r="E258" s="60" t="n"/>
      <c r="F258" s="60" t="n"/>
      <c r="G258" s="60" t="n"/>
      <c r="H258" s="60" t="n"/>
      <c r="I258" s="60" t="n"/>
      <c r="J258" s="56" t="n"/>
      <c r="K258" s="21" t="n"/>
      <c r="L258" s="59" t="n"/>
      <c r="M258" s="11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4" t="n"/>
      <c r="AB258" s="24" t="n"/>
    </row>
    <row customHeight="1" ht="16.5" r="259" s="29">
      <c r="A259" s="19" t="n"/>
      <c r="B259" s="19" t="n"/>
      <c r="C259" s="60" t="n"/>
      <c r="D259" s="60" t="n"/>
      <c r="E259" s="60" t="n"/>
      <c r="F259" s="60" t="n"/>
      <c r="G259" s="60" t="n"/>
      <c r="H259" s="60" t="n"/>
      <c r="I259" s="60" t="n"/>
      <c r="J259" s="56" t="n"/>
      <c r="K259" s="21" t="n"/>
      <c r="L259" s="59" t="n"/>
      <c r="M259" s="11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  <c r="Y259" s="24" t="n"/>
      <c r="Z259" s="24" t="n"/>
      <c r="AA259" s="24" t="n"/>
      <c r="AB259" s="24" t="n"/>
    </row>
    <row customHeight="1" ht="16.5" r="260" s="29">
      <c r="A260" s="19" t="n"/>
      <c r="B260" s="19" t="n"/>
      <c r="C260" s="60" t="n"/>
      <c r="D260" s="60" t="n"/>
      <c r="E260" s="60" t="n"/>
      <c r="F260" s="60" t="n"/>
      <c r="G260" s="60" t="n"/>
      <c r="H260" s="60" t="n"/>
      <c r="I260" s="60" t="n"/>
      <c r="J260" s="56" t="n"/>
      <c r="K260" s="21" t="n"/>
      <c r="L260" s="59" t="n"/>
      <c r="M260" s="11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  <c r="Y260" s="24" t="n"/>
      <c r="Z260" s="24" t="n"/>
      <c r="AA260" s="24" t="n"/>
      <c r="AB260" s="24" t="n"/>
    </row>
    <row customHeight="1" ht="16.5" r="261" s="29">
      <c r="A261" s="19" t="n"/>
      <c r="B261" s="19" t="n"/>
      <c r="C261" s="60" t="n"/>
      <c r="D261" s="60" t="n"/>
      <c r="E261" s="60" t="n"/>
      <c r="F261" s="60" t="n"/>
      <c r="G261" s="60" t="n"/>
      <c r="H261" s="60" t="n"/>
      <c r="I261" s="60" t="n"/>
      <c r="J261" s="56" t="n"/>
      <c r="K261" s="21" t="n"/>
      <c r="L261" s="59" t="n"/>
      <c r="M261" s="11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  <c r="Y261" s="24" t="n"/>
      <c r="Z261" s="24" t="n"/>
      <c r="AA261" s="24" t="n"/>
      <c r="AB261" s="24" t="n"/>
    </row>
  </sheetData>
  <pageMargins bottom="0.75" footer="0" header="0" left="0.7" right="0.7" top="0.75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50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2.88"/>
    <col customWidth="1" max="3" min="3" style="29" width="11.25"/>
    <col customWidth="1" max="5" min="4" style="29" width="7.25"/>
    <col customWidth="1" max="6" min="6" style="29" width="9.130000000000001"/>
    <col customWidth="1" max="9" min="7" style="29" width="7.25"/>
    <col customWidth="1" max="10" min="10" style="29" width="6.13"/>
    <col customWidth="1" max="11" min="11" style="29" width="7.88"/>
    <col customWidth="1" max="12" min="12" style="29" width="4.63"/>
    <col customWidth="1" max="14" min="13" style="29" width="4.5"/>
    <col customWidth="1" max="15" min="15" style="29" width="7.75"/>
    <col customWidth="1" max="16" min="16" style="29" width="41.13"/>
    <col customWidth="1" max="26" min="17" style="29" width="7.88"/>
    <col customWidth="1" max="28" min="27" style="29" width="7"/>
    <col customWidth="1" max="29" min="29" style="29" width="11.75"/>
  </cols>
  <sheetData>
    <row customHeight="1" ht="39.75" r="1" s="29">
      <c r="A1" s="10" t="inlineStr">
        <is>
          <t>組</t>
        </is>
      </c>
      <c r="B1" s="10" t="inlineStr">
        <is>
          <t>序</t>
        </is>
      </c>
      <c r="C1" s="40" t="inlineStr">
        <is>
          <t>項目</t>
        </is>
      </c>
      <c r="D1" s="40" t="inlineStr">
        <is>
          <t>組別</t>
        </is>
      </c>
      <c r="E1" s="40" t="inlineStr">
        <is>
          <t>年級</t>
        </is>
      </c>
      <c r="F1" s="40" t="inlineStr">
        <is>
          <t>學校</t>
        </is>
      </c>
      <c r="G1" s="40" t="inlineStr">
        <is>
          <t>姓名</t>
        </is>
      </c>
      <c r="H1" s="41" t="inlineStr">
        <is>
          <t>指導
老師</t>
        </is>
      </c>
      <c r="I1" s="40" t="inlineStr">
        <is>
          <t>號碼</t>
        </is>
      </c>
      <c r="J1" s="12" t="inlineStr">
        <is>
          <t>成績</t>
        </is>
      </c>
      <c r="K1" s="13" t="inlineStr">
        <is>
          <t>等第</t>
        </is>
      </c>
      <c r="L1" s="14" t="inlineStr">
        <is>
          <t>名次</t>
        </is>
      </c>
      <c r="M1" s="15" t="n"/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42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</row>
    <row customHeight="1" ht="16.5" r="2" s="29">
      <c r="A2" s="19" t="n"/>
      <c r="B2" s="19" t="n"/>
      <c r="C2" s="51" t="inlineStr">
        <is>
          <t>一跳二迴旋</t>
        </is>
      </c>
      <c r="D2" s="51" t="inlineStr">
        <is>
          <t>女子組</t>
        </is>
      </c>
      <c r="E2" s="51" t="inlineStr">
        <is>
          <t>五年級</t>
        </is>
      </c>
      <c r="F2" s="51" t="inlineStr">
        <is>
          <t>中興國小</t>
        </is>
      </c>
      <c r="G2" s="51" t="inlineStr">
        <is>
          <t>朱昕穎</t>
        </is>
      </c>
      <c r="H2" s="51" t="inlineStr">
        <is>
          <t>陳心潔</t>
        </is>
      </c>
      <c r="I2" s="51" t="inlineStr">
        <is>
          <t>A5210</t>
        </is>
      </c>
      <c r="J2" s="49" t="n">
        <v>198</v>
      </c>
      <c r="K2" s="11" t="inlineStr">
        <is>
          <t>金質獎</t>
        </is>
      </c>
      <c r="L2" s="11" t="n"/>
      <c r="M2" s="21" t="n"/>
      <c r="N2" s="4">
        <f>IF(COUNTIF($F$2:F2,F2)&gt;2,COUNTIF($F$2:F2,F2),0)</f>
        <v/>
      </c>
      <c r="O2" s="22">
        <f>IF(COUNTIF($H$2:H2,H2)&gt;1,1,0)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</row>
    <row customHeight="1" ht="16.5" r="3" s="29">
      <c r="A3" s="19" t="n"/>
      <c r="B3" s="19" t="n"/>
      <c r="C3" s="51" t="inlineStr">
        <is>
          <t>一跳二迴旋</t>
        </is>
      </c>
      <c r="D3" s="51" t="inlineStr">
        <is>
          <t>女子組</t>
        </is>
      </c>
      <c r="E3" s="51" t="inlineStr">
        <is>
          <t>五年級</t>
        </is>
      </c>
      <c r="F3" s="51" t="inlineStr">
        <is>
          <t>隘門國小</t>
        </is>
      </c>
      <c r="G3" s="51" t="inlineStr">
        <is>
          <t>呂彤恩</t>
        </is>
      </c>
      <c r="H3" s="51" t="inlineStr">
        <is>
          <t>陳雅婷</t>
        </is>
      </c>
      <c r="I3" s="51" t="inlineStr">
        <is>
          <t>A5223</t>
        </is>
      </c>
      <c r="J3" s="49" t="n">
        <v>197</v>
      </c>
      <c r="K3" s="11" t="inlineStr">
        <is>
          <t>金質獎</t>
        </is>
      </c>
      <c r="L3" s="11" t="n"/>
      <c r="M3" s="21" t="n"/>
      <c r="N3" s="4">
        <f>IF(COUNTIF($F$2:F3,F3)&gt;2,COUNTIF($F$2:F3,F3),0)</f>
        <v/>
      </c>
      <c r="O3" s="22">
        <f>IF(COUNTIF($H$2:H3,H3)&gt;1,1,0)</f>
        <v/>
      </c>
      <c r="P3" s="3" t="inlineStr">
        <is>
          <t>成績會自動以前面的順序，對應到總成績表</t>
        </is>
      </c>
      <c r="Q3" s="11" t="inlineStr">
        <is>
          <t>銀質獎</t>
        </is>
      </c>
      <c r="R3" s="24" t="n"/>
      <c r="S3" s="24" t="n"/>
      <c r="T3" s="24" t="n"/>
      <c r="U3" s="24" t="n"/>
      <c r="V3" s="24" t="n"/>
      <c r="W3" s="24" t="n"/>
      <c r="X3" s="24" t="n"/>
      <c r="Y3" s="24" t="n"/>
      <c r="Z3" s="24" t="n"/>
      <c r="AA3" s="24" t="n"/>
      <c r="AB3" s="24" t="n"/>
    </row>
    <row customHeight="1" ht="16.5" r="4" s="29">
      <c r="A4" s="19" t="n"/>
      <c r="B4" s="19" t="n"/>
      <c r="C4" s="51" t="inlineStr">
        <is>
          <t>一跳二迴旋</t>
        </is>
      </c>
      <c r="D4" s="51" t="inlineStr">
        <is>
          <t>女子組</t>
        </is>
      </c>
      <c r="E4" s="51" t="inlineStr">
        <is>
          <t>五年級</t>
        </is>
      </c>
      <c r="F4" s="51" t="inlineStr">
        <is>
          <t>馬公國小</t>
        </is>
      </c>
      <c r="G4" s="51" t="inlineStr">
        <is>
          <t>蔡可望</t>
        </is>
      </c>
      <c r="H4" s="51" t="inlineStr">
        <is>
          <t>陳志瑋</t>
        </is>
      </c>
      <c r="I4" s="51" t="inlineStr">
        <is>
          <t>A5202</t>
        </is>
      </c>
      <c r="J4" s="49" t="n">
        <v>191</v>
      </c>
      <c r="K4" s="11" t="inlineStr">
        <is>
          <t>金質獎</t>
        </is>
      </c>
      <c r="L4" s="43" t="n"/>
      <c r="M4" s="21" t="n"/>
      <c r="N4" s="4">
        <f>IF(COUNTIF($F$2:F4,F4)&gt;2,COUNTIF($F$2:F4,F4),0)</f>
        <v/>
      </c>
      <c r="O4" s="22">
        <f>IF(COUNTIF($H$2:H4,H4)&gt;1,1,0)</f>
        <v/>
      </c>
      <c r="P4" t="inlineStr">
        <is>
          <t>金50銀45銅40下</t>
        </is>
      </c>
      <c r="Q4" s="11" t="inlineStr">
        <is>
          <t>銅質獎</t>
        </is>
      </c>
      <c r="R4" s="24" t="n"/>
      <c r="S4" s="24" t="n"/>
      <c r="T4" s="24" t="n"/>
      <c r="U4" s="24" t="n"/>
      <c r="V4" s="24" t="n"/>
      <c r="W4" s="24" t="n"/>
      <c r="X4" s="24" t="n"/>
      <c r="Y4" s="24" t="n"/>
      <c r="Z4" s="24" t="n"/>
      <c r="AA4" s="24" t="n"/>
      <c r="AB4" s="24" t="n"/>
    </row>
    <row customHeight="1" ht="16.5" r="5" s="29">
      <c r="A5" s="19" t="n"/>
      <c r="B5" s="19" t="n"/>
      <c r="C5" s="51" t="inlineStr">
        <is>
          <t>一跳二迴旋</t>
        </is>
      </c>
      <c r="D5" s="51" t="inlineStr">
        <is>
          <t>女子組</t>
        </is>
      </c>
      <c r="E5" s="51" t="inlineStr">
        <is>
          <t>五年級</t>
        </is>
      </c>
      <c r="F5" s="51" t="inlineStr">
        <is>
          <t>中正國小</t>
        </is>
      </c>
      <c r="G5" s="51" t="inlineStr">
        <is>
          <t>項巧荺</t>
        </is>
      </c>
      <c r="H5" s="51" t="inlineStr">
        <is>
          <t>林素玉</t>
        </is>
      </c>
      <c r="I5" s="51" t="inlineStr">
        <is>
          <t>A5207</t>
        </is>
      </c>
      <c r="J5" s="49" t="n">
        <v>191</v>
      </c>
      <c r="K5" s="11" t="inlineStr">
        <is>
          <t>金質獎</t>
        </is>
      </c>
      <c r="L5" s="43" t="n"/>
      <c r="M5" s="21" t="n"/>
      <c r="N5" s="4">
        <f>IF(COUNTIF($F$2:F5,F5)&gt;2,COUNTIF($F$2:F5,F5),0)</f>
        <v/>
      </c>
      <c r="O5" s="22">
        <f>IF(COUNTIF($H$2:H5,H5)&gt;1,1,0)</f>
        <v/>
      </c>
      <c r="P5" s="3" t="inlineStr">
        <is>
          <t>金3銀2銅1，12班以下*2</t>
        </is>
      </c>
      <c r="Q5" s="4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  <c r="AA5" s="24" t="n"/>
      <c r="AB5" s="24" t="n"/>
    </row>
    <row customHeight="1" ht="16.5" r="6" s="29">
      <c r="A6" s="19" t="n"/>
      <c r="B6" s="19" t="n"/>
      <c r="C6" s="51" t="inlineStr">
        <is>
          <t>一跳二迴旋</t>
        </is>
      </c>
      <c r="D6" s="51" t="inlineStr">
        <is>
          <t>女子組</t>
        </is>
      </c>
      <c r="E6" s="51" t="inlineStr">
        <is>
          <t>五年級</t>
        </is>
      </c>
      <c r="F6" s="51" t="inlineStr">
        <is>
          <t>文澳國小</t>
        </is>
      </c>
      <c r="G6" s="51" t="inlineStr">
        <is>
          <t>葉芳禕</t>
        </is>
      </c>
      <c r="H6" s="51" t="inlineStr">
        <is>
          <t>顏大欽</t>
        </is>
      </c>
      <c r="I6" s="51" t="inlineStr">
        <is>
          <t>A5245</t>
        </is>
      </c>
      <c r="J6" s="49" t="n">
        <v>190</v>
      </c>
      <c r="K6" s="11" t="inlineStr">
        <is>
          <t>金質獎</t>
        </is>
      </c>
      <c r="L6" s="43" t="n"/>
      <c r="M6" s="21" t="n"/>
      <c r="N6" s="4">
        <f>IF(COUNTIF($F$2:F6,F6)&gt;2,COUNTIF($F$2:F6,F6),0)</f>
        <v/>
      </c>
      <c r="O6" s="22">
        <f>IF(COUNTIF($H$2:H6,H6)&gt;1,1,0)</f>
        <v/>
      </c>
      <c r="P6" s="3" t="inlineStr">
        <is>
          <t>並列積分相加平均</t>
        </is>
      </c>
      <c r="Q6" s="44" t="n"/>
      <c r="R6" s="24" t="n"/>
      <c r="S6" s="24" t="n"/>
      <c r="T6" s="24" t="n"/>
      <c r="U6" s="24" t="n"/>
      <c r="V6" s="24" t="n"/>
      <c r="W6" s="24" t="n"/>
      <c r="X6" s="24" t="n"/>
      <c r="Y6" s="24" t="n"/>
      <c r="Z6" s="24" t="n"/>
      <c r="AA6" s="24" t="n"/>
      <c r="AB6" s="24" t="n"/>
    </row>
    <row customHeight="1" ht="16.5" r="7" s="29">
      <c r="A7" s="19" t="n"/>
      <c r="B7" s="19" t="n"/>
      <c r="C7" s="51" t="inlineStr">
        <is>
          <t>一跳二迴旋</t>
        </is>
      </c>
      <c r="D7" s="51" t="inlineStr">
        <is>
          <t>女子組</t>
        </is>
      </c>
      <c r="E7" s="51" t="inlineStr">
        <is>
          <t>五年級</t>
        </is>
      </c>
      <c r="F7" s="51" t="inlineStr">
        <is>
          <t>文光國小</t>
        </is>
      </c>
      <c r="G7" s="51" t="inlineStr">
        <is>
          <t>孫婕涵</t>
        </is>
      </c>
      <c r="H7" s="51" t="inlineStr">
        <is>
          <t>龔燕娥</t>
        </is>
      </c>
      <c r="I7" s="51" t="inlineStr">
        <is>
          <t>A5249</t>
        </is>
      </c>
      <c r="J7" s="49" t="n">
        <v>187</v>
      </c>
      <c r="K7" s="11" t="inlineStr">
        <is>
          <t>金質獎</t>
        </is>
      </c>
      <c r="L7" s="43" t="n"/>
      <c r="M7" s="21" t="n"/>
      <c r="N7" s="4">
        <f>IF(COUNTIF($F$2:F7,F7)&gt;2,COUNTIF($F$2:F7,F7),0)</f>
        <v/>
      </c>
      <c r="O7" s="22">
        <f>IF(COUNTIF($H$2:H7,H7)&gt;1,1,0)</f>
        <v/>
      </c>
      <c r="P7" s="3" t="inlineStr">
        <is>
          <t>各校總積分最多取積分最高兩名</t>
        </is>
      </c>
      <c r="Q7" s="44" t="n"/>
      <c r="R7" s="24" t="n"/>
      <c r="S7" s="24" t="n"/>
      <c r="T7" s="24" t="n"/>
      <c r="U7" s="24" t="n"/>
      <c r="V7" s="24" t="n"/>
      <c r="W7" s="24" t="n"/>
      <c r="X7" s="24" t="n"/>
      <c r="Y7" s="24" t="n"/>
      <c r="Z7" s="24" t="n"/>
      <c r="AA7" s="24" t="n"/>
      <c r="AB7" s="24" t="n"/>
    </row>
    <row customHeight="1" ht="16.5" r="8" s="29">
      <c r="A8" s="19" t="n"/>
      <c r="B8" s="19" t="n"/>
      <c r="C8" s="51" t="inlineStr">
        <is>
          <t>一跳二迴旋</t>
        </is>
      </c>
      <c r="D8" s="51" t="inlineStr">
        <is>
          <t>女子組</t>
        </is>
      </c>
      <c r="E8" s="51" t="inlineStr">
        <is>
          <t>五年級</t>
        </is>
      </c>
      <c r="F8" s="51" t="inlineStr">
        <is>
          <t>外垵國小</t>
        </is>
      </c>
      <c r="G8" s="51" t="inlineStr">
        <is>
          <t>許緁芯</t>
        </is>
      </c>
      <c r="H8" s="51" t="inlineStr">
        <is>
          <t>李正榮</t>
        </is>
      </c>
      <c r="I8" s="51" t="inlineStr">
        <is>
          <t>A5234</t>
        </is>
      </c>
      <c r="J8" s="49" t="n">
        <v>173</v>
      </c>
      <c r="K8" s="11" t="inlineStr">
        <is>
          <t>金質獎</t>
        </is>
      </c>
      <c r="L8" s="11" t="n"/>
      <c r="M8" s="21" t="n"/>
      <c r="N8" s="4">
        <f>IF(COUNTIF($F$2:F8,F8)&gt;2,COUNTIF($F$2:F8,F8),0)</f>
        <v/>
      </c>
      <c r="O8" s="22">
        <f>IF(COUNTIF($H$2:H8,H8)&gt;1,1,0)</f>
        <v/>
      </c>
      <c r="P8" s="3" t="n"/>
      <c r="Q8" s="4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</row>
    <row customHeight="1" ht="16.5" r="9" s="29">
      <c r="A9" s="19" t="n"/>
      <c r="B9" s="19" t="n"/>
      <c r="C9" s="51" t="inlineStr">
        <is>
          <t>一跳二迴旋</t>
        </is>
      </c>
      <c r="D9" s="51" t="inlineStr">
        <is>
          <t>女子組</t>
        </is>
      </c>
      <c r="E9" s="51" t="inlineStr">
        <is>
          <t>五年級</t>
        </is>
      </c>
      <c r="F9" s="51" t="inlineStr">
        <is>
          <t>文澳國小</t>
        </is>
      </c>
      <c r="G9" s="51" t="inlineStr">
        <is>
          <t>張維臻</t>
        </is>
      </c>
      <c r="H9" s="51" t="inlineStr">
        <is>
          <t>鄭揚達</t>
        </is>
      </c>
      <c r="I9" s="51" t="inlineStr">
        <is>
          <t>A5241</t>
        </is>
      </c>
      <c r="J9" s="49" t="n">
        <v>166</v>
      </c>
      <c r="K9" s="11" t="inlineStr">
        <is>
          <t>金質獎</t>
        </is>
      </c>
      <c r="L9" s="43" t="n"/>
      <c r="M9" s="21" t="n"/>
      <c r="N9" s="4">
        <f>IF(COUNTIF($F$2:F9,F9)&gt;2,COUNTIF($F$2:F9,F9),0)</f>
        <v/>
      </c>
      <c r="O9" s="22">
        <f>IF(COUNTIF($H$2:H9,H9)&gt;1,1,0)</f>
        <v/>
      </c>
      <c r="P9" s="3" t="inlineStr">
        <is>
          <t>名次</t>
        </is>
      </c>
      <c r="Q9" s="4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</row>
    <row customHeight="1" ht="16.5" r="10" s="29">
      <c r="A10" s="19" t="n"/>
      <c r="B10" s="19" t="n"/>
      <c r="C10" s="51" t="inlineStr">
        <is>
          <t>一跳二迴旋</t>
        </is>
      </c>
      <c r="D10" s="51" t="inlineStr">
        <is>
          <t>女子組</t>
        </is>
      </c>
      <c r="E10" s="51" t="inlineStr">
        <is>
          <t>五年級</t>
        </is>
      </c>
      <c r="F10" s="51" t="inlineStr">
        <is>
          <t>中正國小</t>
        </is>
      </c>
      <c r="G10" s="51" t="inlineStr">
        <is>
          <t>歐峻芳</t>
        </is>
      </c>
      <c r="H10" s="51" t="inlineStr">
        <is>
          <t>陳瑞盛</t>
        </is>
      </c>
      <c r="I10" s="51" t="inlineStr">
        <is>
          <t>A5205</t>
        </is>
      </c>
      <c r="J10" s="49" t="n">
        <v>160</v>
      </c>
      <c r="K10" s="11" t="inlineStr">
        <is>
          <t>金質獎</t>
        </is>
      </c>
      <c r="L10" s="11" t="n"/>
      <c r="M10" s="21" t="n"/>
      <c r="N10" s="4">
        <f>IF(COUNTIF($F$2:F10,F10)&gt;2,COUNTIF($F$2:F10,F10),0)</f>
        <v/>
      </c>
      <c r="O10" s="22">
        <f>IF(COUNTIF($H$2:H10,H10)&gt;1,1,0)</f>
        <v/>
      </c>
      <c r="P10" s="3" t="inlineStr">
        <is>
          <t>可並列，但須扣除下一個名次</t>
        </is>
      </c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</row>
    <row customHeight="1" ht="16.5" r="11" s="29">
      <c r="A11" s="19" t="n"/>
      <c r="B11" s="19" t="n"/>
      <c r="C11" s="51" t="inlineStr">
        <is>
          <t>一跳二迴旋</t>
        </is>
      </c>
      <c r="D11" s="51" t="inlineStr">
        <is>
          <t>女子組</t>
        </is>
      </c>
      <c r="E11" s="51" t="inlineStr">
        <is>
          <t>五年級</t>
        </is>
      </c>
      <c r="F11" s="51" t="inlineStr">
        <is>
          <t>望安國小</t>
        </is>
      </c>
      <c r="G11" s="51" t="inlineStr">
        <is>
          <t>王菫瞳</t>
        </is>
      </c>
      <c r="H11" s="51" t="inlineStr">
        <is>
          <t>林立欣</t>
        </is>
      </c>
      <c r="I11" s="51" t="inlineStr">
        <is>
          <t>A5237</t>
        </is>
      </c>
      <c r="J11" s="49" t="n">
        <v>157</v>
      </c>
      <c r="K11" s="11" t="inlineStr">
        <is>
          <t>金質獎</t>
        </is>
      </c>
      <c r="L11" s="43" t="n"/>
      <c r="M11" s="21" t="n"/>
      <c r="N11" s="4">
        <f>IF(COUNTIF($F$2:F11,F11)&gt;2,COUNTIF($F$2:F11,F11),0)</f>
        <v/>
      </c>
      <c r="O11" s="22">
        <f>IF(COUNTIF($H$2:H11,H11)&gt;1,1,0)</f>
        <v/>
      </c>
      <c r="P11" s="3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</row>
    <row customHeight="1" ht="16.5" r="12" s="29">
      <c r="A12" s="19" t="n"/>
      <c r="B12" s="19" t="n"/>
      <c r="C12" s="51" t="inlineStr">
        <is>
          <t>一跳二迴旋</t>
        </is>
      </c>
      <c r="D12" s="51" t="inlineStr">
        <is>
          <t>女子組</t>
        </is>
      </c>
      <c r="E12" s="51" t="inlineStr">
        <is>
          <t>五年級</t>
        </is>
      </c>
      <c r="F12" s="51" t="inlineStr">
        <is>
          <t>中山國小</t>
        </is>
      </c>
      <c r="G12" s="51" t="inlineStr">
        <is>
          <t>呂家郡</t>
        </is>
      </c>
      <c r="H12" s="51" t="inlineStr">
        <is>
          <t>許俊達</t>
        </is>
      </c>
      <c r="I12" s="51" t="inlineStr">
        <is>
          <t>A5214</t>
        </is>
      </c>
      <c r="J12" s="49" t="n">
        <v>156</v>
      </c>
      <c r="K12" s="11" t="inlineStr">
        <is>
          <t>金質獎</t>
        </is>
      </c>
      <c r="L12" s="11" t="n"/>
      <c r="M12" s="21" t="n"/>
      <c r="N12" s="4">
        <f>IF(COUNTIF($F$2:F12,F12)&gt;2,COUNTIF($F$2:F12,F12),0)</f>
        <v/>
      </c>
      <c r="O12" s="22">
        <f>IF(COUNTIF($H$2:H12,H12)&gt;1,1,0)</f>
        <v/>
      </c>
      <c r="P12" s="3" t="inlineStr">
        <is>
          <t>獎狀</t>
        </is>
      </c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</row>
    <row customHeight="1" ht="16.5" r="13" s="29">
      <c r="A13" s="19" t="n"/>
      <c r="B13" s="19" t="n"/>
      <c r="C13" s="51" t="inlineStr">
        <is>
          <t>一跳二迴旋</t>
        </is>
      </c>
      <c r="D13" s="51" t="inlineStr">
        <is>
          <t>女子組</t>
        </is>
      </c>
      <c r="E13" s="51" t="inlineStr">
        <is>
          <t>五年級</t>
        </is>
      </c>
      <c r="F13" s="51" t="inlineStr">
        <is>
          <t>文澳國小</t>
        </is>
      </c>
      <c r="G13" s="51" t="inlineStr">
        <is>
          <t>歐思瑜</t>
        </is>
      </c>
      <c r="H13" s="51" t="inlineStr">
        <is>
          <t>葉天男</t>
        </is>
      </c>
      <c r="I13" s="51" t="inlineStr">
        <is>
          <t>A5242</t>
        </is>
      </c>
      <c r="J13" s="49" t="n">
        <v>148</v>
      </c>
      <c r="K13" s="11" t="inlineStr">
        <is>
          <t>金質獎</t>
        </is>
      </c>
      <c r="L13" s="43" t="n"/>
      <c r="M13" s="21" t="n"/>
      <c r="N13" s="4">
        <f>IF(COUNTIF($F$2:F13,F13)&gt;2,COUNTIF($F$2:F13,F13),0)</f>
        <v/>
      </c>
      <c r="O13" s="22">
        <f>IF(COUNTIF($H$2:H13,H13)&gt;1,1,0)</f>
        <v/>
      </c>
      <c r="P13" s="3" t="inlineStr">
        <is>
          <t>獎狀生</t>
        </is>
      </c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</row>
    <row customHeight="1" ht="16.5" r="14" s="29">
      <c r="A14" s="19" t="n"/>
      <c r="B14" s="19" t="n"/>
      <c r="C14" s="51" t="inlineStr">
        <is>
          <t>一跳二迴旋</t>
        </is>
      </c>
      <c r="D14" s="51" t="inlineStr">
        <is>
          <t>女子組</t>
        </is>
      </c>
      <c r="E14" s="51" t="inlineStr">
        <is>
          <t>五年級</t>
        </is>
      </c>
      <c r="F14" s="51" t="inlineStr">
        <is>
          <t>嵵裡國小</t>
        </is>
      </c>
      <c r="G14" s="51" t="inlineStr">
        <is>
          <t>陳怡雯</t>
        </is>
      </c>
      <c r="H14" s="51" t="inlineStr">
        <is>
          <t>蕭雅丰</t>
        </is>
      </c>
      <c r="I14" s="51" t="inlineStr">
        <is>
          <t>A5219</t>
        </is>
      </c>
      <c r="J14" s="49" t="n">
        <v>147</v>
      </c>
      <c r="K14" s="11" t="inlineStr">
        <is>
          <t>金質獎</t>
        </is>
      </c>
      <c r="L14" s="11" t="n"/>
      <c r="M14" s="21" t="n"/>
      <c r="N14" s="4">
        <f>IF(COUNTIF($F$2:F14,F14)&gt;2,COUNTIF($F$2:F14,F14),0)</f>
        <v/>
      </c>
      <c r="O14" s="22">
        <f>IF(COUNTIF($H$2:H14,H14)&gt;1,1,0)</f>
        <v/>
      </c>
      <c r="P14" s="3" t="inlineStr">
        <is>
          <t>獎狀師</t>
        </is>
      </c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</row>
    <row customHeight="1" ht="16.5" r="15" s="29">
      <c r="A15" s="19" t="n"/>
      <c r="B15" s="19" t="n"/>
      <c r="C15" s="51" t="inlineStr">
        <is>
          <t>一跳二迴旋</t>
        </is>
      </c>
      <c r="D15" s="51" t="inlineStr">
        <is>
          <t>女子組</t>
        </is>
      </c>
      <c r="E15" s="51" t="inlineStr">
        <is>
          <t>五年級</t>
        </is>
      </c>
      <c r="F15" s="51" t="inlineStr">
        <is>
          <t>馬公國小</t>
        </is>
      </c>
      <c r="G15" s="51" t="inlineStr">
        <is>
          <t>吳培萱</t>
        </is>
      </c>
      <c r="H15" s="51" t="inlineStr">
        <is>
          <t>陳志瑋</t>
        </is>
      </c>
      <c r="I15" s="51" t="inlineStr">
        <is>
          <t>A5201</t>
        </is>
      </c>
      <c r="J15" s="49" t="n">
        <v>146</v>
      </c>
      <c r="K15" s="11" t="inlineStr">
        <is>
          <t>金質獎</t>
        </is>
      </c>
      <c r="L15" s="43" t="n"/>
      <c r="M15" s="21" t="n"/>
      <c r="N15" s="4">
        <f>IF(COUNTIF($F$2:F15,F15)&gt;2,COUNTIF($F$2:F15,F15),0)</f>
        <v/>
      </c>
      <c r="O15" s="22">
        <f>IF(COUNTIF($H$2:H15,H15)&gt;1,1,0)</f>
        <v/>
      </c>
      <c r="P15" s="3" t="inlineStr">
        <is>
          <t>獎狀</t>
        </is>
      </c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  <c r="AA15" s="24" t="n"/>
      <c r="AB15" s="24" t="n"/>
    </row>
    <row customHeight="1" ht="16.5" r="16" s="29">
      <c r="A16" s="19" t="n"/>
      <c r="B16" s="19" t="n"/>
      <c r="C16" s="51" t="inlineStr">
        <is>
          <t>一跳二迴旋</t>
        </is>
      </c>
      <c r="D16" s="51" t="inlineStr">
        <is>
          <t>女子組</t>
        </is>
      </c>
      <c r="E16" s="51" t="inlineStr">
        <is>
          <t>五年級</t>
        </is>
      </c>
      <c r="F16" s="51" t="inlineStr">
        <is>
          <t>後寮國小</t>
        </is>
      </c>
      <c r="G16" s="51" t="inlineStr">
        <is>
          <t>謝宜庭</t>
        </is>
      </c>
      <c r="H16" s="51" t="inlineStr">
        <is>
          <t>李建章</t>
        </is>
      </c>
      <c r="I16" s="51" t="inlineStr">
        <is>
          <t>A5230</t>
        </is>
      </c>
      <c r="J16" s="49" t="n">
        <v>143</v>
      </c>
      <c r="K16" s="11" t="inlineStr">
        <is>
          <t>金質獎</t>
        </is>
      </c>
      <c r="L16" s="11" t="n"/>
      <c r="M16" s="21" t="n"/>
      <c r="N16" s="4">
        <f>IF(COUNTIF($F$2:F16,F16)&gt;2,COUNTIF($F$2:F16,F16),0)</f>
        <v/>
      </c>
      <c r="O16" s="22">
        <f>IF(COUNTIF($H$2:H16,H16)&gt;1,1,0)</f>
        <v/>
      </c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  <c r="AA16" s="24" t="n"/>
      <c r="AB16" s="24" t="n"/>
    </row>
    <row customHeight="1" ht="16.5" r="17" s="29">
      <c r="A17" s="19" t="n"/>
      <c r="B17" s="19" t="n"/>
      <c r="C17" s="51" t="inlineStr">
        <is>
          <t>一跳二迴旋</t>
        </is>
      </c>
      <c r="D17" s="51" t="inlineStr">
        <is>
          <t>女子組</t>
        </is>
      </c>
      <c r="E17" s="51" t="inlineStr">
        <is>
          <t>五年級</t>
        </is>
      </c>
      <c r="F17" s="51" t="inlineStr">
        <is>
          <t>中興國小</t>
        </is>
      </c>
      <c r="G17" s="51" t="inlineStr">
        <is>
          <t>洪羽岫</t>
        </is>
      </c>
      <c r="H17" s="51" t="inlineStr">
        <is>
          <t>陳心潔</t>
        </is>
      </c>
      <c r="I17" s="51" t="inlineStr">
        <is>
          <t>A5211</t>
        </is>
      </c>
      <c r="J17" s="49" t="n">
        <v>142</v>
      </c>
      <c r="K17" s="11" t="inlineStr">
        <is>
          <t>金質獎</t>
        </is>
      </c>
      <c r="L17" s="43" t="n"/>
      <c r="M17" s="21" t="n"/>
      <c r="N17" s="4">
        <f>IF(COUNTIF($F$2:F17,F17)&gt;2,COUNTIF($F$2:F17,F17),0)</f>
        <v/>
      </c>
      <c r="O17" s="22">
        <f>IF(COUNTIF($H$2:H17,H17)&gt;1,1,0)</f>
        <v/>
      </c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  <c r="AA17" s="24" t="n"/>
      <c r="AB17" s="24" t="n"/>
    </row>
    <row customHeight="1" ht="16.5" r="18" s="29">
      <c r="A18" s="19" t="n"/>
      <c r="B18" s="19" t="n"/>
      <c r="C18" s="51" t="inlineStr">
        <is>
          <t>一跳二迴旋</t>
        </is>
      </c>
      <c r="D18" s="51" t="inlineStr">
        <is>
          <t>女子組</t>
        </is>
      </c>
      <c r="E18" s="51" t="inlineStr">
        <is>
          <t>五年級</t>
        </is>
      </c>
      <c r="F18" s="51" t="inlineStr">
        <is>
          <t>文澳國小</t>
        </is>
      </c>
      <c r="G18" s="51" t="inlineStr">
        <is>
          <t>陳俐靜</t>
        </is>
      </c>
      <c r="H18" s="51" t="inlineStr">
        <is>
          <t>魏芃蓁</t>
        </is>
      </c>
      <c r="I18" s="51" t="inlineStr">
        <is>
          <t>A5247</t>
        </is>
      </c>
      <c r="J18" s="49" t="n">
        <v>141</v>
      </c>
      <c r="K18" s="11" t="inlineStr">
        <is>
          <t>金質獎</t>
        </is>
      </c>
      <c r="L18" s="11" t="n"/>
      <c r="M18" s="21" t="n"/>
      <c r="N18" s="4">
        <f>IF(COUNTIF($F$2:F18,F18)&gt;2,COUNTIF($F$2:F18,F18),0)</f>
        <v/>
      </c>
      <c r="O18" s="3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4" t="n"/>
      <c r="AA18" s="24" t="n"/>
      <c r="AB18" s="24" t="n"/>
    </row>
    <row customHeight="1" ht="16.5" r="19" s="29">
      <c r="A19" s="19" t="n"/>
      <c r="B19" s="19" t="n"/>
      <c r="C19" s="51" t="inlineStr">
        <is>
          <t>一跳二迴旋</t>
        </is>
      </c>
      <c r="D19" s="51" t="inlineStr">
        <is>
          <t>女子組</t>
        </is>
      </c>
      <c r="E19" s="51" t="inlineStr">
        <is>
          <t>五年級</t>
        </is>
      </c>
      <c r="F19" s="51" t="inlineStr">
        <is>
          <t>中山國小</t>
        </is>
      </c>
      <c r="G19" s="51" t="inlineStr">
        <is>
          <t>呂婕寧</t>
        </is>
      </c>
      <c r="H19" s="51" t="inlineStr">
        <is>
          <t>許俊達</t>
        </is>
      </c>
      <c r="I19" s="51" t="inlineStr">
        <is>
          <t>A5213</t>
        </is>
      </c>
      <c r="J19" s="49" t="n">
        <v>136</v>
      </c>
      <c r="K19" s="11" t="inlineStr">
        <is>
          <t>金質獎</t>
        </is>
      </c>
      <c r="L19" s="43" t="n"/>
      <c r="M19" s="21" t="n"/>
      <c r="N19" s="4">
        <f>IF(COUNTIF($F$2:F19,F19)&gt;2,COUNTIF($F$2:F19,F19),0)</f>
        <v/>
      </c>
      <c r="O19" s="3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4" t="n"/>
      <c r="AA19" s="24" t="n"/>
      <c r="AB19" s="24" t="n"/>
    </row>
    <row customHeight="1" ht="16.5" r="20" s="29">
      <c r="A20" s="19" t="n"/>
      <c r="B20" s="19" t="n"/>
      <c r="C20" s="51" t="inlineStr">
        <is>
          <t>一跳二迴旋</t>
        </is>
      </c>
      <c r="D20" s="51" t="inlineStr">
        <is>
          <t>女子組</t>
        </is>
      </c>
      <c r="E20" s="51" t="inlineStr">
        <is>
          <t>五年級</t>
        </is>
      </c>
      <c r="F20" s="51" t="inlineStr">
        <is>
          <t>中正國小</t>
        </is>
      </c>
      <c r="G20" s="51" t="inlineStr">
        <is>
          <t>洪翊宸</t>
        </is>
      </c>
      <c r="H20" s="51" t="inlineStr">
        <is>
          <t>呂若琪</t>
        </is>
      </c>
      <c r="I20" s="51" t="inlineStr">
        <is>
          <t>A5206</t>
        </is>
      </c>
      <c r="J20" s="49" t="n">
        <v>134</v>
      </c>
      <c r="K20" s="11" t="inlineStr">
        <is>
          <t>金質獎</t>
        </is>
      </c>
      <c r="L20" s="43" t="n"/>
      <c r="M20" s="21" t="n"/>
      <c r="N20" s="4">
        <f>IF(COUNTIF($F$2:F20,F20)&gt;2,COUNTIF($F$2:F20,F20),0)</f>
        <v/>
      </c>
      <c r="O20" s="3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  <c r="AA20" s="24" t="n"/>
      <c r="AB20" s="24" t="n"/>
    </row>
    <row customHeight="1" ht="16.5" r="21" s="29">
      <c r="A21" s="19" t="n"/>
      <c r="B21" s="19" t="n"/>
      <c r="C21" s="51" t="inlineStr">
        <is>
          <t>一跳二迴旋</t>
        </is>
      </c>
      <c r="D21" s="51" t="inlineStr">
        <is>
          <t>女子組</t>
        </is>
      </c>
      <c r="E21" s="51" t="inlineStr">
        <is>
          <t>五年級</t>
        </is>
      </c>
      <c r="F21" s="51" t="inlineStr">
        <is>
          <t>文澳國小</t>
        </is>
      </c>
      <c r="G21" s="51" t="inlineStr">
        <is>
          <t>王巧恩</t>
        </is>
      </c>
      <c r="H21" s="51" t="inlineStr">
        <is>
          <t>顏大欽</t>
        </is>
      </c>
      <c r="I21" s="51" t="inlineStr">
        <is>
          <t>A5244</t>
        </is>
      </c>
      <c r="J21" s="49" t="n">
        <v>133</v>
      </c>
      <c r="K21" s="11" t="inlineStr">
        <is>
          <t>金質獎</t>
        </is>
      </c>
      <c r="L21" s="43" t="n"/>
      <c r="M21" s="21" t="n"/>
      <c r="N21" s="4">
        <f>IF(COUNTIF($F$2:F21,F21)&gt;2,COUNTIF($F$2:F21,F21),0)</f>
        <v/>
      </c>
      <c r="O21" s="3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4" t="n"/>
      <c r="AA21" s="24" t="n"/>
      <c r="AB21" s="24" t="n"/>
    </row>
    <row customHeight="1" ht="16.5" r="22" s="29">
      <c r="A22" s="19" t="n"/>
      <c r="B22" s="19" t="n"/>
      <c r="C22" s="51" t="inlineStr">
        <is>
          <t>一跳二迴旋</t>
        </is>
      </c>
      <c r="D22" s="51" t="inlineStr">
        <is>
          <t>女子組</t>
        </is>
      </c>
      <c r="E22" s="51" t="inlineStr">
        <is>
          <t>五年級</t>
        </is>
      </c>
      <c r="F22" s="51" t="inlineStr">
        <is>
          <t>吉貝國小</t>
        </is>
      </c>
      <c r="G22" s="51" t="inlineStr">
        <is>
          <t>陳孜涵</t>
        </is>
      </c>
      <c r="H22" s="51" t="inlineStr">
        <is>
          <t>廖嘉麗</t>
        </is>
      </c>
      <c r="I22" s="51" t="inlineStr">
        <is>
          <t>A5229</t>
        </is>
      </c>
      <c r="J22" s="49" t="n">
        <v>130</v>
      </c>
      <c r="K22" s="11" t="inlineStr">
        <is>
          <t>金質獎</t>
        </is>
      </c>
      <c r="L22" s="43" t="n"/>
      <c r="M22" s="21" t="n"/>
      <c r="N22" s="4">
        <f>IF(COUNTIF($F$2:F22,F22)&gt;2,COUNTIF($F$2:F22,F22),0)</f>
        <v/>
      </c>
      <c r="O22" s="3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4" t="n"/>
      <c r="AA22" s="24" t="n"/>
      <c r="AB22" s="24" t="n"/>
    </row>
    <row customHeight="1" ht="16.5" r="23" s="29">
      <c r="A23" s="19" t="n"/>
      <c r="B23" s="19" t="n"/>
      <c r="C23" s="51" t="inlineStr">
        <is>
          <t>一跳二迴旋</t>
        </is>
      </c>
      <c r="D23" s="51" t="inlineStr">
        <is>
          <t>女子組</t>
        </is>
      </c>
      <c r="E23" s="51" t="inlineStr">
        <is>
          <t>五年級</t>
        </is>
      </c>
      <c r="F23" s="51" t="inlineStr">
        <is>
          <t>後寮國小</t>
        </is>
      </c>
      <c r="G23" s="51" t="inlineStr">
        <is>
          <t>陳芷安</t>
        </is>
      </c>
      <c r="H23" s="51" t="inlineStr">
        <is>
          <t>邱志峰</t>
        </is>
      </c>
      <c r="I23" s="51" t="inlineStr">
        <is>
          <t>A5232</t>
        </is>
      </c>
      <c r="J23" s="49" t="n">
        <v>129</v>
      </c>
      <c r="K23" s="11" t="inlineStr">
        <is>
          <t>金質獎</t>
        </is>
      </c>
      <c r="L23" s="43" t="n"/>
      <c r="M23" s="21" t="n"/>
      <c r="N23" s="4">
        <f>IF(COUNTIF($F$2:F23,F23)&gt;2,COUNTIF($F$2:F23,F23),0)</f>
        <v/>
      </c>
      <c r="O23" s="3" t="n"/>
      <c r="P23" s="3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  <c r="AA23" s="24" t="n"/>
      <c r="AB23" s="24" t="n"/>
    </row>
    <row customHeight="1" ht="16.5" r="24" s="29">
      <c r="A24" s="19" t="n"/>
      <c r="B24" s="19" t="n"/>
      <c r="C24" s="51" t="inlineStr">
        <is>
          <t>一跳二迴旋</t>
        </is>
      </c>
      <c r="D24" s="51" t="inlineStr">
        <is>
          <t>女子組</t>
        </is>
      </c>
      <c r="E24" s="51" t="inlineStr">
        <is>
          <t>五年級</t>
        </is>
      </c>
      <c r="F24" s="51" t="inlineStr">
        <is>
          <t>花嶼國小</t>
        </is>
      </c>
      <c r="G24" s="51" t="inlineStr">
        <is>
          <t>黃子琪</t>
        </is>
      </c>
      <c r="H24" s="51" t="inlineStr">
        <is>
          <t>陳柏逸</t>
        </is>
      </c>
      <c r="I24" s="51" t="inlineStr">
        <is>
          <t>A5238</t>
        </is>
      </c>
      <c r="J24" s="49" t="n">
        <v>128</v>
      </c>
      <c r="K24" s="11" t="inlineStr">
        <is>
          <t>金質獎</t>
        </is>
      </c>
      <c r="L24" s="11" t="n"/>
      <c r="M24" s="21" t="n"/>
      <c r="N24" s="4">
        <f>IF(COUNTIF($F$2:F24,F24)&gt;2,COUNTIF($F$2:F24,F24),0)</f>
        <v/>
      </c>
      <c r="O24" s="3" t="n"/>
      <c r="P24" s="3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  <c r="AA24" s="24" t="n"/>
      <c r="AB24" s="24" t="n"/>
    </row>
    <row customHeight="1" ht="16.5" r="25" s="29">
      <c r="A25" s="19" t="n"/>
      <c r="B25" s="19" t="n"/>
      <c r="C25" s="51" t="inlineStr">
        <is>
          <t>一跳二迴旋</t>
        </is>
      </c>
      <c r="D25" s="51" t="inlineStr">
        <is>
          <t>女子組</t>
        </is>
      </c>
      <c r="E25" s="51" t="inlineStr">
        <is>
          <t>五年級</t>
        </is>
      </c>
      <c r="F25" s="51" t="inlineStr">
        <is>
          <t>文澳國小</t>
        </is>
      </c>
      <c r="G25" s="51" t="inlineStr">
        <is>
          <t>許恩慈</t>
        </is>
      </c>
      <c r="H25" s="51" t="inlineStr">
        <is>
          <t>蔡筱茜</t>
        </is>
      </c>
      <c r="I25" s="51" t="inlineStr">
        <is>
          <t>A5246</t>
        </is>
      </c>
      <c r="J25" s="49" t="n">
        <v>124</v>
      </c>
      <c r="K25" s="11" t="inlineStr">
        <is>
          <t>金質獎</t>
        </is>
      </c>
      <c r="L25" s="11" t="n"/>
      <c r="M25" s="21" t="n"/>
      <c r="N25" s="4">
        <f>IF(COUNTIF($F$2:F25,F25)&gt;2,COUNTIF($F$2:F25,F25),0)</f>
        <v/>
      </c>
      <c r="O25" s="3" t="n"/>
      <c r="P25" s="3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24" t="n"/>
      <c r="AA25" s="24" t="n"/>
      <c r="AB25" s="24" t="n"/>
    </row>
    <row customHeight="1" ht="16.5" r="26" s="29">
      <c r="A26" s="19" t="n"/>
      <c r="B26" s="19" t="n"/>
      <c r="C26" s="51" t="inlineStr">
        <is>
          <t>一跳二迴旋</t>
        </is>
      </c>
      <c r="D26" s="51" t="inlineStr">
        <is>
          <t>女子組</t>
        </is>
      </c>
      <c r="E26" s="51" t="inlineStr">
        <is>
          <t>五年級</t>
        </is>
      </c>
      <c r="F26" s="51" t="inlineStr">
        <is>
          <t>文澳國小</t>
        </is>
      </c>
      <c r="G26" s="51" t="inlineStr">
        <is>
          <t>游千禛</t>
        </is>
      </c>
      <c r="H26" s="51" t="inlineStr">
        <is>
          <t>鄭揚達</t>
        </is>
      </c>
      <c r="I26" s="51" t="inlineStr">
        <is>
          <t>A5243</t>
        </is>
      </c>
      <c r="J26" s="49" t="n">
        <v>119</v>
      </c>
      <c r="K26" s="11" t="inlineStr">
        <is>
          <t>金質獎</t>
        </is>
      </c>
      <c r="L26" s="11" t="n"/>
      <c r="M26" s="21" t="n"/>
      <c r="N26" s="3" t="n"/>
      <c r="O26" s="3" t="n"/>
      <c r="P26" s="3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  <c r="AA26" s="24" t="n"/>
      <c r="AB26" s="24" t="n"/>
    </row>
    <row customHeight="1" ht="16.5" r="27" s="29">
      <c r="A27" s="19" t="n"/>
      <c r="B27" s="19" t="n"/>
      <c r="C27" s="51" t="inlineStr">
        <is>
          <t>一跳二迴旋</t>
        </is>
      </c>
      <c r="D27" s="51" t="inlineStr">
        <is>
          <t>女子組</t>
        </is>
      </c>
      <c r="E27" s="51" t="inlineStr">
        <is>
          <t>五年級</t>
        </is>
      </c>
      <c r="F27" s="51" t="inlineStr">
        <is>
          <t>後寮國小</t>
        </is>
      </c>
      <c r="G27" s="51" t="inlineStr">
        <is>
          <t>鄭子荺</t>
        </is>
      </c>
      <c r="H27" s="51" t="inlineStr">
        <is>
          <t>吳旻駿</t>
        </is>
      </c>
      <c r="I27" s="51" t="inlineStr">
        <is>
          <t>A5231</t>
        </is>
      </c>
      <c r="J27" s="49" t="n">
        <v>118</v>
      </c>
      <c r="K27" s="11" t="inlineStr">
        <is>
          <t>銀質獎</t>
        </is>
      </c>
      <c r="L27" s="11" t="n"/>
      <c r="M27" s="21" t="n"/>
      <c r="N27" s="3" t="n"/>
      <c r="O27" s="3" t="n"/>
      <c r="P27" s="3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4" t="n"/>
      <c r="AA27" s="24" t="n"/>
      <c r="AB27" s="24" t="n"/>
    </row>
    <row customHeight="1" ht="16.5" r="28" s="29">
      <c r="A28" s="19" t="n"/>
      <c r="B28" s="19" t="n"/>
      <c r="C28" s="51" t="inlineStr">
        <is>
          <t>一跳二迴旋</t>
        </is>
      </c>
      <c r="D28" s="51" t="inlineStr">
        <is>
          <t>女子組</t>
        </is>
      </c>
      <c r="E28" s="51" t="inlineStr">
        <is>
          <t>五年級</t>
        </is>
      </c>
      <c r="F28" s="51" t="inlineStr">
        <is>
          <t>中正國小</t>
        </is>
      </c>
      <c r="G28" s="51" t="inlineStr">
        <is>
          <t>吳芃儒</t>
        </is>
      </c>
      <c r="H28" s="51" t="inlineStr">
        <is>
          <t>呂若琪</t>
        </is>
      </c>
      <c r="I28" s="51" t="inlineStr">
        <is>
          <t>A5203</t>
        </is>
      </c>
      <c r="J28" s="49" t="n">
        <v>111</v>
      </c>
      <c r="K28" s="11" t="inlineStr">
        <is>
          <t>銀質獎</t>
        </is>
      </c>
      <c r="L28" s="11" t="n"/>
      <c r="M28" s="21" t="n"/>
      <c r="N28" s="3" t="n"/>
      <c r="O28" s="3" t="n"/>
      <c r="P28" s="3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  <c r="AA28" s="24" t="n"/>
      <c r="AB28" s="24" t="n"/>
    </row>
    <row customHeight="1" ht="16.5" r="29" s="29">
      <c r="A29" s="19" t="n"/>
      <c r="B29" s="19" t="n"/>
      <c r="C29" s="51" t="inlineStr">
        <is>
          <t>一跳二迴旋</t>
        </is>
      </c>
      <c r="D29" s="51" t="inlineStr">
        <is>
          <t>女子組</t>
        </is>
      </c>
      <c r="E29" s="51" t="inlineStr">
        <is>
          <t>五年級</t>
        </is>
      </c>
      <c r="F29" s="51" t="inlineStr">
        <is>
          <t>外垵國小</t>
        </is>
      </c>
      <c r="G29" s="51" t="inlineStr">
        <is>
          <t>許緁芸</t>
        </is>
      </c>
      <c r="H29" s="51" t="inlineStr">
        <is>
          <t>許如光</t>
        </is>
      </c>
      <c r="I29" s="51" t="inlineStr">
        <is>
          <t>A5235</t>
        </is>
      </c>
      <c r="J29" s="49" t="n">
        <v>96</v>
      </c>
      <c r="K29" s="11" t="inlineStr">
        <is>
          <t>銀質獎</t>
        </is>
      </c>
      <c r="L29" s="11" t="n"/>
      <c r="M29" s="21" t="n"/>
      <c r="N29" s="3" t="n"/>
      <c r="O29" s="3" t="n"/>
      <c r="P29" s="3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4" t="n"/>
      <c r="AA29" s="24" t="n"/>
      <c r="AB29" s="24" t="n"/>
    </row>
    <row customHeight="1" ht="16.5" r="30" s="29">
      <c r="A30" s="19" t="n"/>
      <c r="B30" s="19" t="n"/>
      <c r="C30" s="51" t="inlineStr">
        <is>
          <t>一跳二迴旋</t>
        </is>
      </c>
      <c r="D30" s="51" t="inlineStr">
        <is>
          <t>女子組</t>
        </is>
      </c>
      <c r="E30" s="51" t="inlineStr">
        <is>
          <t>五年級</t>
        </is>
      </c>
      <c r="F30" s="51" t="inlineStr">
        <is>
          <t>七美國小</t>
        </is>
      </c>
      <c r="G30" s="51" t="inlineStr">
        <is>
          <t>許家瑄</t>
        </is>
      </c>
      <c r="H30" s="51" t="inlineStr">
        <is>
          <t>徐藍思</t>
        </is>
      </c>
      <c r="I30" s="51" t="inlineStr">
        <is>
          <t>A5240</t>
        </is>
      </c>
      <c r="J30" s="49" t="n">
        <v>94</v>
      </c>
      <c r="K30" s="11" t="inlineStr">
        <is>
          <t>銀質獎</t>
        </is>
      </c>
      <c r="L30" s="11" t="n"/>
      <c r="M30" s="21" t="n"/>
      <c r="N30" s="3" t="n"/>
      <c r="O30" s="3" t="n"/>
      <c r="P30" s="3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4" t="n"/>
      <c r="AA30" s="24" t="n"/>
      <c r="AB30" s="24" t="n"/>
    </row>
    <row customHeight="1" ht="16.5" r="31" s="29">
      <c r="A31" s="19" t="n"/>
      <c r="B31" s="19" t="n"/>
      <c r="C31" s="51" t="inlineStr">
        <is>
          <t>一跳二迴旋</t>
        </is>
      </c>
      <c r="D31" s="51" t="inlineStr">
        <is>
          <t>女子組</t>
        </is>
      </c>
      <c r="E31" s="51" t="inlineStr">
        <is>
          <t>五年級</t>
        </is>
      </c>
      <c r="F31" s="51" t="inlineStr">
        <is>
          <t>外垵國小</t>
        </is>
      </c>
      <c r="G31" s="51" t="inlineStr">
        <is>
          <t>許恩綺</t>
        </is>
      </c>
      <c r="H31" s="51" t="inlineStr">
        <is>
          <t>王育柔</t>
        </is>
      </c>
      <c r="I31" s="51" t="inlineStr">
        <is>
          <t>A5233</t>
        </is>
      </c>
      <c r="J31" s="49" t="n">
        <v>89</v>
      </c>
      <c r="K31" s="11" t="inlineStr">
        <is>
          <t>銀質獎</t>
        </is>
      </c>
      <c r="L31" s="11" t="n"/>
      <c r="M31" s="21" t="n"/>
      <c r="N31" s="3" t="n"/>
      <c r="O31" s="3" t="n"/>
      <c r="P31" s="3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4" t="n"/>
      <c r="AA31" s="24" t="n"/>
      <c r="AB31" s="24" t="n"/>
    </row>
    <row customHeight="1" ht="16.5" r="32" s="29">
      <c r="A32" s="19" t="n"/>
      <c r="B32" s="19" t="n"/>
      <c r="C32" s="51" t="inlineStr">
        <is>
          <t>一跳二迴旋</t>
        </is>
      </c>
      <c r="D32" s="51" t="inlineStr">
        <is>
          <t>女子組</t>
        </is>
      </c>
      <c r="E32" s="51" t="inlineStr">
        <is>
          <t>五年級</t>
        </is>
      </c>
      <c r="F32" s="51" t="inlineStr">
        <is>
          <t>隘門國小</t>
        </is>
      </c>
      <c r="G32" s="51" t="inlineStr">
        <is>
          <t>郭雨菲</t>
        </is>
      </c>
      <c r="H32" s="51" t="inlineStr">
        <is>
          <t>張益芳</t>
        </is>
      </c>
      <c r="I32" s="51" t="inlineStr">
        <is>
          <t>A5225</t>
        </is>
      </c>
      <c r="J32" s="49" t="n">
        <v>88</v>
      </c>
      <c r="K32" s="11" t="inlineStr">
        <is>
          <t>銀質獎</t>
        </is>
      </c>
      <c r="L32" s="11" t="n"/>
      <c r="M32" s="21" t="n"/>
      <c r="N32" s="3" t="n"/>
      <c r="O32" s="3" t="n"/>
      <c r="P32" s="3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4" t="n"/>
      <c r="AA32" s="24" t="n"/>
      <c r="AB32" s="24" t="n"/>
    </row>
    <row customHeight="1" ht="16.5" r="33" s="29">
      <c r="A33" s="19" t="n"/>
      <c r="B33" s="19" t="n"/>
      <c r="C33" s="51" t="inlineStr">
        <is>
          <t>一跳二迴旋</t>
        </is>
      </c>
      <c r="D33" s="51" t="inlineStr">
        <is>
          <t>女子組</t>
        </is>
      </c>
      <c r="E33" s="51" t="inlineStr">
        <is>
          <t>五年級</t>
        </is>
      </c>
      <c r="F33" s="51" t="inlineStr">
        <is>
          <t>中山國小</t>
        </is>
      </c>
      <c r="G33" s="51" t="inlineStr">
        <is>
          <t>吳姝璇</t>
        </is>
      </c>
      <c r="H33" s="51" t="inlineStr">
        <is>
          <t>許俊達</t>
        </is>
      </c>
      <c r="I33" s="51" t="inlineStr">
        <is>
          <t>A5212</t>
        </is>
      </c>
      <c r="J33" s="49" t="n">
        <v>83</v>
      </c>
      <c r="K33" s="11" t="inlineStr">
        <is>
          <t>銅質獎</t>
        </is>
      </c>
      <c r="L33" s="11" t="n"/>
      <c r="M33" s="21" t="n"/>
      <c r="N33" s="3" t="n"/>
      <c r="O33" s="3" t="n"/>
      <c r="P33" s="3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4" t="n"/>
      <c r="AA33" s="24" t="n"/>
      <c r="AB33" s="24" t="n"/>
    </row>
    <row customHeight="1" ht="16.5" r="34" s="29">
      <c r="A34" s="19" t="n"/>
      <c r="B34" s="19" t="n"/>
      <c r="C34" s="51" t="inlineStr">
        <is>
          <t>一跳二迴旋</t>
        </is>
      </c>
      <c r="D34" s="51" t="inlineStr">
        <is>
          <t>女子組</t>
        </is>
      </c>
      <c r="E34" s="51" t="inlineStr">
        <is>
          <t>五年級</t>
        </is>
      </c>
      <c r="F34" s="51" t="inlineStr">
        <is>
          <t>中興國小</t>
        </is>
      </c>
      <c r="G34" s="51" t="inlineStr">
        <is>
          <t>傅宣硯</t>
        </is>
      </c>
      <c r="H34" s="51" t="inlineStr">
        <is>
          <t>陳心潔</t>
        </is>
      </c>
      <c r="I34" s="51" t="inlineStr">
        <is>
          <t>A5209</t>
        </is>
      </c>
      <c r="J34" s="49" t="n">
        <v>83</v>
      </c>
      <c r="K34" s="11" t="inlineStr">
        <is>
          <t>銅質獎</t>
        </is>
      </c>
      <c r="L34" s="11" t="n"/>
      <c r="M34" s="21" t="n"/>
      <c r="N34" s="3" t="n"/>
      <c r="O34" s="3" t="n"/>
      <c r="P34" s="3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  <c r="AA34" s="24" t="n"/>
      <c r="AB34" s="24" t="n"/>
    </row>
    <row customHeight="1" ht="16.5" r="35" s="29">
      <c r="A35" s="19" t="n"/>
      <c r="B35" s="19" t="n"/>
      <c r="C35" s="51" t="inlineStr">
        <is>
          <t>一跳二迴旋</t>
        </is>
      </c>
      <c r="D35" s="51" t="inlineStr">
        <is>
          <t>女子組</t>
        </is>
      </c>
      <c r="E35" s="51" t="inlineStr">
        <is>
          <t>五年級</t>
        </is>
      </c>
      <c r="F35" s="51" t="inlineStr">
        <is>
          <t>赤崁國小</t>
        </is>
      </c>
      <c r="G35" s="51" t="inlineStr">
        <is>
          <t>宋蕙庭</t>
        </is>
      </c>
      <c r="H35" s="51" t="inlineStr">
        <is>
          <t>黃梓菘</t>
        </is>
      </c>
      <c r="I35" s="51" t="inlineStr">
        <is>
          <t>A5226</t>
        </is>
      </c>
      <c r="J35" s="49" t="n">
        <v>83</v>
      </c>
      <c r="K35" s="11" t="inlineStr">
        <is>
          <t>銅質獎</t>
        </is>
      </c>
      <c r="L35" s="11" t="n"/>
      <c r="M35" s="21" t="n"/>
      <c r="N35" s="3" t="n"/>
      <c r="O35" s="3" t="n"/>
      <c r="P35" s="3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  <c r="AA35" s="24" t="n"/>
      <c r="AB35" s="24" t="n"/>
    </row>
    <row customHeight="1" ht="16.5" r="36" s="29">
      <c r="A36" s="19" t="n"/>
      <c r="B36" s="19" t="n"/>
      <c r="C36" s="51" t="inlineStr">
        <is>
          <t>一跳二迴旋</t>
        </is>
      </c>
      <c r="D36" s="51" t="inlineStr">
        <is>
          <t>女子組</t>
        </is>
      </c>
      <c r="E36" s="51" t="inlineStr">
        <is>
          <t>五年級</t>
        </is>
      </c>
      <c r="F36" s="51" t="inlineStr">
        <is>
          <t>七美國小</t>
        </is>
      </c>
      <c r="G36" s="51" t="inlineStr">
        <is>
          <t>許以欣</t>
        </is>
      </c>
      <c r="H36" s="51" t="inlineStr">
        <is>
          <t>吳麗玲</t>
        </is>
      </c>
      <c r="I36" s="51" t="inlineStr">
        <is>
          <t>A5239</t>
        </is>
      </c>
      <c r="J36" s="49" t="n">
        <v>80</v>
      </c>
      <c r="K36" s="11" t="inlineStr">
        <is>
          <t>銅質獎</t>
        </is>
      </c>
      <c r="L36" s="11" t="n"/>
      <c r="M36" s="21" t="n"/>
      <c r="N36" s="3" t="n"/>
      <c r="O36" s="3" t="n"/>
      <c r="P36" s="3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4" t="n"/>
      <c r="AA36" s="24" t="n"/>
      <c r="AB36" s="24" t="n"/>
    </row>
    <row customHeight="1" ht="16.5" r="37" s="29">
      <c r="A37" s="19" t="n"/>
      <c r="B37" s="19" t="n"/>
      <c r="C37" s="51" t="inlineStr">
        <is>
          <t>一跳二迴旋</t>
        </is>
      </c>
      <c r="D37" s="51" t="inlineStr">
        <is>
          <t>女子組</t>
        </is>
      </c>
      <c r="E37" s="51" t="inlineStr">
        <is>
          <t>五年級</t>
        </is>
      </c>
      <c r="F37" s="51" t="inlineStr">
        <is>
          <t>吉貝國小</t>
        </is>
      </c>
      <c r="G37" s="51" t="inlineStr">
        <is>
          <t>洪子涵</t>
        </is>
      </c>
      <c r="H37" s="51" t="inlineStr">
        <is>
          <t>廖嘉麗</t>
        </is>
      </c>
      <c r="I37" s="51" t="inlineStr">
        <is>
          <t>A5228</t>
        </is>
      </c>
      <c r="J37" s="49" t="n">
        <v>70</v>
      </c>
      <c r="K37" s="11" t="inlineStr">
        <is>
          <t>銅質獎</t>
        </is>
      </c>
      <c r="L37" s="11" t="n"/>
      <c r="M37" s="21" t="n"/>
      <c r="N37" s="3" t="n"/>
      <c r="O37" s="3" t="n"/>
      <c r="P37" s="3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4" t="n"/>
      <c r="AA37" s="24" t="n"/>
      <c r="AB37" s="24" t="n"/>
    </row>
    <row customHeight="1" ht="16.5" r="38" s="29">
      <c r="A38" s="19" t="n"/>
      <c r="B38" s="19" t="n"/>
      <c r="C38" s="51" t="inlineStr">
        <is>
          <t>一跳二迴旋</t>
        </is>
      </c>
      <c r="D38" s="51" t="inlineStr">
        <is>
          <t>女子組</t>
        </is>
      </c>
      <c r="E38" s="51" t="inlineStr">
        <is>
          <t>五年級</t>
        </is>
      </c>
      <c r="F38" s="51" t="inlineStr">
        <is>
          <t>中山國小</t>
        </is>
      </c>
      <c r="G38" s="51" t="inlineStr">
        <is>
          <t>鍾慧安</t>
        </is>
      </c>
      <c r="H38" s="51" t="inlineStr">
        <is>
          <t>許俊達</t>
        </is>
      </c>
      <c r="I38" s="51" t="inlineStr">
        <is>
          <t>A5215</t>
        </is>
      </c>
      <c r="J38" s="49" t="n">
        <v>68</v>
      </c>
      <c r="K38" s="11" t="inlineStr">
        <is>
          <t>銅質獎</t>
        </is>
      </c>
      <c r="L38" s="11" t="n"/>
      <c r="M38" s="21" t="n"/>
      <c r="N38" s="3" t="n"/>
      <c r="O38" s="3" t="n"/>
      <c r="P38" s="3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  <c r="Z38" s="24" t="n"/>
      <c r="AA38" s="24" t="n"/>
      <c r="AB38" s="24" t="n"/>
    </row>
    <row customHeight="1" ht="16.5" r="39" s="29">
      <c r="A39" s="19" t="n"/>
      <c r="B39" s="19" t="n"/>
      <c r="C39" s="51" t="inlineStr">
        <is>
          <t>一跳二迴旋</t>
        </is>
      </c>
      <c r="D39" s="51" t="inlineStr">
        <is>
          <t>女子組</t>
        </is>
      </c>
      <c r="E39" s="51" t="inlineStr">
        <is>
          <t>五年級</t>
        </is>
      </c>
      <c r="F39" s="51" t="inlineStr">
        <is>
          <t>鳥嶼國小</t>
        </is>
      </c>
      <c r="G39" s="51" t="inlineStr">
        <is>
          <t>吳逸萱</t>
        </is>
      </c>
      <c r="H39" s="51" t="inlineStr">
        <is>
          <t>紀宗秀</t>
        </is>
      </c>
      <c r="I39" s="51" t="inlineStr">
        <is>
          <t>A5227</t>
        </is>
      </c>
      <c r="J39" s="19" t="n">
        <v>63</v>
      </c>
      <c r="K39" s="39" t="n"/>
      <c r="L39" s="11" t="n"/>
      <c r="M39" s="21" t="n"/>
      <c r="N39" s="3" t="n"/>
      <c r="O39" s="3" t="n"/>
      <c r="P39" s="3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  <c r="Z39" s="24" t="n"/>
      <c r="AA39" s="24" t="n"/>
      <c r="AB39" s="24" t="n"/>
    </row>
    <row customHeight="1" ht="16.5" r="40" s="29">
      <c r="A40" s="19" t="n"/>
      <c r="B40" s="19" t="n"/>
      <c r="C40" s="51" t="inlineStr">
        <is>
          <t>一跳二迴旋</t>
        </is>
      </c>
      <c r="D40" s="51" t="inlineStr">
        <is>
          <t>女子組</t>
        </is>
      </c>
      <c r="E40" s="51" t="inlineStr">
        <is>
          <t>五年級</t>
        </is>
      </c>
      <c r="F40" s="51" t="inlineStr">
        <is>
          <t>龍門國小</t>
        </is>
      </c>
      <c r="G40" s="51" t="inlineStr">
        <is>
          <t>林芯妤</t>
        </is>
      </c>
      <c r="H40" s="51" t="inlineStr">
        <is>
          <t>陳中主</t>
        </is>
      </c>
      <c r="I40" s="51" t="inlineStr">
        <is>
          <t>A5222</t>
        </is>
      </c>
      <c r="J40" s="49" t="n">
        <v>58</v>
      </c>
      <c r="K40" s="11" t="n"/>
      <c r="L40" s="11" t="n"/>
      <c r="M40" s="21" t="n"/>
      <c r="N40" s="3" t="n"/>
      <c r="O40" s="3" t="n"/>
      <c r="P40" s="3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  <c r="Z40" s="24" t="n"/>
      <c r="AA40" s="24" t="n"/>
      <c r="AB40" s="24" t="n"/>
    </row>
    <row customHeight="1" ht="16.5" r="41" s="29">
      <c r="A41" s="19" t="n"/>
      <c r="B41" s="19" t="n"/>
      <c r="C41" s="51" t="inlineStr">
        <is>
          <t>一跳二迴旋</t>
        </is>
      </c>
      <c r="D41" s="51" t="inlineStr">
        <is>
          <t>女子組</t>
        </is>
      </c>
      <c r="E41" s="51" t="inlineStr">
        <is>
          <t>五年級</t>
        </is>
      </c>
      <c r="F41" s="51" t="inlineStr">
        <is>
          <t>嵵裡國小</t>
        </is>
      </c>
      <c r="G41" s="51" t="inlineStr">
        <is>
          <t>陳佑綺</t>
        </is>
      </c>
      <c r="H41" s="51" t="inlineStr">
        <is>
          <t>蕭雅丰</t>
        </is>
      </c>
      <c r="I41" s="51" t="inlineStr">
        <is>
          <t>A5217</t>
        </is>
      </c>
      <c r="J41" s="49" t="n">
        <v>44</v>
      </c>
      <c r="K41" s="39" t="n"/>
      <c r="L41" s="31" t="n"/>
      <c r="M41" s="21" t="n"/>
      <c r="N41" s="3" t="n"/>
      <c r="O41" s="3" t="n"/>
      <c r="P41" s="3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  <c r="Z41" s="24" t="n"/>
      <c r="AA41" s="24" t="n"/>
      <c r="AB41" s="24" t="n"/>
    </row>
    <row customHeight="1" ht="16.5" r="42" s="29">
      <c r="A42" s="19" t="n"/>
      <c r="B42" s="19" t="n"/>
      <c r="C42" s="51" t="inlineStr">
        <is>
          <t>一跳二迴旋</t>
        </is>
      </c>
      <c r="D42" s="51" t="inlineStr">
        <is>
          <t>女子組</t>
        </is>
      </c>
      <c r="E42" s="51" t="inlineStr">
        <is>
          <t>五年級</t>
        </is>
      </c>
      <c r="F42" s="51" t="inlineStr">
        <is>
          <t>嵵裡國小</t>
        </is>
      </c>
      <c r="G42" s="51" t="inlineStr">
        <is>
          <t>陳嘉瀅</t>
        </is>
      </c>
      <c r="H42" s="51" t="inlineStr">
        <is>
          <t>蕭雅丰</t>
        </is>
      </c>
      <c r="I42" s="51" t="inlineStr">
        <is>
          <t>A5218</t>
        </is>
      </c>
      <c r="J42" s="49" t="n">
        <v>35</v>
      </c>
      <c r="K42" s="11" t="n"/>
      <c r="L42" s="31" t="n"/>
      <c r="M42" s="21" t="n"/>
      <c r="N42" s="3" t="n"/>
      <c r="O42" s="3" t="n"/>
      <c r="P42" s="3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  <c r="Z42" s="24" t="n"/>
      <c r="AA42" s="24" t="n"/>
      <c r="AB42" s="24" t="n"/>
    </row>
    <row customHeight="1" ht="16.5" r="43" s="29">
      <c r="A43" s="19" t="n"/>
      <c r="B43" s="19" t="n"/>
      <c r="C43" s="51" t="inlineStr">
        <is>
          <t>一跳二迴旋</t>
        </is>
      </c>
      <c r="D43" s="51" t="inlineStr">
        <is>
          <t>女子組</t>
        </is>
      </c>
      <c r="E43" s="51" t="inlineStr">
        <is>
          <t>五年級</t>
        </is>
      </c>
      <c r="F43" s="51" t="inlineStr">
        <is>
          <t>隘門國小</t>
        </is>
      </c>
      <c r="G43" s="51" t="inlineStr">
        <is>
          <t>郭宇葳</t>
        </is>
      </c>
      <c r="H43" s="51" t="inlineStr">
        <is>
          <t>王韻筑</t>
        </is>
      </c>
      <c r="I43" s="51" t="inlineStr">
        <is>
          <t>A5224</t>
        </is>
      </c>
      <c r="J43" s="49" t="n">
        <v>31</v>
      </c>
      <c r="K43" s="11" t="n"/>
      <c r="L43" s="31" t="n"/>
      <c r="M43" s="21" t="n"/>
      <c r="N43" s="3" t="n"/>
      <c r="O43" s="3" t="n"/>
      <c r="P43" s="3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  <c r="Z43" s="24" t="n"/>
      <c r="AA43" s="24" t="n"/>
      <c r="AB43" s="24" t="n"/>
    </row>
    <row customHeight="1" ht="16.5" r="44" s="29">
      <c r="A44" s="19" t="n"/>
      <c r="B44" s="19" t="n"/>
      <c r="C44" s="51" t="inlineStr">
        <is>
          <t>一跳二迴旋</t>
        </is>
      </c>
      <c r="D44" s="51" t="inlineStr">
        <is>
          <t>女子組</t>
        </is>
      </c>
      <c r="E44" s="51" t="inlineStr">
        <is>
          <t>五年級</t>
        </is>
      </c>
      <c r="F44" s="51" t="inlineStr">
        <is>
          <t>外垵國小</t>
        </is>
      </c>
      <c r="G44" s="51" t="inlineStr">
        <is>
          <t>許雅捷</t>
        </is>
      </c>
      <c r="H44" s="51" t="inlineStr">
        <is>
          <t>李嘉欣</t>
        </is>
      </c>
      <c r="I44" s="51" t="inlineStr">
        <is>
          <t>A5236</t>
        </is>
      </c>
      <c r="J44" s="49" t="n">
        <v>26</v>
      </c>
      <c r="K44" s="11" t="n"/>
      <c r="L44" s="31" t="n"/>
      <c r="M44" s="21" t="n"/>
      <c r="N44" s="3" t="n"/>
      <c r="O44" s="3" t="n"/>
      <c r="P44" s="3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  <c r="Z44" s="24" t="n"/>
      <c r="AA44" s="24" t="n"/>
      <c r="AB44" s="24" t="n"/>
    </row>
    <row customHeight="1" ht="16.5" r="45" s="29">
      <c r="A45" s="19" t="n"/>
      <c r="B45" s="19" t="n"/>
      <c r="C45" s="51" t="inlineStr">
        <is>
          <t>一跳二迴旋</t>
        </is>
      </c>
      <c r="D45" s="51" t="inlineStr">
        <is>
          <t>女子組</t>
        </is>
      </c>
      <c r="E45" s="51" t="inlineStr">
        <is>
          <t>五年級</t>
        </is>
      </c>
      <c r="F45" s="51" t="inlineStr">
        <is>
          <t>文澳國小</t>
        </is>
      </c>
      <c r="G45" s="51" t="inlineStr">
        <is>
          <t>陳信諭</t>
        </is>
      </c>
      <c r="H45" s="51" t="inlineStr">
        <is>
          <t>魏芃蓁</t>
        </is>
      </c>
      <c r="I45" s="51" t="inlineStr">
        <is>
          <t>A5248</t>
        </is>
      </c>
      <c r="J45" s="19" t="n">
        <v>24</v>
      </c>
      <c r="K45" s="11" t="n"/>
      <c r="L45" s="31" t="n"/>
      <c r="M45" s="21" t="n"/>
      <c r="N45" s="3" t="n"/>
      <c r="O45" s="3" t="n"/>
      <c r="P45" s="3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  <c r="Z45" s="24" t="n"/>
      <c r="AA45" s="24" t="n"/>
      <c r="AB45" s="24" t="n"/>
    </row>
    <row customHeight="1" ht="16.5" r="46" s="29">
      <c r="A46" s="19" t="n"/>
      <c r="B46" s="19" t="n"/>
      <c r="C46" s="51" t="inlineStr">
        <is>
          <t>一跳二迴旋</t>
        </is>
      </c>
      <c r="D46" s="51" t="inlineStr">
        <is>
          <t>女子組</t>
        </is>
      </c>
      <c r="E46" s="51" t="inlineStr">
        <is>
          <t>五年級</t>
        </is>
      </c>
      <c r="F46" s="51" t="inlineStr">
        <is>
          <t>湖西國小</t>
        </is>
      </c>
      <c r="G46" s="51" t="inlineStr">
        <is>
          <t>許溫寧</t>
        </is>
      </c>
      <c r="H46" s="51" t="inlineStr">
        <is>
          <t>洪瓊芳</t>
        </is>
      </c>
      <c r="I46" s="51" t="inlineStr">
        <is>
          <t>A5220</t>
        </is>
      </c>
      <c r="J46" s="49" t="n">
        <v>18</v>
      </c>
      <c r="K46" s="11" t="n"/>
      <c r="L46" s="31" t="n"/>
      <c r="M46" s="21" t="n"/>
      <c r="N46" s="3" t="n"/>
      <c r="O46" s="3" t="n"/>
      <c r="P46" s="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4" t="n"/>
      <c r="AB46" s="24" t="n"/>
    </row>
    <row customHeight="1" ht="16.5" r="47" s="29">
      <c r="A47" s="36" t="n"/>
      <c r="B47" s="36" t="n"/>
      <c r="C47" s="51" t="inlineStr">
        <is>
          <t>一跳二迴旋</t>
        </is>
      </c>
      <c r="D47" s="51" t="inlineStr">
        <is>
          <t>女子組</t>
        </is>
      </c>
      <c r="E47" s="51" t="inlineStr">
        <is>
          <t>五年級</t>
        </is>
      </c>
      <c r="F47" s="51" t="inlineStr">
        <is>
          <t>湖西國小</t>
        </is>
      </c>
      <c r="G47" s="51" t="inlineStr">
        <is>
          <t>陳紫琳</t>
        </is>
      </c>
      <c r="H47" s="51" t="inlineStr">
        <is>
          <t>洪瓊芳</t>
        </is>
      </c>
      <c r="I47" s="51" t="inlineStr">
        <is>
          <t>A5221</t>
        </is>
      </c>
      <c r="J47" s="54" t="n">
        <v>13</v>
      </c>
      <c r="K47" s="11" t="n"/>
      <c r="L47" s="31" t="n"/>
      <c r="M47" s="21" t="n"/>
      <c r="N47" s="3" t="n"/>
      <c r="O47" s="3" t="n"/>
      <c r="P47" s="3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  <c r="Z47" s="24" t="n"/>
      <c r="AA47" s="24" t="n"/>
      <c r="AB47" s="24" t="n"/>
    </row>
    <row customHeight="1" ht="16.5" r="48" s="29">
      <c r="A48" s="19" t="n"/>
      <c r="B48" s="19" t="n"/>
      <c r="C48" s="51" t="inlineStr">
        <is>
          <t>一跳二迴旋</t>
        </is>
      </c>
      <c r="D48" s="51" t="inlineStr">
        <is>
          <t>女子組</t>
        </is>
      </c>
      <c r="E48" s="51" t="inlineStr">
        <is>
          <t>五年級</t>
        </is>
      </c>
      <c r="F48" s="51" t="inlineStr">
        <is>
          <t>中正國小</t>
        </is>
      </c>
      <c r="G48" s="51" t="inlineStr">
        <is>
          <t>張心晨</t>
        </is>
      </c>
      <c r="H48" s="51" t="inlineStr">
        <is>
          <t>呂若琪</t>
        </is>
      </c>
      <c r="I48" s="51" t="inlineStr">
        <is>
          <t>A5204</t>
        </is>
      </c>
      <c r="J48" s="54" t="n">
        <v>11</v>
      </c>
      <c r="K48" s="11" t="n"/>
      <c r="L48" s="31" t="n"/>
      <c r="M48" s="21" t="n"/>
      <c r="N48" s="3" t="n"/>
      <c r="O48" s="3" t="n"/>
      <c r="P48" s="3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  <c r="Z48" s="24" t="n"/>
      <c r="AA48" s="24" t="n"/>
      <c r="AB48" s="24" t="n"/>
    </row>
    <row customHeight="1" ht="16.5" r="49" s="29">
      <c r="A49" s="19" t="n"/>
      <c r="B49" s="19" t="n"/>
      <c r="C49" s="51" t="inlineStr">
        <is>
          <t>一跳二迴旋</t>
        </is>
      </c>
      <c r="D49" s="51" t="inlineStr">
        <is>
          <t>女子組</t>
        </is>
      </c>
      <c r="E49" s="51" t="inlineStr">
        <is>
          <t>五年級</t>
        </is>
      </c>
      <c r="F49" s="51" t="inlineStr">
        <is>
          <t>中興國小</t>
        </is>
      </c>
      <c r="G49" s="51" t="inlineStr">
        <is>
          <t>伍岑潔</t>
        </is>
      </c>
      <c r="H49" s="51" t="inlineStr">
        <is>
          <t>陳心潔</t>
        </is>
      </c>
      <c r="I49" s="51" t="inlineStr">
        <is>
          <t>A5208</t>
        </is>
      </c>
      <c r="J49" s="49" t="n">
        <v>4</v>
      </c>
      <c r="K49" s="11" t="n"/>
      <c r="L49" s="31" t="n"/>
      <c r="M49" s="21" t="n"/>
      <c r="N49" s="3" t="n"/>
      <c r="O49" s="3" t="n"/>
      <c r="P49" s="3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  <c r="Z49" s="24" t="n"/>
      <c r="AA49" s="24" t="n"/>
      <c r="AB49" s="24" t="n"/>
    </row>
    <row customHeight="1" ht="16.5" r="50" s="29">
      <c r="A50" s="19" t="n"/>
      <c r="B50" s="19" t="n"/>
      <c r="C50" s="51" t="inlineStr">
        <is>
          <t>一跳二迴旋</t>
        </is>
      </c>
      <c r="D50" s="51" t="inlineStr">
        <is>
          <t>女子組</t>
        </is>
      </c>
      <c r="E50" s="51" t="inlineStr">
        <is>
          <t>五年級</t>
        </is>
      </c>
      <c r="F50" s="51" t="inlineStr">
        <is>
          <t>嵵裡國小</t>
        </is>
      </c>
      <c r="G50" s="51" t="inlineStr">
        <is>
          <t>林思妤</t>
        </is>
      </c>
      <c r="H50" s="51" t="inlineStr">
        <is>
          <t>蕭雅丰</t>
        </is>
      </c>
      <c r="I50" s="51" t="inlineStr">
        <is>
          <t>A5216</t>
        </is>
      </c>
      <c r="J50" s="49" t="n">
        <v>4</v>
      </c>
      <c r="K50" s="11" t="n"/>
      <c r="L50" s="31" t="n"/>
      <c r="M50" s="21" t="n"/>
      <c r="N50" s="3" t="n"/>
      <c r="O50" s="3" t="n"/>
      <c r="P50" s="3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  <c r="Z50" s="24" t="n"/>
      <c r="AA50" s="24" t="n"/>
      <c r="AB50" s="24" t="n"/>
    </row>
    <row customHeight="1" ht="16.5" r="51" s="29">
      <c r="A51" s="19" t="n"/>
      <c r="B51" s="19" t="n"/>
      <c r="C51" s="11" t="n"/>
      <c r="D51" s="11" t="n"/>
      <c r="E51" s="11" t="n"/>
      <c r="F51" s="51" t="n"/>
      <c r="G51" s="51" t="n"/>
      <c r="H51" s="51" t="n"/>
      <c r="I51" s="51" t="n"/>
      <c r="J51" s="49" t="n"/>
      <c r="K51" s="11" t="n"/>
      <c r="L51" s="31" t="n"/>
      <c r="M51" s="21" t="n"/>
      <c r="N51" s="3" t="n"/>
      <c r="O51" s="3" t="n"/>
      <c r="P51" s="3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  <c r="Z51" s="24" t="n"/>
      <c r="AA51" s="24" t="n"/>
      <c r="AB51" s="24" t="n"/>
    </row>
    <row customHeight="1" ht="16.5" r="52" s="29">
      <c r="A52" s="19" t="n"/>
      <c r="B52" s="19" t="n"/>
      <c r="C52" s="11" t="n"/>
      <c r="D52" s="11" t="n"/>
      <c r="E52" s="11" t="n"/>
      <c r="F52" s="51" t="n"/>
      <c r="G52" s="51" t="n"/>
      <c r="H52" s="51" t="n"/>
      <c r="I52" s="51" t="n"/>
      <c r="J52" s="49" t="n"/>
      <c r="K52" s="39" t="n"/>
      <c r="L52" s="31" t="n"/>
      <c r="M52" s="21" t="n"/>
      <c r="N52" s="3" t="n"/>
      <c r="O52" s="3" t="n"/>
      <c r="P52" s="3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  <c r="Z52" s="24" t="n"/>
      <c r="AA52" s="24" t="n"/>
      <c r="AB52" s="24" t="n"/>
    </row>
    <row customHeight="1" ht="16.5" r="53" s="29">
      <c r="A53" s="19" t="n"/>
      <c r="B53" s="19" t="n"/>
      <c r="C53" s="11" t="n"/>
      <c r="D53" s="11" t="n"/>
      <c r="E53" s="11" t="n"/>
      <c r="F53" s="51" t="n"/>
      <c r="G53" s="51" t="n"/>
      <c r="H53" s="51" t="n"/>
      <c r="I53" s="51" t="n"/>
      <c r="J53" s="49" t="n"/>
      <c r="K53" s="11" t="n"/>
      <c r="L53" s="31" t="n"/>
      <c r="M53" s="21" t="n"/>
      <c r="N53" s="3" t="n"/>
      <c r="O53" s="3" t="n"/>
      <c r="P53" s="3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24" t="n"/>
      <c r="AA53" s="24" t="n"/>
      <c r="AB53" s="24" t="n"/>
    </row>
    <row customHeight="1" ht="16.5" r="54" s="29">
      <c r="A54" s="19" t="n"/>
      <c r="B54" s="19" t="n"/>
      <c r="C54" s="19" t="n"/>
      <c r="D54" s="19" t="n"/>
      <c r="E54" s="19" t="n"/>
      <c r="F54" s="51" t="n"/>
      <c r="G54" s="51" t="n"/>
      <c r="H54" s="51" t="n"/>
      <c r="I54" s="51" t="n"/>
      <c r="J54" s="49" t="n"/>
      <c r="K54" s="11" t="n"/>
      <c r="L54" s="31" t="n"/>
      <c r="M54" s="21" t="n"/>
      <c r="N54" s="3" t="n"/>
      <c r="O54" s="3" t="n"/>
      <c r="P54" s="3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  <c r="Z54" s="24" t="n"/>
      <c r="AA54" s="24" t="n"/>
      <c r="AB54" s="24" t="n"/>
    </row>
    <row customHeight="1" ht="16.5" r="55" s="29">
      <c r="A55" s="19" t="n"/>
      <c r="B55" s="19" t="n"/>
      <c r="C55" s="11" t="n"/>
      <c r="D55" s="11" t="n"/>
      <c r="E55" s="11" t="n"/>
      <c r="F55" s="51" t="n"/>
      <c r="G55" s="51" t="n"/>
      <c r="H55" s="51" t="n"/>
      <c r="I55" s="51" t="n"/>
      <c r="J55" s="49" t="n"/>
      <c r="K55" s="11" t="n"/>
      <c r="L55" s="31" t="n"/>
      <c r="M55" s="21" t="n"/>
      <c r="N55" s="3" t="n"/>
      <c r="O55" s="3" t="n"/>
      <c r="P55" s="3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  <c r="Z55" s="24" t="n"/>
      <c r="AA55" s="24" t="n"/>
      <c r="AB55" s="24" t="n"/>
    </row>
    <row customHeight="1" ht="16.5" r="56" s="29">
      <c r="A56" s="19" t="n"/>
      <c r="B56" s="19" t="n"/>
      <c r="C56" s="11" t="n"/>
      <c r="D56" s="11" t="n"/>
      <c r="E56" s="11" t="n"/>
      <c r="F56" s="51" t="n"/>
      <c r="G56" s="51" t="n"/>
      <c r="H56" s="51" t="n"/>
      <c r="I56" s="51" t="n"/>
      <c r="J56" s="49" t="n"/>
      <c r="K56" s="39" t="n"/>
      <c r="L56" s="31" t="n"/>
      <c r="M56" s="21" t="n"/>
      <c r="N56" s="3" t="n"/>
      <c r="O56" s="3" t="n"/>
      <c r="P56" s="3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  <c r="Z56" s="24" t="n"/>
      <c r="AA56" s="24" t="n"/>
      <c r="AB56" s="24" t="n"/>
    </row>
    <row customHeight="1" ht="16.5" r="57" s="29">
      <c r="A57" s="19" t="n"/>
      <c r="B57" s="19" t="n"/>
      <c r="C57" s="11" t="n"/>
      <c r="D57" s="11" t="n"/>
      <c r="E57" s="11" t="n"/>
      <c r="F57" s="51" t="n"/>
      <c r="G57" s="51" t="n"/>
      <c r="H57" s="51" t="n"/>
      <c r="I57" s="51" t="n"/>
      <c r="J57" s="49" t="n"/>
      <c r="K57" s="11" t="n"/>
      <c r="L57" s="31" t="n"/>
      <c r="M57" s="21" t="n"/>
      <c r="N57" s="3" t="n"/>
      <c r="O57" s="3" t="n"/>
      <c r="P57" s="3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  <c r="Z57" s="24" t="n"/>
      <c r="AA57" s="24" t="n"/>
      <c r="AB57" s="24" t="n"/>
    </row>
    <row customHeight="1" ht="16.5" r="58" s="29">
      <c r="A58" s="19" t="n"/>
      <c r="B58" s="19" t="n"/>
      <c r="C58" s="11" t="n"/>
      <c r="D58" s="11" t="n"/>
      <c r="E58" s="11" t="n"/>
      <c r="F58" s="50" t="n"/>
      <c r="G58" s="50" t="n"/>
      <c r="H58" s="50" t="n"/>
      <c r="I58" s="50" t="n"/>
      <c r="J58" s="49" t="n"/>
      <c r="K58" s="11" t="n"/>
      <c r="L58" s="33" t="n"/>
      <c r="M58" s="3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24" t="n"/>
      <c r="AA58" s="24" t="n"/>
      <c r="AB58" s="24" t="n"/>
    </row>
    <row customHeight="1" ht="16.5" r="59" s="29">
      <c r="A59" s="19" t="n"/>
      <c r="B59" s="19" t="n"/>
      <c r="C59" s="11" t="n"/>
      <c r="D59" s="11" t="n"/>
      <c r="E59" s="11" t="n"/>
      <c r="F59" s="50" t="n"/>
      <c r="G59" s="50" t="n"/>
      <c r="H59" s="50" t="n"/>
      <c r="I59" s="50" t="n"/>
      <c r="J59" s="49" t="n"/>
      <c r="K59" s="11" t="n"/>
      <c r="L59" s="33" t="n"/>
      <c r="M59" s="3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  <c r="AA59" s="24" t="n"/>
      <c r="AB59" s="24" t="n"/>
    </row>
    <row customHeight="1" ht="16.5" r="60" s="29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49" t="n"/>
      <c r="K60" s="39" t="n"/>
      <c r="L60" s="33" t="n"/>
      <c r="M60" s="21" t="n"/>
      <c r="N60" s="3" t="n"/>
      <c r="O60" s="3" t="n"/>
      <c r="P60" s="3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  <c r="AA60" s="24" t="n"/>
      <c r="AB60" s="24" t="n"/>
    </row>
    <row customHeight="1" ht="16.5" r="61" s="29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49" t="n"/>
      <c r="K61" s="11" t="n"/>
      <c r="L61" s="33" t="n"/>
      <c r="M61" s="21" t="n"/>
      <c r="N61" s="3" t="n"/>
      <c r="O61" s="3" t="n"/>
      <c r="P61" s="3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</row>
    <row customHeight="1" ht="16.5" r="62" s="29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49" t="n"/>
      <c r="K62" s="11" t="n"/>
      <c r="L62" s="33" t="n"/>
      <c r="M62" s="21" t="n"/>
      <c r="N62" s="3" t="n"/>
      <c r="O62" s="3" t="n"/>
      <c r="P62" s="3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  <c r="AA62" s="24" t="n"/>
      <c r="AB62" s="24" t="n"/>
    </row>
    <row customHeight="1" ht="16.5" r="63" s="29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49" t="n"/>
      <c r="K63" s="11" t="n"/>
      <c r="L63" s="33" t="n"/>
      <c r="M63" s="21" t="n"/>
      <c r="N63" s="3" t="n"/>
      <c r="O63" s="3" t="n"/>
      <c r="P63" s="3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  <c r="Z63" s="24" t="n"/>
      <c r="AA63" s="24" t="n"/>
      <c r="AB63" s="24" t="n"/>
    </row>
    <row customHeight="1" ht="16.5" r="64" s="29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49" t="n"/>
      <c r="K64" s="11" t="n"/>
      <c r="L64" s="33" t="n"/>
      <c r="M64" s="21" t="n"/>
      <c r="N64" s="3" t="n"/>
      <c r="O64" s="3" t="n"/>
      <c r="P64" s="3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  <c r="Z64" s="24" t="n"/>
      <c r="AA64" s="24" t="n"/>
      <c r="AB64" s="24" t="n"/>
    </row>
    <row customHeight="1" ht="16.5" r="65" s="29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49" t="n"/>
      <c r="K65" s="11" t="n"/>
      <c r="L65" s="33" t="n"/>
      <c r="M65" s="21" t="n"/>
      <c r="N65" s="3" t="n"/>
      <c r="O65" s="3" t="n"/>
      <c r="P65" s="3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  <c r="Z65" s="24" t="n"/>
      <c r="AA65" s="24" t="n"/>
      <c r="AB65" s="24" t="n"/>
    </row>
    <row customHeight="1" ht="16.5" r="66" s="29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49" t="n"/>
      <c r="K66" s="11" t="n"/>
      <c r="L66" s="33" t="n"/>
      <c r="M66" s="21" t="n"/>
      <c r="N66" s="3" t="n"/>
      <c r="O66" s="3" t="n"/>
      <c r="P66" s="3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  <c r="Z66" s="24" t="n"/>
      <c r="AA66" s="24" t="n"/>
      <c r="AB66" s="24" t="n"/>
    </row>
    <row customHeight="1" ht="16.5" r="67" s="29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49" t="n"/>
      <c r="K67" s="39" t="n"/>
      <c r="L67" s="33" t="n"/>
      <c r="M67" s="21" t="n"/>
      <c r="N67" s="3" t="n"/>
      <c r="O67" s="3" t="n"/>
      <c r="P67" s="3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  <c r="Z67" s="24" t="n"/>
      <c r="AA67" s="24" t="n"/>
      <c r="AB67" s="24" t="n"/>
    </row>
    <row customHeight="1" ht="16.5" r="68" s="29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49" t="n"/>
      <c r="K68" s="11" t="n"/>
      <c r="L68" s="33" t="n"/>
      <c r="M68" s="21" t="n"/>
      <c r="N68" s="3" t="n"/>
      <c r="O68" s="3" t="n"/>
      <c r="P68" s="3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  <c r="AA68" s="24" t="n"/>
      <c r="AB68" s="24" t="n"/>
    </row>
    <row customHeight="1" ht="16.5" r="69" s="29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49" t="n"/>
      <c r="K69" s="11" t="n"/>
      <c r="L69" s="33" t="n"/>
      <c r="M69" s="21" t="n"/>
      <c r="N69" s="3" t="n"/>
      <c r="O69" s="3" t="n"/>
      <c r="P69" s="3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  <c r="Z69" s="24" t="n"/>
      <c r="AA69" s="24" t="n"/>
      <c r="AB69" s="24" t="n"/>
    </row>
    <row customHeight="1" ht="16.5" r="70" s="29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49" t="n"/>
      <c r="K70" s="11" t="n"/>
      <c r="L70" s="33" t="n"/>
      <c r="M70" s="21" t="n"/>
      <c r="N70" s="3" t="n"/>
      <c r="O70" s="3" t="n"/>
      <c r="P70" s="3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  <c r="Z70" s="24" t="n"/>
      <c r="AA70" s="24" t="n"/>
      <c r="AB70" s="24" t="n"/>
    </row>
    <row customHeight="1" ht="16.5" r="71" s="29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49" t="n"/>
      <c r="K71" s="39" t="n"/>
      <c r="L71" s="33" t="n"/>
      <c r="M71" s="3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  <c r="Z71" s="24" t="n"/>
      <c r="AA71" s="24" t="n"/>
      <c r="AB71" s="24" t="n"/>
    </row>
    <row customHeight="1" ht="16.5" r="72" s="29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49" t="n"/>
      <c r="K72" s="11" t="n"/>
      <c r="L72" s="33" t="n"/>
      <c r="M72" s="3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  <c r="Y72" s="24" t="n"/>
      <c r="Z72" s="24" t="n"/>
      <c r="AA72" s="24" t="n"/>
      <c r="AB72" s="24" t="n"/>
    </row>
    <row customHeight="1" ht="16.5" r="73" s="29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49" t="n"/>
      <c r="K73" s="11" t="n"/>
      <c r="L73" s="33" t="n"/>
      <c r="M73" s="3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  <c r="Z73" s="24" t="n"/>
      <c r="AA73" s="24" t="n"/>
      <c r="AB73" s="24" t="n"/>
    </row>
    <row customHeight="1" ht="16.5" r="74" s="29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49" t="n"/>
      <c r="K74" s="11" t="n"/>
      <c r="L74" s="33" t="n"/>
      <c r="M74" s="3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  <c r="Z74" s="24" t="n"/>
      <c r="AA74" s="24" t="n"/>
      <c r="AB74" s="24" t="n"/>
    </row>
    <row customHeight="1" ht="16.5" r="75" s="29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49" t="n"/>
      <c r="K75" s="11" t="n"/>
      <c r="L75" s="33" t="n"/>
      <c r="M75" s="3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  <c r="Z75" s="24" t="n"/>
      <c r="AA75" s="24" t="n"/>
      <c r="AB75" s="24" t="n"/>
    </row>
    <row customHeight="1" ht="16.5" r="76" s="29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49" t="n"/>
      <c r="K76" s="11" t="n"/>
      <c r="L76" s="33" t="n"/>
      <c r="M76" s="3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  <c r="Y76" s="24" t="n"/>
      <c r="Z76" s="24" t="n"/>
      <c r="AA76" s="24" t="n"/>
      <c r="AB76" s="24" t="n"/>
    </row>
    <row customHeight="1" ht="16.5" r="77" s="29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49" t="n"/>
      <c r="K77" s="11" t="n"/>
      <c r="L77" s="33" t="n"/>
      <c r="M77" s="3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  <c r="Y77" s="24" t="n"/>
      <c r="Z77" s="24" t="n"/>
      <c r="AA77" s="24" t="n"/>
      <c r="AB77" s="24" t="n"/>
    </row>
    <row customHeight="1" ht="16.5" r="78" s="29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49" t="n"/>
      <c r="K78" s="11" t="n"/>
      <c r="L78" s="33" t="n"/>
      <c r="M78" s="3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  <c r="Y78" s="24" t="n"/>
      <c r="Z78" s="24" t="n"/>
      <c r="AA78" s="24" t="n"/>
      <c r="AB78" s="24" t="n"/>
    </row>
    <row customHeight="1" ht="16.5" r="79" s="29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49" t="n"/>
      <c r="K79" s="11" t="n"/>
      <c r="L79" s="33" t="n"/>
      <c r="M79" s="3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  <c r="Y79" s="24" t="n"/>
      <c r="Z79" s="24" t="n"/>
      <c r="AA79" s="24" t="n"/>
      <c r="AB79" s="24" t="n"/>
    </row>
    <row customHeight="1" ht="16.5" r="80" s="29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49" t="n"/>
      <c r="K80" s="11" t="n"/>
      <c r="L80" s="33" t="n"/>
      <c r="M80" s="3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  <c r="Y80" s="24" t="n"/>
      <c r="Z80" s="24" t="n"/>
      <c r="AA80" s="24" t="n"/>
      <c r="AB80" s="24" t="n"/>
    </row>
    <row customHeight="1" ht="16.5" r="81" s="29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49" t="n"/>
      <c r="K81" s="11" t="n"/>
      <c r="L81" s="33" t="n"/>
      <c r="M81" s="3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  <c r="Y81" s="24" t="n"/>
      <c r="Z81" s="24" t="n"/>
      <c r="AA81" s="24" t="n"/>
      <c r="AB81" s="24" t="n"/>
    </row>
    <row customHeight="1" ht="16.5" r="82" s="29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49" t="n"/>
      <c r="K82" s="11" t="n"/>
      <c r="L82" s="33" t="n"/>
      <c r="M82" s="3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  <c r="Y82" s="24" t="n"/>
      <c r="Z82" s="24" t="n"/>
      <c r="AA82" s="24" t="n"/>
      <c r="AB82" s="24" t="n"/>
    </row>
    <row customHeight="1" ht="16.5" r="83" s="29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49" t="n"/>
      <c r="K83" s="25" t="n"/>
      <c r="L83" s="33" t="n"/>
      <c r="M83" s="3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  <c r="Y83" s="24" t="n"/>
      <c r="Z83" s="24" t="n"/>
      <c r="AA83" s="24" t="n"/>
      <c r="AB83" s="24" t="n"/>
    </row>
    <row customHeight="1" ht="16.5" r="84" s="29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49" t="n"/>
      <c r="K84" s="25" t="n"/>
      <c r="L84" s="33" t="n"/>
      <c r="M84" s="3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  <c r="Y84" s="24" t="n"/>
      <c r="Z84" s="24" t="n"/>
      <c r="AA84" s="24" t="n"/>
      <c r="AB84" s="24" t="n"/>
    </row>
    <row customHeight="1" ht="16.5" r="85" s="29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49" t="n"/>
      <c r="K85" s="25" t="n"/>
      <c r="L85" s="33" t="n"/>
      <c r="M85" s="3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  <c r="Y85" s="24" t="n"/>
      <c r="Z85" s="24" t="n"/>
      <c r="AA85" s="24" t="n"/>
      <c r="AB85" s="24" t="n"/>
    </row>
    <row customHeight="1" ht="16.5" r="86" s="29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49" t="n"/>
      <c r="K86" s="25" t="n"/>
      <c r="L86" s="33" t="n"/>
      <c r="M86" s="3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4" t="n"/>
      <c r="Z86" s="24" t="n"/>
      <c r="AA86" s="24" t="n"/>
      <c r="AB86" s="24" t="n"/>
    </row>
    <row customHeight="1" ht="16.5" r="87" s="29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49" t="n"/>
      <c r="K87" s="25" t="n"/>
      <c r="L87" s="33" t="n"/>
      <c r="M87" s="3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  <c r="Y87" s="24" t="n"/>
      <c r="Z87" s="24" t="n"/>
      <c r="AA87" s="24" t="n"/>
      <c r="AB87" s="24" t="n"/>
    </row>
    <row customHeight="1" ht="16.5" r="88" s="29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49" t="n"/>
      <c r="K88" s="25" t="n"/>
      <c r="L88" s="33" t="n"/>
      <c r="M88" s="3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  <c r="Y88" s="24" t="n"/>
      <c r="Z88" s="24" t="n"/>
      <c r="AA88" s="24" t="n"/>
      <c r="AB88" s="24" t="n"/>
    </row>
    <row customHeight="1" ht="16.5" r="89" s="29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49" t="n"/>
      <c r="K89" s="25" t="n"/>
      <c r="L89" s="33" t="n"/>
      <c r="M89" s="3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  <c r="Y89" s="24" t="n"/>
      <c r="Z89" s="24" t="n"/>
      <c r="AA89" s="24" t="n"/>
      <c r="AB89" s="24" t="n"/>
    </row>
    <row customHeight="1" ht="16.5" r="90" s="29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49" t="n"/>
      <c r="K90" s="25" t="n"/>
      <c r="L90" s="33" t="n"/>
      <c r="M90" s="3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  <c r="Y90" s="24" t="n"/>
      <c r="Z90" s="24" t="n"/>
      <c r="AA90" s="24" t="n"/>
      <c r="AB90" s="24" t="n"/>
    </row>
    <row customHeight="1" ht="16.5" r="91" s="29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49" t="n"/>
      <c r="K91" s="25" t="n"/>
      <c r="L91" s="33" t="n"/>
      <c r="M91" s="3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  <c r="Y91" s="24" t="n"/>
      <c r="Z91" s="24" t="n"/>
      <c r="AA91" s="24" t="n"/>
      <c r="AB91" s="24" t="n"/>
    </row>
    <row customHeight="1" ht="16.5" r="92" s="29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49" t="n"/>
      <c r="K92" s="25" t="n"/>
      <c r="L92" s="33" t="n"/>
      <c r="M92" s="3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  <c r="Y92" s="24" t="n"/>
      <c r="Z92" s="24" t="n"/>
      <c r="AA92" s="24" t="n"/>
      <c r="AB92" s="24" t="n"/>
    </row>
    <row customHeight="1" ht="16.5" r="93" s="29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49" t="n"/>
      <c r="K93" s="25" t="n"/>
      <c r="L93" s="33" t="n"/>
      <c r="M93" s="3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  <c r="Y93" s="24" t="n"/>
      <c r="Z93" s="24" t="n"/>
      <c r="AA93" s="24" t="n"/>
      <c r="AB93" s="24" t="n"/>
    </row>
    <row customHeight="1" ht="16.5" r="94" s="29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49" t="n"/>
      <c r="K94" s="25" t="n"/>
      <c r="L94" s="33" t="n"/>
      <c r="M94" s="3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  <c r="Y94" s="24" t="n"/>
      <c r="Z94" s="24" t="n"/>
      <c r="AA94" s="24" t="n"/>
      <c r="AB94" s="24" t="n"/>
    </row>
    <row customHeight="1" ht="16.5" r="95" s="29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49" t="n"/>
      <c r="K95" s="25" t="n"/>
      <c r="L95" s="33" t="n"/>
      <c r="M95" s="3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  <c r="Y95" s="24" t="n"/>
      <c r="Z95" s="24" t="n"/>
      <c r="AA95" s="24" t="n"/>
      <c r="AB95" s="24" t="n"/>
    </row>
    <row customHeight="1" ht="16.5" r="96" s="29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49" t="n"/>
      <c r="K96" s="25" t="n"/>
      <c r="L96" s="33" t="n"/>
      <c r="M96" s="3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  <c r="Y96" s="24" t="n"/>
      <c r="Z96" s="24" t="n"/>
      <c r="AA96" s="24" t="n"/>
      <c r="AB96" s="24" t="n"/>
    </row>
    <row customHeight="1" ht="16.5" r="97" s="29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49" t="n"/>
      <c r="K97" s="25" t="n"/>
      <c r="L97" s="33" t="n"/>
      <c r="M97" s="3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  <c r="Y97" s="24" t="n"/>
      <c r="Z97" s="24" t="n"/>
      <c r="AA97" s="24" t="n"/>
      <c r="AB97" s="24" t="n"/>
    </row>
    <row customHeight="1" ht="16.5" r="98" s="29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49" t="n"/>
      <c r="K98" s="25" t="n"/>
      <c r="L98" s="33" t="n"/>
      <c r="M98" s="3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  <c r="Y98" s="24" t="n"/>
      <c r="Z98" s="24" t="n"/>
      <c r="AA98" s="24" t="n"/>
      <c r="AB98" s="24" t="n"/>
    </row>
    <row customHeight="1" ht="16.5" r="99" s="29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49" t="n"/>
      <c r="K99" s="25" t="n"/>
      <c r="L99" s="33" t="n"/>
      <c r="M99" s="3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  <c r="Y99" s="24" t="n"/>
      <c r="Z99" s="24" t="n"/>
      <c r="AA99" s="24" t="n"/>
      <c r="AB99" s="24" t="n"/>
    </row>
    <row customHeight="1" ht="16.5" r="100" s="29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49" t="n"/>
      <c r="K100" s="25" t="n"/>
      <c r="L100" s="33" t="n"/>
      <c r="M100" s="3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  <c r="Y100" s="24" t="n"/>
      <c r="Z100" s="24" t="n"/>
      <c r="AA100" s="24" t="n"/>
      <c r="AB100" s="24" t="n"/>
    </row>
    <row customHeight="1" ht="16.5" r="101" s="29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56" t="n"/>
      <c r="K101" s="25" t="n"/>
      <c r="L101" s="33" t="n"/>
      <c r="M101" s="3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  <c r="Z101" s="24" t="n"/>
      <c r="AA101" s="24" t="n"/>
      <c r="AB101" s="24" t="n"/>
    </row>
    <row customHeight="1" ht="16.5" r="102" s="29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56" t="n"/>
      <c r="K102" s="25" t="n"/>
      <c r="L102" s="33" t="n"/>
      <c r="M102" s="3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  <c r="Z102" s="24" t="n"/>
      <c r="AA102" s="24" t="n"/>
      <c r="AB102" s="24" t="n"/>
    </row>
    <row customHeight="1" ht="16.5" r="103" s="29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56" t="n"/>
      <c r="K103" s="25" t="n"/>
      <c r="L103" s="33" t="n"/>
      <c r="M103" s="3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  <c r="Z103" s="24" t="n"/>
      <c r="AA103" s="24" t="n"/>
      <c r="AB103" s="24" t="n"/>
    </row>
    <row customHeight="1" ht="16.5" r="104" s="29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56" t="n"/>
      <c r="K104" s="25" t="n"/>
      <c r="L104" s="33" t="n"/>
      <c r="M104" s="3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  <c r="Z104" s="24" t="n"/>
      <c r="AA104" s="24" t="n"/>
      <c r="AB104" s="24" t="n"/>
    </row>
    <row customHeight="1" ht="16.5" r="105" s="29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56" t="n"/>
      <c r="K105" s="25" t="n"/>
      <c r="L105" s="33" t="n"/>
      <c r="M105" s="3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  <c r="Z105" s="24" t="n"/>
      <c r="AA105" s="24" t="n"/>
      <c r="AB105" s="24" t="n"/>
    </row>
    <row customHeight="1" ht="16.5" r="106" s="29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56" t="n"/>
      <c r="K106" s="25" t="n"/>
      <c r="L106" s="33" t="n"/>
      <c r="M106" s="3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  <c r="Z106" s="24" t="n"/>
      <c r="AA106" s="24" t="n"/>
      <c r="AB106" s="24" t="n"/>
    </row>
    <row customHeight="1" ht="16.5" r="107" s="29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56" t="n"/>
      <c r="K107" s="25" t="n"/>
      <c r="L107" s="33" t="n"/>
      <c r="M107" s="3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  <c r="Z107" s="24" t="n"/>
      <c r="AA107" s="24" t="n"/>
      <c r="AB107" s="24" t="n"/>
    </row>
    <row customHeight="1" ht="16.5" r="108" s="29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56" t="n"/>
      <c r="K108" s="25" t="n"/>
      <c r="L108" s="33" t="n"/>
      <c r="M108" s="3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  <c r="Z108" s="24" t="n"/>
      <c r="AA108" s="24" t="n"/>
      <c r="AB108" s="24" t="n"/>
    </row>
    <row customHeight="1" ht="16.5" r="109" s="29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56" t="n"/>
      <c r="K109" s="25" t="n"/>
      <c r="L109" s="33" t="n"/>
      <c r="M109" s="3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  <c r="Z109" s="24" t="n"/>
      <c r="AA109" s="24" t="n"/>
      <c r="AB109" s="24" t="n"/>
    </row>
    <row customHeight="1" ht="16.5" r="110" s="29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56" t="n"/>
      <c r="K110" s="25" t="n"/>
      <c r="L110" s="33" t="n"/>
      <c r="M110" s="3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  <c r="Z110" s="24" t="n"/>
      <c r="AA110" s="24" t="n"/>
      <c r="AB110" s="24" t="n"/>
    </row>
    <row customHeight="1" ht="16.5" r="111" s="29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56" t="n"/>
      <c r="K111" s="25" t="n"/>
      <c r="L111" s="33" t="n"/>
      <c r="M111" s="3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  <c r="AA111" s="24" t="n"/>
      <c r="AB111" s="24" t="n"/>
    </row>
    <row customHeight="1" ht="16.5" r="112" s="29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56" t="n"/>
      <c r="K112" s="34" t="n"/>
      <c r="L112" s="33" t="n"/>
      <c r="M112" s="3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  <c r="Z112" s="24" t="n"/>
      <c r="AA112" s="24" t="n"/>
      <c r="AB112" s="24" t="n"/>
    </row>
    <row customHeight="1" ht="16.5" r="113" s="29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56" t="n"/>
      <c r="K113" s="34" t="n"/>
      <c r="L113" s="33" t="n"/>
      <c r="M113" s="3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  <c r="Z113" s="24" t="n"/>
      <c r="AA113" s="24" t="n"/>
      <c r="AB113" s="24" t="n"/>
    </row>
    <row customHeight="1" ht="16.5" r="114" s="29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56" t="n"/>
      <c r="K114" s="34" t="n"/>
      <c r="L114" s="33" t="n"/>
      <c r="M114" s="3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  <c r="Z114" s="24" t="n"/>
      <c r="AA114" s="24" t="n"/>
      <c r="AB114" s="24" t="n"/>
    </row>
    <row customHeight="1" ht="16.5" r="115" s="29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56" t="n"/>
      <c r="K115" s="34" t="n"/>
      <c r="L115" s="33" t="n"/>
      <c r="M115" s="3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  <c r="Z115" s="24" t="n"/>
      <c r="AA115" s="24" t="n"/>
      <c r="AB115" s="24" t="n"/>
    </row>
    <row customHeight="1" ht="16.5" r="116" s="29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56" t="n"/>
      <c r="K116" s="34" t="n"/>
      <c r="L116" s="33" t="n"/>
      <c r="M116" s="3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  <c r="Z116" s="24" t="n"/>
      <c r="AA116" s="24" t="n"/>
      <c r="AB116" s="24" t="n"/>
    </row>
    <row customHeight="1" ht="16.5" r="117" s="29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56" t="n"/>
      <c r="K117" s="34" t="n"/>
      <c r="L117" s="33" t="n"/>
      <c r="M117" s="3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  <c r="Z117" s="24" t="n"/>
      <c r="AA117" s="24" t="n"/>
      <c r="AB117" s="24" t="n"/>
    </row>
    <row customHeight="1" ht="16.5" r="118" s="29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56" t="n"/>
      <c r="K118" s="34" t="n"/>
      <c r="L118" s="33" t="n"/>
      <c r="M118" s="3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  <c r="Z118" s="24" t="n"/>
      <c r="AA118" s="24" t="n"/>
      <c r="AB118" s="24" t="n"/>
    </row>
    <row customHeight="1" ht="16.5" r="119" s="29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56" t="n"/>
      <c r="K119" s="34" t="n"/>
      <c r="L119" s="33" t="n"/>
      <c r="M119" s="3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  <c r="Z119" s="24" t="n"/>
      <c r="AA119" s="24" t="n"/>
      <c r="AB119" s="24" t="n"/>
    </row>
    <row customHeight="1" ht="16.5" r="120" s="29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56" t="n"/>
      <c r="K120" s="34" t="n"/>
      <c r="L120" s="33" t="n"/>
      <c r="M120" s="3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  <c r="Z120" s="24" t="n"/>
      <c r="AA120" s="24" t="n"/>
      <c r="AB120" s="24" t="n"/>
    </row>
    <row customHeight="1" ht="16.5" r="121" s="29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56" t="n"/>
      <c r="K121" s="34" t="n"/>
      <c r="L121" s="33" t="n"/>
      <c r="M121" s="3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  <c r="Z121" s="24" t="n"/>
      <c r="AA121" s="24" t="n"/>
      <c r="AB121" s="24" t="n"/>
    </row>
    <row customHeight="1" ht="16.5" r="122" s="29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56" t="n"/>
      <c r="K122" s="34" t="n"/>
      <c r="L122" s="33" t="n"/>
      <c r="M122" s="3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  <c r="Z122" s="24" t="n"/>
      <c r="AA122" s="24" t="n"/>
      <c r="AB122" s="24" t="n"/>
    </row>
    <row customHeight="1" ht="16.5" r="123" s="29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56" t="n"/>
      <c r="K123" s="34" t="n"/>
      <c r="L123" s="33" t="n"/>
      <c r="M123" s="3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  <c r="Z123" s="24" t="n"/>
      <c r="AA123" s="24" t="n"/>
      <c r="AB123" s="24" t="n"/>
    </row>
    <row customHeight="1" ht="16.5" r="124" s="29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56" t="n"/>
      <c r="K124" s="34" t="n"/>
      <c r="L124" s="33" t="n"/>
      <c r="M124" s="3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  <c r="Z124" s="24" t="n"/>
      <c r="AA124" s="24" t="n"/>
      <c r="AB124" s="24" t="n"/>
    </row>
    <row customHeight="1" ht="16.5" r="125" s="29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56" t="n"/>
      <c r="K125" s="34" t="n"/>
      <c r="L125" s="33" t="n"/>
      <c r="M125" s="3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  <c r="Z125" s="24" t="n"/>
      <c r="AA125" s="24" t="n"/>
      <c r="AB125" s="24" t="n"/>
    </row>
    <row customHeight="1" ht="16.5" r="126" s="29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56" t="n"/>
      <c r="K126" s="34" t="n"/>
      <c r="L126" s="33" t="n"/>
      <c r="M126" s="3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  <c r="Z126" s="24" t="n"/>
      <c r="AA126" s="24" t="n"/>
      <c r="AB126" s="24" t="n"/>
    </row>
    <row customHeight="1" ht="16.5" r="127" s="29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56" t="n"/>
      <c r="K127" s="34" t="n"/>
      <c r="L127" s="33" t="n"/>
      <c r="M127" s="3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  <c r="Z127" s="24" t="n"/>
      <c r="AA127" s="24" t="n"/>
      <c r="AB127" s="24" t="n"/>
    </row>
    <row customHeight="1" ht="16.5" r="128" s="29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56" t="n"/>
      <c r="K128" s="34" t="n"/>
      <c r="L128" s="33" t="n"/>
      <c r="M128" s="3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  <c r="Z128" s="24" t="n"/>
      <c r="AA128" s="24" t="n"/>
      <c r="AB128" s="24" t="n"/>
    </row>
    <row customHeight="1" ht="16.5" r="129" s="29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56" t="n"/>
      <c r="K129" s="34" t="n"/>
      <c r="L129" s="33" t="n"/>
      <c r="M129" s="3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  <c r="Z129" s="24" t="n"/>
      <c r="AA129" s="24" t="n"/>
      <c r="AB129" s="24" t="n"/>
    </row>
    <row customHeight="1" ht="16.5" r="130" s="29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56" t="n"/>
      <c r="K130" s="34" t="n"/>
      <c r="L130" s="33" t="n"/>
      <c r="M130" s="3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  <c r="Z130" s="24" t="n"/>
      <c r="AA130" s="24" t="n"/>
      <c r="AB130" s="24" t="n"/>
    </row>
    <row customHeight="1" ht="16.5" r="131" s="29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56" t="n"/>
      <c r="K131" s="34" t="n"/>
      <c r="L131" s="33" t="n"/>
      <c r="M131" s="3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  <c r="AA131" s="24" t="n"/>
      <c r="AB131" s="24" t="n"/>
    </row>
    <row customHeight="1" ht="16.5" r="132" s="29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56" t="n"/>
      <c r="K132" s="34" t="n"/>
      <c r="L132" s="33" t="n"/>
      <c r="M132" s="3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  <c r="Z132" s="24" t="n"/>
      <c r="AA132" s="24" t="n"/>
      <c r="AB132" s="24" t="n"/>
    </row>
    <row customHeight="1" ht="16.5" r="133" s="29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56" t="n"/>
      <c r="K133" s="34" t="n"/>
      <c r="L133" s="33" t="n"/>
      <c r="M133" s="3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  <c r="Z133" s="24" t="n"/>
      <c r="AA133" s="24" t="n"/>
      <c r="AB133" s="24" t="n"/>
    </row>
    <row customHeight="1" ht="16.5" r="134" s="29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56" t="n"/>
      <c r="K134" s="34" t="n"/>
      <c r="L134" s="33" t="n"/>
      <c r="M134" s="3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  <c r="Z134" s="24" t="n"/>
      <c r="AA134" s="24" t="n"/>
      <c r="AB134" s="24" t="n"/>
    </row>
    <row customHeight="1" ht="16.5" r="135" s="29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56" t="n"/>
      <c r="K135" s="34" t="n"/>
      <c r="L135" s="33" t="n"/>
      <c r="M135" s="3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  <c r="Z135" s="24" t="n"/>
      <c r="AA135" s="24" t="n"/>
      <c r="AB135" s="24" t="n"/>
    </row>
    <row customHeight="1" ht="16.5" r="136" s="29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56" t="n"/>
      <c r="K136" s="34" t="n"/>
      <c r="L136" s="33" t="n"/>
      <c r="M136" s="3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  <c r="Z136" s="24" t="n"/>
      <c r="AA136" s="24" t="n"/>
      <c r="AB136" s="24" t="n"/>
    </row>
    <row customHeight="1" ht="16.5" r="137" s="29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56" t="n"/>
      <c r="K137" s="34" t="n"/>
      <c r="L137" s="33" t="n"/>
      <c r="M137" s="3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  <c r="Z137" s="24" t="n"/>
      <c r="AA137" s="24" t="n"/>
      <c r="AB137" s="24" t="n"/>
    </row>
    <row customHeight="1" ht="16.5" r="138" s="29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56" t="n"/>
      <c r="K138" s="34" t="n"/>
      <c r="L138" s="33" t="n"/>
      <c r="M138" s="3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  <c r="Z138" s="24" t="n"/>
      <c r="AA138" s="24" t="n"/>
      <c r="AB138" s="24" t="n"/>
    </row>
    <row customHeight="1" ht="16.5" r="139" s="29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56" t="n"/>
      <c r="K139" s="34" t="n"/>
      <c r="L139" s="33" t="n"/>
      <c r="M139" s="3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  <c r="Z139" s="24" t="n"/>
      <c r="AA139" s="24" t="n"/>
      <c r="AB139" s="24" t="n"/>
    </row>
    <row customHeight="1" ht="16.5" r="140" s="29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56" t="n"/>
      <c r="K140" s="34" t="n"/>
      <c r="L140" s="33" t="n"/>
      <c r="M140" s="3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  <c r="Z140" s="24" t="n"/>
      <c r="AA140" s="24" t="n"/>
      <c r="AB140" s="24" t="n"/>
    </row>
    <row customHeight="1" ht="16.5" r="141" s="29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56" t="n"/>
      <c r="K141" s="34" t="n"/>
      <c r="L141" s="33" t="n"/>
      <c r="M141" s="3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  <c r="Z141" s="24" t="n"/>
      <c r="AA141" s="24" t="n"/>
      <c r="AB141" s="24" t="n"/>
    </row>
    <row customHeight="1" ht="16.5" r="142" s="29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56" t="n"/>
      <c r="K142" s="34" t="n"/>
      <c r="L142" s="33" t="n"/>
      <c r="M142" s="3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  <c r="Z142" s="24" t="n"/>
      <c r="AA142" s="24" t="n"/>
      <c r="AB142" s="24" t="n"/>
    </row>
    <row customHeight="1" ht="16.5" r="143" s="29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56" t="n"/>
      <c r="K143" s="34" t="n"/>
      <c r="L143" s="33" t="n"/>
      <c r="M143" s="3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  <c r="Z143" s="24" t="n"/>
      <c r="AA143" s="24" t="n"/>
      <c r="AB143" s="24" t="n"/>
    </row>
    <row customHeight="1" ht="16.5" r="144" s="29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56" t="n"/>
      <c r="K144" s="34" t="n"/>
      <c r="L144" s="33" t="n"/>
      <c r="M144" s="3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  <c r="Z144" s="24" t="n"/>
      <c r="AA144" s="24" t="n"/>
      <c r="AB144" s="24" t="n"/>
    </row>
    <row customHeight="1" ht="16.5" r="145" s="29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56" t="n"/>
      <c r="K145" s="34" t="n"/>
      <c r="L145" s="33" t="n"/>
      <c r="M145" s="3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  <c r="Z145" s="24" t="n"/>
      <c r="AA145" s="24" t="n"/>
      <c r="AB145" s="24" t="n"/>
    </row>
    <row customHeight="1" ht="16.5" r="146" s="29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56" t="n"/>
      <c r="K146" s="34" t="n"/>
      <c r="L146" s="33" t="n"/>
      <c r="M146" s="3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  <c r="Z146" s="24" t="n"/>
      <c r="AA146" s="24" t="n"/>
      <c r="AB146" s="24" t="n"/>
    </row>
    <row customHeight="1" ht="16.5" r="147" s="29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56" t="n"/>
      <c r="K147" s="34" t="n"/>
      <c r="L147" s="33" t="n"/>
      <c r="M147" s="3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  <c r="Z147" s="24" t="n"/>
      <c r="AA147" s="24" t="n"/>
      <c r="AB147" s="24" t="n"/>
    </row>
    <row customHeight="1" ht="16.5" r="148" s="29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56" t="n"/>
      <c r="K148" s="34" t="n"/>
      <c r="L148" s="33" t="n"/>
      <c r="M148" s="3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  <c r="Z148" s="24" t="n"/>
      <c r="AA148" s="24" t="n"/>
      <c r="AB148" s="24" t="n"/>
    </row>
    <row customHeight="1" ht="16.5" r="149" s="29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56" t="n"/>
      <c r="K149" s="34" t="n"/>
      <c r="L149" s="33" t="n"/>
      <c r="M149" s="3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  <c r="Z149" s="24" t="n"/>
      <c r="AA149" s="24" t="n"/>
      <c r="AB149" s="24" t="n"/>
    </row>
    <row customHeight="1" ht="16.5" r="150" s="29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56" t="n"/>
      <c r="K150" s="34" t="n"/>
      <c r="L150" s="33" t="n"/>
      <c r="M150" s="3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  <c r="Z150" s="24" t="n"/>
      <c r="AA150" s="24" t="n"/>
      <c r="AB150" s="24" t="n"/>
    </row>
    <row customHeight="1" ht="16.5" r="151" s="29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56" t="n"/>
      <c r="K151" s="34" t="n"/>
      <c r="L151" s="33" t="n"/>
      <c r="M151" s="3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  <c r="Z151" s="24" t="n"/>
      <c r="AA151" s="24" t="n"/>
      <c r="AB151" s="24" t="n"/>
    </row>
    <row customHeight="1" ht="16.5" r="152" s="29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56" t="n"/>
      <c r="K152" s="34" t="n"/>
      <c r="L152" s="33" t="n"/>
      <c r="M152" s="3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  <c r="Z152" s="24" t="n"/>
      <c r="AA152" s="24" t="n"/>
      <c r="AB152" s="24" t="n"/>
    </row>
    <row customHeight="1" ht="16.5" r="153" s="29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56" t="n"/>
      <c r="K153" s="34" t="n"/>
      <c r="L153" s="33" t="n"/>
      <c r="M153" s="3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  <c r="Z153" s="24" t="n"/>
      <c r="AA153" s="24" t="n"/>
      <c r="AB153" s="24" t="n"/>
    </row>
    <row customHeight="1" ht="16.5" r="154" s="29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56" t="n"/>
      <c r="K154" s="34" t="n"/>
      <c r="L154" s="33" t="n"/>
      <c r="M154" s="3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  <c r="Z154" s="24" t="n"/>
      <c r="AA154" s="24" t="n"/>
      <c r="AB154" s="24" t="n"/>
    </row>
    <row customHeight="1" ht="16.5" r="155" s="29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56" t="n"/>
      <c r="K155" s="34" t="n"/>
      <c r="L155" s="33" t="n"/>
      <c r="M155" s="3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  <c r="Z155" s="24" t="n"/>
      <c r="AA155" s="24" t="n"/>
      <c r="AB155" s="24" t="n"/>
    </row>
    <row customHeight="1" ht="16.5" r="156" s="29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56" t="n"/>
      <c r="K156" s="34" t="n"/>
      <c r="L156" s="33" t="n"/>
      <c r="M156" s="3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  <c r="Z156" s="24" t="n"/>
      <c r="AA156" s="24" t="n"/>
      <c r="AB156" s="24" t="n"/>
    </row>
    <row customHeight="1" ht="16.5" r="157" s="29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56" t="n"/>
      <c r="K157" s="34" t="n"/>
      <c r="L157" s="33" t="n"/>
      <c r="M157" s="3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  <c r="Z157" s="24" t="n"/>
      <c r="AA157" s="24" t="n"/>
      <c r="AB157" s="24" t="n"/>
    </row>
    <row customHeight="1" ht="16.5" r="158" s="29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56" t="n"/>
      <c r="K158" s="34" t="n"/>
      <c r="L158" s="33" t="n"/>
      <c r="M158" s="3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  <c r="Z158" s="24" t="n"/>
      <c r="AA158" s="24" t="n"/>
      <c r="AB158" s="24" t="n"/>
    </row>
    <row customHeight="1" ht="16.5" r="159" s="29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56" t="n"/>
      <c r="K159" s="34" t="n"/>
      <c r="L159" s="33" t="n"/>
      <c r="M159" s="3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  <c r="Z159" s="24" t="n"/>
      <c r="AA159" s="24" t="n"/>
      <c r="AB159" s="24" t="n"/>
    </row>
    <row customHeight="1" ht="16.5" r="160" s="29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56" t="n"/>
      <c r="K160" s="34" t="n"/>
      <c r="L160" s="33" t="n"/>
      <c r="M160" s="3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  <c r="Z160" s="24" t="n"/>
      <c r="AA160" s="24" t="n"/>
      <c r="AB160" s="24" t="n"/>
    </row>
    <row customHeight="1" ht="16.5" r="161" s="29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56" t="n"/>
      <c r="K161" s="34" t="n"/>
      <c r="L161" s="33" t="n"/>
      <c r="M161" s="3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  <c r="Z161" s="24" t="n"/>
      <c r="AA161" s="24" t="n"/>
      <c r="AB161" s="24" t="n"/>
    </row>
    <row customHeight="1" ht="16.5" r="162" s="29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56" t="n"/>
      <c r="K162" s="34" t="n"/>
      <c r="L162" s="33" t="n"/>
      <c r="M162" s="3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  <c r="Z162" s="24" t="n"/>
      <c r="AA162" s="24" t="n"/>
      <c r="AB162" s="24" t="n"/>
    </row>
    <row customHeight="1" ht="16.5" r="163" s="29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56" t="n"/>
      <c r="K163" s="34" t="n"/>
      <c r="L163" s="33" t="n"/>
      <c r="M163" s="3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  <c r="Z163" s="24" t="n"/>
      <c r="AA163" s="24" t="n"/>
      <c r="AB163" s="24" t="n"/>
    </row>
    <row customHeight="1" ht="16.5" r="164" s="29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56" t="n"/>
      <c r="K164" s="34" t="n"/>
      <c r="L164" s="33" t="n"/>
      <c r="M164" s="3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  <c r="Z164" s="24" t="n"/>
      <c r="AA164" s="24" t="n"/>
      <c r="AB164" s="24" t="n"/>
    </row>
    <row customHeight="1" ht="16.5" r="165" s="29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56" t="n"/>
      <c r="K165" s="34" t="n"/>
      <c r="L165" s="33" t="n"/>
      <c r="M165" s="3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  <c r="Z165" s="24" t="n"/>
      <c r="AA165" s="24" t="n"/>
      <c r="AB165" s="24" t="n"/>
    </row>
    <row customHeight="1" ht="16.5" r="166" s="29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56" t="n"/>
      <c r="K166" s="34" t="n"/>
      <c r="L166" s="33" t="n"/>
      <c r="M166" s="3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  <c r="Z166" s="24" t="n"/>
      <c r="AA166" s="24" t="n"/>
      <c r="AB166" s="24" t="n"/>
    </row>
    <row customHeight="1" ht="16.5" r="167" s="29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56" t="n"/>
      <c r="K167" s="34" t="n"/>
      <c r="L167" s="33" t="n"/>
      <c r="M167" s="3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  <c r="Z167" s="24" t="n"/>
      <c r="AA167" s="24" t="n"/>
      <c r="AB167" s="24" t="n"/>
    </row>
    <row customHeight="1" ht="16.5" r="168" s="29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56" t="n"/>
      <c r="K168" s="34" t="n"/>
      <c r="L168" s="33" t="n"/>
      <c r="M168" s="3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  <c r="Z168" s="24" t="n"/>
      <c r="AA168" s="24" t="n"/>
      <c r="AB168" s="24" t="n"/>
    </row>
    <row customHeight="1" ht="16.5" r="169" s="29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56" t="n"/>
      <c r="K169" s="34" t="n"/>
      <c r="L169" s="33" t="n"/>
      <c r="M169" s="3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  <c r="Z169" s="24" t="n"/>
      <c r="AA169" s="24" t="n"/>
      <c r="AB169" s="24" t="n"/>
    </row>
    <row customHeight="1" ht="16.5" r="170" s="29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56" t="n"/>
      <c r="K170" s="34" t="n"/>
      <c r="L170" s="33" t="n"/>
      <c r="M170" s="3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  <c r="Z170" s="24" t="n"/>
      <c r="AA170" s="24" t="n"/>
      <c r="AB170" s="24" t="n"/>
    </row>
    <row customHeight="1" ht="16.5" r="171" s="29">
      <c r="A171" s="36" t="n"/>
      <c r="B171" s="36" t="n"/>
      <c r="C171" s="33" t="n"/>
      <c r="D171" s="33" t="n"/>
      <c r="E171" s="33" t="n"/>
      <c r="F171" s="33" t="n"/>
      <c r="G171" s="33" t="n"/>
      <c r="H171" s="33" t="n"/>
      <c r="I171" s="33" t="n"/>
      <c r="J171" s="56" t="n"/>
      <c r="K171" s="34" t="n"/>
      <c r="L171" s="33" t="n"/>
      <c r="M171" s="3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  <c r="Z171" s="24" t="n"/>
      <c r="AA171" s="24" t="n"/>
      <c r="AB171" s="24" t="n"/>
    </row>
    <row customHeight="1" ht="16.5" r="172" s="29">
      <c r="A172" s="36" t="n"/>
      <c r="B172" s="36" t="n"/>
      <c r="C172" s="33" t="n"/>
      <c r="D172" s="33" t="n"/>
      <c r="E172" s="33" t="n"/>
      <c r="F172" s="33" t="n"/>
      <c r="G172" s="33" t="n"/>
      <c r="H172" s="33" t="n"/>
      <c r="I172" s="33" t="n"/>
      <c r="J172" s="56" t="n"/>
      <c r="K172" s="34" t="n"/>
      <c r="L172" s="33" t="n"/>
      <c r="M172" s="3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  <c r="Z172" s="24" t="n"/>
      <c r="AA172" s="24" t="n"/>
      <c r="AB172" s="24" t="n"/>
    </row>
    <row customHeight="1" ht="16.5" r="173" s="29">
      <c r="A173" s="36" t="n"/>
      <c r="B173" s="36" t="n"/>
      <c r="C173" s="33" t="n"/>
      <c r="D173" s="33" t="n"/>
      <c r="E173" s="33" t="n"/>
      <c r="F173" s="33" t="n"/>
      <c r="G173" s="33" t="n"/>
      <c r="H173" s="33" t="n"/>
      <c r="I173" s="33" t="n"/>
      <c r="J173" s="56" t="n"/>
      <c r="K173" s="34" t="n"/>
      <c r="L173" s="33" t="n"/>
      <c r="M173" s="3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  <c r="Z173" s="24" t="n"/>
      <c r="AA173" s="24" t="n"/>
      <c r="AB173" s="24" t="n"/>
    </row>
    <row customHeight="1" ht="16.5" r="174" s="29">
      <c r="A174" s="36" t="n"/>
      <c r="B174" s="36" t="n"/>
      <c r="C174" s="33" t="n"/>
      <c r="D174" s="33" t="n"/>
      <c r="E174" s="33" t="n"/>
      <c r="F174" s="33" t="n"/>
      <c r="G174" s="33" t="n"/>
      <c r="H174" s="33" t="n"/>
      <c r="I174" s="33" t="n"/>
      <c r="J174" s="56" t="n"/>
      <c r="K174" s="34" t="n"/>
      <c r="L174" s="33" t="n"/>
      <c r="M174" s="3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  <c r="Z174" s="24" t="n"/>
      <c r="AA174" s="24" t="n"/>
      <c r="AB174" s="24" t="n"/>
    </row>
    <row customHeight="1" ht="16.5" r="175" s="29">
      <c r="A175" s="36" t="n"/>
      <c r="B175" s="36" t="n"/>
      <c r="C175" s="33" t="n"/>
      <c r="D175" s="33" t="n"/>
      <c r="E175" s="33" t="n"/>
      <c r="F175" s="33" t="n"/>
      <c r="G175" s="33" t="n"/>
      <c r="H175" s="33" t="n"/>
      <c r="I175" s="33" t="n"/>
      <c r="J175" s="56" t="n"/>
      <c r="K175" s="34" t="n"/>
      <c r="L175" s="33" t="n"/>
      <c r="M175" s="3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  <c r="Z175" s="24" t="n"/>
      <c r="AA175" s="24" t="n"/>
      <c r="AB175" s="24" t="n"/>
    </row>
    <row customHeight="1" ht="16.5" r="176" s="29">
      <c r="A176" s="36" t="n"/>
      <c r="B176" s="36" t="n"/>
      <c r="C176" s="33" t="n"/>
      <c r="D176" s="33" t="n"/>
      <c r="E176" s="33" t="n"/>
      <c r="F176" s="33" t="n"/>
      <c r="G176" s="33" t="n"/>
      <c r="H176" s="33" t="n"/>
      <c r="I176" s="33" t="n"/>
      <c r="J176" s="56" t="n"/>
      <c r="K176" s="34" t="n"/>
      <c r="L176" s="33" t="n"/>
      <c r="M176" s="3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  <c r="Z176" s="24" t="n"/>
      <c r="AA176" s="24" t="n"/>
      <c r="AB176" s="24" t="n"/>
    </row>
    <row customHeight="1" ht="16.5" r="177" s="29">
      <c r="A177" s="36" t="n"/>
      <c r="B177" s="36" t="n"/>
      <c r="C177" s="33" t="n"/>
      <c r="D177" s="33" t="n"/>
      <c r="E177" s="33" t="n"/>
      <c r="F177" s="33" t="n"/>
      <c r="G177" s="33" t="n"/>
      <c r="H177" s="33" t="n"/>
      <c r="I177" s="33" t="n"/>
      <c r="J177" s="56" t="n"/>
      <c r="K177" s="34" t="n"/>
      <c r="L177" s="33" t="n"/>
      <c r="M177" s="3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  <c r="Z177" s="24" t="n"/>
      <c r="AA177" s="24" t="n"/>
      <c r="AB177" s="24" t="n"/>
    </row>
    <row customHeight="1" ht="16.5" r="178" s="29">
      <c r="A178" s="36" t="n"/>
      <c r="B178" s="36" t="n"/>
      <c r="C178" s="33" t="n"/>
      <c r="D178" s="33" t="n"/>
      <c r="E178" s="33" t="n"/>
      <c r="F178" s="33" t="n"/>
      <c r="G178" s="33" t="n"/>
      <c r="H178" s="33" t="n"/>
      <c r="I178" s="33" t="n"/>
      <c r="J178" s="56" t="n"/>
      <c r="K178" s="34" t="n"/>
      <c r="L178" s="33" t="n"/>
      <c r="M178" s="3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  <c r="Z178" s="24" t="n"/>
      <c r="AA178" s="24" t="n"/>
      <c r="AB178" s="24" t="n"/>
    </row>
    <row customHeight="1" ht="16.5" r="179" s="29">
      <c r="A179" s="36" t="n"/>
      <c r="B179" s="36" t="n"/>
      <c r="C179" s="33" t="n"/>
      <c r="D179" s="33" t="n"/>
      <c r="E179" s="33" t="n"/>
      <c r="F179" s="33" t="n"/>
      <c r="G179" s="33" t="n"/>
      <c r="H179" s="33" t="n"/>
      <c r="I179" s="33" t="n"/>
      <c r="J179" s="56" t="n"/>
      <c r="K179" s="34" t="n"/>
      <c r="L179" s="33" t="n"/>
      <c r="M179" s="3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  <c r="Z179" s="24" t="n"/>
      <c r="AA179" s="24" t="n"/>
      <c r="AB179" s="24" t="n"/>
    </row>
    <row customHeight="1" ht="16.5" r="180" s="29">
      <c r="A180" s="36" t="n"/>
      <c r="B180" s="36" t="n"/>
      <c r="C180" s="33" t="n"/>
      <c r="D180" s="33" t="n"/>
      <c r="E180" s="33" t="n"/>
      <c r="F180" s="33" t="n"/>
      <c r="G180" s="33" t="n"/>
      <c r="H180" s="33" t="n"/>
      <c r="I180" s="33" t="n"/>
      <c r="J180" s="56" t="n"/>
      <c r="K180" s="34" t="n"/>
      <c r="L180" s="33" t="n"/>
      <c r="M180" s="3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  <c r="Z180" s="24" t="n"/>
      <c r="AA180" s="24" t="n"/>
      <c r="AB180" s="24" t="n"/>
    </row>
    <row customHeight="1" ht="16.5" r="181" s="29">
      <c r="A181" s="36" t="n"/>
      <c r="B181" s="36" t="n"/>
      <c r="C181" s="33" t="n"/>
      <c r="D181" s="33" t="n"/>
      <c r="E181" s="33" t="n"/>
      <c r="F181" s="33" t="n"/>
      <c r="G181" s="33" t="n"/>
      <c r="H181" s="33" t="n"/>
      <c r="I181" s="33" t="n"/>
      <c r="J181" s="56" t="n"/>
      <c r="K181" s="34" t="n"/>
      <c r="L181" s="33" t="n"/>
      <c r="M181" s="3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  <c r="Z181" s="24" t="n"/>
      <c r="AA181" s="24" t="n"/>
      <c r="AB181" s="24" t="n"/>
    </row>
    <row customHeight="1" ht="16.5" r="182" s="29">
      <c r="A182" s="36" t="n"/>
      <c r="B182" s="36" t="n"/>
      <c r="C182" s="33" t="n"/>
      <c r="D182" s="33" t="n"/>
      <c r="E182" s="33" t="n"/>
      <c r="F182" s="33" t="n"/>
      <c r="G182" s="33" t="n"/>
      <c r="H182" s="33" t="n"/>
      <c r="I182" s="33" t="n"/>
      <c r="J182" s="56" t="n"/>
      <c r="K182" s="34" t="n"/>
      <c r="L182" s="33" t="n"/>
      <c r="M182" s="3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  <c r="Z182" s="24" t="n"/>
      <c r="AA182" s="24" t="n"/>
      <c r="AB182" s="24" t="n"/>
    </row>
    <row customHeight="1" ht="16.5" r="183" s="29">
      <c r="A183" s="36" t="n"/>
      <c r="B183" s="36" t="n"/>
      <c r="C183" s="33" t="n"/>
      <c r="D183" s="33" t="n"/>
      <c r="E183" s="33" t="n"/>
      <c r="F183" s="33" t="n"/>
      <c r="G183" s="33" t="n"/>
      <c r="H183" s="33" t="n"/>
      <c r="I183" s="33" t="n"/>
      <c r="J183" s="56" t="n"/>
      <c r="K183" s="34" t="n"/>
      <c r="L183" s="33" t="n"/>
      <c r="M183" s="3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  <c r="Z183" s="24" t="n"/>
      <c r="AA183" s="24" t="n"/>
      <c r="AB183" s="24" t="n"/>
    </row>
    <row customHeight="1" ht="16.5" r="184" s="29">
      <c r="A184" s="36" t="n"/>
      <c r="B184" s="36" t="n"/>
      <c r="C184" s="33" t="n"/>
      <c r="D184" s="33" t="n"/>
      <c r="E184" s="33" t="n"/>
      <c r="F184" s="33" t="n"/>
      <c r="G184" s="33" t="n"/>
      <c r="H184" s="33" t="n"/>
      <c r="I184" s="33" t="n"/>
      <c r="J184" s="56" t="n"/>
      <c r="K184" s="34" t="n"/>
      <c r="L184" s="33" t="n"/>
      <c r="M184" s="3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  <c r="Z184" s="24" t="n"/>
      <c r="AA184" s="24" t="n"/>
      <c r="AB184" s="24" t="n"/>
    </row>
    <row customHeight="1" ht="16.5" r="185" s="29">
      <c r="A185" s="36" t="n"/>
      <c r="B185" s="36" t="n"/>
      <c r="C185" s="33" t="n"/>
      <c r="D185" s="33" t="n"/>
      <c r="E185" s="33" t="n"/>
      <c r="F185" s="33" t="n"/>
      <c r="G185" s="33" t="n"/>
      <c r="H185" s="33" t="n"/>
      <c r="I185" s="33" t="n"/>
      <c r="J185" s="56" t="n"/>
      <c r="K185" s="34" t="n"/>
      <c r="L185" s="33" t="n"/>
      <c r="M185" s="3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  <c r="Z185" s="24" t="n"/>
      <c r="AA185" s="24" t="n"/>
      <c r="AB185" s="24" t="n"/>
    </row>
    <row customHeight="1" ht="16.5" r="186" s="29">
      <c r="A186" s="36" t="n"/>
      <c r="B186" s="36" t="n"/>
      <c r="C186" s="33" t="n"/>
      <c r="D186" s="33" t="n"/>
      <c r="E186" s="33" t="n"/>
      <c r="F186" s="33" t="n"/>
      <c r="G186" s="33" t="n"/>
      <c r="H186" s="33" t="n"/>
      <c r="I186" s="33" t="n"/>
      <c r="J186" s="56" t="n"/>
      <c r="K186" s="34" t="n"/>
      <c r="L186" s="33" t="n"/>
      <c r="M186" s="3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  <c r="Z186" s="24" t="n"/>
      <c r="AA186" s="24" t="n"/>
      <c r="AB186" s="24" t="n"/>
    </row>
    <row customHeight="1" ht="16.5" r="187" s="29">
      <c r="A187" s="36" t="n"/>
      <c r="B187" s="36" t="n"/>
      <c r="C187" s="33" t="n"/>
      <c r="D187" s="33" t="n"/>
      <c r="E187" s="33" t="n"/>
      <c r="F187" s="33" t="n"/>
      <c r="G187" s="33" t="n"/>
      <c r="H187" s="33" t="n"/>
      <c r="I187" s="33" t="n"/>
      <c r="J187" s="56" t="n"/>
      <c r="K187" s="34" t="n"/>
      <c r="L187" s="33" t="n"/>
      <c r="M187" s="3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  <c r="Z187" s="24" t="n"/>
      <c r="AA187" s="24" t="n"/>
      <c r="AB187" s="24" t="n"/>
    </row>
    <row customHeight="1" ht="16.5" r="188" s="29">
      <c r="A188" s="36" t="n"/>
      <c r="B188" s="36" t="n"/>
      <c r="C188" s="33" t="n"/>
      <c r="D188" s="33" t="n"/>
      <c r="E188" s="33" t="n"/>
      <c r="F188" s="33" t="n"/>
      <c r="G188" s="33" t="n"/>
      <c r="H188" s="33" t="n"/>
      <c r="I188" s="33" t="n"/>
      <c r="J188" s="56" t="n"/>
      <c r="K188" s="34" t="n"/>
      <c r="L188" s="33" t="n"/>
      <c r="M188" s="3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  <c r="Z188" s="24" t="n"/>
      <c r="AA188" s="24" t="n"/>
      <c r="AB188" s="24" t="n"/>
    </row>
    <row customHeight="1" ht="16.5" r="189" s="29">
      <c r="A189" s="36" t="n"/>
      <c r="B189" s="36" t="n"/>
      <c r="C189" s="33" t="n"/>
      <c r="D189" s="33" t="n"/>
      <c r="E189" s="33" t="n"/>
      <c r="F189" s="33" t="n"/>
      <c r="G189" s="33" t="n"/>
      <c r="H189" s="33" t="n"/>
      <c r="I189" s="33" t="n"/>
      <c r="J189" s="56" t="n"/>
      <c r="K189" s="34" t="n"/>
      <c r="L189" s="33" t="n"/>
      <c r="M189" s="3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  <c r="Z189" s="24" t="n"/>
      <c r="AA189" s="24" t="n"/>
      <c r="AB189" s="24" t="n"/>
    </row>
    <row customHeight="1" ht="16.5" r="190" s="29">
      <c r="A190" s="36" t="n"/>
      <c r="B190" s="36" t="n"/>
      <c r="C190" s="33" t="n"/>
      <c r="D190" s="33" t="n"/>
      <c r="E190" s="33" t="n"/>
      <c r="F190" s="33" t="n"/>
      <c r="G190" s="33" t="n"/>
      <c r="H190" s="33" t="n"/>
      <c r="I190" s="33" t="n"/>
      <c r="J190" s="56" t="n"/>
      <c r="K190" s="34" t="n"/>
      <c r="L190" s="33" t="n"/>
      <c r="M190" s="3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  <c r="Z190" s="24" t="n"/>
      <c r="AA190" s="24" t="n"/>
      <c r="AB190" s="24" t="n"/>
    </row>
    <row customHeight="1" ht="16.5" r="191" s="29">
      <c r="A191" s="36" t="n"/>
      <c r="B191" s="36" t="n"/>
      <c r="C191" s="33" t="n"/>
      <c r="D191" s="33" t="n"/>
      <c r="E191" s="33" t="n"/>
      <c r="F191" s="33" t="n"/>
      <c r="G191" s="33" t="n"/>
      <c r="H191" s="33" t="n"/>
      <c r="I191" s="33" t="n"/>
      <c r="J191" s="56" t="n"/>
      <c r="K191" s="34" t="n"/>
      <c r="L191" s="33" t="n"/>
      <c r="M191" s="3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  <c r="Z191" s="24" t="n"/>
      <c r="AA191" s="24" t="n"/>
      <c r="AB191" s="24" t="n"/>
    </row>
    <row customHeight="1" ht="16.5" r="192" s="29">
      <c r="A192" s="36" t="n"/>
      <c r="B192" s="36" t="n"/>
      <c r="C192" s="33" t="n"/>
      <c r="D192" s="33" t="n"/>
      <c r="E192" s="33" t="n"/>
      <c r="F192" s="33" t="n"/>
      <c r="G192" s="33" t="n"/>
      <c r="H192" s="33" t="n"/>
      <c r="I192" s="33" t="n"/>
      <c r="J192" s="56" t="n"/>
      <c r="K192" s="34" t="n"/>
      <c r="L192" s="33" t="n"/>
      <c r="M192" s="3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  <c r="Z192" s="24" t="n"/>
      <c r="AA192" s="24" t="n"/>
      <c r="AB192" s="24" t="n"/>
    </row>
    <row customHeight="1" ht="16.5" r="193" s="29">
      <c r="A193" s="36" t="n"/>
      <c r="B193" s="36" t="n"/>
      <c r="C193" s="33" t="n"/>
      <c r="D193" s="33" t="n"/>
      <c r="E193" s="33" t="n"/>
      <c r="F193" s="33" t="n"/>
      <c r="G193" s="33" t="n"/>
      <c r="H193" s="33" t="n"/>
      <c r="I193" s="33" t="n"/>
      <c r="J193" s="56" t="n"/>
      <c r="K193" s="34" t="n"/>
      <c r="L193" s="33" t="n"/>
      <c r="M193" s="3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  <c r="Z193" s="24" t="n"/>
      <c r="AA193" s="24" t="n"/>
      <c r="AB193" s="24" t="n"/>
    </row>
    <row customHeight="1" ht="16.5" r="194" s="29">
      <c r="A194" s="36" t="n"/>
      <c r="B194" s="36" t="n"/>
      <c r="C194" s="33" t="n"/>
      <c r="D194" s="33" t="n"/>
      <c r="E194" s="33" t="n"/>
      <c r="F194" s="33" t="n"/>
      <c r="G194" s="33" t="n"/>
      <c r="H194" s="33" t="n"/>
      <c r="I194" s="33" t="n"/>
      <c r="J194" s="56" t="n"/>
      <c r="K194" s="34" t="n"/>
      <c r="L194" s="33" t="n"/>
      <c r="M194" s="3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  <c r="Z194" s="24" t="n"/>
      <c r="AA194" s="24" t="n"/>
      <c r="AB194" s="24" t="n"/>
    </row>
    <row customHeight="1" ht="16.5" r="195" s="29">
      <c r="A195" s="36" t="n"/>
      <c r="B195" s="36" t="n"/>
      <c r="C195" s="33" t="n"/>
      <c r="D195" s="33" t="n"/>
      <c r="E195" s="33" t="n"/>
      <c r="F195" s="33" t="n"/>
      <c r="G195" s="33" t="n"/>
      <c r="H195" s="33" t="n"/>
      <c r="I195" s="33" t="n"/>
      <c r="J195" s="56" t="n"/>
      <c r="K195" s="34" t="n"/>
      <c r="L195" s="33" t="n"/>
      <c r="M195" s="3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  <c r="Z195" s="24" t="n"/>
      <c r="AA195" s="24" t="n"/>
      <c r="AB195" s="24" t="n"/>
    </row>
    <row customHeight="1" ht="16.5" r="196" s="29">
      <c r="A196" s="36" t="n"/>
      <c r="B196" s="36" t="n"/>
      <c r="C196" s="33" t="n"/>
      <c r="D196" s="33" t="n"/>
      <c r="E196" s="33" t="n"/>
      <c r="F196" s="33" t="n"/>
      <c r="G196" s="33" t="n"/>
      <c r="H196" s="33" t="n"/>
      <c r="I196" s="33" t="n"/>
      <c r="J196" s="56" t="n"/>
      <c r="K196" s="34" t="n"/>
      <c r="L196" s="33" t="n"/>
      <c r="M196" s="3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  <c r="Z196" s="24" t="n"/>
      <c r="AA196" s="24" t="n"/>
      <c r="AB196" s="24" t="n"/>
    </row>
    <row customHeight="1" ht="16.5" r="197" s="29">
      <c r="A197" s="36" t="n"/>
      <c r="B197" s="36" t="n"/>
      <c r="C197" s="33" t="n"/>
      <c r="D197" s="33" t="n"/>
      <c r="E197" s="33" t="n"/>
      <c r="F197" s="33" t="n"/>
      <c r="G197" s="33" t="n"/>
      <c r="H197" s="33" t="n"/>
      <c r="I197" s="33" t="n"/>
      <c r="J197" s="56" t="n"/>
      <c r="K197" s="34" t="n"/>
      <c r="L197" s="33" t="n"/>
      <c r="M197" s="3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  <c r="Z197" s="24" t="n"/>
      <c r="AA197" s="24" t="n"/>
      <c r="AB197" s="24" t="n"/>
    </row>
    <row customHeight="1" ht="16.5" r="198" s="29">
      <c r="A198" s="36" t="n"/>
      <c r="B198" s="36" t="n"/>
      <c r="C198" s="33" t="n"/>
      <c r="D198" s="33" t="n"/>
      <c r="E198" s="33" t="n"/>
      <c r="F198" s="33" t="n"/>
      <c r="G198" s="33" t="n"/>
      <c r="H198" s="33" t="n"/>
      <c r="I198" s="33" t="n"/>
      <c r="J198" s="56" t="n"/>
      <c r="K198" s="34" t="n"/>
      <c r="L198" s="33" t="n"/>
      <c r="M198" s="3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  <c r="Z198" s="24" t="n"/>
      <c r="AA198" s="24" t="n"/>
      <c r="AB198" s="24" t="n"/>
    </row>
    <row customHeight="1" ht="16.5" r="199" s="29">
      <c r="A199" s="36" t="n"/>
      <c r="B199" s="36" t="n"/>
      <c r="C199" s="33" t="n"/>
      <c r="D199" s="33" t="n"/>
      <c r="E199" s="33" t="n"/>
      <c r="F199" s="33" t="n"/>
      <c r="G199" s="33" t="n"/>
      <c r="H199" s="33" t="n"/>
      <c r="I199" s="33" t="n"/>
      <c r="J199" s="56" t="n"/>
      <c r="K199" s="34" t="n"/>
      <c r="L199" s="33" t="n"/>
      <c r="M199" s="3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  <c r="Z199" s="24" t="n"/>
      <c r="AA199" s="24" t="n"/>
      <c r="AB199" s="24" t="n"/>
    </row>
    <row customHeight="1" ht="16.5" r="200" s="29">
      <c r="A200" s="36" t="n"/>
      <c r="B200" s="36" t="n"/>
      <c r="C200" s="33" t="n"/>
      <c r="D200" s="33" t="n"/>
      <c r="E200" s="33" t="n"/>
      <c r="F200" s="33" t="n"/>
      <c r="G200" s="33" t="n"/>
      <c r="H200" s="33" t="n"/>
      <c r="I200" s="33" t="n"/>
      <c r="J200" s="56" t="n"/>
      <c r="K200" s="34" t="n"/>
      <c r="L200" s="33" t="n"/>
      <c r="M200" s="3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  <c r="Z200" s="24" t="n"/>
      <c r="AA200" s="24" t="n"/>
      <c r="AB200" s="24" t="n"/>
    </row>
    <row customHeight="1" ht="16.5" r="201" s="29">
      <c r="A201" s="36" t="n"/>
      <c r="B201" s="36" t="n"/>
      <c r="C201" s="33" t="n"/>
      <c r="D201" s="33" t="n"/>
      <c r="E201" s="33" t="n"/>
      <c r="F201" s="33" t="n"/>
      <c r="G201" s="33" t="n"/>
      <c r="H201" s="33" t="n"/>
      <c r="I201" s="33" t="n"/>
      <c r="J201" s="56" t="n"/>
      <c r="K201" s="34" t="n"/>
      <c r="L201" s="33" t="n"/>
      <c r="M201" s="3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  <c r="Z201" s="24" t="n"/>
      <c r="AA201" s="24" t="n"/>
      <c r="AB201" s="24" t="n"/>
    </row>
    <row customHeight="1" ht="16.5" r="202" s="29">
      <c r="A202" s="36" t="n"/>
      <c r="B202" s="36" t="n"/>
      <c r="C202" s="33" t="n"/>
      <c r="D202" s="33" t="n"/>
      <c r="E202" s="33" t="n"/>
      <c r="F202" s="33" t="n"/>
      <c r="G202" s="33" t="n"/>
      <c r="H202" s="33" t="n"/>
      <c r="I202" s="33" t="n"/>
      <c r="J202" s="56" t="n"/>
      <c r="K202" s="34" t="n"/>
      <c r="L202" s="33" t="n"/>
      <c r="M202" s="3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  <c r="Z202" s="24" t="n"/>
      <c r="AA202" s="24" t="n"/>
      <c r="AB202" s="24" t="n"/>
    </row>
    <row customHeight="1" ht="16.5" r="203" s="29">
      <c r="A203" s="36" t="n"/>
      <c r="B203" s="36" t="n"/>
      <c r="C203" s="33" t="n"/>
      <c r="D203" s="33" t="n"/>
      <c r="E203" s="33" t="n"/>
      <c r="F203" s="33" t="n"/>
      <c r="G203" s="33" t="n"/>
      <c r="H203" s="33" t="n"/>
      <c r="I203" s="33" t="n"/>
      <c r="J203" s="56" t="n"/>
      <c r="K203" s="34" t="n"/>
      <c r="L203" s="33" t="n"/>
      <c r="M203" s="3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  <c r="Z203" s="24" t="n"/>
      <c r="AA203" s="24" t="n"/>
      <c r="AB203" s="24" t="n"/>
    </row>
    <row customHeight="1" ht="16.5" r="204" s="29">
      <c r="A204" s="36" t="n"/>
      <c r="B204" s="36" t="n"/>
      <c r="C204" s="33" t="n"/>
      <c r="D204" s="33" t="n"/>
      <c r="E204" s="33" t="n"/>
      <c r="F204" s="33" t="n"/>
      <c r="G204" s="33" t="n"/>
      <c r="H204" s="33" t="n"/>
      <c r="I204" s="33" t="n"/>
      <c r="J204" s="56" t="n"/>
      <c r="K204" s="34" t="n"/>
      <c r="L204" s="33" t="n"/>
      <c r="M204" s="3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  <c r="Z204" s="24" t="n"/>
      <c r="AA204" s="24" t="n"/>
      <c r="AB204" s="24" t="n"/>
    </row>
    <row customHeight="1" ht="16.5" r="205" s="29">
      <c r="A205" s="36" t="n"/>
      <c r="B205" s="36" t="n"/>
      <c r="C205" s="33" t="n"/>
      <c r="D205" s="33" t="n"/>
      <c r="E205" s="33" t="n"/>
      <c r="F205" s="33" t="n"/>
      <c r="G205" s="33" t="n"/>
      <c r="H205" s="33" t="n"/>
      <c r="I205" s="33" t="n"/>
      <c r="J205" s="56" t="n"/>
      <c r="K205" s="34" t="n"/>
      <c r="L205" s="33" t="n"/>
      <c r="M205" s="3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4" t="n"/>
      <c r="AB205" s="24" t="n"/>
    </row>
    <row customHeight="1" ht="16.5" r="206" s="29">
      <c r="A206" s="36" t="n"/>
      <c r="B206" s="36" t="n"/>
      <c r="C206" s="33" t="n"/>
      <c r="D206" s="33" t="n"/>
      <c r="E206" s="33" t="n"/>
      <c r="F206" s="33" t="n"/>
      <c r="G206" s="33" t="n"/>
      <c r="H206" s="33" t="n"/>
      <c r="I206" s="33" t="n"/>
      <c r="J206" s="56" t="n"/>
      <c r="K206" s="34" t="n"/>
      <c r="L206" s="33" t="n"/>
      <c r="M206" s="3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  <c r="Z206" s="24" t="n"/>
      <c r="AA206" s="24" t="n"/>
      <c r="AB206" s="24" t="n"/>
    </row>
    <row customHeight="1" ht="16.5" r="207" s="29">
      <c r="A207" s="36" t="n"/>
      <c r="B207" s="36" t="n"/>
      <c r="C207" s="33" t="n"/>
      <c r="D207" s="33" t="n"/>
      <c r="E207" s="33" t="n"/>
      <c r="F207" s="33" t="n"/>
      <c r="G207" s="33" t="n"/>
      <c r="H207" s="33" t="n"/>
      <c r="I207" s="33" t="n"/>
      <c r="J207" s="56" t="n"/>
      <c r="K207" s="34" t="n"/>
      <c r="L207" s="33" t="n"/>
      <c r="M207" s="3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  <c r="Z207" s="24" t="n"/>
      <c r="AA207" s="24" t="n"/>
      <c r="AB207" s="24" t="n"/>
    </row>
    <row customHeight="1" ht="16.5" r="208" s="29">
      <c r="A208" s="36" t="n"/>
      <c r="B208" s="36" t="n"/>
      <c r="C208" s="33" t="n"/>
      <c r="D208" s="33" t="n"/>
      <c r="E208" s="33" t="n"/>
      <c r="F208" s="33" t="n"/>
      <c r="G208" s="33" t="n"/>
      <c r="H208" s="33" t="n"/>
      <c r="I208" s="33" t="n"/>
      <c r="J208" s="56" t="n"/>
      <c r="K208" s="34" t="n"/>
      <c r="L208" s="33" t="n"/>
      <c r="M208" s="3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  <c r="Z208" s="24" t="n"/>
      <c r="AA208" s="24" t="n"/>
      <c r="AB208" s="24" t="n"/>
    </row>
    <row customHeight="1" ht="16.5" r="209" s="29">
      <c r="A209" s="36" t="n"/>
      <c r="B209" s="36" t="n"/>
      <c r="C209" s="33" t="n"/>
      <c r="D209" s="33" t="n"/>
      <c r="E209" s="33" t="n"/>
      <c r="F209" s="33" t="n"/>
      <c r="G209" s="33" t="n"/>
      <c r="H209" s="33" t="n"/>
      <c r="I209" s="33" t="n"/>
      <c r="J209" s="56" t="n"/>
      <c r="K209" s="34" t="n"/>
      <c r="L209" s="33" t="n"/>
      <c r="M209" s="3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  <c r="Z209" s="24" t="n"/>
      <c r="AA209" s="24" t="n"/>
      <c r="AB209" s="24" t="n"/>
    </row>
    <row customHeight="1" ht="16.5" r="210" s="29">
      <c r="A210" s="36" t="n"/>
      <c r="B210" s="36" t="n"/>
      <c r="C210" s="33" t="n"/>
      <c r="D210" s="33" t="n"/>
      <c r="E210" s="33" t="n"/>
      <c r="F210" s="33" t="n"/>
      <c r="G210" s="33" t="n"/>
      <c r="H210" s="33" t="n"/>
      <c r="I210" s="33" t="n"/>
      <c r="J210" s="56" t="n"/>
      <c r="K210" s="34" t="n"/>
      <c r="L210" s="33" t="n"/>
      <c r="M210" s="3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  <c r="Z210" s="24" t="n"/>
      <c r="AA210" s="24" t="n"/>
      <c r="AB210" s="24" t="n"/>
    </row>
    <row customHeight="1" ht="16.5" r="211" s="29">
      <c r="A211" s="36" t="n"/>
      <c r="B211" s="36" t="n"/>
      <c r="C211" s="33" t="n"/>
      <c r="D211" s="33" t="n"/>
      <c r="E211" s="33" t="n"/>
      <c r="F211" s="33" t="n"/>
      <c r="G211" s="33" t="n"/>
      <c r="H211" s="33" t="n"/>
      <c r="I211" s="33" t="n"/>
      <c r="J211" s="56" t="n"/>
      <c r="K211" s="34" t="n"/>
      <c r="L211" s="33" t="n"/>
      <c r="M211" s="3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  <c r="Z211" s="24" t="n"/>
      <c r="AA211" s="24" t="n"/>
      <c r="AB211" s="24" t="n"/>
    </row>
    <row customHeight="1" ht="16.5" r="212" s="29">
      <c r="A212" s="36" t="n"/>
      <c r="B212" s="36" t="n"/>
      <c r="C212" s="33" t="n"/>
      <c r="D212" s="33" t="n"/>
      <c r="E212" s="33" t="n"/>
      <c r="F212" s="33" t="n"/>
      <c r="G212" s="33" t="n"/>
      <c r="H212" s="33" t="n"/>
      <c r="I212" s="33" t="n"/>
      <c r="J212" s="56" t="n"/>
      <c r="K212" s="34" t="n"/>
      <c r="L212" s="33" t="n"/>
      <c r="M212" s="3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  <c r="Z212" s="24" t="n"/>
      <c r="AA212" s="24" t="n"/>
      <c r="AB212" s="24" t="n"/>
    </row>
    <row customHeight="1" ht="16.5" r="213" s="29">
      <c r="A213" s="36" t="n"/>
      <c r="B213" s="36" t="n"/>
      <c r="C213" s="33" t="n"/>
      <c r="D213" s="33" t="n"/>
      <c r="E213" s="33" t="n"/>
      <c r="F213" s="33" t="n"/>
      <c r="G213" s="33" t="n"/>
      <c r="H213" s="33" t="n"/>
      <c r="I213" s="33" t="n"/>
      <c r="J213" s="56" t="n"/>
      <c r="K213" s="34" t="n"/>
      <c r="L213" s="33" t="n"/>
      <c r="M213" s="3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  <c r="Z213" s="24" t="n"/>
      <c r="AA213" s="24" t="n"/>
      <c r="AB213" s="24" t="n"/>
    </row>
    <row customHeight="1" ht="16.5" r="214" s="29">
      <c r="A214" s="36" t="n"/>
      <c r="B214" s="36" t="n"/>
      <c r="C214" s="33" t="n"/>
      <c r="D214" s="33" t="n"/>
      <c r="E214" s="33" t="n"/>
      <c r="F214" s="33" t="n"/>
      <c r="G214" s="33" t="n"/>
      <c r="H214" s="33" t="n"/>
      <c r="I214" s="33" t="n"/>
      <c r="J214" s="56" t="n"/>
      <c r="K214" s="34" t="n"/>
      <c r="L214" s="33" t="n"/>
      <c r="M214" s="3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  <c r="Z214" s="24" t="n"/>
      <c r="AA214" s="24" t="n"/>
      <c r="AB214" s="24" t="n"/>
    </row>
    <row customHeight="1" ht="16.5" r="215" s="29">
      <c r="A215" s="36" t="n"/>
      <c r="B215" s="36" t="n"/>
      <c r="C215" s="33" t="n"/>
      <c r="D215" s="33" t="n"/>
      <c r="E215" s="33" t="n"/>
      <c r="F215" s="33" t="n"/>
      <c r="G215" s="33" t="n"/>
      <c r="H215" s="33" t="n"/>
      <c r="I215" s="33" t="n"/>
      <c r="J215" s="56" t="n"/>
      <c r="K215" s="34" t="n"/>
      <c r="L215" s="33" t="n"/>
      <c r="M215" s="3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  <c r="Z215" s="24" t="n"/>
      <c r="AA215" s="24" t="n"/>
      <c r="AB215" s="24" t="n"/>
    </row>
    <row customHeight="1" ht="16.5" r="216" s="29">
      <c r="A216" s="36" t="n"/>
      <c r="B216" s="36" t="n"/>
      <c r="C216" s="33" t="n"/>
      <c r="D216" s="33" t="n"/>
      <c r="E216" s="33" t="n"/>
      <c r="F216" s="33" t="n"/>
      <c r="G216" s="33" t="n"/>
      <c r="H216" s="33" t="n"/>
      <c r="I216" s="33" t="n"/>
      <c r="J216" s="56" t="n"/>
      <c r="K216" s="34" t="n"/>
      <c r="L216" s="33" t="n"/>
      <c r="M216" s="3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  <c r="Z216" s="24" t="n"/>
      <c r="AA216" s="24" t="n"/>
      <c r="AB216" s="24" t="n"/>
    </row>
    <row customHeight="1" ht="16.5" r="217" s="29">
      <c r="A217" s="36" t="n"/>
      <c r="B217" s="36" t="n"/>
      <c r="C217" s="33" t="n"/>
      <c r="D217" s="33" t="n"/>
      <c r="E217" s="33" t="n"/>
      <c r="F217" s="33" t="n"/>
      <c r="G217" s="33" t="n"/>
      <c r="H217" s="33" t="n"/>
      <c r="I217" s="33" t="n"/>
      <c r="J217" s="56" t="n"/>
      <c r="K217" s="34" t="n"/>
      <c r="L217" s="33" t="n"/>
      <c r="M217" s="3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  <c r="Z217" s="24" t="n"/>
      <c r="AA217" s="24" t="n"/>
      <c r="AB217" s="24" t="n"/>
    </row>
    <row customHeight="1" ht="16.5" r="218" s="29">
      <c r="A218" s="36" t="n"/>
      <c r="B218" s="36" t="n"/>
      <c r="C218" s="33" t="n"/>
      <c r="D218" s="33" t="n"/>
      <c r="E218" s="33" t="n"/>
      <c r="F218" s="33" t="n"/>
      <c r="G218" s="33" t="n"/>
      <c r="H218" s="33" t="n"/>
      <c r="I218" s="33" t="n"/>
      <c r="J218" s="56" t="n"/>
      <c r="K218" s="34" t="n"/>
      <c r="L218" s="33" t="n"/>
      <c r="M218" s="3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  <c r="Z218" s="24" t="n"/>
      <c r="AA218" s="24" t="n"/>
      <c r="AB218" s="24" t="n"/>
    </row>
    <row customHeight="1" ht="16.5" r="219" s="29">
      <c r="A219" s="36" t="n"/>
      <c r="B219" s="36" t="n"/>
      <c r="C219" s="33" t="n"/>
      <c r="D219" s="33" t="n"/>
      <c r="E219" s="33" t="n"/>
      <c r="F219" s="33" t="n"/>
      <c r="G219" s="33" t="n"/>
      <c r="H219" s="33" t="n"/>
      <c r="I219" s="33" t="n"/>
      <c r="J219" s="56" t="n"/>
      <c r="K219" s="34" t="n"/>
      <c r="L219" s="33" t="n"/>
      <c r="M219" s="3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  <c r="Z219" s="24" t="n"/>
      <c r="AA219" s="24" t="n"/>
      <c r="AB219" s="24" t="n"/>
    </row>
    <row customHeight="1" ht="16.5" r="220" s="29">
      <c r="A220" s="36" t="n"/>
      <c r="B220" s="36" t="n"/>
      <c r="C220" s="33" t="n"/>
      <c r="D220" s="33" t="n"/>
      <c r="E220" s="33" t="n"/>
      <c r="F220" s="33" t="n"/>
      <c r="G220" s="33" t="n"/>
      <c r="H220" s="33" t="n"/>
      <c r="I220" s="33" t="n"/>
      <c r="J220" s="56" t="n"/>
      <c r="K220" s="34" t="n"/>
      <c r="L220" s="33" t="n"/>
      <c r="M220" s="3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  <c r="Z220" s="24" t="n"/>
      <c r="AA220" s="24" t="n"/>
      <c r="AB220" s="24" t="n"/>
    </row>
    <row customHeight="1" ht="16.5" r="221" s="29">
      <c r="A221" s="36" t="n"/>
      <c r="B221" s="36" t="n"/>
      <c r="C221" s="33" t="n"/>
      <c r="D221" s="33" t="n"/>
      <c r="E221" s="33" t="n"/>
      <c r="F221" s="33" t="n"/>
      <c r="G221" s="33" t="n"/>
      <c r="H221" s="33" t="n"/>
      <c r="I221" s="33" t="n"/>
      <c r="J221" s="56" t="n"/>
      <c r="K221" s="34" t="n"/>
      <c r="L221" s="33" t="n"/>
      <c r="M221" s="3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  <c r="Z221" s="24" t="n"/>
      <c r="AA221" s="24" t="n"/>
      <c r="AB221" s="24" t="n"/>
    </row>
    <row customHeight="1" ht="16.5" r="222" s="29">
      <c r="A222" s="36" t="n"/>
      <c r="B222" s="36" t="n"/>
      <c r="C222" s="33" t="n"/>
      <c r="D222" s="33" t="n"/>
      <c r="E222" s="33" t="n"/>
      <c r="F222" s="33" t="n"/>
      <c r="G222" s="33" t="n"/>
      <c r="H222" s="33" t="n"/>
      <c r="I222" s="33" t="n"/>
      <c r="J222" s="56" t="n"/>
      <c r="K222" s="34" t="n"/>
      <c r="L222" s="33" t="n"/>
      <c r="M222" s="3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4" t="n"/>
      <c r="AB222" s="24" t="n"/>
    </row>
    <row customHeight="1" ht="16.5" r="223" s="29">
      <c r="A223" s="36" t="n"/>
      <c r="B223" s="36" t="n"/>
      <c r="C223" s="33" t="n"/>
      <c r="D223" s="33" t="n"/>
      <c r="E223" s="33" t="n"/>
      <c r="F223" s="33" t="n"/>
      <c r="G223" s="33" t="n"/>
      <c r="H223" s="33" t="n"/>
      <c r="I223" s="33" t="n"/>
      <c r="J223" s="56" t="n"/>
      <c r="K223" s="34" t="n"/>
      <c r="L223" s="33" t="n"/>
      <c r="M223" s="3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4" t="n"/>
      <c r="AB223" s="24" t="n"/>
    </row>
    <row customHeight="1" ht="16.5" r="224" s="29">
      <c r="A224" s="36" t="n"/>
      <c r="B224" s="36" t="n"/>
      <c r="C224" s="33" t="n"/>
      <c r="D224" s="33" t="n"/>
      <c r="E224" s="33" t="n"/>
      <c r="F224" s="33" t="n"/>
      <c r="G224" s="33" t="n"/>
      <c r="H224" s="33" t="n"/>
      <c r="I224" s="33" t="n"/>
      <c r="J224" s="56" t="n"/>
      <c r="K224" s="34" t="n"/>
      <c r="L224" s="33" t="n"/>
      <c r="M224" s="3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  <c r="Z224" s="24" t="n"/>
      <c r="AA224" s="24" t="n"/>
      <c r="AB224" s="24" t="n"/>
    </row>
    <row customHeight="1" ht="16.5" r="225" s="29">
      <c r="A225" s="36" t="n"/>
      <c r="B225" s="36" t="n"/>
      <c r="C225" s="33" t="n"/>
      <c r="D225" s="33" t="n"/>
      <c r="E225" s="33" t="n"/>
      <c r="F225" s="33" t="n"/>
      <c r="G225" s="33" t="n"/>
      <c r="H225" s="33" t="n"/>
      <c r="I225" s="33" t="n"/>
      <c r="J225" s="56" t="n"/>
      <c r="K225" s="34" t="n"/>
      <c r="L225" s="33" t="n"/>
      <c r="M225" s="3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4" t="n"/>
      <c r="AB225" s="24" t="n"/>
    </row>
    <row customHeight="1" ht="16.5" r="226" s="29">
      <c r="A226" s="36" t="n"/>
      <c r="B226" s="36" t="n"/>
      <c r="C226" s="33" t="n"/>
      <c r="D226" s="33" t="n"/>
      <c r="E226" s="33" t="n"/>
      <c r="F226" s="33" t="n"/>
      <c r="G226" s="33" t="n"/>
      <c r="H226" s="33" t="n"/>
      <c r="I226" s="33" t="n"/>
      <c r="J226" s="56" t="n"/>
      <c r="K226" s="34" t="n"/>
      <c r="L226" s="33" t="n"/>
      <c r="M226" s="3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  <c r="Z226" s="24" t="n"/>
      <c r="AA226" s="24" t="n"/>
      <c r="AB226" s="24" t="n"/>
    </row>
    <row customHeight="1" ht="16.5" r="227" s="29">
      <c r="A227" s="36" t="n"/>
      <c r="B227" s="36" t="n"/>
      <c r="C227" s="33" t="n"/>
      <c r="D227" s="33" t="n"/>
      <c r="E227" s="33" t="n"/>
      <c r="F227" s="33" t="n"/>
      <c r="G227" s="33" t="n"/>
      <c r="H227" s="33" t="n"/>
      <c r="I227" s="33" t="n"/>
      <c r="J227" s="56" t="n"/>
      <c r="K227" s="34" t="n"/>
      <c r="L227" s="33" t="n"/>
      <c r="M227" s="3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  <c r="Z227" s="24" t="n"/>
      <c r="AA227" s="24" t="n"/>
      <c r="AB227" s="24" t="n"/>
    </row>
    <row customHeight="1" ht="16.5" r="228" s="29">
      <c r="A228" s="36" t="n"/>
      <c r="B228" s="36" t="n"/>
      <c r="C228" s="33" t="n"/>
      <c r="D228" s="33" t="n"/>
      <c r="E228" s="33" t="n"/>
      <c r="F228" s="33" t="n"/>
      <c r="G228" s="33" t="n"/>
      <c r="H228" s="33" t="n"/>
      <c r="I228" s="33" t="n"/>
      <c r="J228" s="56" t="n"/>
      <c r="K228" s="34" t="n"/>
      <c r="L228" s="33" t="n"/>
      <c r="M228" s="3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4" t="n"/>
      <c r="AB228" s="24" t="n"/>
    </row>
    <row customHeight="1" ht="16.5" r="229" s="29">
      <c r="A229" s="36" t="n"/>
      <c r="B229" s="36" t="n"/>
      <c r="C229" s="33" t="n"/>
      <c r="D229" s="33" t="n"/>
      <c r="E229" s="33" t="n"/>
      <c r="F229" s="33" t="n"/>
      <c r="G229" s="33" t="n"/>
      <c r="H229" s="33" t="n"/>
      <c r="I229" s="33" t="n"/>
      <c r="J229" s="56" t="n"/>
      <c r="K229" s="34" t="n"/>
      <c r="L229" s="33" t="n"/>
      <c r="M229" s="3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  <c r="Z229" s="24" t="n"/>
      <c r="AA229" s="24" t="n"/>
      <c r="AB229" s="24" t="n"/>
    </row>
    <row customHeight="1" ht="16.5" r="230" s="29">
      <c r="A230" s="36" t="n"/>
      <c r="B230" s="36" t="n"/>
      <c r="C230" s="33" t="n"/>
      <c r="D230" s="33" t="n"/>
      <c r="E230" s="33" t="n"/>
      <c r="F230" s="33" t="n"/>
      <c r="G230" s="33" t="n"/>
      <c r="H230" s="33" t="n"/>
      <c r="I230" s="33" t="n"/>
      <c r="J230" s="56" t="n"/>
      <c r="K230" s="34" t="n"/>
      <c r="L230" s="33" t="n"/>
      <c r="M230" s="3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  <c r="Z230" s="24" t="n"/>
      <c r="AA230" s="24" t="n"/>
      <c r="AB230" s="24" t="n"/>
    </row>
    <row customHeight="1" ht="16.5" r="231" s="29">
      <c r="A231" s="36" t="n"/>
      <c r="B231" s="36" t="n"/>
      <c r="C231" s="33" t="n"/>
      <c r="D231" s="33" t="n"/>
      <c r="E231" s="33" t="n"/>
      <c r="F231" s="33" t="n"/>
      <c r="G231" s="33" t="n"/>
      <c r="H231" s="33" t="n"/>
      <c r="I231" s="33" t="n"/>
      <c r="J231" s="56" t="n"/>
      <c r="K231" s="34" t="n"/>
      <c r="L231" s="33" t="n"/>
      <c r="M231" s="3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  <c r="Z231" s="24" t="n"/>
      <c r="AA231" s="24" t="n"/>
      <c r="AB231" s="24" t="n"/>
    </row>
    <row customHeight="1" ht="16.5" r="232" s="29">
      <c r="A232" s="36" t="n"/>
      <c r="B232" s="36" t="n"/>
      <c r="C232" s="33" t="n"/>
      <c r="D232" s="33" t="n"/>
      <c r="E232" s="33" t="n"/>
      <c r="F232" s="33" t="n"/>
      <c r="G232" s="33" t="n"/>
      <c r="H232" s="33" t="n"/>
      <c r="I232" s="33" t="n"/>
      <c r="J232" s="56" t="n"/>
      <c r="K232" s="34" t="n"/>
      <c r="L232" s="33" t="n"/>
      <c r="M232" s="3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  <c r="Z232" s="24" t="n"/>
      <c r="AA232" s="24" t="n"/>
      <c r="AB232" s="24" t="n"/>
    </row>
    <row customHeight="1" ht="16.5" r="233" s="29">
      <c r="A233" s="36" t="n"/>
      <c r="B233" s="36" t="n"/>
      <c r="C233" s="33" t="n"/>
      <c r="D233" s="33" t="n"/>
      <c r="E233" s="33" t="n"/>
      <c r="F233" s="33" t="n"/>
      <c r="G233" s="33" t="n"/>
      <c r="H233" s="33" t="n"/>
      <c r="I233" s="33" t="n"/>
      <c r="J233" s="56" t="n"/>
      <c r="K233" s="34" t="n"/>
      <c r="L233" s="33" t="n"/>
      <c r="M233" s="3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  <c r="Z233" s="24" t="n"/>
      <c r="AA233" s="24" t="n"/>
      <c r="AB233" s="24" t="n"/>
    </row>
    <row customHeight="1" ht="16.5" r="234" s="29">
      <c r="A234" s="36" t="n"/>
      <c r="B234" s="36" t="n"/>
      <c r="C234" s="33" t="n"/>
      <c r="D234" s="33" t="n"/>
      <c r="E234" s="33" t="n"/>
      <c r="F234" s="33" t="n"/>
      <c r="G234" s="33" t="n"/>
      <c r="H234" s="33" t="n"/>
      <c r="I234" s="33" t="n"/>
      <c r="J234" s="56" t="n"/>
      <c r="K234" s="34" t="n"/>
      <c r="L234" s="33" t="n"/>
      <c r="M234" s="3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  <c r="Y234" s="24" t="n"/>
      <c r="Z234" s="24" t="n"/>
      <c r="AA234" s="24" t="n"/>
      <c r="AB234" s="24" t="n"/>
    </row>
    <row customHeight="1" ht="16.5" r="235" s="29">
      <c r="A235" s="36" t="n"/>
      <c r="B235" s="36" t="n"/>
      <c r="C235" s="33" t="n"/>
      <c r="D235" s="33" t="n"/>
      <c r="E235" s="33" t="n"/>
      <c r="F235" s="33" t="n"/>
      <c r="G235" s="33" t="n"/>
      <c r="H235" s="33" t="n"/>
      <c r="I235" s="33" t="n"/>
      <c r="J235" s="56" t="n"/>
      <c r="K235" s="34" t="n"/>
      <c r="L235" s="33" t="n"/>
      <c r="M235" s="3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  <c r="Z235" s="24" t="n"/>
      <c r="AA235" s="24" t="n"/>
      <c r="AB235" s="24" t="n"/>
    </row>
    <row customHeight="1" ht="16.5" r="236" s="29">
      <c r="A236" s="36" t="n"/>
      <c r="B236" s="36" t="n"/>
      <c r="C236" s="33" t="n"/>
      <c r="D236" s="33" t="n"/>
      <c r="E236" s="33" t="n"/>
      <c r="F236" s="33" t="n"/>
      <c r="G236" s="33" t="n"/>
      <c r="H236" s="33" t="n"/>
      <c r="I236" s="33" t="n"/>
      <c r="J236" s="56" t="n"/>
      <c r="K236" s="34" t="n"/>
      <c r="L236" s="33" t="n"/>
      <c r="M236" s="3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4" t="n"/>
      <c r="AB236" s="24" t="n"/>
    </row>
    <row customHeight="1" ht="16.5" r="237" s="29">
      <c r="A237" s="36" t="n"/>
      <c r="B237" s="36" t="n"/>
      <c r="C237" s="33" t="n"/>
      <c r="D237" s="33" t="n"/>
      <c r="E237" s="33" t="n"/>
      <c r="F237" s="33" t="n"/>
      <c r="G237" s="33" t="n"/>
      <c r="H237" s="33" t="n"/>
      <c r="I237" s="33" t="n"/>
      <c r="J237" s="56" t="n"/>
      <c r="K237" s="34" t="n"/>
      <c r="L237" s="33" t="n"/>
      <c r="M237" s="3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  <c r="Z237" s="24" t="n"/>
      <c r="AA237" s="24" t="n"/>
      <c r="AB237" s="24" t="n"/>
    </row>
    <row customHeight="1" ht="16.5" r="238" s="29">
      <c r="A238" s="36" t="n"/>
      <c r="B238" s="36" t="n"/>
      <c r="C238" s="33" t="n"/>
      <c r="D238" s="33" t="n"/>
      <c r="E238" s="33" t="n"/>
      <c r="F238" s="33" t="n"/>
      <c r="G238" s="33" t="n"/>
      <c r="H238" s="33" t="n"/>
      <c r="I238" s="33" t="n"/>
      <c r="J238" s="56" t="n"/>
      <c r="K238" s="34" t="n"/>
      <c r="L238" s="33" t="n"/>
      <c r="M238" s="3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  <c r="Z238" s="24" t="n"/>
      <c r="AA238" s="24" t="n"/>
      <c r="AB238" s="24" t="n"/>
    </row>
    <row customHeight="1" ht="16.5" r="239" s="29">
      <c r="A239" s="36" t="n"/>
      <c r="B239" s="36" t="n"/>
      <c r="C239" s="33" t="n"/>
      <c r="D239" s="33" t="n"/>
      <c r="E239" s="33" t="n"/>
      <c r="F239" s="33" t="n"/>
      <c r="G239" s="33" t="n"/>
      <c r="H239" s="33" t="n"/>
      <c r="I239" s="33" t="n"/>
      <c r="J239" s="56" t="n"/>
      <c r="K239" s="34" t="n"/>
      <c r="L239" s="33" t="n"/>
      <c r="M239" s="3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  <c r="Z239" s="24" t="n"/>
      <c r="AA239" s="24" t="n"/>
      <c r="AB239" s="24" t="n"/>
    </row>
    <row customHeight="1" ht="16.5" r="240" s="29">
      <c r="A240" s="36" t="n"/>
      <c r="B240" s="36" t="n"/>
      <c r="C240" s="33" t="n"/>
      <c r="D240" s="33" t="n"/>
      <c r="E240" s="33" t="n"/>
      <c r="F240" s="33" t="n"/>
      <c r="G240" s="33" t="n"/>
      <c r="H240" s="33" t="n"/>
      <c r="I240" s="33" t="n"/>
      <c r="J240" s="56" t="n"/>
      <c r="K240" s="34" t="n"/>
      <c r="L240" s="33" t="n"/>
      <c r="M240" s="3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  <c r="Z240" s="24" t="n"/>
      <c r="AA240" s="24" t="n"/>
      <c r="AB240" s="24" t="n"/>
    </row>
    <row customHeight="1" ht="16.5" r="241" s="29">
      <c r="A241" s="36" t="n"/>
      <c r="B241" s="36" t="n"/>
      <c r="C241" s="33" t="n"/>
      <c r="D241" s="33" t="n"/>
      <c r="E241" s="33" t="n"/>
      <c r="F241" s="33" t="n"/>
      <c r="G241" s="33" t="n"/>
      <c r="H241" s="33" t="n"/>
      <c r="I241" s="33" t="n"/>
      <c r="J241" s="56" t="n"/>
      <c r="K241" s="34" t="n"/>
      <c r="L241" s="33" t="n"/>
      <c r="M241" s="3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24" t="n"/>
      <c r="AB241" s="24" t="n"/>
    </row>
    <row customHeight="1" ht="16.5" r="242" s="29">
      <c r="A242" s="36" t="n"/>
      <c r="B242" s="36" t="n"/>
      <c r="C242" s="33" t="n"/>
      <c r="D242" s="33" t="n"/>
      <c r="E242" s="33" t="n"/>
      <c r="F242" s="33" t="n"/>
      <c r="G242" s="33" t="n"/>
      <c r="H242" s="33" t="n"/>
      <c r="I242" s="33" t="n"/>
      <c r="J242" s="56" t="n"/>
      <c r="K242" s="34" t="n"/>
      <c r="L242" s="33" t="n"/>
      <c r="M242" s="3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4" t="n"/>
      <c r="AB242" s="24" t="n"/>
    </row>
    <row customHeight="1" ht="16.5" r="243" s="29">
      <c r="A243" s="36" t="n"/>
      <c r="B243" s="36" t="n"/>
      <c r="C243" s="33" t="n"/>
      <c r="D243" s="33" t="n"/>
      <c r="E243" s="33" t="n"/>
      <c r="F243" s="33" t="n"/>
      <c r="G243" s="33" t="n"/>
      <c r="H243" s="33" t="n"/>
      <c r="I243" s="33" t="n"/>
      <c r="J243" s="56" t="n"/>
      <c r="K243" s="34" t="n"/>
      <c r="L243" s="33" t="n"/>
      <c r="M243" s="3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  <c r="Z243" s="24" t="n"/>
      <c r="AA243" s="24" t="n"/>
      <c r="AB243" s="24" t="n"/>
    </row>
    <row customHeight="1" ht="16.5" r="244" s="29">
      <c r="A244" s="36" t="n"/>
      <c r="B244" s="36" t="n"/>
      <c r="C244" s="33" t="n"/>
      <c r="D244" s="33" t="n"/>
      <c r="E244" s="33" t="n"/>
      <c r="F244" s="33" t="n"/>
      <c r="G244" s="33" t="n"/>
      <c r="H244" s="33" t="n"/>
      <c r="I244" s="33" t="n"/>
      <c r="J244" s="56" t="n"/>
      <c r="K244" s="34" t="n"/>
      <c r="L244" s="33" t="n"/>
      <c r="M244" s="3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  <c r="Z244" s="24" t="n"/>
      <c r="AA244" s="24" t="n"/>
      <c r="AB244" s="24" t="n"/>
    </row>
    <row customHeight="1" ht="16.5" r="245" s="29">
      <c r="A245" s="36" t="n"/>
      <c r="B245" s="36" t="n"/>
      <c r="C245" s="33" t="n"/>
      <c r="D245" s="33" t="n"/>
      <c r="E245" s="33" t="n"/>
      <c r="F245" s="33" t="n"/>
      <c r="G245" s="33" t="n"/>
      <c r="H245" s="33" t="n"/>
      <c r="I245" s="33" t="n"/>
      <c r="J245" s="56" t="n"/>
      <c r="K245" s="34" t="n"/>
      <c r="L245" s="33" t="n"/>
      <c r="M245" s="3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  <c r="Z245" s="24" t="n"/>
      <c r="AA245" s="24" t="n"/>
      <c r="AB245" s="24" t="n"/>
    </row>
    <row customHeight="1" ht="16.5" r="246" s="29">
      <c r="A246" s="36" t="n"/>
      <c r="B246" s="36" t="n"/>
      <c r="C246" s="33" t="n"/>
      <c r="D246" s="33" t="n"/>
      <c r="E246" s="33" t="n"/>
      <c r="F246" s="33" t="n"/>
      <c r="G246" s="33" t="n"/>
      <c r="H246" s="33" t="n"/>
      <c r="I246" s="33" t="n"/>
      <c r="J246" s="56" t="n"/>
      <c r="K246" s="34" t="n"/>
      <c r="L246" s="33" t="n"/>
      <c r="M246" s="3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4" t="n"/>
      <c r="AB246" s="24" t="n"/>
    </row>
    <row customHeight="1" ht="16.5" r="247" s="29">
      <c r="A247" s="36" t="n"/>
      <c r="B247" s="36" t="n"/>
      <c r="C247" s="33" t="n"/>
      <c r="D247" s="33" t="n"/>
      <c r="E247" s="33" t="n"/>
      <c r="F247" s="33" t="n"/>
      <c r="G247" s="33" t="n"/>
      <c r="H247" s="33" t="n"/>
      <c r="I247" s="33" t="n"/>
      <c r="J247" s="56" t="n"/>
      <c r="K247" s="34" t="n"/>
      <c r="L247" s="33" t="n"/>
      <c r="M247" s="3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  <c r="Z247" s="24" t="n"/>
      <c r="AA247" s="24" t="n"/>
      <c r="AB247" s="24" t="n"/>
    </row>
    <row customHeight="1" ht="16.5" r="248" s="29">
      <c r="A248" s="36" t="n"/>
      <c r="B248" s="36" t="n"/>
      <c r="C248" s="33" t="n"/>
      <c r="D248" s="33" t="n"/>
      <c r="E248" s="33" t="n"/>
      <c r="F248" s="33" t="n"/>
      <c r="G248" s="33" t="n"/>
      <c r="H248" s="33" t="n"/>
      <c r="I248" s="33" t="n"/>
      <c r="J248" s="56" t="n"/>
      <c r="K248" s="34" t="n"/>
      <c r="L248" s="33" t="n"/>
      <c r="M248" s="3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  <c r="Z248" s="24" t="n"/>
      <c r="AA248" s="24" t="n"/>
      <c r="AB248" s="24" t="n"/>
    </row>
    <row customHeight="1" ht="16.5" r="249" s="29">
      <c r="A249" s="36" t="n"/>
      <c r="B249" s="36" t="n"/>
      <c r="C249" s="33" t="n"/>
      <c r="D249" s="33" t="n"/>
      <c r="E249" s="33" t="n"/>
      <c r="F249" s="33" t="n"/>
      <c r="G249" s="33" t="n"/>
      <c r="H249" s="33" t="n"/>
      <c r="I249" s="33" t="n"/>
      <c r="J249" s="56" t="n"/>
      <c r="K249" s="34" t="n"/>
      <c r="L249" s="33" t="n"/>
      <c r="M249" s="3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  <c r="Y249" s="24" t="n"/>
      <c r="Z249" s="24" t="n"/>
      <c r="AA249" s="24" t="n"/>
      <c r="AB249" s="24" t="n"/>
    </row>
    <row customHeight="1" ht="16.5" r="250" s="29">
      <c r="A250" s="36" t="n"/>
      <c r="B250" s="36" t="n"/>
      <c r="C250" s="33" t="n"/>
      <c r="D250" s="33" t="n"/>
      <c r="E250" s="33" t="n"/>
      <c r="F250" s="33" t="n"/>
      <c r="G250" s="33" t="n"/>
      <c r="H250" s="33" t="n"/>
      <c r="I250" s="33" t="n"/>
      <c r="J250" s="56" t="n"/>
      <c r="K250" s="34" t="n"/>
      <c r="L250" s="33" t="n"/>
      <c r="M250" s="3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4" t="n"/>
      <c r="AB250" s="24" t="n"/>
    </row>
  </sheetData>
  <pageMargins bottom="0.75" footer="0" header="0" left="0.7" right="0.7" top="0.75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67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2.88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7.38"/>
    <col customWidth="1" max="10" min="10" style="29" width="6.13"/>
    <col customWidth="1" max="11" min="11" style="29" width="7.5"/>
    <col customWidth="1" max="12" min="12" style="29" width="4.63"/>
    <col customWidth="1" max="14" min="13" style="29" width="4.5"/>
    <col customWidth="1" max="15" min="15" style="29" width="7.75"/>
    <col customWidth="1" max="16" min="16" style="29" width="41.13"/>
    <col customWidth="1" max="17" min="17" style="29" width="7.88"/>
    <col customWidth="1" max="26" min="18" style="29" width="7.75"/>
    <col customWidth="1" max="28" min="27" style="29" width="7"/>
    <col customWidth="1" max="29" min="29" style="29" width="11.75"/>
  </cols>
  <sheetData>
    <row customHeight="1" ht="39.75" r="1" s="29">
      <c r="A1" s="61" t="inlineStr">
        <is>
          <t>組</t>
        </is>
      </c>
      <c r="B1" s="61" t="inlineStr">
        <is>
          <t>序</t>
        </is>
      </c>
      <c r="C1" s="62" t="inlineStr">
        <is>
          <t>項目</t>
        </is>
      </c>
      <c r="D1" s="62" t="inlineStr">
        <is>
          <t>組別</t>
        </is>
      </c>
      <c r="E1" s="62" t="inlineStr">
        <is>
          <t>年級</t>
        </is>
      </c>
      <c r="F1" s="62" t="inlineStr">
        <is>
          <t>學校</t>
        </is>
      </c>
      <c r="G1" s="62" t="inlineStr">
        <is>
          <t>姓名</t>
        </is>
      </c>
      <c r="H1" s="63" t="inlineStr">
        <is>
          <t>指導
老師</t>
        </is>
      </c>
      <c r="I1" s="62" t="inlineStr">
        <is>
          <t>號碼</t>
        </is>
      </c>
      <c r="J1" s="12" t="inlineStr">
        <is>
          <t>成績</t>
        </is>
      </c>
      <c r="K1" s="13" t="inlineStr">
        <is>
          <t>等第</t>
        </is>
      </c>
      <c r="L1" s="14" t="inlineStr">
        <is>
          <t>名次</t>
        </is>
      </c>
      <c r="M1" s="13" t="n"/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42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</row>
    <row customHeight="1" ht="16.5" r="2" s="29">
      <c r="A2" s="64" t="n"/>
      <c r="B2" s="64" t="n"/>
      <c r="C2" s="51" t="inlineStr">
        <is>
          <t>一跳二迴旋</t>
        </is>
      </c>
      <c r="D2" s="51" t="inlineStr">
        <is>
          <t>男子組</t>
        </is>
      </c>
      <c r="E2" s="51" t="inlineStr">
        <is>
          <t>六年級</t>
        </is>
      </c>
      <c r="F2" s="51" t="inlineStr">
        <is>
          <t>後寮國小</t>
        </is>
      </c>
      <c r="G2" s="51" t="inlineStr">
        <is>
          <t>陳宥璋</t>
        </is>
      </c>
      <c r="H2" s="51" t="inlineStr">
        <is>
          <t>李建章</t>
        </is>
      </c>
      <c r="I2" s="51" t="inlineStr">
        <is>
          <t>A6149</t>
        </is>
      </c>
      <c r="J2" s="49" t="n">
        <v>196</v>
      </c>
      <c r="K2" s="11" t="inlineStr">
        <is>
          <t>金質獎</t>
        </is>
      </c>
      <c r="L2" s="11" t="n"/>
      <c r="M2" s="11" t="n"/>
      <c r="N2" s="4">
        <f>IF(COUNTIF($F$2:F2,F2)&gt;2,COUNTIF($F$2:F2,F2),0)</f>
        <v/>
      </c>
      <c r="O2" s="22">
        <f>IF(COUNTIF($H$2:H2,H2)&gt;1,1,0)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</row>
    <row customHeight="1" ht="16.5" r="3" s="29">
      <c r="A3" s="64" t="n"/>
      <c r="B3" s="64" t="n"/>
      <c r="C3" s="51" t="inlineStr">
        <is>
          <t>一跳二迴旋</t>
        </is>
      </c>
      <c r="D3" s="51" t="inlineStr">
        <is>
          <t>男子組</t>
        </is>
      </c>
      <c r="E3" s="51" t="inlineStr">
        <is>
          <t>六年級</t>
        </is>
      </c>
      <c r="F3" s="51" t="inlineStr">
        <is>
          <t>吉貝國小</t>
        </is>
      </c>
      <c r="G3" s="51" t="inlineStr">
        <is>
          <t>呂金和</t>
        </is>
      </c>
      <c r="H3" s="51" t="inlineStr">
        <is>
          <t>鄭珮琳</t>
        </is>
      </c>
      <c r="I3" s="51" t="inlineStr">
        <is>
          <t>A6144</t>
        </is>
      </c>
      <c r="J3" s="49" t="n">
        <v>193</v>
      </c>
      <c r="K3" s="11" t="inlineStr">
        <is>
          <t>金質獎</t>
        </is>
      </c>
      <c r="L3" s="11" t="n"/>
      <c r="M3" s="11" t="n"/>
      <c r="N3" s="4">
        <f>IF(COUNTIF($F$2:F3,F3)&gt;2,COUNTIF($F$2:F3,F3),0)</f>
        <v/>
      </c>
      <c r="O3" s="22">
        <f>IF(COUNTIF($H$2:H3,H3)&gt;1,1,0)</f>
        <v/>
      </c>
      <c r="P3" s="3" t="inlineStr">
        <is>
          <t>成績會自動以前面的順序，對應到總成績表</t>
        </is>
      </c>
      <c r="Q3" s="11" t="inlineStr">
        <is>
          <t>銀質獎</t>
        </is>
      </c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</row>
    <row customHeight="1" ht="16.5" r="4" s="29">
      <c r="A4" s="64" t="n"/>
      <c r="B4" s="64" t="n"/>
      <c r="C4" s="51" t="inlineStr">
        <is>
          <t>一跳二迴旋</t>
        </is>
      </c>
      <c r="D4" s="51" t="inlineStr">
        <is>
          <t>男子組</t>
        </is>
      </c>
      <c r="E4" s="51" t="inlineStr">
        <is>
          <t>六年級</t>
        </is>
      </c>
      <c r="F4" s="51" t="inlineStr">
        <is>
          <t>後寮國小</t>
        </is>
      </c>
      <c r="G4" s="51" t="inlineStr">
        <is>
          <t>許興隆</t>
        </is>
      </c>
      <c r="H4" s="51" t="inlineStr">
        <is>
          <t>吳旻駿</t>
        </is>
      </c>
      <c r="I4" s="51" t="inlineStr">
        <is>
          <t>A6147</t>
        </is>
      </c>
      <c r="J4" s="49" t="n">
        <v>190</v>
      </c>
      <c r="K4" s="11" t="inlineStr">
        <is>
          <t>金質獎</t>
        </is>
      </c>
      <c r="L4" s="11" t="n"/>
      <c r="M4" s="11" t="n"/>
      <c r="N4" s="4">
        <f>IF(COUNTIF($F$2:F4,F4)&gt;2,COUNTIF($F$2:F4,F4),0)</f>
        <v/>
      </c>
      <c r="O4" s="22">
        <f>IF(COUNTIF($H$2:H4,H4)&gt;1,1,0)</f>
        <v/>
      </c>
      <c r="P4" t="inlineStr">
        <is>
          <t>金55銀50銅45下</t>
        </is>
      </c>
      <c r="Q4" s="11" t="inlineStr">
        <is>
          <t>銅質獎</t>
        </is>
      </c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</row>
    <row customHeight="1" ht="16.5" r="5" s="29">
      <c r="A5" s="64" t="n"/>
      <c r="B5" s="64" t="n"/>
      <c r="C5" s="51" t="inlineStr">
        <is>
          <t>一跳二迴旋</t>
        </is>
      </c>
      <c r="D5" s="51" t="inlineStr">
        <is>
          <t>男子組</t>
        </is>
      </c>
      <c r="E5" s="51" t="inlineStr">
        <is>
          <t>六年級</t>
        </is>
      </c>
      <c r="F5" s="51" t="inlineStr">
        <is>
          <t>吉貝國小</t>
        </is>
      </c>
      <c r="G5" s="51" t="inlineStr">
        <is>
          <t>柯文元</t>
        </is>
      </c>
      <c r="H5" s="51" t="inlineStr">
        <is>
          <t>鄭珮琳</t>
        </is>
      </c>
      <c r="I5" s="51" t="inlineStr">
        <is>
          <t>A6145</t>
        </is>
      </c>
      <c r="J5" s="49" t="n">
        <v>186</v>
      </c>
      <c r="K5" s="11" t="inlineStr">
        <is>
          <t>金質獎</t>
        </is>
      </c>
      <c r="L5" s="11" t="n"/>
      <c r="M5" s="11" t="n"/>
      <c r="N5" s="4">
        <f>IF(COUNTIF($F$2:F5,F5)&gt;2,COUNTIF($F$2:F5,F5),0)</f>
        <v/>
      </c>
      <c r="O5" s="22">
        <f>IF(COUNTIF($H$2:H5,H5)&gt;1,1,0)</f>
        <v/>
      </c>
      <c r="P5" s="3" t="inlineStr">
        <is>
          <t>金3銀2銅1，12班以下*2</t>
        </is>
      </c>
      <c r="Q5" s="44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</row>
    <row customHeight="1" ht="16.5" r="6" s="29">
      <c r="A6" s="64" t="n"/>
      <c r="B6" s="64" t="n"/>
      <c r="C6" s="51" t="inlineStr">
        <is>
          <t>一跳二迴旋</t>
        </is>
      </c>
      <c r="D6" s="51" t="inlineStr">
        <is>
          <t>男子組</t>
        </is>
      </c>
      <c r="E6" s="51" t="inlineStr">
        <is>
          <t>六年級</t>
        </is>
      </c>
      <c r="F6" s="51" t="inlineStr">
        <is>
          <t>中正國小</t>
        </is>
      </c>
      <c r="G6" s="51" t="inlineStr">
        <is>
          <t>張顥玄</t>
        </is>
      </c>
      <c r="H6" s="51" t="inlineStr">
        <is>
          <t>劉又嘉</t>
        </is>
      </c>
      <c r="I6" s="51" t="inlineStr">
        <is>
          <t>A6109</t>
        </is>
      </c>
      <c r="J6" s="49" t="n">
        <v>183</v>
      </c>
      <c r="K6" s="11" t="inlineStr">
        <is>
          <t>金質獎</t>
        </is>
      </c>
      <c r="L6" s="11" t="n"/>
      <c r="M6" s="11" t="n"/>
      <c r="N6" s="4">
        <f>IF(COUNTIF($F$2:F6,F6)&gt;2,COUNTIF($F$2:F6,F6),0)</f>
        <v/>
      </c>
      <c r="O6" s="22">
        <f>IF(COUNTIF($H$2:H6,H6)&gt;1,1,0)</f>
        <v/>
      </c>
      <c r="P6" s="3" t="inlineStr">
        <is>
          <t>並列積分相加平均</t>
        </is>
      </c>
      <c r="Q6" s="44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</row>
    <row customHeight="1" ht="16.5" r="7" s="29">
      <c r="A7" s="64" t="n"/>
      <c r="B7" s="64" t="n"/>
      <c r="C7" s="51" t="inlineStr">
        <is>
          <t>一跳二迴旋</t>
        </is>
      </c>
      <c r="D7" s="51" t="inlineStr">
        <is>
          <t>男子組</t>
        </is>
      </c>
      <c r="E7" s="51" t="inlineStr">
        <is>
          <t>六年級</t>
        </is>
      </c>
      <c r="F7" s="51" t="inlineStr">
        <is>
          <t>嵵裡國小</t>
        </is>
      </c>
      <c r="G7" s="51" t="inlineStr">
        <is>
          <t>唐浩</t>
        </is>
      </c>
      <c r="H7" s="51" t="inlineStr">
        <is>
          <t>許榮喜</t>
        </is>
      </c>
      <c r="I7" s="51" t="inlineStr">
        <is>
          <t>A6123</t>
        </is>
      </c>
      <c r="J7" s="49" t="n">
        <v>177</v>
      </c>
      <c r="K7" s="11" t="inlineStr">
        <is>
          <t>金質獎</t>
        </is>
      </c>
      <c r="L7" s="11" t="n"/>
      <c r="M7" s="11" t="n"/>
      <c r="N7" s="4">
        <f>IF(COUNTIF($F$2:F7,F7)&gt;2,COUNTIF($F$2:F7,F7),0)</f>
        <v/>
      </c>
      <c r="O7" s="22">
        <f>IF(COUNTIF($H$2:H7,H7)&gt;1,1,0)</f>
        <v/>
      </c>
      <c r="P7" s="3" t="inlineStr">
        <is>
          <t>各校總積分最多取積分最高兩名</t>
        </is>
      </c>
      <c r="Q7" s="44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</row>
    <row customHeight="1" ht="16.5" r="8" s="29">
      <c r="A8" s="64" t="n"/>
      <c r="B8" s="64" t="n"/>
      <c r="C8" s="51" t="inlineStr">
        <is>
          <t>一跳二迴旋</t>
        </is>
      </c>
      <c r="D8" s="51" t="inlineStr">
        <is>
          <t>男子組</t>
        </is>
      </c>
      <c r="E8" s="51" t="inlineStr">
        <is>
          <t>六年級</t>
        </is>
      </c>
      <c r="F8" s="51" t="inlineStr">
        <is>
          <t>隘門國小</t>
        </is>
      </c>
      <c r="G8" s="51" t="inlineStr">
        <is>
          <t>盧彥宇</t>
        </is>
      </c>
      <c r="H8" s="51" t="inlineStr">
        <is>
          <t>陳俐文</t>
        </is>
      </c>
      <c r="I8" s="51" t="inlineStr">
        <is>
          <t>A6136</t>
        </is>
      </c>
      <c r="J8" s="49" t="n">
        <v>176</v>
      </c>
      <c r="K8" s="11" t="inlineStr">
        <is>
          <t>金質獎</t>
        </is>
      </c>
      <c r="L8" s="11" t="n"/>
      <c r="M8" s="11" t="n"/>
      <c r="N8" s="4">
        <f>IF(COUNTIF($F$2:F8,F8)&gt;2,COUNTIF($F$2:F8,F8),0)</f>
        <v/>
      </c>
      <c r="O8" s="22">
        <f>IF(COUNTIF($H$2:H8,H8)&gt;1,1,0)</f>
        <v/>
      </c>
      <c r="P8" s="3" t="n"/>
      <c r="Q8" s="44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</row>
    <row customHeight="1" ht="16.5" r="9" s="29">
      <c r="A9" s="64" t="n"/>
      <c r="B9" s="64" t="n"/>
      <c r="C9" s="51" t="inlineStr">
        <is>
          <t>一跳二迴旋</t>
        </is>
      </c>
      <c r="D9" s="51" t="inlineStr">
        <is>
          <t>男子組</t>
        </is>
      </c>
      <c r="E9" s="51" t="inlineStr">
        <is>
          <t>六年級</t>
        </is>
      </c>
      <c r="F9" s="51" t="inlineStr">
        <is>
          <t>七美國小</t>
        </is>
      </c>
      <c r="G9" s="51" t="inlineStr">
        <is>
          <t>潘冠廷</t>
        </is>
      </c>
      <c r="H9" s="51" t="inlineStr">
        <is>
          <t>李碧慧</t>
        </is>
      </c>
      <c r="I9" s="51" t="inlineStr">
        <is>
          <t>A6155</t>
        </is>
      </c>
      <c r="J9" s="49" t="n">
        <v>174</v>
      </c>
      <c r="K9" s="11" t="inlineStr">
        <is>
          <t>金質獎</t>
        </is>
      </c>
      <c r="L9" s="11" t="n"/>
      <c r="M9" s="11" t="n"/>
      <c r="N9" s="4">
        <f>IF(COUNTIF($F$2:F9,F9)&gt;2,COUNTIF($F$2:F9,F9),0)</f>
        <v/>
      </c>
      <c r="O9" s="22">
        <f>IF(COUNTIF($H$2:H9,H9)&gt;1,1,0)</f>
        <v/>
      </c>
      <c r="P9" s="3" t="inlineStr">
        <is>
          <t>名次</t>
        </is>
      </c>
      <c r="Q9" s="44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</row>
    <row customHeight="1" ht="16.5" r="10" s="29">
      <c r="A10" s="64" t="n"/>
      <c r="B10" s="64" t="n"/>
      <c r="C10" s="51" t="inlineStr">
        <is>
          <t>一跳二迴旋</t>
        </is>
      </c>
      <c r="D10" s="51" t="inlineStr">
        <is>
          <t>男子組</t>
        </is>
      </c>
      <c r="E10" s="51" t="inlineStr">
        <is>
          <t>六年級</t>
        </is>
      </c>
      <c r="F10" s="51" t="inlineStr">
        <is>
          <t>文澳國小</t>
        </is>
      </c>
      <c r="G10" s="47" t="inlineStr">
        <is>
          <t>洪聿宥</t>
        </is>
      </c>
      <c r="H10" s="47" t="inlineStr">
        <is>
          <t>曾永志志</t>
        </is>
      </c>
      <c r="I10" s="51" t="inlineStr">
        <is>
          <t>A6162</t>
        </is>
      </c>
      <c r="J10" s="49" t="n">
        <v>171</v>
      </c>
      <c r="K10" s="11" t="inlineStr">
        <is>
          <t>金質獎</t>
        </is>
      </c>
      <c r="L10" s="11" t="n"/>
      <c r="M10" s="11" t="n"/>
      <c r="N10" s="4">
        <f>IF(COUNTIF($F$2:F10,F10)&gt;2,COUNTIF($F$2:F10,F10),0)</f>
        <v/>
      </c>
      <c r="O10" s="22">
        <f>IF(COUNTIF($H$2:H10,H10)&gt;1,1,0)</f>
        <v/>
      </c>
      <c r="P10" s="3" t="inlineStr">
        <is>
          <t>可並列，但須扣除下一個名次</t>
        </is>
      </c>
      <c r="Q10" s="24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</row>
    <row customHeight="1" ht="16.5" r="11" s="29">
      <c r="A11" s="64" t="n"/>
      <c r="B11" s="64" t="n"/>
      <c r="C11" s="51" t="inlineStr">
        <is>
          <t>一跳二迴旋</t>
        </is>
      </c>
      <c r="D11" s="51" t="inlineStr">
        <is>
          <t>男子組</t>
        </is>
      </c>
      <c r="E11" s="51" t="inlineStr">
        <is>
          <t>六年級</t>
        </is>
      </c>
      <c r="F11" s="51" t="inlineStr">
        <is>
          <t>湖西國小</t>
        </is>
      </c>
      <c r="G11" s="51" t="inlineStr">
        <is>
          <t>許晉銘</t>
        </is>
      </c>
      <c r="H11" s="51" t="inlineStr">
        <is>
          <t>洪依霞</t>
        </is>
      </c>
      <c r="I11" s="51" t="inlineStr">
        <is>
          <t>A6129</t>
        </is>
      </c>
      <c r="J11" s="49" t="n">
        <v>171</v>
      </c>
      <c r="K11" s="11" t="inlineStr">
        <is>
          <t>金質獎</t>
        </is>
      </c>
      <c r="L11" s="11" t="n"/>
      <c r="M11" s="11" t="n"/>
      <c r="N11" s="4">
        <f>IF(COUNTIF($F$2:F11,F11)&gt;2,COUNTIF($F$2:F11,F11),0)</f>
        <v/>
      </c>
      <c r="O11" s="22">
        <f>IF(COUNTIF($H$2:H11,H11)&gt;1,1,0)</f>
        <v/>
      </c>
      <c r="P11" s="3" t="n"/>
      <c r="Q11" s="24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</row>
    <row customHeight="1" ht="16.5" r="12" s="29">
      <c r="A12" s="64" t="n"/>
      <c r="B12" s="64" t="n"/>
      <c r="C12" s="51" t="inlineStr">
        <is>
          <t>一跳二迴旋</t>
        </is>
      </c>
      <c r="D12" s="51" t="inlineStr">
        <is>
          <t>男子組</t>
        </is>
      </c>
      <c r="E12" s="51" t="inlineStr">
        <is>
          <t>六年級</t>
        </is>
      </c>
      <c r="F12" s="51" t="inlineStr">
        <is>
          <t>馬公國小</t>
        </is>
      </c>
      <c r="G12" s="51" t="inlineStr">
        <is>
          <t>鮑品圻</t>
        </is>
      </c>
      <c r="H12" s="51" t="inlineStr">
        <is>
          <t>劉淑美</t>
        </is>
      </c>
      <c r="I12" s="51" t="inlineStr">
        <is>
          <t>A6105</t>
        </is>
      </c>
      <c r="J12" s="49" t="n">
        <v>171</v>
      </c>
      <c r="K12" s="11" t="inlineStr">
        <is>
          <t>金質獎</t>
        </is>
      </c>
      <c r="L12" s="11" t="n"/>
      <c r="M12" s="11" t="n"/>
      <c r="N12" s="4">
        <f>IF(COUNTIF($F$2:F12,F12)&gt;2,COUNTIF($F$2:F12,F12),0)</f>
        <v/>
      </c>
      <c r="O12" s="22">
        <f>IF(COUNTIF($H$2:H12,H12)&gt;1,1,0)</f>
        <v/>
      </c>
      <c r="P12" s="3" t="inlineStr">
        <is>
          <t>獎狀</t>
        </is>
      </c>
      <c r="Q12" s="24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</row>
    <row customHeight="1" ht="16.5" r="13" s="29">
      <c r="A13" s="64" t="n"/>
      <c r="B13" s="64" t="n"/>
      <c r="C13" s="51" t="inlineStr">
        <is>
          <t>一跳二迴旋</t>
        </is>
      </c>
      <c r="D13" s="51" t="inlineStr">
        <is>
          <t>男子組</t>
        </is>
      </c>
      <c r="E13" s="51" t="inlineStr">
        <is>
          <t>六年級</t>
        </is>
      </c>
      <c r="F13" s="51" t="inlineStr">
        <is>
          <t>隘門國小</t>
        </is>
      </c>
      <c r="G13" s="51" t="inlineStr">
        <is>
          <t>洪啟川</t>
        </is>
      </c>
      <c r="H13" s="51" t="inlineStr">
        <is>
          <t>陳俐文</t>
        </is>
      </c>
      <c r="I13" s="51" t="inlineStr">
        <is>
          <t>A6134</t>
        </is>
      </c>
      <c r="J13" s="49" t="n">
        <v>161</v>
      </c>
      <c r="K13" s="11" t="inlineStr">
        <is>
          <t>金質獎</t>
        </is>
      </c>
      <c r="L13" s="11" t="n"/>
      <c r="M13" s="11" t="n"/>
      <c r="N13" s="4">
        <f>IF(COUNTIF($F$2:F13,F13)&gt;2,COUNTIF($F$2:F13,F13),0)</f>
        <v/>
      </c>
      <c r="O13" s="22">
        <f>IF(COUNTIF($H$2:H13,H13)&gt;1,1,0)</f>
        <v/>
      </c>
      <c r="P13" s="3" t="inlineStr">
        <is>
          <t>獎狀生</t>
        </is>
      </c>
      <c r="Q13" s="24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</row>
    <row customHeight="1" ht="16.5" r="14" s="29">
      <c r="A14" s="64" t="n"/>
      <c r="B14" s="64" t="n"/>
      <c r="C14" s="51" t="inlineStr">
        <is>
          <t>一跳二迴旋</t>
        </is>
      </c>
      <c r="D14" s="51" t="inlineStr">
        <is>
          <t>男子組</t>
        </is>
      </c>
      <c r="E14" s="51" t="inlineStr">
        <is>
          <t>六年級</t>
        </is>
      </c>
      <c r="F14" s="51" t="inlineStr">
        <is>
          <t>中興國小</t>
        </is>
      </c>
      <c r="G14" s="51" t="inlineStr">
        <is>
          <t>翁子傑</t>
        </is>
      </c>
      <c r="H14" s="51" t="inlineStr">
        <is>
          <t>游家玫</t>
        </is>
      </c>
      <c r="I14" s="51" t="inlineStr">
        <is>
          <t>A6115</t>
        </is>
      </c>
      <c r="J14" s="49" t="n">
        <v>155</v>
      </c>
      <c r="K14" s="11" t="inlineStr">
        <is>
          <t>金質獎</t>
        </is>
      </c>
      <c r="L14" s="11" t="n"/>
      <c r="M14" s="11" t="n"/>
      <c r="N14" s="4">
        <f>IF(COUNTIF($F$2:F14,F14)&gt;2,COUNTIF($F$2:F14,F14),0)</f>
        <v/>
      </c>
      <c r="O14" s="22">
        <f>IF(COUNTIF($H$2:H14,H14)&gt;1,1,0)</f>
        <v/>
      </c>
      <c r="P14" s="3" t="inlineStr">
        <is>
          <t>獎狀師</t>
        </is>
      </c>
      <c r="Q14" s="24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</row>
    <row customHeight="1" ht="16.5" r="15" s="29">
      <c r="A15" s="64" t="n"/>
      <c r="B15" s="64" t="n"/>
      <c r="C15" s="51" t="inlineStr">
        <is>
          <t>一跳二迴旋</t>
        </is>
      </c>
      <c r="D15" s="51" t="inlineStr">
        <is>
          <t>男子組</t>
        </is>
      </c>
      <c r="E15" s="51" t="inlineStr">
        <is>
          <t>六年級</t>
        </is>
      </c>
      <c r="F15" s="51" t="inlineStr">
        <is>
          <t>文澳國小</t>
        </is>
      </c>
      <c r="G15" s="51" t="inlineStr">
        <is>
          <t>張聰文</t>
        </is>
      </c>
      <c r="H15" s="51" t="inlineStr">
        <is>
          <t>歐采欣</t>
        </is>
      </c>
      <c r="I15" s="51" t="inlineStr">
        <is>
          <t>A6160</t>
        </is>
      </c>
      <c r="J15" s="49" t="n">
        <v>155</v>
      </c>
      <c r="K15" s="11" t="inlineStr">
        <is>
          <t>金質獎</t>
        </is>
      </c>
      <c r="L15" s="11" t="n"/>
      <c r="M15" s="11" t="n"/>
      <c r="N15" s="4">
        <f>IF(COUNTIF($F$2:F15,F15)&gt;2,COUNTIF($F$2:F15,F15),0)</f>
        <v/>
      </c>
      <c r="O15" s="22">
        <f>IF(COUNTIF($H$2:H15,H15)&gt;1,1,0)</f>
        <v/>
      </c>
      <c r="P15" s="3" t="inlineStr">
        <is>
          <t>獎狀</t>
        </is>
      </c>
      <c r="Q15" s="24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</row>
    <row customHeight="1" ht="16.5" r="16" s="29">
      <c r="A16" s="64" t="n"/>
      <c r="B16" s="64" t="n"/>
      <c r="C16" s="51" t="inlineStr">
        <is>
          <t>一跳二迴旋</t>
        </is>
      </c>
      <c r="D16" s="51" t="inlineStr">
        <is>
          <t>男子組</t>
        </is>
      </c>
      <c r="E16" s="51" t="inlineStr">
        <is>
          <t>六年級</t>
        </is>
      </c>
      <c r="F16" s="51" t="inlineStr">
        <is>
          <t>文澳國小</t>
        </is>
      </c>
      <c r="G16" s="51" t="inlineStr">
        <is>
          <t>洪翊貴</t>
        </is>
      </c>
      <c r="H16" s="51" t="inlineStr">
        <is>
          <t>歐采欣</t>
        </is>
      </c>
      <c r="I16" s="51" t="inlineStr">
        <is>
          <t>A6161</t>
        </is>
      </c>
      <c r="J16" s="49" t="n">
        <v>149</v>
      </c>
      <c r="K16" s="11" t="inlineStr">
        <is>
          <t>金質獎</t>
        </is>
      </c>
      <c r="L16" s="11" t="n"/>
      <c r="M16" s="11" t="n"/>
      <c r="N16" s="4">
        <f>IF(COUNTIF($F$2:F16,F16)&gt;2,COUNTIF($F$2:F16,F16),0)</f>
        <v/>
      </c>
      <c r="O16" s="22">
        <f>IF(COUNTIF($H$2:H16,H16)&gt;1,1,0)</f>
        <v/>
      </c>
      <c r="Q16" s="24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</row>
    <row customHeight="1" ht="16.5" r="17" s="29">
      <c r="A17" s="64" t="n"/>
      <c r="B17" s="64" t="n"/>
      <c r="C17" s="51" t="inlineStr">
        <is>
          <t>一跳二迴旋</t>
        </is>
      </c>
      <c r="D17" s="51" t="inlineStr">
        <is>
          <t>男子組</t>
        </is>
      </c>
      <c r="E17" s="51" t="inlineStr">
        <is>
          <t>六年級</t>
        </is>
      </c>
      <c r="F17" s="51" t="inlineStr">
        <is>
          <t>湖西國小</t>
        </is>
      </c>
      <c r="G17" s="51" t="inlineStr">
        <is>
          <t>謝銘坤</t>
        </is>
      </c>
      <c r="H17" s="51" t="inlineStr">
        <is>
          <t>洪依霞</t>
        </is>
      </c>
      <c r="I17" s="51" t="inlineStr">
        <is>
          <t>A6131</t>
        </is>
      </c>
      <c r="J17" s="49" t="n">
        <v>148</v>
      </c>
      <c r="K17" s="11" t="inlineStr">
        <is>
          <t>金質獎</t>
        </is>
      </c>
      <c r="L17" s="11" t="n"/>
      <c r="M17" s="11" t="n"/>
      <c r="N17" s="4">
        <f>IF(COUNTIF($F$2:F17,F17)&gt;2,COUNTIF($F$2:F17,F17),0)</f>
        <v/>
      </c>
      <c r="O17" s="22">
        <f>IF(COUNTIF($H$2:H17,H17)&gt;1,1,0)</f>
        <v/>
      </c>
      <c r="Q17" s="24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</row>
    <row customHeight="1" ht="16.5" r="18" s="29">
      <c r="A18" s="64" t="n"/>
      <c r="B18" s="64" t="n"/>
      <c r="C18" s="51" t="inlineStr">
        <is>
          <t>一跳二迴旋</t>
        </is>
      </c>
      <c r="D18" s="51" t="inlineStr">
        <is>
          <t>男子組</t>
        </is>
      </c>
      <c r="E18" s="51" t="inlineStr">
        <is>
          <t>六年級</t>
        </is>
      </c>
      <c r="F18" s="51" t="inlineStr">
        <is>
          <t>文澳國小</t>
        </is>
      </c>
      <c r="G18" s="51" t="inlineStr">
        <is>
          <t>蔡侑軒</t>
        </is>
      </c>
      <c r="H18" s="51" t="inlineStr">
        <is>
          <t>陳容萱</t>
        </is>
      </c>
      <c r="I18" s="51" t="inlineStr">
        <is>
          <t>A6163</t>
        </is>
      </c>
      <c r="J18" s="49" t="n">
        <v>146</v>
      </c>
      <c r="K18" s="11" t="inlineStr">
        <is>
          <t>金質獎</t>
        </is>
      </c>
      <c r="L18" s="11" t="n"/>
      <c r="M18" s="11" t="n"/>
      <c r="N18" s="3" t="n"/>
      <c r="O18" s="3" t="n"/>
      <c r="Q18" s="24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</row>
    <row customHeight="1" ht="16.5" r="19" s="29">
      <c r="A19" s="64" t="n"/>
      <c r="B19" s="64" t="n"/>
      <c r="C19" s="51" t="inlineStr">
        <is>
          <t>一跳二迴旋</t>
        </is>
      </c>
      <c r="D19" s="51" t="inlineStr">
        <is>
          <t>男子組</t>
        </is>
      </c>
      <c r="E19" s="51" t="inlineStr">
        <is>
          <t>六年級</t>
        </is>
      </c>
      <c r="F19" s="51" t="inlineStr">
        <is>
          <t>赤崁國小</t>
        </is>
      </c>
      <c r="G19" s="51" t="inlineStr">
        <is>
          <t>吳宥諺</t>
        </is>
      </c>
      <c r="H19" s="51" t="inlineStr">
        <is>
          <t>鄭宇翔</t>
        </is>
      </c>
      <c r="I19" s="51" t="inlineStr">
        <is>
          <t>A6141</t>
        </is>
      </c>
      <c r="J19" s="49" t="n">
        <v>143</v>
      </c>
      <c r="K19" s="11" t="inlineStr">
        <is>
          <t>金質獎</t>
        </is>
      </c>
      <c r="L19" s="11" t="n"/>
      <c r="M19" s="11" t="n"/>
      <c r="N19" s="3" t="n"/>
      <c r="O19" s="3" t="n"/>
      <c r="Q19" s="24">
        <f>COUNTA(G2:G17)+SUM(O2:O17)</f>
        <v/>
      </c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</row>
    <row customHeight="1" ht="16.5" r="20" s="29">
      <c r="A20" s="64" t="n"/>
      <c r="B20" s="64" t="n"/>
      <c r="C20" s="51" t="inlineStr">
        <is>
          <t>一跳二迴旋</t>
        </is>
      </c>
      <c r="D20" s="51" t="inlineStr">
        <is>
          <t>男子組</t>
        </is>
      </c>
      <c r="E20" s="51" t="inlineStr">
        <is>
          <t>六年級</t>
        </is>
      </c>
      <c r="F20" s="51" t="inlineStr">
        <is>
          <t>七美國小</t>
        </is>
      </c>
      <c r="G20" s="65" t="inlineStr">
        <is>
          <t>陳昱羲</t>
        </is>
      </c>
      <c r="H20" s="65" t="inlineStr">
        <is>
          <t>蔡欽民</t>
        </is>
      </c>
      <c r="I20" s="51" t="inlineStr">
        <is>
          <t>A6157</t>
        </is>
      </c>
      <c r="J20" s="49" t="n">
        <v>139</v>
      </c>
      <c r="K20" s="11" t="inlineStr">
        <is>
          <t>金質獎</t>
        </is>
      </c>
      <c r="L20" s="11" t="n"/>
      <c r="M20" s="11" t="n"/>
      <c r="N20" s="3" t="n"/>
      <c r="O20" s="3" t="n"/>
      <c r="Q20" s="24">
        <f>COUNTA(G2:G17)</f>
        <v/>
      </c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</row>
    <row customHeight="1" ht="16.5" r="21" s="29">
      <c r="A21" s="64" t="n"/>
      <c r="B21" s="64" t="n"/>
      <c r="C21" s="51" t="inlineStr">
        <is>
          <t>一跳二迴旋</t>
        </is>
      </c>
      <c r="D21" s="51" t="inlineStr">
        <is>
          <t>男子組</t>
        </is>
      </c>
      <c r="E21" s="51" t="inlineStr">
        <is>
          <t>六年級</t>
        </is>
      </c>
      <c r="F21" s="51" t="inlineStr">
        <is>
          <t>馬公國小</t>
        </is>
      </c>
      <c r="G21" s="51" t="inlineStr">
        <is>
          <t>薛諺廷</t>
        </is>
      </c>
      <c r="H21" s="51" t="inlineStr">
        <is>
          <t>楊明耀</t>
        </is>
      </c>
      <c r="I21" s="51" t="inlineStr">
        <is>
          <t>A6103</t>
        </is>
      </c>
      <c r="J21" s="49" t="n">
        <v>139</v>
      </c>
      <c r="K21" s="11" t="inlineStr">
        <is>
          <t>金質獎</t>
        </is>
      </c>
      <c r="L21" s="11" t="n"/>
      <c r="M21" s="11" t="n"/>
      <c r="N21" s="3" t="n"/>
      <c r="O21" s="3" t="n"/>
      <c r="Q21" s="24">
        <f>SUM(O2:O17)</f>
        <v/>
      </c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</row>
    <row customHeight="1" ht="16.5" r="22" s="29">
      <c r="A22" s="64" t="n"/>
      <c r="B22" s="64" t="n"/>
      <c r="C22" s="51" t="inlineStr">
        <is>
          <t>一跳二迴旋</t>
        </is>
      </c>
      <c r="D22" s="51" t="inlineStr">
        <is>
          <t>男子組</t>
        </is>
      </c>
      <c r="E22" s="51" t="inlineStr">
        <is>
          <t>六年級</t>
        </is>
      </c>
      <c r="F22" s="51" t="inlineStr">
        <is>
          <t>中山國小</t>
        </is>
      </c>
      <c r="G22" s="51" t="inlineStr">
        <is>
          <t>林玉童</t>
        </is>
      </c>
      <c r="H22" s="51" t="inlineStr">
        <is>
          <t>謝幸芳</t>
        </is>
      </c>
      <c r="I22" s="51" t="inlineStr">
        <is>
          <t>A6122</t>
        </is>
      </c>
      <c r="J22" s="49" t="n">
        <v>137</v>
      </c>
      <c r="K22" s="11" t="inlineStr">
        <is>
          <t>金質獎</t>
        </is>
      </c>
      <c r="L22" s="11" t="n"/>
      <c r="M22" s="11" t="n"/>
      <c r="N22" s="3" t="n"/>
      <c r="O22" s="3" t="n"/>
      <c r="Q22" s="24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</row>
    <row customHeight="1" ht="16.5" r="23" s="29">
      <c r="A23" s="64" t="n"/>
      <c r="B23" s="64" t="n"/>
      <c r="C23" s="51" t="inlineStr">
        <is>
          <t>一跳二迴旋</t>
        </is>
      </c>
      <c r="D23" s="51" t="inlineStr">
        <is>
          <t>男子組</t>
        </is>
      </c>
      <c r="E23" s="51" t="inlineStr">
        <is>
          <t>六年級</t>
        </is>
      </c>
      <c r="F23" s="51" t="inlineStr">
        <is>
          <t>文澳國小</t>
        </is>
      </c>
      <c r="G23" s="51" t="inlineStr">
        <is>
          <t>陳宇威</t>
        </is>
      </c>
      <c r="H23" s="51" t="inlineStr">
        <is>
          <t>張戴笠</t>
        </is>
      </c>
      <c r="I23" s="51" t="inlineStr">
        <is>
          <t>A6165</t>
        </is>
      </c>
      <c r="J23" s="49" t="n">
        <v>135</v>
      </c>
      <c r="K23" s="11" t="inlineStr">
        <is>
          <t>金質獎</t>
        </is>
      </c>
      <c r="L23" s="11" t="n"/>
      <c r="M23" s="11" t="n"/>
      <c r="N23" s="3" t="n"/>
      <c r="O23" s="3" t="n"/>
      <c r="P23" s="3" t="n"/>
      <c r="Q23" s="24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</row>
    <row customHeight="1" ht="16.5" r="24" s="29">
      <c r="A24" s="64" t="n"/>
      <c r="B24" s="64" t="n"/>
      <c r="C24" s="51" t="inlineStr">
        <is>
          <t>一跳二迴旋</t>
        </is>
      </c>
      <c r="D24" s="51" t="inlineStr">
        <is>
          <t>男子組</t>
        </is>
      </c>
      <c r="E24" s="51" t="inlineStr">
        <is>
          <t>六年級</t>
        </is>
      </c>
      <c r="F24" s="51" t="inlineStr">
        <is>
          <t>將軍國小</t>
        </is>
      </c>
      <c r="G24" s="51" t="inlineStr">
        <is>
          <t>葉沅豪</t>
        </is>
      </c>
      <c r="H24" s="51" t="inlineStr">
        <is>
          <t>陳穎萱</t>
        </is>
      </c>
      <c r="I24" s="51" t="inlineStr">
        <is>
          <t>A6153</t>
        </is>
      </c>
      <c r="J24" s="49" t="n">
        <v>135</v>
      </c>
      <c r="K24" s="11" t="inlineStr">
        <is>
          <t>金質獎</t>
        </is>
      </c>
      <c r="L24" s="11" t="n"/>
      <c r="M24" s="11" t="n"/>
      <c r="N24" s="3" t="n"/>
      <c r="O24" s="3" t="n"/>
      <c r="P24" s="3" t="n"/>
      <c r="Q24" s="24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</row>
    <row customHeight="1" ht="16.5" r="25" s="29">
      <c r="A25" s="64" t="n"/>
      <c r="B25" s="64" t="n"/>
      <c r="C25" s="51" t="inlineStr">
        <is>
          <t>一跳二迴旋</t>
        </is>
      </c>
      <c r="D25" s="51" t="inlineStr">
        <is>
          <t>男子組</t>
        </is>
      </c>
      <c r="E25" s="51" t="inlineStr">
        <is>
          <t>六年級</t>
        </is>
      </c>
      <c r="F25" s="51" t="inlineStr">
        <is>
          <t>外垵國小</t>
        </is>
      </c>
      <c r="G25" s="51" t="inlineStr">
        <is>
          <t>張憲允</t>
        </is>
      </c>
      <c r="H25" s="51" t="inlineStr">
        <is>
          <t>許如光</t>
        </is>
      </c>
      <c r="I25" s="51" t="inlineStr">
        <is>
          <t>A6150</t>
        </is>
      </c>
      <c r="J25" s="49" t="n">
        <v>134</v>
      </c>
      <c r="K25" s="11" t="inlineStr">
        <is>
          <t>金質獎</t>
        </is>
      </c>
      <c r="L25" s="11" t="n"/>
      <c r="M25" s="11" t="n"/>
      <c r="N25" s="3" t="n"/>
      <c r="O25" s="3" t="n"/>
      <c r="P25" s="3" t="n"/>
      <c r="Q25" s="24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</row>
    <row customHeight="1" ht="16.5" r="26" s="29">
      <c r="A26" s="64" t="n"/>
      <c r="B26" s="64" t="n"/>
      <c r="C26" s="51" t="inlineStr">
        <is>
          <t>一跳二迴旋</t>
        </is>
      </c>
      <c r="D26" s="51" t="inlineStr">
        <is>
          <t>男子組</t>
        </is>
      </c>
      <c r="E26" s="51" t="inlineStr">
        <is>
          <t>六年級</t>
        </is>
      </c>
      <c r="F26" s="51" t="inlineStr">
        <is>
          <t>鳥嶼國小</t>
        </is>
      </c>
      <c r="G26" s="51" t="inlineStr">
        <is>
          <t>吳智傑</t>
        </is>
      </c>
      <c r="H26" s="51" t="inlineStr">
        <is>
          <t>呂淑華</t>
        </is>
      </c>
      <c r="I26" s="51" t="inlineStr">
        <is>
          <t>A6143</t>
        </is>
      </c>
      <c r="J26" s="49" t="n">
        <v>133</v>
      </c>
      <c r="K26" s="11" t="inlineStr">
        <is>
          <t>金質獎</t>
        </is>
      </c>
      <c r="L26" s="11" t="n"/>
      <c r="M26" s="11" t="n"/>
      <c r="N26" s="3" t="n"/>
      <c r="O26" s="3" t="n"/>
      <c r="P26" s="3" t="n"/>
      <c r="Q26" s="24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</row>
    <row customHeight="1" ht="16.5" r="27" s="29">
      <c r="A27" s="64" t="n"/>
      <c r="B27" s="64" t="n"/>
      <c r="C27" s="51" t="inlineStr">
        <is>
          <t>一跳二迴旋</t>
        </is>
      </c>
      <c r="D27" s="51" t="inlineStr">
        <is>
          <t>男子組</t>
        </is>
      </c>
      <c r="E27" s="51" t="inlineStr">
        <is>
          <t>六年級</t>
        </is>
      </c>
      <c r="F27" s="51" t="inlineStr">
        <is>
          <t>中興國小</t>
        </is>
      </c>
      <c r="G27" s="51" t="inlineStr">
        <is>
          <t>陳泓華</t>
        </is>
      </c>
      <c r="H27" s="51" t="inlineStr">
        <is>
          <t>王婉妮</t>
        </is>
      </c>
      <c r="I27" s="51" t="inlineStr">
        <is>
          <t>A6120</t>
        </is>
      </c>
      <c r="J27" s="49" t="n">
        <v>130</v>
      </c>
      <c r="K27" s="11" t="inlineStr">
        <is>
          <t>金質獎</t>
        </is>
      </c>
      <c r="L27" s="11" t="n"/>
      <c r="M27" s="11" t="n"/>
      <c r="N27" s="3" t="n"/>
      <c r="O27" s="3" t="n"/>
      <c r="P27" s="3" t="n"/>
      <c r="Q27" s="24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</row>
    <row customHeight="1" ht="16.5" r="28" s="29">
      <c r="A28" s="64" t="n"/>
      <c r="B28" s="64" t="n"/>
      <c r="C28" s="51" t="inlineStr">
        <is>
          <t>一跳二迴旋</t>
        </is>
      </c>
      <c r="D28" s="51" t="inlineStr">
        <is>
          <t>男子組</t>
        </is>
      </c>
      <c r="E28" s="51" t="inlineStr">
        <is>
          <t>六年級</t>
        </is>
      </c>
      <c r="F28" s="51" t="inlineStr">
        <is>
          <t>中屯國小</t>
        </is>
      </c>
      <c r="G28" s="51" t="inlineStr">
        <is>
          <t>鄭永發</t>
        </is>
      </c>
      <c r="H28" s="51" t="inlineStr">
        <is>
          <t>王秀菊</t>
        </is>
      </c>
      <c r="I28" s="51" t="inlineStr">
        <is>
          <t>A6139</t>
        </is>
      </c>
      <c r="J28" s="49" t="n">
        <v>130</v>
      </c>
      <c r="K28" s="11" t="inlineStr">
        <is>
          <t>金質獎</t>
        </is>
      </c>
      <c r="L28" s="11" t="n"/>
      <c r="M28" s="11" t="n"/>
      <c r="N28" s="3" t="n"/>
      <c r="O28" s="3" t="n"/>
      <c r="P28" s="3" t="n"/>
      <c r="Q28" s="24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</row>
    <row customHeight="1" ht="16.5" r="29" s="29">
      <c r="A29" s="64" t="n"/>
      <c r="B29" s="64" t="n"/>
      <c r="C29" s="51" t="inlineStr">
        <is>
          <t>一跳二迴旋</t>
        </is>
      </c>
      <c r="D29" s="51" t="inlineStr">
        <is>
          <t>男子組</t>
        </is>
      </c>
      <c r="E29" s="51" t="inlineStr">
        <is>
          <t>六年級</t>
        </is>
      </c>
      <c r="F29" s="51" t="inlineStr">
        <is>
          <t>中正國小</t>
        </is>
      </c>
      <c r="G29" s="51" t="inlineStr">
        <is>
          <t>許智閔</t>
        </is>
      </c>
      <c r="H29" s="51" t="inlineStr">
        <is>
          <t>趙婌琄</t>
        </is>
      </c>
      <c r="I29" s="51" t="inlineStr">
        <is>
          <t>A6113</t>
        </is>
      </c>
      <c r="J29" s="49" t="n">
        <v>119</v>
      </c>
      <c r="K29" s="11" t="inlineStr">
        <is>
          <t>金質獎</t>
        </is>
      </c>
      <c r="L29" s="11" t="n"/>
      <c r="M29" s="11" t="n"/>
      <c r="N29" s="3" t="n"/>
      <c r="O29" s="3" t="n"/>
      <c r="P29" s="3" t="n"/>
      <c r="Q29" s="24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</row>
    <row customHeight="1" ht="16.5" r="30" s="29">
      <c r="A30" s="64" t="n"/>
      <c r="B30" s="64" t="n"/>
      <c r="C30" s="51" t="inlineStr">
        <is>
          <t>一跳二迴旋</t>
        </is>
      </c>
      <c r="D30" s="51" t="inlineStr">
        <is>
          <t>男子組</t>
        </is>
      </c>
      <c r="E30" s="51" t="inlineStr">
        <is>
          <t>六年級</t>
        </is>
      </c>
      <c r="F30" s="51" t="inlineStr">
        <is>
          <t>中興國小</t>
        </is>
      </c>
      <c r="G30" s="51" t="inlineStr">
        <is>
          <t>陳梓峰</t>
        </is>
      </c>
      <c r="H30" s="51" t="inlineStr">
        <is>
          <t>王婉妮</t>
        </is>
      </c>
      <c r="I30" s="51" t="inlineStr">
        <is>
          <t>A6119</t>
        </is>
      </c>
      <c r="J30" s="49" t="n">
        <v>118</v>
      </c>
      <c r="K30" s="11" t="inlineStr">
        <is>
          <t>金質獎</t>
        </is>
      </c>
      <c r="L30" s="11" t="n"/>
      <c r="M30" s="11" t="n"/>
      <c r="N30" s="3" t="n"/>
      <c r="O30" s="3" t="n"/>
      <c r="P30" s="3" t="n"/>
      <c r="Q30" s="24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</row>
    <row customHeight="1" ht="16.5" r="31" s="29">
      <c r="A31" s="64" t="n"/>
      <c r="B31" s="64" t="n"/>
      <c r="C31" s="51" t="inlineStr">
        <is>
          <t>一跳二迴旋</t>
        </is>
      </c>
      <c r="D31" s="51" t="inlineStr">
        <is>
          <t>男子組</t>
        </is>
      </c>
      <c r="E31" s="51" t="inlineStr">
        <is>
          <t>六年級</t>
        </is>
      </c>
      <c r="F31" s="51" t="inlineStr">
        <is>
          <t>中正國小</t>
        </is>
      </c>
      <c r="G31" s="51" t="inlineStr">
        <is>
          <t>吳貫碩</t>
        </is>
      </c>
      <c r="H31" s="51" t="inlineStr">
        <is>
          <t>趙婌琄</t>
        </is>
      </c>
      <c r="I31" s="51" t="inlineStr">
        <is>
          <t>A6107</t>
        </is>
      </c>
      <c r="J31" s="49" t="n">
        <v>111</v>
      </c>
      <c r="K31" s="11" t="inlineStr">
        <is>
          <t>金質獎</t>
        </is>
      </c>
      <c r="L31" s="11" t="n"/>
      <c r="M31" s="11" t="n"/>
      <c r="N31" s="3" t="n"/>
      <c r="O31" s="3" t="n"/>
      <c r="P31" s="3" t="n"/>
      <c r="Q31" s="24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</row>
    <row customHeight="1" ht="16.5" r="32" s="29">
      <c r="A32" s="64" t="n"/>
      <c r="B32" s="64" t="n"/>
      <c r="C32" s="51" t="inlineStr">
        <is>
          <t>一跳二迴旋</t>
        </is>
      </c>
      <c r="D32" s="51" t="inlineStr">
        <is>
          <t>男子組</t>
        </is>
      </c>
      <c r="E32" s="51" t="inlineStr">
        <is>
          <t>六年級</t>
        </is>
      </c>
      <c r="F32" s="51" t="inlineStr">
        <is>
          <t>文澳國小</t>
        </is>
      </c>
      <c r="G32" s="51" t="inlineStr">
        <is>
          <t>陳弈呈</t>
        </is>
      </c>
      <c r="H32" s="51" t="inlineStr">
        <is>
          <t>曾永志志</t>
        </is>
      </c>
      <c r="I32" s="51" t="inlineStr">
        <is>
          <t>A6166</t>
        </is>
      </c>
      <c r="J32" s="49" t="n">
        <v>110</v>
      </c>
      <c r="K32" s="11" t="inlineStr">
        <is>
          <t>金質獎</t>
        </is>
      </c>
      <c r="L32" s="11" t="n"/>
      <c r="M32" s="11" t="n"/>
      <c r="N32" s="3" t="n"/>
      <c r="O32" s="3" t="n"/>
      <c r="P32" s="3" t="n"/>
      <c r="Q32" s="24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</row>
    <row customHeight="1" ht="16.5" r="33" s="29">
      <c r="A33" s="64" t="n"/>
      <c r="B33" s="64" t="n"/>
      <c r="C33" s="51" t="inlineStr">
        <is>
          <t>一跳二迴旋</t>
        </is>
      </c>
      <c r="D33" s="51" t="inlineStr">
        <is>
          <t>男子組</t>
        </is>
      </c>
      <c r="E33" s="51" t="inlineStr">
        <is>
          <t>六年級</t>
        </is>
      </c>
      <c r="F33" s="51" t="inlineStr">
        <is>
          <t>龍門國小</t>
        </is>
      </c>
      <c r="G33" s="51" t="inlineStr">
        <is>
          <t>呂易峰</t>
        </is>
      </c>
      <c r="H33" s="51" t="inlineStr">
        <is>
          <t>賴秀智</t>
        </is>
      </c>
      <c r="I33" s="51" t="inlineStr">
        <is>
          <t>A6132</t>
        </is>
      </c>
      <c r="J33" s="49" t="n">
        <v>106</v>
      </c>
      <c r="K33" s="11" t="inlineStr">
        <is>
          <t>金質獎</t>
        </is>
      </c>
      <c r="L33" s="11" t="n"/>
      <c r="M33" s="11" t="n"/>
      <c r="N33" s="3" t="n"/>
      <c r="O33" s="3" t="n"/>
      <c r="P33" s="3" t="n"/>
      <c r="Q33" s="24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</row>
    <row customHeight="1" ht="16.5" r="34" s="29">
      <c r="A34" s="64" t="n"/>
      <c r="B34" s="64" t="n"/>
      <c r="C34" s="51" t="inlineStr">
        <is>
          <t>一跳二迴旋</t>
        </is>
      </c>
      <c r="D34" s="51" t="inlineStr">
        <is>
          <t>男子組</t>
        </is>
      </c>
      <c r="E34" s="51" t="inlineStr">
        <is>
          <t>六年級</t>
        </is>
      </c>
      <c r="F34" s="51" t="inlineStr">
        <is>
          <t>風櫃國小</t>
        </is>
      </c>
      <c r="G34" s="51" t="inlineStr">
        <is>
          <t>顏育亨</t>
        </is>
      </c>
      <c r="H34" s="51" t="inlineStr">
        <is>
          <t>呂岱倫</t>
        </is>
      </c>
      <c r="I34" s="51" t="inlineStr">
        <is>
          <t>A6127</t>
        </is>
      </c>
      <c r="J34" s="49" t="n">
        <v>105</v>
      </c>
      <c r="K34" s="11" t="inlineStr">
        <is>
          <t>金質獎</t>
        </is>
      </c>
      <c r="L34" s="11" t="n"/>
      <c r="M34" s="11" t="n"/>
      <c r="N34" s="3" t="n"/>
      <c r="O34" s="3" t="n"/>
      <c r="P34" s="3" t="n"/>
      <c r="Q34" s="24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</row>
    <row customHeight="1" ht="16.5" r="35" s="29">
      <c r="A35" s="64" t="n"/>
      <c r="B35" s="64" t="n"/>
      <c r="C35" s="51" t="inlineStr">
        <is>
          <t>一跳二迴旋</t>
        </is>
      </c>
      <c r="D35" s="51" t="inlineStr">
        <is>
          <t>男子組</t>
        </is>
      </c>
      <c r="E35" s="51" t="inlineStr">
        <is>
          <t>六年級</t>
        </is>
      </c>
      <c r="F35" s="51" t="inlineStr">
        <is>
          <t>中正國小</t>
        </is>
      </c>
      <c r="G35" s="51" t="inlineStr">
        <is>
          <t>洪進家</t>
        </is>
      </c>
      <c r="H35" s="51" t="inlineStr">
        <is>
          <t>趙婌琄</t>
        </is>
      </c>
      <c r="I35" s="51" t="inlineStr">
        <is>
          <t>A6110</t>
        </is>
      </c>
      <c r="J35" s="49" t="n">
        <v>104</v>
      </c>
      <c r="K35" s="11" t="inlineStr">
        <is>
          <t>金質獎</t>
        </is>
      </c>
      <c r="L35" s="11" t="n"/>
      <c r="M35" s="11" t="n"/>
      <c r="N35" s="3" t="n"/>
      <c r="O35" s="3" t="n"/>
      <c r="P35" s="3" t="n"/>
      <c r="Q35" s="24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</row>
    <row customHeight="1" ht="16.5" r="36" s="29">
      <c r="A36" s="64" t="n"/>
      <c r="B36" s="64" t="n"/>
      <c r="C36" s="51" t="inlineStr">
        <is>
          <t>一跳二迴旋</t>
        </is>
      </c>
      <c r="D36" s="51" t="inlineStr">
        <is>
          <t>男子組</t>
        </is>
      </c>
      <c r="E36" s="51" t="inlineStr">
        <is>
          <t>六年級</t>
        </is>
      </c>
      <c r="F36" s="51" t="inlineStr">
        <is>
          <t>嵵裡國小</t>
        </is>
      </c>
      <c r="G36" s="51" t="inlineStr">
        <is>
          <t>陳閔育</t>
        </is>
      </c>
      <c r="H36" s="51" t="inlineStr">
        <is>
          <t>許榮喜</t>
        </is>
      </c>
      <c r="I36" s="51" t="inlineStr">
        <is>
          <t>A6125</t>
        </is>
      </c>
      <c r="J36" s="49" t="n">
        <v>104</v>
      </c>
      <c r="K36" s="11" t="inlineStr">
        <is>
          <t>金質獎</t>
        </is>
      </c>
      <c r="L36" s="11" t="n"/>
      <c r="M36" s="11" t="n"/>
      <c r="N36" s="3" t="n"/>
      <c r="O36" s="3" t="n"/>
      <c r="P36" s="3" t="n"/>
      <c r="Q36" s="24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</row>
    <row customHeight="1" ht="16.5" r="37" s="29">
      <c r="A37" s="64" t="n"/>
      <c r="B37" s="64" t="n"/>
      <c r="C37" s="51" t="inlineStr">
        <is>
          <t>一跳二迴旋</t>
        </is>
      </c>
      <c r="D37" s="51" t="inlineStr">
        <is>
          <t>男子組</t>
        </is>
      </c>
      <c r="E37" s="51" t="inlineStr">
        <is>
          <t>六年級</t>
        </is>
      </c>
      <c r="F37" s="51" t="inlineStr">
        <is>
          <t>七美國小</t>
        </is>
      </c>
      <c r="G37" s="65" t="inlineStr">
        <is>
          <t>陳昱澤</t>
        </is>
      </c>
      <c r="H37" s="51" t="inlineStr">
        <is>
          <t>林嘉炫</t>
        </is>
      </c>
      <c r="I37" s="51" t="inlineStr">
        <is>
          <t>A6156</t>
        </is>
      </c>
      <c r="J37" s="49" t="n">
        <v>91</v>
      </c>
      <c r="K37" s="11" t="inlineStr">
        <is>
          <t>金質獎</t>
        </is>
      </c>
      <c r="L37" s="11" t="n"/>
      <c r="M37" s="11" t="n"/>
      <c r="N37" s="3" t="n"/>
      <c r="O37" s="3" t="n"/>
      <c r="P37" s="3" t="n"/>
      <c r="Q37" s="24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</row>
    <row customHeight="1" ht="16.5" r="38" s="29">
      <c r="A38" s="64" t="n"/>
      <c r="B38" s="64" t="n"/>
      <c r="C38" s="51" t="inlineStr">
        <is>
          <t>一跳二迴旋</t>
        </is>
      </c>
      <c r="D38" s="51" t="inlineStr">
        <is>
          <t>男子組</t>
        </is>
      </c>
      <c r="E38" s="51" t="inlineStr">
        <is>
          <t>六年級</t>
        </is>
      </c>
      <c r="F38" s="51" t="inlineStr">
        <is>
          <t>嵵裡國小</t>
        </is>
      </c>
      <c r="G38" s="51" t="inlineStr">
        <is>
          <t>陳品瑞</t>
        </is>
      </c>
      <c r="H38" s="51" t="inlineStr">
        <is>
          <t>許榮喜</t>
        </is>
      </c>
      <c r="I38" s="51" t="inlineStr">
        <is>
          <t>A6124</t>
        </is>
      </c>
      <c r="J38" s="49" t="n">
        <v>88</v>
      </c>
      <c r="K38" s="11" t="inlineStr">
        <is>
          <t>銀質獎</t>
        </is>
      </c>
      <c r="L38" s="11" t="n"/>
      <c r="M38" s="11" t="n"/>
      <c r="N38" s="3" t="n"/>
      <c r="O38" s="3" t="n"/>
      <c r="P38" s="3" t="n"/>
      <c r="Q38" s="24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</row>
    <row customHeight="1" ht="16.5" r="39" s="29">
      <c r="A39" s="64" t="n"/>
      <c r="B39" s="64" t="n"/>
      <c r="C39" s="51" t="inlineStr">
        <is>
          <t>一跳二迴旋</t>
        </is>
      </c>
      <c r="D39" s="51" t="inlineStr">
        <is>
          <t>男子組</t>
        </is>
      </c>
      <c r="E39" s="51" t="inlineStr">
        <is>
          <t>六年級</t>
        </is>
      </c>
      <c r="F39" s="51" t="inlineStr">
        <is>
          <t>文澳國小</t>
        </is>
      </c>
      <c r="G39" s="51" t="inlineStr">
        <is>
          <t>周牧華</t>
        </is>
      </c>
      <c r="H39" s="51" t="inlineStr">
        <is>
          <t>歐采欣</t>
        </is>
      </c>
      <c r="I39" s="51" t="inlineStr">
        <is>
          <t>A6159</t>
        </is>
      </c>
      <c r="J39" s="49" t="n">
        <v>88</v>
      </c>
      <c r="K39" s="11" t="inlineStr">
        <is>
          <t>銀質獎</t>
        </is>
      </c>
      <c r="L39" s="11" t="n"/>
      <c r="M39" s="11" t="n"/>
      <c r="N39" s="3" t="n"/>
      <c r="O39" s="3" t="n"/>
      <c r="P39" s="3" t="n"/>
      <c r="Q39" s="24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</row>
    <row customHeight="1" ht="16.5" r="40" s="29">
      <c r="A40" s="64" t="n"/>
      <c r="B40" s="64" t="n"/>
      <c r="C40" s="51" t="inlineStr">
        <is>
          <t>一跳二迴旋</t>
        </is>
      </c>
      <c r="D40" s="51" t="inlineStr">
        <is>
          <t>男子組</t>
        </is>
      </c>
      <c r="E40" s="51" t="inlineStr">
        <is>
          <t>六年級</t>
        </is>
      </c>
      <c r="F40" s="51" t="inlineStr">
        <is>
          <t>隘門國小</t>
        </is>
      </c>
      <c r="G40" s="51" t="inlineStr">
        <is>
          <t>洪家揚</t>
        </is>
      </c>
      <c r="H40" s="51" t="inlineStr">
        <is>
          <t>王韻筑</t>
        </is>
      </c>
      <c r="I40" s="51" t="inlineStr">
        <is>
          <t>A6135</t>
        </is>
      </c>
      <c r="J40" s="49" t="n">
        <v>79</v>
      </c>
      <c r="K40" s="11" t="inlineStr">
        <is>
          <t>銀質獎</t>
        </is>
      </c>
      <c r="L40" s="11" t="n"/>
      <c r="M40" s="11" t="n"/>
      <c r="N40" s="3" t="n"/>
      <c r="O40" s="3" t="n"/>
      <c r="P40" s="3" t="n"/>
      <c r="Q40" s="24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</row>
    <row customHeight="1" ht="16.5" r="41" s="29">
      <c r="A41" s="64" t="n"/>
      <c r="B41" s="64" t="n"/>
      <c r="C41" s="51" t="inlineStr">
        <is>
          <t>一跳二迴旋</t>
        </is>
      </c>
      <c r="D41" s="51" t="inlineStr">
        <is>
          <t>男子組</t>
        </is>
      </c>
      <c r="E41" s="51" t="inlineStr">
        <is>
          <t>六年級</t>
        </is>
      </c>
      <c r="F41" s="51" t="inlineStr">
        <is>
          <t>馬公國小</t>
        </is>
      </c>
      <c r="G41" s="51" t="inlineStr">
        <is>
          <t>楊聿齊</t>
        </is>
      </c>
      <c r="H41" s="51" t="inlineStr">
        <is>
          <t>蔡宏忠</t>
        </is>
      </c>
      <c r="I41" s="51" t="inlineStr">
        <is>
          <t>A6101</t>
        </is>
      </c>
      <c r="J41" s="49" t="n">
        <v>71</v>
      </c>
      <c r="K41" s="11" t="inlineStr">
        <is>
          <t>銀質獎</t>
        </is>
      </c>
      <c r="L41" s="31" t="n"/>
      <c r="M41" s="11" t="n"/>
      <c r="N41" s="3" t="n"/>
      <c r="O41" s="3" t="n"/>
      <c r="P41" s="3" t="n"/>
      <c r="Q41" s="24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</row>
    <row customHeight="1" ht="16.5" r="42" s="29">
      <c r="A42" s="64" t="n"/>
      <c r="B42" s="64" t="n"/>
      <c r="C42" s="51" t="inlineStr">
        <is>
          <t>一跳二迴旋</t>
        </is>
      </c>
      <c r="D42" s="51" t="inlineStr">
        <is>
          <t>男子組</t>
        </is>
      </c>
      <c r="E42" s="51" t="inlineStr">
        <is>
          <t>六年級</t>
        </is>
      </c>
      <c r="F42" s="51" t="inlineStr">
        <is>
          <t>馬公國小</t>
        </is>
      </c>
      <c r="G42" s="51" t="inlineStr">
        <is>
          <t>蔡稷安</t>
        </is>
      </c>
      <c r="H42" s="51" t="inlineStr">
        <is>
          <t>劉淑美</t>
        </is>
      </c>
      <c r="I42" s="51" t="inlineStr">
        <is>
          <t>A6102</t>
        </is>
      </c>
      <c r="J42" s="49" t="n">
        <v>71</v>
      </c>
      <c r="K42" s="11" t="inlineStr">
        <is>
          <t>銀質獎</t>
        </is>
      </c>
      <c r="L42" s="31" t="n"/>
      <c r="M42" s="11" t="n"/>
      <c r="N42" s="3" t="n"/>
      <c r="O42" s="3" t="n"/>
      <c r="P42" s="3" t="n"/>
      <c r="Q42" s="24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</row>
    <row customHeight="1" ht="16.5" r="43" s="29">
      <c r="A43" s="64" t="n"/>
      <c r="B43" s="64" t="n"/>
      <c r="C43" s="51" t="inlineStr">
        <is>
          <t>一跳二迴旋</t>
        </is>
      </c>
      <c r="D43" s="51" t="inlineStr">
        <is>
          <t>男子組</t>
        </is>
      </c>
      <c r="E43" s="51" t="inlineStr">
        <is>
          <t>六年級</t>
        </is>
      </c>
      <c r="F43" s="51" t="inlineStr">
        <is>
          <t>後寮國小</t>
        </is>
      </c>
      <c r="G43" s="51" t="inlineStr">
        <is>
          <t>鄭薪洋</t>
        </is>
      </c>
      <c r="H43" s="51" t="inlineStr">
        <is>
          <t>邱柏瑜</t>
        </is>
      </c>
      <c r="I43" s="51" t="inlineStr">
        <is>
          <t>A6148</t>
        </is>
      </c>
      <c r="J43" s="49" t="n">
        <v>64</v>
      </c>
      <c r="K43" s="11" t="inlineStr">
        <is>
          <t>銀質獎</t>
        </is>
      </c>
      <c r="L43" s="31" t="n"/>
      <c r="M43" s="11" t="n"/>
      <c r="N43" s="3" t="n"/>
      <c r="O43" s="3" t="n"/>
      <c r="P43" s="3" t="n"/>
      <c r="Q43" s="24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</row>
    <row customHeight="1" ht="16.5" r="44" s="29">
      <c r="A44" s="64" t="n"/>
      <c r="B44" s="64" t="n"/>
      <c r="C44" s="51" t="inlineStr">
        <is>
          <t>一跳二迴旋</t>
        </is>
      </c>
      <c r="D44" s="51" t="inlineStr">
        <is>
          <t>男子組</t>
        </is>
      </c>
      <c r="E44" s="51" t="inlineStr">
        <is>
          <t>六年級</t>
        </is>
      </c>
      <c r="F44" s="51" t="inlineStr">
        <is>
          <t>望安國小</t>
        </is>
      </c>
      <c r="G44" s="51" t="inlineStr">
        <is>
          <t>陳宥丞</t>
        </is>
      </c>
      <c r="H44" s="51" t="inlineStr">
        <is>
          <t>張修華</t>
        </is>
      </c>
      <c r="I44" s="51" t="inlineStr">
        <is>
          <t>A6152</t>
        </is>
      </c>
      <c r="J44" s="49" t="n">
        <v>59</v>
      </c>
      <c r="K44" s="11" t="inlineStr">
        <is>
          <t>銅質獎</t>
        </is>
      </c>
      <c r="L44" s="31" t="n"/>
      <c r="M44" s="11" t="n"/>
      <c r="N44" s="3" t="n"/>
      <c r="O44" s="3" t="n"/>
      <c r="P44" s="3" t="n"/>
      <c r="Q44" s="24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</row>
    <row customHeight="1" ht="16.5" r="45" s="29">
      <c r="A45" s="64" t="n"/>
      <c r="B45" s="64" t="n"/>
      <c r="C45" s="51" t="inlineStr">
        <is>
          <t>一跳二迴旋</t>
        </is>
      </c>
      <c r="D45" s="51" t="inlineStr">
        <is>
          <t>男子組</t>
        </is>
      </c>
      <c r="E45" s="51" t="inlineStr">
        <is>
          <t>六年級</t>
        </is>
      </c>
      <c r="F45" s="51" t="inlineStr">
        <is>
          <t>中興國小</t>
        </is>
      </c>
      <c r="G45" s="51" t="inlineStr">
        <is>
          <t>曾浩承</t>
        </is>
      </c>
      <c r="H45" s="51" t="inlineStr">
        <is>
          <t>游家玫</t>
        </is>
      </c>
      <c r="I45" s="51" t="inlineStr">
        <is>
          <t>A6114</t>
        </is>
      </c>
      <c r="J45" s="49" t="n">
        <v>57</v>
      </c>
      <c r="K45" s="11" t="inlineStr">
        <is>
          <t>銅質獎</t>
        </is>
      </c>
      <c r="L45" s="31" t="n"/>
      <c r="M45" s="11" t="n"/>
      <c r="N45" s="3" t="n"/>
      <c r="O45" s="3" t="n"/>
      <c r="P45" s="3" t="n"/>
      <c r="Q45" s="24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</row>
    <row customHeight="1" ht="16.5" r="46" s="29">
      <c r="A46" s="64" t="n"/>
      <c r="B46" s="64" t="n"/>
      <c r="C46" s="51" t="inlineStr">
        <is>
          <t>一跳二迴旋</t>
        </is>
      </c>
      <c r="D46" s="51" t="inlineStr">
        <is>
          <t>男子組</t>
        </is>
      </c>
      <c r="E46" s="51" t="inlineStr">
        <is>
          <t>六年級</t>
        </is>
      </c>
      <c r="F46" s="51" t="inlineStr">
        <is>
          <t>中屯國小</t>
        </is>
      </c>
      <c r="G46" s="51" t="inlineStr">
        <is>
          <t>謝宗翰</t>
        </is>
      </c>
      <c r="H46" s="51" t="inlineStr">
        <is>
          <t>王心怡</t>
        </is>
      </c>
      <c r="I46" s="51" t="inlineStr">
        <is>
          <t>A6138</t>
        </is>
      </c>
      <c r="J46" s="49" t="n">
        <v>56</v>
      </c>
      <c r="K46" s="11" t="inlineStr">
        <is>
          <t>銅質獎</t>
        </is>
      </c>
      <c r="L46" s="31" t="n"/>
      <c r="M46" s="11" t="n"/>
      <c r="N46" s="3" t="n"/>
      <c r="O46" s="3" t="n"/>
      <c r="P46" s="3" t="n"/>
      <c r="Q46" s="24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</row>
    <row customHeight="1" ht="16.5" r="47" s="29">
      <c r="A47" s="64" t="n"/>
      <c r="B47" s="64" t="n"/>
      <c r="C47" s="51" t="inlineStr">
        <is>
          <t>一跳二迴旋</t>
        </is>
      </c>
      <c r="D47" s="51" t="inlineStr">
        <is>
          <t>男子組</t>
        </is>
      </c>
      <c r="E47" s="51" t="inlineStr">
        <is>
          <t>六年級</t>
        </is>
      </c>
      <c r="F47" s="51" t="inlineStr">
        <is>
          <t>文澳國小</t>
        </is>
      </c>
      <c r="G47" s="51" t="inlineStr">
        <is>
          <t>蔡秉宸</t>
        </is>
      </c>
      <c r="H47" s="51" t="inlineStr">
        <is>
          <t>歐采欣</t>
        </is>
      </c>
      <c r="I47" s="51" t="inlineStr">
        <is>
          <t>A6164</t>
        </is>
      </c>
      <c r="J47" s="49" t="n">
        <v>54</v>
      </c>
      <c r="K47" s="11" t="inlineStr">
        <is>
          <t>銅質獎</t>
        </is>
      </c>
      <c r="L47" s="31" t="n"/>
      <c r="M47" s="11" t="n"/>
      <c r="N47" s="3" t="n"/>
      <c r="O47" s="3" t="n"/>
      <c r="P47" s="3" t="n"/>
      <c r="Q47" s="24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</row>
    <row customHeight="1" ht="16.5" r="48" s="29">
      <c r="A48" s="64" t="n"/>
      <c r="B48" s="64" t="n"/>
      <c r="C48" s="51" t="inlineStr">
        <is>
          <t>一跳二迴旋</t>
        </is>
      </c>
      <c r="D48" s="51" t="inlineStr">
        <is>
          <t>男子組</t>
        </is>
      </c>
      <c r="E48" s="51" t="inlineStr">
        <is>
          <t>六年級</t>
        </is>
      </c>
      <c r="F48" s="51" t="inlineStr">
        <is>
          <t>後寮國小</t>
        </is>
      </c>
      <c r="G48" s="51" t="inlineStr">
        <is>
          <t>楊棋程</t>
        </is>
      </c>
      <c r="H48" s="51" t="inlineStr">
        <is>
          <t>邱志峰</t>
        </is>
      </c>
      <c r="I48" s="51" t="inlineStr">
        <is>
          <t>A6146</t>
        </is>
      </c>
      <c r="J48" s="49" t="n">
        <v>52</v>
      </c>
      <c r="K48" s="11" t="inlineStr">
        <is>
          <t>銅質獎</t>
        </is>
      </c>
      <c r="L48" s="31" t="n"/>
      <c r="M48" s="11" t="n"/>
      <c r="N48" s="3" t="n"/>
      <c r="O48" s="3" t="n"/>
      <c r="P48" s="3" t="n"/>
      <c r="Q48" s="24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</row>
    <row customHeight="1" ht="16.5" r="49" s="29">
      <c r="A49" s="64" t="n"/>
      <c r="B49" s="64" t="n"/>
      <c r="C49" s="51" t="inlineStr">
        <is>
          <t>一跳二迴旋</t>
        </is>
      </c>
      <c r="D49" s="51" t="inlineStr">
        <is>
          <t>男子組</t>
        </is>
      </c>
      <c r="E49" s="51" t="inlineStr">
        <is>
          <t>六年級</t>
        </is>
      </c>
      <c r="F49" s="51" t="inlineStr">
        <is>
          <t>風櫃國小</t>
        </is>
      </c>
      <c r="G49" s="51" t="inlineStr">
        <is>
          <t>程政唯</t>
        </is>
      </c>
      <c r="H49" s="51" t="inlineStr">
        <is>
          <t>呂岱倫</t>
        </is>
      </c>
      <c r="I49" s="51" t="inlineStr">
        <is>
          <t>A6126</t>
        </is>
      </c>
      <c r="J49" s="49" t="n">
        <v>52</v>
      </c>
      <c r="K49" s="11" t="inlineStr">
        <is>
          <t>銅質獎</t>
        </is>
      </c>
      <c r="L49" s="31" t="n"/>
      <c r="M49" s="11" t="n"/>
      <c r="N49" s="3" t="n"/>
      <c r="O49" s="3" t="n"/>
      <c r="P49" s="3" t="n"/>
      <c r="Q49" s="24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</row>
    <row customHeight="1" ht="16.5" r="50" s="29">
      <c r="A50" s="64" t="n"/>
      <c r="B50" s="64" t="n"/>
      <c r="C50" s="51" t="inlineStr">
        <is>
          <t>一跳二迴旋</t>
        </is>
      </c>
      <c r="D50" s="51" t="inlineStr">
        <is>
          <t>男子組</t>
        </is>
      </c>
      <c r="E50" s="51" t="inlineStr">
        <is>
          <t>六年級</t>
        </is>
      </c>
      <c r="F50" s="51" t="inlineStr">
        <is>
          <t>中正國小</t>
        </is>
      </c>
      <c r="G50" s="51" t="inlineStr">
        <is>
          <t>呂嘉翰</t>
        </is>
      </c>
      <c r="H50" s="51" t="inlineStr">
        <is>
          <t>林啟智</t>
        </is>
      </c>
      <c r="I50" s="51" t="inlineStr">
        <is>
          <t>A6108</t>
        </is>
      </c>
      <c r="J50" s="49" t="n">
        <v>51</v>
      </c>
      <c r="K50" s="11" t="inlineStr">
        <is>
          <t>銅質獎</t>
        </is>
      </c>
      <c r="L50" s="31" t="n"/>
      <c r="M50" s="11" t="n"/>
      <c r="N50" s="3" t="n"/>
      <c r="O50" s="3" t="n"/>
      <c r="P50" s="3" t="n"/>
      <c r="Q50" s="24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</row>
    <row customHeight="1" ht="16.5" r="51" s="29">
      <c r="A51" s="64" t="n"/>
      <c r="B51" s="64" t="n"/>
      <c r="C51" s="51" t="inlineStr">
        <is>
          <t>一跳二迴旋</t>
        </is>
      </c>
      <c r="D51" s="51" t="inlineStr">
        <is>
          <t>男子組</t>
        </is>
      </c>
      <c r="E51" s="51" t="inlineStr">
        <is>
          <t>六年級</t>
        </is>
      </c>
      <c r="F51" s="51" t="inlineStr">
        <is>
          <t>湖西國小</t>
        </is>
      </c>
      <c r="G51" s="51" t="inlineStr">
        <is>
          <t>李航臣</t>
        </is>
      </c>
      <c r="H51" s="51" t="inlineStr">
        <is>
          <t>洪依霞</t>
        </is>
      </c>
      <c r="I51" s="51" t="inlineStr">
        <is>
          <t>A6128</t>
        </is>
      </c>
      <c r="J51" s="49" t="n">
        <v>49</v>
      </c>
      <c r="K51" s="11" t="inlineStr">
        <is>
          <t>銅質獎</t>
        </is>
      </c>
      <c r="L51" s="31" t="n"/>
      <c r="M51" s="11" t="n"/>
      <c r="N51" s="3" t="n"/>
      <c r="O51" s="3" t="n"/>
      <c r="P51" s="3" t="n"/>
      <c r="Q51" s="24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</row>
    <row customHeight="1" ht="16.5" r="52" s="29">
      <c r="A52" s="64" t="n"/>
      <c r="B52" s="64" t="n"/>
      <c r="C52" s="51" t="inlineStr">
        <is>
          <t>一跳二迴旋</t>
        </is>
      </c>
      <c r="D52" s="51" t="inlineStr">
        <is>
          <t>男子組</t>
        </is>
      </c>
      <c r="E52" s="51" t="inlineStr">
        <is>
          <t>六年級</t>
        </is>
      </c>
      <c r="F52" s="51" t="inlineStr">
        <is>
          <t>七美國小</t>
        </is>
      </c>
      <c r="G52" s="47" t="inlineStr">
        <is>
          <t>陳昱衡</t>
        </is>
      </c>
      <c r="H52" s="65" t="inlineStr">
        <is>
          <t>呂佳樺</t>
        </is>
      </c>
      <c r="I52" s="51" t="inlineStr">
        <is>
          <t>A6158</t>
        </is>
      </c>
      <c r="J52" s="49" t="n">
        <v>45</v>
      </c>
      <c r="K52" s="11" t="inlineStr">
        <is>
          <t>銅質獎</t>
        </is>
      </c>
      <c r="L52" s="31" t="n"/>
      <c r="M52" s="11" t="n"/>
      <c r="N52" s="3" t="n"/>
      <c r="O52" s="3" t="n"/>
      <c r="P52" s="3" t="n"/>
      <c r="Q52" s="24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</row>
    <row customHeight="1" ht="16.5" r="53" s="29">
      <c r="A53" s="64" t="n"/>
      <c r="B53" s="64" t="n"/>
      <c r="C53" s="51" t="inlineStr">
        <is>
          <t>一跳二迴旋</t>
        </is>
      </c>
      <c r="D53" s="51" t="inlineStr">
        <is>
          <t>男子組</t>
        </is>
      </c>
      <c r="E53" s="51" t="inlineStr">
        <is>
          <t>六年級</t>
        </is>
      </c>
      <c r="F53" s="51" t="inlineStr">
        <is>
          <t>中興國小</t>
        </is>
      </c>
      <c r="G53" s="51" t="inlineStr">
        <is>
          <t>黃宥程</t>
        </is>
      </c>
      <c r="H53" s="51" t="inlineStr">
        <is>
          <t>王婉妮</t>
        </is>
      </c>
      <c r="I53" s="51" t="inlineStr">
        <is>
          <t>A6121</t>
        </is>
      </c>
      <c r="J53" s="49" t="n">
        <v>40</v>
      </c>
      <c r="K53" s="11" t="inlineStr">
        <is>
          <t>銅質獎</t>
        </is>
      </c>
      <c r="L53" s="31" t="n"/>
      <c r="M53" s="11" t="n"/>
      <c r="N53" s="3" t="n"/>
      <c r="O53" s="3" t="n"/>
      <c r="P53" s="3" t="n"/>
      <c r="Q53" s="24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</row>
    <row customHeight="1" ht="16.5" r="54" s="29">
      <c r="A54" s="64" t="n"/>
      <c r="B54" s="64" t="n"/>
      <c r="C54" s="51" t="inlineStr">
        <is>
          <t>一跳二迴旋</t>
        </is>
      </c>
      <c r="D54" s="51" t="inlineStr">
        <is>
          <t>男子組</t>
        </is>
      </c>
      <c r="E54" s="51" t="inlineStr">
        <is>
          <t>六年級</t>
        </is>
      </c>
      <c r="F54" s="51" t="inlineStr">
        <is>
          <t>赤崁國小</t>
        </is>
      </c>
      <c r="G54" s="51" t="inlineStr">
        <is>
          <t>陳凱右</t>
        </is>
      </c>
      <c r="H54" s="51" t="inlineStr">
        <is>
          <t>鄭宇翔</t>
        </is>
      </c>
      <c r="I54" s="51" t="inlineStr">
        <is>
          <t>A6142</t>
        </is>
      </c>
      <c r="J54" s="49" t="n">
        <v>39</v>
      </c>
      <c r="K54" s="11" t="inlineStr">
        <is>
          <t>銅質獎</t>
        </is>
      </c>
      <c r="L54" s="31" t="n"/>
      <c r="M54" s="11" t="n"/>
      <c r="N54" s="3" t="n"/>
      <c r="O54" s="3" t="n"/>
      <c r="P54" s="3" t="n"/>
      <c r="Q54" s="24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</row>
    <row customHeight="1" ht="16.5" r="55" s="29">
      <c r="A55" s="64" t="n"/>
      <c r="B55" s="64" t="n"/>
      <c r="C55" s="51" t="inlineStr">
        <is>
          <t>一跳二迴旋</t>
        </is>
      </c>
      <c r="D55" s="51" t="inlineStr">
        <is>
          <t>男子組</t>
        </is>
      </c>
      <c r="E55" s="51" t="inlineStr">
        <is>
          <t>六年級</t>
        </is>
      </c>
      <c r="F55" s="51" t="inlineStr">
        <is>
          <t>講美國小</t>
        </is>
      </c>
      <c r="G55" s="65" t="inlineStr">
        <is>
          <t>曾宇宸</t>
        </is>
      </c>
      <c r="H55" s="65" t="inlineStr">
        <is>
          <t>陳若雲</t>
        </is>
      </c>
      <c r="I55" s="51" t="inlineStr">
        <is>
          <t>A6140</t>
        </is>
      </c>
      <c r="J55" s="49" t="n">
        <v>35</v>
      </c>
      <c r="K55" s="11" t="inlineStr">
        <is>
          <t>銅質獎</t>
        </is>
      </c>
      <c r="L55" s="31" t="n"/>
      <c r="M55" s="11" t="n"/>
      <c r="N55" s="3" t="n"/>
      <c r="O55" s="3" t="n"/>
      <c r="P55" s="3" t="n"/>
      <c r="Q55" s="24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</row>
    <row customHeight="1" ht="16.5" r="56" s="29">
      <c r="A56" s="64" t="n"/>
      <c r="B56" s="64" t="n"/>
      <c r="C56" s="51" t="inlineStr">
        <is>
          <t>一跳二迴旋</t>
        </is>
      </c>
      <c r="D56" s="51" t="inlineStr">
        <is>
          <t>男子組</t>
        </is>
      </c>
      <c r="E56" s="51" t="inlineStr">
        <is>
          <t>六年級</t>
        </is>
      </c>
      <c r="F56" s="51" t="inlineStr">
        <is>
          <t>馬公國小</t>
        </is>
      </c>
      <c r="G56" s="51" t="inlineStr">
        <is>
          <t>謝坪錡</t>
        </is>
      </c>
      <c r="H56" s="51" t="inlineStr">
        <is>
          <t>蔡宏忠</t>
        </is>
      </c>
      <c r="I56" s="51" t="inlineStr">
        <is>
          <t>A6104</t>
        </is>
      </c>
      <c r="J56" s="49" t="n">
        <v>32</v>
      </c>
      <c r="K56" s="39" t="n"/>
      <c r="L56" s="31" t="n"/>
      <c r="M56" s="11" t="n"/>
      <c r="N56" s="3" t="n"/>
      <c r="O56" s="3" t="n"/>
      <c r="P56" s="3" t="n"/>
      <c r="Q56" s="24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</row>
    <row customHeight="1" ht="16.5" r="57" s="29">
      <c r="A57" s="64" t="n"/>
      <c r="B57" s="64" t="n"/>
      <c r="C57" s="51" t="inlineStr">
        <is>
          <t>一跳二迴旋</t>
        </is>
      </c>
      <c r="D57" s="51" t="inlineStr">
        <is>
          <t>男子組</t>
        </is>
      </c>
      <c r="E57" s="51" t="inlineStr">
        <is>
          <t>六年級</t>
        </is>
      </c>
      <c r="F57" s="51" t="inlineStr">
        <is>
          <t>將軍國小</t>
        </is>
      </c>
      <c r="G57" s="66" t="inlineStr">
        <is>
          <t>許岱瑋</t>
        </is>
      </c>
      <c r="H57" s="66" t="inlineStr">
        <is>
          <t>陳姿樺</t>
        </is>
      </c>
      <c r="I57" s="51" t="inlineStr">
        <is>
          <t>A6154</t>
        </is>
      </c>
      <c r="J57" s="49" t="n">
        <v>25</v>
      </c>
      <c r="K57" s="11" t="n"/>
      <c r="L57" s="31" t="n"/>
      <c r="M57" s="11" t="n"/>
      <c r="N57" s="3" t="n"/>
      <c r="O57" s="3" t="n"/>
      <c r="P57" s="3" t="n"/>
      <c r="Q57" s="24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</row>
    <row customHeight="1" ht="16.5" r="58" s="29">
      <c r="A58" s="64" t="n"/>
      <c r="B58" s="64" t="n"/>
      <c r="C58" s="51" t="inlineStr">
        <is>
          <t>一跳二迴旋</t>
        </is>
      </c>
      <c r="D58" s="51" t="inlineStr">
        <is>
          <t>男子組</t>
        </is>
      </c>
      <c r="E58" s="51" t="inlineStr">
        <is>
          <t>六年級</t>
        </is>
      </c>
      <c r="F58" s="51" t="inlineStr">
        <is>
          <t>中正國小</t>
        </is>
      </c>
      <c r="G58" s="50" t="inlineStr">
        <is>
          <t>葉伊峯</t>
        </is>
      </c>
      <c r="H58" s="50" t="inlineStr">
        <is>
          <t>陳穎峰</t>
        </is>
      </c>
      <c r="I58" s="51" t="inlineStr">
        <is>
          <t>A6112</t>
        </is>
      </c>
      <c r="J58" s="49" t="n">
        <v>24</v>
      </c>
      <c r="K58" s="11" t="n"/>
      <c r="L58" s="33" t="n"/>
      <c r="M58" s="60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24" t="n"/>
      <c r="AA58" s="24" t="n"/>
      <c r="AB58" s="24" t="n"/>
    </row>
    <row customHeight="1" ht="16.5" r="59" s="29">
      <c r="A59" s="64" t="n"/>
      <c r="B59" s="64" t="n"/>
      <c r="C59" s="51" t="inlineStr">
        <is>
          <t>一跳二迴旋</t>
        </is>
      </c>
      <c r="D59" s="51" t="inlineStr">
        <is>
          <t>男子組</t>
        </is>
      </c>
      <c r="E59" s="51" t="inlineStr">
        <is>
          <t>六年級</t>
        </is>
      </c>
      <c r="F59" s="51" t="inlineStr">
        <is>
          <t>隘門國小</t>
        </is>
      </c>
      <c r="G59" s="50" t="inlineStr">
        <is>
          <t>翁文程</t>
        </is>
      </c>
      <c r="H59" s="50" t="inlineStr">
        <is>
          <t>王韻筑</t>
        </is>
      </c>
      <c r="I59" s="51" t="inlineStr">
        <is>
          <t>A6137</t>
        </is>
      </c>
      <c r="J59" s="49" t="n">
        <v>23</v>
      </c>
      <c r="K59" s="11" t="n"/>
      <c r="L59" s="33" t="n"/>
      <c r="M59" s="60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  <c r="AA59" s="24" t="n"/>
      <c r="AB59" s="24" t="n"/>
    </row>
    <row customHeight="1" ht="16.5" r="60" s="29">
      <c r="A60" s="64" t="n"/>
      <c r="B60" s="64" t="n"/>
      <c r="C60" s="51" t="inlineStr">
        <is>
          <t>一跳二迴旋</t>
        </is>
      </c>
      <c r="D60" s="51" t="inlineStr">
        <is>
          <t>男子組</t>
        </is>
      </c>
      <c r="E60" s="51" t="inlineStr">
        <is>
          <t>六年級</t>
        </is>
      </c>
      <c r="F60" s="50" t="inlineStr">
        <is>
          <t>龍門國小</t>
        </is>
      </c>
      <c r="G60" s="50" t="inlineStr">
        <is>
          <t>洪鉑翃</t>
        </is>
      </c>
      <c r="H60" s="50" t="inlineStr">
        <is>
          <t>賴秀智</t>
        </is>
      </c>
      <c r="I60" s="51" t="inlineStr">
        <is>
          <t>A6133</t>
        </is>
      </c>
      <c r="J60" s="49" t="n">
        <v>19</v>
      </c>
      <c r="K60" s="39" t="n"/>
      <c r="L60" s="33" t="n"/>
      <c r="M60" s="60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  <c r="AA60" s="24" t="n"/>
      <c r="AB60" s="24" t="n"/>
    </row>
    <row customHeight="1" ht="16.5" r="61" s="29">
      <c r="A61" s="64" t="n"/>
      <c r="B61" s="64" t="n"/>
      <c r="C61" s="51" t="inlineStr">
        <is>
          <t>一跳二迴旋</t>
        </is>
      </c>
      <c r="D61" s="51" t="inlineStr">
        <is>
          <t>男子組</t>
        </is>
      </c>
      <c r="E61" s="51" t="inlineStr">
        <is>
          <t>六年級</t>
        </is>
      </c>
      <c r="F61" s="50" t="inlineStr">
        <is>
          <t>中興國小</t>
        </is>
      </c>
      <c r="G61" s="50" t="inlineStr">
        <is>
          <t>蔡毅辰</t>
        </is>
      </c>
      <c r="H61" s="50" t="inlineStr">
        <is>
          <t>王婉妮</t>
        </is>
      </c>
      <c r="I61" s="51" t="inlineStr">
        <is>
          <t>A6116</t>
        </is>
      </c>
      <c r="J61" s="49" t="n">
        <v>17</v>
      </c>
      <c r="K61" s="11" t="n"/>
      <c r="L61" s="33" t="n"/>
      <c r="M61" s="60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</row>
    <row customHeight="1" ht="16.5" r="62" s="29">
      <c r="A62" s="64" t="n"/>
      <c r="B62" s="64" t="n"/>
      <c r="C62" s="51" t="inlineStr">
        <is>
          <t>一跳二迴旋</t>
        </is>
      </c>
      <c r="D62" s="51" t="inlineStr">
        <is>
          <t>男子組</t>
        </is>
      </c>
      <c r="E62" s="51" t="inlineStr">
        <is>
          <t>六年級</t>
        </is>
      </c>
      <c r="F62" s="50" t="inlineStr">
        <is>
          <t>中正國小</t>
        </is>
      </c>
      <c r="G62" s="51" t="inlineStr">
        <is>
          <t>王子睿</t>
        </is>
      </c>
      <c r="H62" s="50" t="inlineStr">
        <is>
          <t>陳穎峰</t>
        </is>
      </c>
      <c r="I62" s="51" t="inlineStr">
        <is>
          <t>A6111</t>
        </is>
      </c>
      <c r="J62" s="49" t="n">
        <v>16</v>
      </c>
      <c r="K62" s="11" t="n"/>
      <c r="L62" s="33" t="n"/>
      <c r="M62" s="11" t="n"/>
      <c r="N62" s="3" t="n"/>
      <c r="O62" s="3" t="n"/>
      <c r="P62" s="3" t="n"/>
      <c r="Q62" s="24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</row>
    <row customHeight="1" ht="16.5" r="63" s="29">
      <c r="A63" s="64" t="n"/>
      <c r="B63" s="64" t="n"/>
      <c r="C63" s="51" t="inlineStr">
        <is>
          <t>一跳二迴旋</t>
        </is>
      </c>
      <c r="D63" s="51" t="inlineStr">
        <is>
          <t>男子組</t>
        </is>
      </c>
      <c r="E63" s="51" t="inlineStr">
        <is>
          <t>六年級</t>
        </is>
      </c>
      <c r="F63" s="50" t="inlineStr">
        <is>
          <t>中興國小</t>
        </is>
      </c>
      <c r="G63" s="51" t="inlineStr">
        <is>
          <t>陳安榮</t>
        </is>
      </c>
      <c r="H63" s="51" t="inlineStr">
        <is>
          <t>王婉妮</t>
        </is>
      </c>
      <c r="I63" s="51" t="inlineStr">
        <is>
          <t>A6118</t>
        </is>
      </c>
      <c r="J63" s="49" t="n">
        <v>14</v>
      </c>
      <c r="K63" s="11" t="n"/>
      <c r="L63" s="33" t="n"/>
      <c r="M63" s="11" t="n"/>
      <c r="N63" s="3" t="n"/>
      <c r="O63" s="3" t="n"/>
      <c r="P63" s="3" t="n"/>
      <c r="Q63" s="24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</row>
    <row customHeight="1" ht="16.5" r="64" s="29">
      <c r="A64" s="64" t="n"/>
      <c r="B64" s="64" t="n"/>
      <c r="C64" s="51" t="inlineStr">
        <is>
          <t>一跳二迴旋</t>
        </is>
      </c>
      <c r="D64" s="51" t="inlineStr">
        <is>
          <t>男子組</t>
        </is>
      </c>
      <c r="E64" s="51" t="inlineStr">
        <is>
          <t>六年級</t>
        </is>
      </c>
      <c r="F64" s="50" t="inlineStr">
        <is>
          <t>中興國小</t>
        </is>
      </c>
      <c r="G64" s="51" t="inlineStr">
        <is>
          <t>許鑫來</t>
        </is>
      </c>
      <c r="H64" s="51" t="inlineStr">
        <is>
          <t>游家玫</t>
        </is>
      </c>
      <c r="I64" s="51" t="inlineStr">
        <is>
          <t>A6117</t>
        </is>
      </c>
      <c r="J64" s="49" t="n">
        <v>12</v>
      </c>
      <c r="K64" s="11" t="n"/>
      <c r="L64" s="33" t="n"/>
      <c r="M64" s="11" t="n"/>
      <c r="N64" s="3" t="n"/>
      <c r="O64" s="3" t="n"/>
      <c r="P64" s="3" t="n"/>
      <c r="Q64" s="24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</row>
    <row customHeight="1" ht="16.5" r="65" s="29">
      <c r="A65" s="64" t="n"/>
      <c r="B65" s="64" t="n"/>
      <c r="C65" s="51" t="inlineStr">
        <is>
          <t>一跳二迴旋</t>
        </is>
      </c>
      <c r="D65" s="51" t="inlineStr">
        <is>
          <t>男子組</t>
        </is>
      </c>
      <c r="E65" s="51" t="inlineStr">
        <is>
          <t>六年級</t>
        </is>
      </c>
      <c r="F65" s="50" t="inlineStr">
        <is>
          <t>中正國小</t>
        </is>
      </c>
      <c r="G65" s="51" t="inlineStr">
        <is>
          <t>丁勝冠</t>
        </is>
      </c>
      <c r="H65" s="50" t="inlineStr">
        <is>
          <t>趙婌琄</t>
        </is>
      </c>
      <c r="I65" s="51" t="inlineStr">
        <is>
          <t>A6106</t>
        </is>
      </c>
      <c r="J65" s="49" t="n">
        <v>9</v>
      </c>
      <c r="K65" s="11" t="n"/>
      <c r="L65" s="33" t="n"/>
      <c r="M65" s="11" t="n"/>
      <c r="N65" s="3" t="n"/>
      <c r="O65" s="3" t="n"/>
      <c r="P65" s="3" t="n"/>
      <c r="Q65" s="24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</row>
    <row customHeight="1" ht="16.5" r="66" s="29">
      <c r="A66" s="36" t="n"/>
      <c r="B66" s="36" t="n"/>
      <c r="C66" s="51" t="inlineStr">
        <is>
          <t>一跳二迴旋</t>
        </is>
      </c>
      <c r="D66" s="51" t="inlineStr">
        <is>
          <t>男子組</t>
        </is>
      </c>
      <c r="E66" s="51" t="inlineStr">
        <is>
          <t>六年級</t>
        </is>
      </c>
      <c r="F66" s="50" t="inlineStr">
        <is>
          <t>湖西國小</t>
        </is>
      </c>
      <c r="G66" s="50" t="inlineStr">
        <is>
          <t>許閎鈞</t>
        </is>
      </c>
      <c r="H66" s="50" t="inlineStr">
        <is>
          <t>洪依霞</t>
        </is>
      </c>
      <c r="I66" s="51" t="inlineStr">
        <is>
          <t>A6130</t>
        </is>
      </c>
      <c r="J66" s="49" t="n">
        <v>5</v>
      </c>
      <c r="K66" s="11" t="n"/>
      <c r="L66" s="33" t="n"/>
      <c r="M66" s="11" t="n"/>
      <c r="N66" s="3" t="n"/>
      <c r="O66" s="3" t="n"/>
      <c r="P66" s="3" t="n"/>
      <c r="Q66" s="24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</row>
    <row customHeight="1" ht="16.5" r="67" s="29">
      <c r="A67" s="36" t="n"/>
      <c r="B67" s="36" t="n"/>
      <c r="C67" s="51" t="inlineStr">
        <is>
          <t>一跳二迴旋</t>
        </is>
      </c>
      <c r="D67" s="51" t="inlineStr">
        <is>
          <t>男子組</t>
        </is>
      </c>
      <c r="E67" s="51" t="inlineStr">
        <is>
          <t>六年級</t>
        </is>
      </c>
      <c r="F67" s="50" t="inlineStr">
        <is>
          <t>外垵國小</t>
        </is>
      </c>
      <c r="G67" s="50" t="inlineStr">
        <is>
          <t>許誌軒</t>
        </is>
      </c>
      <c r="H67" s="51" t="inlineStr">
        <is>
          <t>王育柔</t>
        </is>
      </c>
      <c r="I67" s="51" t="inlineStr">
        <is>
          <t>A6151</t>
        </is>
      </c>
      <c r="J67" s="49" t="n">
        <v>3</v>
      </c>
      <c r="K67" s="39" t="n"/>
      <c r="L67" s="33" t="n"/>
      <c r="M67" s="11" t="n"/>
      <c r="N67" s="3" t="n"/>
      <c r="O67" s="3" t="n"/>
      <c r="P67" s="3" t="n"/>
      <c r="Q67" s="24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</row>
    <row customHeight="1" ht="16.5" r="68" s="29">
      <c r="A68" s="36" t="n"/>
      <c r="B68" s="36" t="n"/>
      <c r="C68" s="51" t="n"/>
      <c r="D68" s="51" t="n"/>
      <c r="E68" s="51" t="n"/>
      <c r="F68" s="36" t="n"/>
      <c r="G68" s="36" t="n"/>
      <c r="H68" s="36" t="n"/>
      <c r="I68" s="51" t="n"/>
      <c r="J68" s="49" t="n"/>
      <c r="K68" s="11" t="n"/>
      <c r="L68" s="33" t="n"/>
      <c r="M68" s="11" t="n"/>
      <c r="N68" s="3" t="n"/>
      <c r="O68" s="3" t="n"/>
      <c r="P68" s="3" t="n"/>
      <c r="Q68" s="24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</row>
    <row customHeight="1" ht="16.5" r="69" s="29">
      <c r="A69" s="36" t="n"/>
      <c r="B69" s="36" t="n"/>
      <c r="C69" s="51" t="n"/>
      <c r="D69" s="51" t="n"/>
      <c r="E69" s="51" t="n"/>
      <c r="F69" s="36" t="n"/>
      <c r="G69" s="36" t="n"/>
      <c r="H69" s="36" t="n"/>
      <c r="I69" s="51" t="n"/>
      <c r="J69" s="49" t="n"/>
      <c r="K69" s="11" t="n"/>
      <c r="L69" s="33" t="n"/>
      <c r="M69" s="11" t="n"/>
      <c r="N69" s="3" t="n"/>
      <c r="O69" s="3" t="n"/>
      <c r="P69" s="3" t="n"/>
      <c r="Q69" s="24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</row>
    <row customHeight="1" ht="16.5" r="70" s="29">
      <c r="A70" s="36" t="n"/>
      <c r="B70" s="36" t="n"/>
      <c r="C70" s="51" t="n"/>
      <c r="D70" s="51" t="n"/>
      <c r="E70" s="51" t="n"/>
      <c r="F70" s="36" t="n"/>
      <c r="G70" s="36" t="n"/>
      <c r="H70" s="36" t="n"/>
      <c r="I70" s="36" t="n"/>
      <c r="J70" s="49" t="n"/>
      <c r="K70" s="11" t="n"/>
      <c r="L70" s="33" t="n"/>
      <c r="M70" s="11" t="n"/>
      <c r="N70" s="3" t="n"/>
      <c r="O70" s="3" t="n"/>
      <c r="P70" s="3" t="n"/>
      <c r="Q70" s="24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</row>
    <row customHeight="1" ht="16.5" r="71" s="29">
      <c r="A71" s="36" t="n"/>
      <c r="B71" s="36" t="n"/>
      <c r="C71" s="51" t="n"/>
      <c r="D71" s="51" t="n"/>
      <c r="E71" s="51" t="n"/>
      <c r="F71" s="36" t="n"/>
      <c r="G71" s="36" t="n"/>
      <c r="H71" s="36" t="n"/>
      <c r="I71" s="36" t="n"/>
      <c r="J71" s="49" t="n"/>
      <c r="K71" s="39" t="n"/>
      <c r="L71" s="33" t="n"/>
      <c r="M71" s="60" t="n"/>
      <c r="N71" s="24" t="n"/>
      <c r="O71" s="24" t="n"/>
      <c r="P71" s="24" t="n"/>
      <c r="Q71" s="24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</row>
    <row customHeight="1" ht="16.5" r="72" s="29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49" t="n"/>
      <c r="K72" s="11" t="n"/>
      <c r="L72" s="33" t="n"/>
      <c r="M72" s="60" t="n"/>
      <c r="N72" s="24" t="n"/>
      <c r="O72" s="24" t="n"/>
      <c r="P72" s="24" t="n"/>
      <c r="Q72" s="24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</row>
    <row customHeight="1" ht="16.5" r="73" s="29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49" t="n"/>
      <c r="K73" s="11" t="n"/>
      <c r="L73" s="33" t="n"/>
      <c r="M73" s="60" t="n"/>
      <c r="N73" s="24" t="n"/>
      <c r="O73" s="24" t="n"/>
      <c r="P73" s="24" t="n"/>
      <c r="Q73" s="24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</row>
    <row customHeight="1" ht="16.5" r="74" s="29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49" t="n"/>
      <c r="K74" s="11" t="n"/>
      <c r="L74" s="33" t="n"/>
      <c r="M74" s="60" t="n"/>
      <c r="N74" s="24" t="n"/>
      <c r="O74" s="24" t="n"/>
      <c r="P74" s="24" t="n"/>
      <c r="Q74" s="24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</row>
    <row customHeight="1" ht="16.5" r="75" s="29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49" t="n"/>
      <c r="K75" s="11" t="n"/>
      <c r="L75" s="33" t="n"/>
      <c r="M75" s="60" t="n"/>
      <c r="N75" s="24" t="n"/>
      <c r="O75" s="24" t="n"/>
      <c r="P75" s="24" t="n"/>
      <c r="Q75" s="24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</row>
    <row customHeight="1" ht="16.5" r="76" s="29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49" t="n"/>
      <c r="K76" s="11" t="n"/>
      <c r="L76" s="33" t="n"/>
      <c r="M76" s="60" t="n"/>
      <c r="N76" s="24" t="n"/>
      <c r="O76" s="24" t="n"/>
      <c r="P76" s="24" t="n"/>
      <c r="Q76" s="24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</row>
    <row customHeight="1" ht="16.5" r="77" s="29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49" t="n"/>
      <c r="K77" s="11" t="n"/>
      <c r="L77" s="33" t="n"/>
      <c r="M77" s="60" t="n"/>
      <c r="N77" s="24" t="n"/>
      <c r="O77" s="24" t="n"/>
      <c r="P77" s="24" t="n"/>
      <c r="Q77" s="24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</row>
    <row customHeight="1" ht="16.5" r="78" s="29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49" t="n"/>
      <c r="K78" s="11" t="n"/>
      <c r="L78" s="33" t="n"/>
      <c r="M78" s="60" t="n"/>
      <c r="N78" s="24" t="n"/>
      <c r="O78" s="24" t="n"/>
      <c r="P78" s="24" t="n"/>
      <c r="Q78" s="24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</row>
    <row customHeight="1" ht="16.5" r="79" s="29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49" t="n"/>
      <c r="K79" s="11" t="n"/>
      <c r="L79" s="33" t="n"/>
      <c r="M79" s="60" t="n"/>
      <c r="N79" s="24" t="n"/>
      <c r="O79" s="24" t="n"/>
      <c r="P79" s="24" t="n"/>
      <c r="Q79" s="24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</row>
    <row customHeight="1" ht="16.5" r="80" s="29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49" t="n"/>
      <c r="K80" s="11" t="n"/>
      <c r="L80" s="33" t="n"/>
      <c r="M80" s="60" t="n"/>
      <c r="N80" s="24" t="n"/>
      <c r="O80" s="24" t="n"/>
      <c r="P80" s="24" t="n"/>
      <c r="Q80" s="24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</row>
    <row customHeight="1" ht="16.5" r="81" s="29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49" t="n"/>
      <c r="K81" s="11" t="n"/>
      <c r="L81" s="33" t="n"/>
      <c r="M81" s="60" t="n"/>
      <c r="N81" s="24" t="n"/>
      <c r="O81" s="24" t="n"/>
      <c r="P81" s="24" t="n"/>
      <c r="Q81" s="24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</row>
    <row customHeight="1" ht="16.5" r="82" s="29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49" t="n"/>
      <c r="K82" s="11" t="n"/>
      <c r="L82" s="33" t="n"/>
      <c r="M82" s="60" t="n"/>
      <c r="N82" s="24" t="n"/>
      <c r="O82" s="24" t="n"/>
      <c r="P82" s="24" t="n"/>
      <c r="Q82" s="24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</row>
    <row customHeight="1" ht="16.5" r="83" s="29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49" t="n"/>
      <c r="K83" s="25" t="n"/>
      <c r="L83" s="33" t="n"/>
      <c r="M83" s="60" t="n"/>
      <c r="N83" s="24" t="n"/>
      <c r="O83" s="24" t="n"/>
      <c r="P83" s="24" t="n"/>
      <c r="Q83" s="24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</row>
    <row customHeight="1" ht="16.5" r="84" s="29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49" t="n"/>
      <c r="K84" s="25" t="n"/>
      <c r="L84" s="33" t="n"/>
      <c r="M84" s="60" t="n"/>
      <c r="N84" s="24" t="n"/>
      <c r="O84" s="24" t="n"/>
      <c r="P84" s="24" t="n"/>
      <c r="Q84" s="24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</row>
    <row customHeight="1" ht="16.5" r="85" s="29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49" t="n"/>
      <c r="K85" s="25" t="n"/>
      <c r="L85" s="33" t="n"/>
      <c r="M85" s="60" t="n"/>
      <c r="N85" s="24" t="n"/>
      <c r="O85" s="24" t="n"/>
      <c r="P85" s="24" t="n"/>
      <c r="Q85" s="24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</row>
    <row customHeight="1" ht="16.5" r="86" s="29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49" t="n"/>
      <c r="K86" s="25" t="n"/>
      <c r="L86" s="33" t="n"/>
      <c r="M86" s="60" t="n"/>
      <c r="N86" s="24" t="n"/>
      <c r="O86" s="24" t="n"/>
      <c r="P86" s="24" t="n"/>
      <c r="Q86" s="24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</row>
    <row customHeight="1" ht="16.5" r="87" s="29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49" t="n"/>
      <c r="K87" s="25" t="n"/>
      <c r="L87" s="33" t="n"/>
      <c r="M87" s="60" t="n"/>
      <c r="N87" s="24" t="n"/>
      <c r="O87" s="24" t="n"/>
      <c r="P87" s="24" t="n"/>
      <c r="Q87" s="24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</row>
    <row customHeight="1" ht="16.5" r="88" s="29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49" t="n"/>
      <c r="K88" s="25" t="n"/>
      <c r="L88" s="33" t="n"/>
      <c r="M88" s="60" t="n"/>
      <c r="N88" s="24" t="n"/>
      <c r="O88" s="24" t="n"/>
      <c r="P88" s="24" t="n"/>
      <c r="Q88" s="24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</row>
    <row customHeight="1" ht="16.5" r="89" s="29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49" t="n"/>
      <c r="K89" s="25" t="n"/>
      <c r="L89" s="33" t="n"/>
      <c r="M89" s="60" t="n"/>
      <c r="N89" s="24" t="n"/>
      <c r="O89" s="24" t="n"/>
      <c r="P89" s="24" t="n"/>
      <c r="Q89" s="24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</row>
    <row customHeight="1" ht="16.5" r="90" s="29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49" t="n"/>
      <c r="K90" s="25" t="n"/>
      <c r="L90" s="33" t="n"/>
      <c r="M90" s="60" t="n"/>
      <c r="N90" s="24" t="n"/>
      <c r="O90" s="24" t="n"/>
      <c r="P90" s="24" t="n"/>
      <c r="Q90" s="24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</row>
    <row customHeight="1" ht="16.5" r="91" s="29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49" t="n"/>
      <c r="K91" s="25" t="n"/>
      <c r="L91" s="33" t="n"/>
      <c r="M91" s="60" t="n"/>
      <c r="N91" s="24" t="n"/>
      <c r="O91" s="24" t="n"/>
      <c r="P91" s="24" t="n"/>
      <c r="Q91" s="24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</row>
    <row customHeight="1" ht="16.5" r="92" s="29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49" t="n"/>
      <c r="K92" s="25" t="n"/>
      <c r="L92" s="33" t="n"/>
      <c r="M92" s="60" t="n"/>
      <c r="N92" s="24" t="n"/>
      <c r="O92" s="24" t="n"/>
      <c r="P92" s="24" t="n"/>
      <c r="Q92" s="24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</row>
    <row customHeight="1" ht="16.5" r="93" s="29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49" t="n"/>
      <c r="K93" s="25" t="n"/>
      <c r="L93" s="33" t="n"/>
      <c r="M93" s="60" t="n"/>
      <c r="N93" s="24" t="n"/>
      <c r="O93" s="24" t="n"/>
      <c r="P93" s="24" t="n"/>
      <c r="Q93" s="24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</row>
    <row customHeight="1" ht="16.5" r="94" s="29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49" t="n"/>
      <c r="K94" s="25" t="n"/>
      <c r="L94" s="33" t="n"/>
      <c r="M94" s="60" t="n"/>
      <c r="N94" s="24" t="n"/>
      <c r="O94" s="24" t="n"/>
      <c r="P94" s="24" t="n"/>
      <c r="Q94" s="24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</row>
    <row customHeight="1" ht="16.5" r="95" s="29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49" t="n"/>
      <c r="K95" s="25" t="n"/>
      <c r="L95" s="33" t="n"/>
      <c r="M95" s="60" t="n"/>
      <c r="N95" s="24" t="n"/>
      <c r="O95" s="24" t="n"/>
      <c r="P95" s="24" t="n"/>
      <c r="Q95" s="24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</row>
    <row customHeight="1" ht="16.5" r="96" s="29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49" t="n"/>
      <c r="K96" s="25" t="n"/>
      <c r="L96" s="33" t="n"/>
      <c r="M96" s="60" t="n"/>
      <c r="N96" s="24" t="n"/>
      <c r="O96" s="24" t="n"/>
      <c r="P96" s="24" t="n"/>
      <c r="Q96" s="24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</row>
    <row customHeight="1" ht="16.5" r="97" s="29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49" t="n"/>
      <c r="K97" s="25" t="n"/>
      <c r="L97" s="33" t="n"/>
      <c r="M97" s="60" t="n"/>
      <c r="N97" s="24" t="n"/>
      <c r="O97" s="24" t="n"/>
      <c r="P97" s="24" t="n"/>
      <c r="Q97" s="24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</row>
    <row customHeight="1" ht="16.5" r="98" s="29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49" t="n"/>
      <c r="K98" s="25" t="n"/>
      <c r="L98" s="33" t="n"/>
      <c r="M98" s="60" t="n"/>
      <c r="N98" s="24" t="n"/>
      <c r="O98" s="24" t="n"/>
      <c r="P98" s="24" t="n"/>
      <c r="Q98" s="24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</row>
    <row customHeight="1" ht="16.5" r="99" s="29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49" t="n"/>
      <c r="K99" s="25" t="n"/>
      <c r="L99" s="33" t="n"/>
      <c r="M99" s="60" t="n"/>
      <c r="N99" s="24" t="n"/>
      <c r="O99" s="24" t="n"/>
      <c r="P99" s="24" t="n"/>
      <c r="Q99" s="24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</row>
    <row customHeight="1" ht="16.5" r="100" s="29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49" t="n"/>
      <c r="K100" s="25" t="n"/>
      <c r="L100" s="33" t="n"/>
      <c r="M100" s="60" t="n"/>
      <c r="N100" s="24" t="n"/>
      <c r="O100" s="24" t="n"/>
      <c r="P100" s="24" t="n"/>
      <c r="Q100" s="24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</row>
    <row customHeight="1" ht="16.5" r="101" s="29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56" t="n"/>
      <c r="K101" s="25" t="n"/>
      <c r="L101" s="33" t="n"/>
      <c r="M101" s="60" t="n"/>
      <c r="N101" s="24" t="n"/>
      <c r="O101" s="24" t="n"/>
      <c r="P101" s="24" t="n"/>
      <c r="Q101" s="24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</row>
    <row customHeight="1" ht="16.5" r="102" s="29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56" t="n"/>
      <c r="K102" s="25" t="n"/>
      <c r="L102" s="33" t="n"/>
      <c r="M102" s="60" t="n"/>
      <c r="N102" s="24" t="n"/>
      <c r="O102" s="24" t="n"/>
      <c r="P102" s="24" t="n"/>
      <c r="Q102" s="24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</row>
    <row customHeight="1" ht="16.5" r="103" s="29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56" t="n"/>
      <c r="K103" s="25" t="n"/>
      <c r="L103" s="33" t="n"/>
      <c r="M103" s="60" t="n"/>
      <c r="N103" s="24" t="n"/>
      <c r="O103" s="24" t="n"/>
      <c r="P103" s="24" t="n"/>
      <c r="Q103" s="24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</row>
    <row customHeight="1" ht="16.5" r="104" s="29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56" t="n"/>
      <c r="K104" s="25" t="n"/>
      <c r="L104" s="33" t="n"/>
      <c r="M104" s="60" t="n"/>
      <c r="N104" s="24" t="n"/>
      <c r="O104" s="24" t="n"/>
      <c r="P104" s="24" t="n"/>
      <c r="Q104" s="24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</row>
    <row customHeight="1" ht="16.5" r="105" s="29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56" t="n"/>
      <c r="K105" s="25" t="n"/>
      <c r="L105" s="33" t="n"/>
      <c r="M105" s="60" t="n"/>
      <c r="N105" s="24" t="n"/>
      <c r="O105" s="24" t="n"/>
      <c r="P105" s="24" t="n"/>
      <c r="Q105" s="24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</row>
    <row customHeight="1" ht="16.5" r="106" s="29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56" t="n"/>
      <c r="K106" s="25" t="n"/>
      <c r="L106" s="33" t="n"/>
      <c r="M106" s="60" t="n"/>
      <c r="N106" s="24" t="n"/>
      <c r="O106" s="24" t="n"/>
      <c r="P106" s="24" t="n"/>
      <c r="Q106" s="24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</row>
    <row customHeight="1" ht="16.5" r="107" s="29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56" t="n"/>
      <c r="K107" s="25" t="n"/>
      <c r="L107" s="33" t="n"/>
      <c r="M107" s="60" t="n"/>
      <c r="N107" s="24" t="n"/>
      <c r="O107" s="24" t="n"/>
      <c r="P107" s="24" t="n"/>
      <c r="Q107" s="24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</row>
    <row customHeight="1" ht="16.5" r="108" s="29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56" t="n"/>
      <c r="K108" s="25" t="n"/>
      <c r="L108" s="33" t="n"/>
      <c r="M108" s="60" t="n"/>
      <c r="N108" s="24" t="n"/>
      <c r="O108" s="24" t="n"/>
      <c r="P108" s="24" t="n"/>
      <c r="Q108" s="24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</row>
    <row customHeight="1" ht="16.5" r="109" s="29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56" t="n"/>
      <c r="K109" s="25" t="n"/>
      <c r="L109" s="33" t="n"/>
      <c r="M109" s="60" t="n"/>
      <c r="N109" s="24" t="n"/>
      <c r="O109" s="24" t="n"/>
      <c r="P109" s="24" t="n"/>
      <c r="Q109" s="24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</row>
    <row customHeight="1" ht="16.5" r="110" s="29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56" t="n"/>
      <c r="K110" s="25" t="n"/>
      <c r="L110" s="33" t="n"/>
      <c r="M110" s="60" t="n"/>
      <c r="N110" s="24" t="n"/>
      <c r="O110" s="24" t="n"/>
      <c r="P110" s="24" t="n"/>
      <c r="Q110" s="24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</row>
    <row customHeight="1" ht="16.5" r="111" s="29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56" t="n"/>
      <c r="K111" s="25" t="n"/>
      <c r="L111" s="33" t="n"/>
      <c r="M111" s="60" t="n"/>
      <c r="N111" s="24" t="n"/>
      <c r="O111" s="24" t="n"/>
      <c r="P111" s="24" t="n"/>
      <c r="Q111" s="24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</row>
    <row customHeight="1" ht="16.5" r="112" s="29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56" t="n"/>
      <c r="K112" s="34" t="n"/>
      <c r="L112" s="33" t="n"/>
      <c r="M112" s="60" t="n"/>
      <c r="N112" s="24" t="n"/>
      <c r="O112" s="24" t="n"/>
      <c r="P112" s="24" t="n"/>
      <c r="Q112" s="24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</row>
    <row customHeight="1" ht="16.5" r="113" s="29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56" t="n"/>
      <c r="K113" s="34" t="n"/>
      <c r="L113" s="33" t="n"/>
      <c r="M113" s="60" t="n"/>
      <c r="N113" s="24" t="n"/>
      <c r="O113" s="24" t="n"/>
      <c r="P113" s="24" t="n"/>
      <c r="Q113" s="24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</row>
    <row customHeight="1" ht="16.5" r="114" s="29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56" t="n"/>
      <c r="K114" s="34" t="n"/>
      <c r="L114" s="33" t="n"/>
      <c r="M114" s="60" t="n"/>
      <c r="N114" s="24" t="n"/>
      <c r="O114" s="24" t="n"/>
      <c r="P114" s="24" t="n"/>
      <c r="Q114" s="24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</row>
    <row customHeight="1" ht="16.5" r="115" s="29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56" t="n"/>
      <c r="K115" s="34" t="n"/>
      <c r="L115" s="33" t="n"/>
      <c r="M115" s="60" t="n"/>
      <c r="N115" s="24" t="n"/>
      <c r="O115" s="24" t="n"/>
      <c r="P115" s="24" t="n"/>
      <c r="Q115" s="24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</row>
    <row customHeight="1" ht="16.5" r="116" s="29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56" t="n"/>
      <c r="K116" s="34" t="n"/>
      <c r="L116" s="33" t="n"/>
      <c r="M116" s="60" t="n"/>
      <c r="N116" s="24" t="n"/>
      <c r="O116" s="24" t="n"/>
      <c r="P116" s="24" t="n"/>
      <c r="Q116" s="24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</row>
    <row customHeight="1" ht="16.5" r="117" s="29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56" t="n"/>
      <c r="K117" s="34" t="n"/>
      <c r="L117" s="33" t="n"/>
      <c r="M117" s="60" t="n"/>
      <c r="N117" s="24" t="n"/>
      <c r="O117" s="24" t="n"/>
      <c r="P117" s="24" t="n"/>
      <c r="Q117" s="24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</row>
    <row customHeight="1" ht="16.5" r="118" s="29">
      <c r="A118" s="36" t="n"/>
      <c r="B118" s="36" t="n"/>
      <c r="C118" s="33" t="n"/>
      <c r="D118" s="33" t="n"/>
      <c r="E118" s="33" t="n"/>
      <c r="F118" s="33" t="n"/>
      <c r="G118" s="33" t="n"/>
      <c r="H118" s="33" t="n"/>
      <c r="I118" s="33" t="n"/>
      <c r="J118" s="56" t="n"/>
      <c r="K118" s="34" t="n"/>
      <c r="L118" s="33" t="n"/>
      <c r="M118" s="60" t="n"/>
      <c r="N118" s="24" t="n"/>
      <c r="O118" s="24" t="n"/>
      <c r="P118" s="24" t="n"/>
      <c r="Q118" s="24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</row>
    <row customHeight="1" ht="16.5" r="119" s="29">
      <c r="A119" s="36" t="n"/>
      <c r="B119" s="36" t="n"/>
      <c r="C119" s="33" t="n"/>
      <c r="D119" s="33" t="n"/>
      <c r="E119" s="33" t="n"/>
      <c r="F119" s="33" t="n"/>
      <c r="G119" s="33" t="n"/>
      <c r="H119" s="33" t="n"/>
      <c r="I119" s="33" t="n"/>
      <c r="J119" s="56" t="n"/>
      <c r="K119" s="34" t="n"/>
      <c r="L119" s="33" t="n"/>
      <c r="M119" s="60" t="n"/>
      <c r="N119" s="24" t="n"/>
      <c r="O119" s="24" t="n"/>
      <c r="P119" s="24" t="n"/>
      <c r="Q119" s="24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</row>
    <row customHeight="1" ht="16.5" r="120" s="29">
      <c r="A120" s="36" t="n"/>
      <c r="B120" s="36" t="n"/>
      <c r="C120" s="33" t="n"/>
      <c r="D120" s="33" t="n"/>
      <c r="E120" s="33" t="n"/>
      <c r="F120" s="33" t="n"/>
      <c r="G120" s="33" t="n"/>
      <c r="H120" s="33" t="n"/>
      <c r="I120" s="33" t="n"/>
      <c r="J120" s="56" t="n"/>
      <c r="K120" s="34" t="n"/>
      <c r="L120" s="33" t="n"/>
      <c r="M120" s="60" t="n"/>
      <c r="N120" s="24" t="n"/>
      <c r="O120" s="24" t="n"/>
      <c r="P120" s="24" t="n"/>
      <c r="Q120" s="24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</row>
    <row customHeight="1" ht="16.5" r="121" s="29">
      <c r="A121" s="36" t="n"/>
      <c r="B121" s="36" t="n"/>
      <c r="C121" s="33" t="n"/>
      <c r="D121" s="33" t="n"/>
      <c r="E121" s="33" t="n"/>
      <c r="F121" s="33" t="n"/>
      <c r="G121" s="33" t="n"/>
      <c r="H121" s="33" t="n"/>
      <c r="I121" s="33" t="n"/>
      <c r="J121" s="56" t="n"/>
      <c r="K121" s="34" t="n"/>
      <c r="L121" s="33" t="n"/>
      <c r="M121" s="60" t="n"/>
      <c r="N121" s="24" t="n"/>
      <c r="O121" s="24" t="n"/>
      <c r="P121" s="24" t="n"/>
      <c r="Q121" s="24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</row>
    <row customHeight="1" ht="16.5" r="122" s="29">
      <c r="A122" s="36" t="n"/>
      <c r="B122" s="36" t="n"/>
      <c r="C122" s="33" t="n"/>
      <c r="D122" s="33" t="n"/>
      <c r="E122" s="33" t="n"/>
      <c r="F122" s="33" t="n"/>
      <c r="G122" s="33" t="n"/>
      <c r="H122" s="33" t="n"/>
      <c r="I122" s="33" t="n"/>
      <c r="J122" s="56" t="n"/>
      <c r="K122" s="34" t="n"/>
      <c r="L122" s="33" t="n"/>
      <c r="M122" s="60" t="n"/>
      <c r="N122" s="24" t="n"/>
      <c r="O122" s="24" t="n"/>
      <c r="P122" s="24" t="n"/>
      <c r="Q122" s="24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</row>
    <row customHeight="1" ht="16.5" r="123" s="29">
      <c r="A123" s="36" t="n"/>
      <c r="B123" s="36" t="n"/>
      <c r="C123" s="33" t="n"/>
      <c r="D123" s="33" t="n"/>
      <c r="E123" s="33" t="n"/>
      <c r="F123" s="33" t="n"/>
      <c r="G123" s="33" t="n"/>
      <c r="H123" s="33" t="n"/>
      <c r="I123" s="33" t="n"/>
      <c r="J123" s="56" t="n"/>
      <c r="K123" s="34" t="n"/>
      <c r="L123" s="33" t="n"/>
      <c r="M123" s="60" t="n"/>
      <c r="N123" s="24" t="n"/>
      <c r="O123" s="24" t="n"/>
      <c r="P123" s="24" t="n"/>
      <c r="Q123" s="24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</row>
    <row customHeight="1" ht="16.5" r="124" s="29">
      <c r="A124" s="36" t="n"/>
      <c r="B124" s="36" t="n"/>
      <c r="C124" s="33" t="n"/>
      <c r="D124" s="33" t="n"/>
      <c r="E124" s="33" t="n"/>
      <c r="F124" s="33" t="n"/>
      <c r="G124" s="33" t="n"/>
      <c r="H124" s="33" t="n"/>
      <c r="I124" s="33" t="n"/>
      <c r="J124" s="56" t="n"/>
      <c r="K124" s="34" t="n"/>
      <c r="L124" s="33" t="n"/>
      <c r="M124" s="60" t="n"/>
      <c r="N124" s="24" t="n"/>
      <c r="O124" s="24" t="n"/>
      <c r="P124" s="24" t="n"/>
      <c r="Q124" s="24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</row>
    <row customHeight="1" ht="16.5" r="125" s="29">
      <c r="A125" s="36" t="n"/>
      <c r="B125" s="36" t="n"/>
      <c r="C125" s="33" t="n"/>
      <c r="D125" s="33" t="n"/>
      <c r="E125" s="33" t="n"/>
      <c r="F125" s="33" t="n"/>
      <c r="G125" s="33" t="n"/>
      <c r="H125" s="33" t="n"/>
      <c r="I125" s="33" t="n"/>
      <c r="J125" s="56" t="n"/>
      <c r="K125" s="34" t="n"/>
      <c r="L125" s="33" t="n"/>
      <c r="M125" s="60" t="n"/>
      <c r="N125" s="24" t="n"/>
      <c r="O125" s="24" t="n"/>
      <c r="P125" s="24" t="n"/>
      <c r="Q125" s="24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</row>
    <row customHeight="1" ht="16.5" r="126" s="29">
      <c r="A126" s="36" t="n"/>
      <c r="B126" s="36" t="n"/>
      <c r="C126" s="33" t="n"/>
      <c r="D126" s="33" t="n"/>
      <c r="E126" s="33" t="n"/>
      <c r="F126" s="33" t="n"/>
      <c r="G126" s="33" t="n"/>
      <c r="H126" s="33" t="n"/>
      <c r="I126" s="33" t="n"/>
      <c r="J126" s="56" t="n"/>
      <c r="K126" s="34" t="n"/>
      <c r="L126" s="33" t="n"/>
      <c r="M126" s="60" t="n"/>
      <c r="N126" s="24" t="n"/>
      <c r="O126" s="24" t="n"/>
      <c r="P126" s="24" t="n"/>
      <c r="Q126" s="24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</row>
    <row customHeight="1" ht="16.5" r="127" s="29">
      <c r="A127" s="36" t="n"/>
      <c r="B127" s="36" t="n"/>
      <c r="C127" s="33" t="n"/>
      <c r="D127" s="33" t="n"/>
      <c r="E127" s="33" t="n"/>
      <c r="F127" s="33" t="n"/>
      <c r="G127" s="33" t="n"/>
      <c r="H127" s="33" t="n"/>
      <c r="I127" s="33" t="n"/>
      <c r="J127" s="56" t="n"/>
      <c r="K127" s="34" t="n"/>
      <c r="L127" s="33" t="n"/>
      <c r="M127" s="60" t="n"/>
      <c r="N127" s="24" t="n"/>
      <c r="O127" s="24" t="n"/>
      <c r="P127" s="24" t="n"/>
      <c r="Q127" s="24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</row>
    <row customHeight="1" ht="16.5" r="128" s="29">
      <c r="A128" s="36" t="n"/>
      <c r="B128" s="36" t="n"/>
      <c r="C128" s="33" t="n"/>
      <c r="D128" s="33" t="n"/>
      <c r="E128" s="33" t="n"/>
      <c r="F128" s="33" t="n"/>
      <c r="G128" s="33" t="n"/>
      <c r="H128" s="33" t="n"/>
      <c r="I128" s="33" t="n"/>
      <c r="J128" s="56" t="n"/>
      <c r="K128" s="34" t="n"/>
      <c r="L128" s="33" t="n"/>
      <c r="M128" s="60" t="n"/>
      <c r="N128" s="24" t="n"/>
      <c r="O128" s="24" t="n"/>
      <c r="P128" s="24" t="n"/>
      <c r="Q128" s="24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</row>
    <row customHeight="1" ht="16.5" r="129" s="29">
      <c r="A129" s="36" t="n"/>
      <c r="B129" s="36" t="n"/>
      <c r="C129" s="33" t="n"/>
      <c r="D129" s="33" t="n"/>
      <c r="E129" s="33" t="n"/>
      <c r="F129" s="33" t="n"/>
      <c r="G129" s="33" t="n"/>
      <c r="H129" s="33" t="n"/>
      <c r="I129" s="33" t="n"/>
      <c r="J129" s="56" t="n"/>
      <c r="K129" s="34" t="n"/>
      <c r="L129" s="33" t="n"/>
      <c r="M129" s="60" t="n"/>
      <c r="N129" s="24" t="n"/>
      <c r="O129" s="24" t="n"/>
      <c r="P129" s="24" t="n"/>
      <c r="Q129" s="24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</row>
    <row customHeight="1" ht="16.5" r="130" s="29">
      <c r="A130" s="36" t="n"/>
      <c r="B130" s="36" t="n"/>
      <c r="C130" s="33" t="n"/>
      <c r="D130" s="33" t="n"/>
      <c r="E130" s="33" t="n"/>
      <c r="F130" s="33" t="n"/>
      <c r="G130" s="33" t="n"/>
      <c r="H130" s="33" t="n"/>
      <c r="I130" s="33" t="n"/>
      <c r="J130" s="56" t="n"/>
      <c r="K130" s="34" t="n"/>
      <c r="L130" s="33" t="n"/>
      <c r="M130" s="60" t="n"/>
      <c r="N130" s="24" t="n"/>
      <c r="O130" s="24" t="n"/>
      <c r="P130" s="24" t="n"/>
      <c r="Q130" s="24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</row>
    <row customHeight="1" ht="16.5" r="131" s="29">
      <c r="A131" s="36" t="n"/>
      <c r="B131" s="36" t="n"/>
      <c r="C131" s="33" t="n"/>
      <c r="D131" s="33" t="n"/>
      <c r="E131" s="33" t="n"/>
      <c r="F131" s="33" t="n"/>
      <c r="G131" s="33" t="n"/>
      <c r="H131" s="33" t="n"/>
      <c r="I131" s="33" t="n"/>
      <c r="J131" s="56" t="n"/>
      <c r="K131" s="34" t="n"/>
      <c r="L131" s="33" t="n"/>
      <c r="M131" s="60" t="n"/>
      <c r="N131" s="24" t="n"/>
      <c r="O131" s="24" t="n"/>
      <c r="P131" s="24" t="n"/>
      <c r="Q131" s="24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</row>
    <row customHeight="1" ht="16.5" r="132" s="29">
      <c r="A132" s="36" t="n"/>
      <c r="B132" s="36" t="n"/>
      <c r="C132" s="33" t="n"/>
      <c r="D132" s="33" t="n"/>
      <c r="E132" s="33" t="n"/>
      <c r="F132" s="33" t="n"/>
      <c r="G132" s="33" t="n"/>
      <c r="H132" s="33" t="n"/>
      <c r="I132" s="33" t="n"/>
      <c r="J132" s="56" t="n"/>
      <c r="K132" s="34" t="n"/>
      <c r="L132" s="33" t="n"/>
      <c r="M132" s="60" t="n"/>
      <c r="N132" s="24" t="n"/>
      <c r="O132" s="24" t="n"/>
      <c r="P132" s="24" t="n"/>
      <c r="Q132" s="24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</row>
    <row customHeight="1" ht="16.5" r="133" s="29">
      <c r="A133" s="36" t="n"/>
      <c r="B133" s="36" t="n"/>
      <c r="C133" s="33" t="n"/>
      <c r="D133" s="33" t="n"/>
      <c r="E133" s="33" t="n"/>
      <c r="F133" s="33" t="n"/>
      <c r="G133" s="33" t="n"/>
      <c r="H133" s="33" t="n"/>
      <c r="I133" s="33" t="n"/>
      <c r="J133" s="56" t="n"/>
      <c r="K133" s="34" t="n"/>
      <c r="L133" s="33" t="n"/>
      <c r="M133" s="60" t="n"/>
      <c r="N133" s="24" t="n"/>
      <c r="O133" s="24" t="n"/>
      <c r="P133" s="24" t="n"/>
      <c r="Q133" s="24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</row>
    <row customHeight="1" ht="16.5" r="134" s="29">
      <c r="A134" s="36" t="n"/>
      <c r="B134" s="36" t="n"/>
      <c r="C134" s="33" t="n"/>
      <c r="D134" s="33" t="n"/>
      <c r="E134" s="33" t="n"/>
      <c r="F134" s="33" t="n"/>
      <c r="G134" s="33" t="n"/>
      <c r="H134" s="33" t="n"/>
      <c r="I134" s="33" t="n"/>
      <c r="J134" s="56" t="n"/>
      <c r="K134" s="34" t="n"/>
      <c r="L134" s="33" t="n"/>
      <c r="M134" s="60" t="n"/>
      <c r="N134" s="24" t="n"/>
      <c r="O134" s="24" t="n"/>
      <c r="P134" s="24" t="n"/>
      <c r="Q134" s="24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</row>
    <row customHeight="1" ht="16.5" r="135" s="29">
      <c r="A135" s="36" t="n"/>
      <c r="B135" s="36" t="n"/>
      <c r="C135" s="33" t="n"/>
      <c r="D135" s="33" t="n"/>
      <c r="E135" s="33" t="n"/>
      <c r="F135" s="33" t="n"/>
      <c r="G135" s="33" t="n"/>
      <c r="H135" s="33" t="n"/>
      <c r="I135" s="33" t="n"/>
      <c r="J135" s="56" t="n"/>
      <c r="K135" s="34" t="n"/>
      <c r="L135" s="33" t="n"/>
      <c r="M135" s="60" t="n"/>
      <c r="N135" s="24" t="n"/>
      <c r="O135" s="24" t="n"/>
      <c r="P135" s="24" t="n"/>
      <c r="Q135" s="24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</row>
    <row customHeight="1" ht="16.5" r="136" s="29">
      <c r="A136" s="36" t="n"/>
      <c r="B136" s="36" t="n"/>
      <c r="C136" s="33" t="n"/>
      <c r="D136" s="33" t="n"/>
      <c r="E136" s="33" t="n"/>
      <c r="F136" s="33" t="n"/>
      <c r="G136" s="33" t="n"/>
      <c r="H136" s="33" t="n"/>
      <c r="I136" s="33" t="n"/>
      <c r="J136" s="56" t="n"/>
      <c r="K136" s="34" t="n"/>
      <c r="L136" s="33" t="n"/>
      <c r="M136" s="60" t="n"/>
      <c r="N136" s="24" t="n"/>
      <c r="O136" s="24" t="n"/>
      <c r="P136" s="24" t="n"/>
      <c r="Q136" s="24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</row>
    <row customHeight="1" ht="16.5" r="137" s="29">
      <c r="A137" s="36" t="n"/>
      <c r="B137" s="36" t="n"/>
      <c r="C137" s="33" t="n"/>
      <c r="D137" s="33" t="n"/>
      <c r="E137" s="33" t="n"/>
      <c r="F137" s="33" t="n"/>
      <c r="G137" s="33" t="n"/>
      <c r="H137" s="33" t="n"/>
      <c r="I137" s="33" t="n"/>
      <c r="J137" s="56" t="n"/>
      <c r="K137" s="34" t="n"/>
      <c r="L137" s="33" t="n"/>
      <c r="M137" s="60" t="n"/>
      <c r="N137" s="24" t="n"/>
      <c r="O137" s="24" t="n"/>
      <c r="P137" s="24" t="n"/>
      <c r="Q137" s="24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</row>
    <row customHeight="1" ht="16.5" r="138" s="29">
      <c r="A138" s="36" t="n"/>
      <c r="B138" s="36" t="n"/>
      <c r="C138" s="33" t="n"/>
      <c r="D138" s="33" t="n"/>
      <c r="E138" s="33" t="n"/>
      <c r="F138" s="33" t="n"/>
      <c r="G138" s="33" t="n"/>
      <c r="H138" s="33" t="n"/>
      <c r="I138" s="33" t="n"/>
      <c r="J138" s="56" t="n"/>
      <c r="K138" s="34" t="n"/>
      <c r="L138" s="33" t="n"/>
      <c r="M138" s="60" t="n"/>
      <c r="N138" s="24" t="n"/>
      <c r="O138" s="24" t="n"/>
      <c r="P138" s="24" t="n"/>
      <c r="Q138" s="24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</row>
    <row customHeight="1" ht="16.5" r="139" s="29">
      <c r="A139" s="36" t="n"/>
      <c r="B139" s="36" t="n"/>
      <c r="C139" s="33" t="n"/>
      <c r="D139" s="33" t="n"/>
      <c r="E139" s="33" t="n"/>
      <c r="F139" s="33" t="n"/>
      <c r="G139" s="33" t="n"/>
      <c r="H139" s="33" t="n"/>
      <c r="I139" s="33" t="n"/>
      <c r="J139" s="56" t="n"/>
      <c r="K139" s="34" t="n"/>
      <c r="L139" s="33" t="n"/>
      <c r="M139" s="60" t="n"/>
      <c r="N139" s="24" t="n"/>
      <c r="O139" s="24" t="n"/>
      <c r="P139" s="24" t="n"/>
      <c r="Q139" s="24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</row>
    <row customHeight="1" ht="16.5" r="140" s="29">
      <c r="A140" s="36" t="n"/>
      <c r="B140" s="36" t="n"/>
      <c r="C140" s="33" t="n"/>
      <c r="D140" s="33" t="n"/>
      <c r="E140" s="33" t="n"/>
      <c r="F140" s="33" t="n"/>
      <c r="G140" s="33" t="n"/>
      <c r="H140" s="33" t="n"/>
      <c r="I140" s="33" t="n"/>
      <c r="J140" s="56" t="n"/>
      <c r="K140" s="34" t="n"/>
      <c r="L140" s="33" t="n"/>
      <c r="M140" s="60" t="n"/>
      <c r="N140" s="24" t="n"/>
      <c r="O140" s="24" t="n"/>
      <c r="P140" s="24" t="n"/>
      <c r="Q140" s="24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</row>
    <row customHeight="1" ht="16.5" r="141" s="29">
      <c r="A141" s="36" t="n"/>
      <c r="B141" s="36" t="n"/>
      <c r="C141" s="33" t="n"/>
      <c r="D141" s="33" t="n"/>
      <c r="E141" s="33" t="n"/>
      <c r="F141" s="33" t="n"/>
      <c r="G141" s="33" t="n"/>
      <c r="H141" s="33" t="n"/>
      <c r="I141" s="33" t="n"/>
      <c r="J141" s="56" t="n"/>
      <c r="K141" s="34" t="n"/>
      <c r="L141" s="33" t="n"/>
      <c r="M141" s="60" t="n"/>
      <c r="N141" s="24" t="n"/>
      <c r="O141" s="24" t="n"/>
      <c r="P141" s="24" t="n"/>
      <c r="Q141" s="24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</row>
    <row customHeight="1" ht="16.5" r="142" s="29">
      <c r="A142" s="36" t="n"/>
      <c r="B142" s="36" t="n"/>
      <c r="C142" s="33" t="n"/>
      <c r="D142" s="33" t="n"/>
      <c r="E142" s="33" t="n"/>
      <c r="F142" s="33" t="n"/>
      <c r="G142" s="33" t="n"/>
      <c r="H142" s="33" t="n"/>
      <c r="I142" s="33" t="n"/>
      <c r="J142" s="56" t="n"/>
      <c r="K142" s="34" t="n"/>
      <c r="L142" s="33" t="n"/>
      <c r="M142" s="60" t="n"/>
      <c r="N142" s="24" t="n"/>
      <c r="O142" s="24" t="n"/>
      <c r="P142" s="24" t="n"/>
      <c r="Q142" s="24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</row>
    <row customHeight="1" ht="16.5" r="143" s="29">
      <c r="A143" s="36" t="n"/>
      <c r="B143" s="36" t="n"/>
      <c r="C143" s="33" t="n"/>
      <c r="D143" s="33" t="n"/>
      <c r="E143" s="33" t="n"/>
      <c r="F143" s="33" t="n"/>
      <c r="G143" s="33" t="n"/>
      <c r="H143" s="33" t="n"/>
      <c r="I143" s="33" t="n"/>
      <c r="J143" s="56" t="n"/>
      <c r="K143" s="34" t="n"/>
      <c r="L143" s="33" t="n"/>
      <c r="M143" s="60" t="n"/>
      <c r="N143" s="24" t="n"/>
      <c r="O143" s="24" t="n"/>
      <c r="P143" s="24" t="n"/>
      <c r="Q143" s="24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</row>
    <row customHeight="1" ht="16.5" r="144" s="29">
      <c r="A144" s="36" t="n"/>
      <c r="B144" s="36" t="n"/>
      <c r="C144" s="33" t="n"/>
      <c r="D144" s="33" t="n"/>
      <c r="E144" s="33" t="n"/>
      <c r="F144" s="33" t="n"/>
      <c r="G144" s="33" t="n"/>
      <c r="H144" s="33" t="n"/>
      <c r="I144" s="33" t="n"/>
      <c r="J144" s="56" t="n"/>
      <c r="K144" s="34" t="n"/>
      <c r="L144" s="33" t="n"/>
      <c r="M144" s="60" t="n"/>
      <c r="N144" s="24" t="n"/>
      <c r="O144" s="24" t="n"/>
      <c r="P144" s="24" t="n"/>
      <c r="Q144" s="24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</row>
    <row customHeight="1" ht="16.5" r="145" s="29">
      <c r="A145" s="36" t="n"/>
      <c r="B145" s="36" t="n"/>
      <c r="C145" s="33" t="n"/>
      <c r="D145" s="33" t="n"/>
      <c r="E145" s="33" t="n"/>
      <c r="F145" s="33" t="n"/>
      <c r="G145" s="33" t="n"/>
      <c r="H145" s="33" t="n"/>
      <c r="I145" s="33" t="n"/>
      <c r="J145" s="56" t="n"/>
      <c r="K145" s="34" t="n"/>
      <c r="L145" s="33" t="n"/>
      <c r="M145" s="60" t="n"/>
      <c r="N145" s="24" t="n"/>
      <c r="O145" s="24" t="n"/>
      <c r="P145" s="24" t="n"/>
      <c r="Q145" s="24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</row>
    <row customHeight="1" ht="16.5" r="146" s="29">
      <c r="A146" s="36" t="n"/>
      <c r="B146" s="36" t="n"/>
      <c r="C146" s="33" t="n"/>
      <c r="D146" s="33" t="n"/>
      <c r="E146" s="33" t="n"/>
      <c r="F146" s="33" t="n"/>
      <c r="G146" s="33" t="n"/>
      <c r="H146" s="33" t="n"/>
      <c r="I146" s="33" t="n"/>
      <c r="J146" s="56" t="n"/>
      <c r="K146" s="34" t="n"/>
      <c r="L146" s="33" t="n"/>
      <c r="M146" s="60" t="n"/>
      <c r="N146" s="24" t="n"/>
      <c r="O146" s="24" t="n"/>
      <c r="P146" s="24" t="n"/>
      <c r="Q146" s="24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</row>
    <row customHeight="1" ht="16.5" r="147" s="29">
      <c r="A147" s="36" t="n"/>
      <c r="B147" s="36" t="n"/>
      <c r="C147" s="33" t="n"/>
      <c r="D147" s="33" t="n"/>
      <c r="E147" s="33" t="n"/>
      <c r="F147" s="33" t="n"/>
      <c r="G147" s="33" t="n"/>
      <c r="H147" s="33" t="n"/>
      <c r="I147" s="33" t="n"/>
      <c r="J147" s="56" t="n"/>
      <c r="K147" s="34" t="n"/>
      <c r="L147" s="33" t="n"/>
      <c r="M147" s="60" t="n"/>
      <c r="N147" s="24" t="n"/>
      <c r="O147" s="24" t="n"/>
      <c r="P147" s="24" t="n"/>
      <c r="Q147" s="24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</row>
    <row customHeight="1" ht="16.5" r="148" s="29">
      <c r="A148" s="36" t="n"/>
      <c r="B148" s="36" t="n"/>
      <c r="C148" s="33" t="n"/>
      <c r="D148" s="33" t="n"/>
      <c r="E148" s="33" t="n"/>
      <c r="F148" s="33" t="n"/>
      <c r="G148" s="33" t="n"/>
      <c r="H148" s="33" t="n"/>
      <c r="I148" s="33" t="n"/>
      <c r="J148" s="56" t="n"/>
      <c r="K148" s="34" t="n"/>
      <c r="L148" s="33" t="n"/>
      <c r="M148" s="60" t="n"/>
      <c r="N148" s="24" t="n"/>
      <c r="O148" s="24" t="n"/>
      <c r="P148" s="24" t="n"/>
      <c r="Q148" s="24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</row>
    <row customHeight="1" ht="16.5" r="149" s="29">
      <c r="A149" s="36" t="n"/>
      <c r="B149" s="36" t="n"/>
      <c r="C149" s="33" t="n"/>
      <c r="D149" s="33" t="n"/>
      <c r="E149" s="33" t="n"/>
      <c r="F149" s="33" t="n"/>
      <c r="G149" s="33" t="n"/>
      <c r="H149" s="33" t="n"/>
      <c r="I149" s="33" t="n"/>
      <c r="J149" s="56" t="n"/>
      <c r="K149" s="34" t="n"/>
      <c r="L149" s="33" t="n"/>
      <c r="M149" s="60" t="n"/>
      <c r="N149" s="24" t="n"/>
      <c r="O149" s="24" t="n"/>
      <c r="P149" s="24" t="n"/>
      <c r="Q149" s="24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</row>
    <row customHeight="1" ht="16.5" r="150" s="29">
      <c r="A150" s="36" t="n"/>
      <c r="B150" s="36" t="n"/>
      <c r="C150" s="33" t="n"/>
      <c r="D150" s="33" t="n"/>
      <c r="E150" s="33" t="n"/>
      <c r="F150" s="33" t="n"/>
      <c r="G150" s="33" t="n"/>
      <c r="H150" s="33" t="n"/>
      <c r="I150" s="33" t="n"/>
      <c r="J150" s="56" t="n"/>
      <c r="K150" s="34" t="n"/>
      <c r="L150" s="33" t="n"/>
      <c r="M150" s="60" t="n"/>
      <c r="N150" s="24" t="n"/>
      <c r="O150" s="24" t="n"/>
      <c r="P150" s="24" t="n"/>
      <c r="Q150" s="24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</row>
    <row customHeight="1" ht="16.5" r="151" s="29">
      <c r="A151" s="36" t="n"/>
      <c r="B151" s="36" t="n"/>
      <c r="C151" s="33" t="n"/>
      <c r="D151" s="33" t="n"/>
      <c r="E151" s="33" t="n"/>
      <c r="F151" s="33" t="n"/>
      <c r="G151" s="33" t="n"/>
      <c r="H151" s="33" t="n"/>
      <c r="I151" s="33" t="n"/>
      <c r="J151" s="56" t="n"/>
      <c r="K151" s="34" t="n"/>
      <c r="L151" s="33" t="n"/>
      <c r="M151" s="60" t="n"/>
      <c r="N151" s="24" t="n"/>
      <c r="O151" s="24" t="n"/>
      <c r="P151" s="24" t="n"/>
      <c r="Q151" s="24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</row>
    <row customHeight="1" ht="16.5" r="152" s="29">
      <c r="A152" s="36" t="n"/>
      <c r="B152" s="36" t="n"/>
      <c r="C152" s="33" t="n"/>
      <c r="D152" s="33" t="n"/>
      <c r="E152" s="33" t="n"/>
      <c r="F152" s="33" t="n"/>
      <c r="G152" s="33" t="n"/>
      <c r="H152" s="33" t="n"/>
      <c r="I152" s="33" t="n"/>
      <c r="J152" s="56" t="n"/>
      <c r="K152" s="34" t="n"/>
      <c r="L152" s="33" t="n"/>
      <c r="M152" s="60" t="n"/>
      <c r="N152" s="24" t="n"/>
      <c r="O152" s="24" t="n"/>
      <c r="P152" s="24" t="n"/>
      <c r="Q152" s="24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</row>
    <row customHeight="1" ht="16.5" r="153" s="29">
      <c r="A153" s="36" t="n"/>
      <c r="B153" s="36" t="n"/>
      <c r="C153" s="33" t="n"/>
      <c r="D153" s="33" t="n"/>
      <c r="E153" s="33" t="n"/>
      <c r="F153" s="33" t="n"/>
      <c r="G153" s="33" t="n"/>
      <c r="H153" s="33" t="n"/>
      <c r="I153" s="33" t="n"/>
      <c r="J153" s="56" t="n"/>
      <c r="K153" s="34" t="n"/>
      <c r="L153" s="33" t="n"/>
      <c r="M153" s="60" t="n"/>
      <c r="N153" s="24" t="n"/>
      <c r="O153" s="24" t="n"/>
      <c r="P153" s="24" t="n"/>
      <c r="Q153" s="24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</row>
    <row customHeight="1" ht="16.5" r="154" s="29">
      <c r="A154" s="36" t="n"/>
      <c r="B154" s="36" t="n"/>
      <c r="C154" s="33" t="n"/>
      <c r="D154" s="33" t="n"/>
      <c r="E154" s="33" t="n"/>
      <c r="F154" s="33" t="n"/>
      <c r="G154" s="33" t="n"/>
      <c r="H154" s="33" t="n"/>
      <c r="I154" s="33" t="n"/>
      <c r="J154" s="56" t="n"/>
      <c r="K154" s="34" t="n"/>
      <c r="L154" s="33" t="n"/>
      <c r="M154" s="60" t="n"/>
      <c r="N154" s="24" t="n"/>
      <c r="O154" s="24" t="n"/>
      <c r="P154" s="24" t="n"/>
      <c r="Q154" s="24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</row>
    <row customHeight="1" ht="16.5" r="155" s="29">
      <c r="A155" s="36" t="n"/>
      <c r="B155" s="36" t="n"/>
      <c r="C155" s="33" t="n"/>
      <c r="D155" s="33" t="n"/>
      <c r="E155" s="33" t="n"/>
      <c r="F155" s="33" t="n"/>
      <c r="G155" s="33" t="n"/>
      <c r="H155" s="33" t="n"/>
      <c r="I155" s="33" t="n"/>
      <c r="J155" s="56" t="n"/>
      <c r="K155" s="34" t="n"/>
      <c r="L155" s="33" t="n"/>
      <c r="M155" s="60" t="n"/>
      <c r="N155" s="24" t="n"/>
      <c r="O155" s="24" t="n"/>
      <c r="P155" s="24" t="n"/>
      <c r="Q155" s="24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</row>
    <row customHeight="1" ht="16.5" r="156" s="29">
      <c r="A156" s="36" t="n"/>
      <c r="B156" s="36" t="n"/>
      <c r="C156" s="33" t="n"/>
      <c r="D156" s="33" t="n"/>
      <c r="E156" s="33" t="n"/>
      <c r="F156" s="33" t="n"/>
      <c r="G156" s="33" t="n"/>
      <c r="H156" s="33" t="n"/>
      <c r="I156" s="33" t="n"/>
      <c r="J156" s="56" t="n"/>
      <c r="K156" s="34" t="n"/>
      <c r="L156" s="33" t="n"/>
      <c r="M156" s="60" t="n"/>
      <c r="N156" s="24" t="n"/>
      <c r="O156" s="24" t="n"/>
      <c r="P156" s="24" t="n"/>
      <c r="Q156" s="24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</row>
    <row customHeight="1" ht="16.5" r="157" s="29">
      <c r="A157" s="36" t="n"/>
      <c r="B157" s="36" t="n"/>
      <c r="C157" s="33" t="n"/>
      <c r="D157" s="33" t="n"/>
      <c r="E157" s="33" t="n"/>
      <c r="F157" s="33" t="n"/>
      <c r="G157" s="33" t="n"/>
      <c r="H157" s="33" t="n"/>
      <c r="I157" s="33" t="n"/>
      <c r="J157" s="56" t="n"/>
      <c r="K157" s="34" t="n"/>
      <c r="L157" s="33" t="n"/>
      <c r="M157" s="60" t="n"/>
      <c r="N157" s="24" t="n"/>
      <c r="O157" s="24" t="n"/>
      <c r="P157" s="24" t="n"/>
      <c r="Q157" s="24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</row>
    <row customHeight="1" ht="16.5" r="158" s="29">
      <c r="A158" s="36" t="n"/>
      <c r="B158" s="36" t="n"/>
      <c r="C158" s="33" t="n"/>
      <c r="D158" s="33" t="n"/>
      <c r="E158" s="33" t="n"/>
      <c r="F158" s="33" t="n"/>
      <c r="G158" s="33" t="n"/>
      <c r="H158" s="33" t="n"/>
      <c r="I158" s="33" t="n"/>
      <c r="J158" s="56" t="n"/>
      <c r="K158" s="34" t="n"/>
      <c r="L158" s="33" t="n"/>
      <c r="M158" s="60" t="n"/>
      <c r="N158" s="24" t="n"/>
      <c r="O158" s="24" t="n"/>
      <c r="P158" s="24" t="n"/>
      <c r="Q158" s="24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</row>
    <row customHeight="1" ht="16.5" r="159" s="29">
      <c r="A159" s="36" t="n"/>
      <c r="B159" s="36" t="n"/>
      <c r="C159" s="33" t="n"/>
      <c r="D159" s="33" t="n"/>
      <c r="E159" s="33" t="n"/>
      <c r="F159" s="33" t="n"/>
      <c r="G159" s="33" t="n"/>
      <c r="H159" s="33" t="n"/>
      <c r="I159" s="33" t="n"/>
      <c r="J159" s="56" t="n"/>
      <c r="K159" s="34" t="n"/>
      <c r="L159" s="33" t="n"/>
      <c r="M159" s="60" t="n"/>
      <c r="N159" s="24" t="n"/>
      <c r="O159" s="24" t="n"/>
      <c r="P159" s="24" t="n"/>
      <c r="Q159" s="24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</row>
    <row customHeight="1" ht="16.5" r="160" s="29">
      <c r="A160" s="36" t="n"/>
      <c r="B160" s="36" t="n"/>
      <c r="C160" s="33" t="n"/>
      <c r="D160" s="33" t="n"/>
      <c r="E160" s="33" t="n"/>
      <c r="F160" s="33" t="n"/>
      <c r="G160" s="33" t="n"/>
      <c r="H160" s="33" t="n"/>
      <c r="I160" s="33" t="n"/>
      <c r="J160" s="56" t="n"/>
      <c r="K160" s="34" t="n"/>
      <c r="L160" s="33" t="n"/>
      <c r="M160" s="60" t="n"/>
      <c r="N160" s="24" t="n"/>
      <c r="O160" s="24" t="n"/>
      <c r="P160" s="24" t="n"/>
      <c r="Q160" s="24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</row>
    <row customHeight="1" ht="16.5" r="161" s="29">
      <c r="A161" s="36" t="n"/>
      <c r="B161" s="36" t="n"/>
      <c r="C161" s="33" t="n"/>
      <c r="D161" s="33" t="n"/>
      <c r="E161" s="33" t="n"/>
      <c r="F161" s="33" t="n"/>
      <c r="G161" s="33" t="n"/>
      <c r="H161" s="33" t="n"/>
      <c r="I161" s="33" t="n"/>
      <c r="J161" s="56" t="n"/>
      <c r="K161" s="34" t="n"/>
      <c r="L161" s="33" t="n"/>
      <c r="M161" s="60" t="n"/>
      <c r="N161" s="24" t="n"/>
      <c r="O161" s="24" t="n"/>
      <c r="P161" s="24" t="n"/>
      <c r="Q161" s="24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</row>
    <row customHeight="1" ht="16.5" r="162" s="29">
      <c r="A162" s="36" t="n"/>
      <c r="B162" s="36" t="n"/>
      <c r="C162" s="33" t="n"/>
      <c r="D162" s="33" t="n"/>
      <c r="E162" s="33" t="n"/>
      <c r="F162" s="33" t="n"/>
      <c r="G162" s="33" t="n"/>
      <c r="H162" s="33" t="n"/>
      <c r="I162" s="33" t="n"/>
      <c r="J162" s="56" t="n"/>
      <c r="K162" s="34" t="n"/>
      <c r="L162" s="33" t="n"/>
      <c r="M162" s="60" t="n"/>
      <c r="N162" s="24" t="n"/>
      <c r="O162" s="24" t="n"/>
      <c r="P162" s="24" t="n"/>
      <c r="Q162" s="24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</row>
    <row customHeight="1" ht="16.5" r="163" s="29">
      <c r="A163" s="36" t="n"/>
      <c r="B163" s="36" t="n"/>
      <c r="C163" s="33" t="n"/>
      <c r="D163" s="33" t="n"/>
      <c r="E163" s="33" t="n"/>
      <c r="F163" s="33" t="n"/>
      <c r="G163" s="33" t="n"/>
      <c r="H163" s="33" t="n"/>
      <c r="I163" s="33" t="n"/>
      <c r="J163" s="56" t="n"/>
      <c r="K163" s="34" t="n"/>
      <c r="L163" s="33" t="n"/>
      <c r="M163" s="60" t="n"/>
      <c r="N163" s="24" t="n"/>
      <c r="O163" s="24" t="n"/>
      <c r="P163" s="24" t="n"/>
      <c r="Q163" s="24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</row>
    <row customHeight="1" ht="16.5" r="164" s="29">
      <c r="A164" s="36" t="n"/>
      <c r="B164" s="36" t="n"/>
      <c r="C164" s="33" t="n"/>
      <c r="D164" s="33" t="n"/>
      <c r="E164" s="33" t="n"/>
      <c r="F164" s="33" t="n"/>
      <c r="G164" s="33" t="n"/>
      <c r="H164" s="33" t="n"/>
      <c r="I164" s="33" t="n"/>
      <c r="J164" s="56" t="n"/>
      <c r="K164" s="34" t="n"/>
      <c r="L164" s="33" t="n"/>
      <c r="M164" s="60" t="n"/>
      <c r="N164" s="24" t="n"/>
      <c r="O164" s="24" t="n"/>
      <c r="P164" s="24" t="n"/>
      <c r="Q164" s="24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</row>
    <row customHeight="1" ht="16.5" r="165" s="29">
      <c r="A165" s="36" t="n"/>
      <c r="B165" s="36" t="n"/>
      <c r="C165" s="33" t="n"/>
      <c r="D165" s="33" t="n"/>
      <c r="E165" s="33" t="n"/>
      <c r="F165" s="33" t="n"/>
      <c r="G165" s="33" t="n"/>
      <c r="H165" s="33" t="n"/>
      <c r="I165" s="33" t="n"/>
      <c r="J165" s="56" t="n"/>
      <c r="K165" s="34" t="n"/>
      <c r="L165" s="33" t="n"/>
      <c r="M165" s="60" t="n"/>
      <c r="N165" s="24" t="n"/>
      <c r="O165" s="24" t="n"/>
      <c r="P165" s="24" t="n"/>
      <c r="Q165" s="24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</row>
    <row customHeight="1" ht="16.5" r="166" s="29">
      <c r="A166" s="36" t="n"/>
      <c r="B166" s="36" t="n"/>
      <c r="C166" s="33" t="n"/>
      <c r="D166" s="33" t="n"/>
      <c r="E166" s="33" t="n"/>
      <c r="F166" s="33" t="n"/>
      <c r="G166" s="33" t="n"/>
      <c r="H166" s="33" t="n"/>
      <c r="I166" s="33" t="n"/>
      <c r="J166" s="56" t="n"/>
      <c r="K166" s="34" t="n"/>
      <c r="L166" s="33" t="n"/>
      <c r="M166" s="60" t="n"/>
      <c r="N166" s="24" t="n"/>
      <c r="O166" s="24" t="n"/>
      <c r="P166" s="24" t="n"/>
      <c r="Q166" s="24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</row>
    <row customHeight="1" ht="16.5" r="167" s="29">
      <c r="A167" s="36" t="n"/>
      <c r="B167" s="36" t="n"/>
      <c r="C167" s="33" t="n"/>
      <c r="D167" s="33" t="n"/>
      <c r="E167" s="33" t="n"/>
      <c r="F167" s="33" t="n"/>
      <c r="G167" s="33" t="n"/>
      <c r="H167" s="33" t="n"/>
      <c r="I167" s="33" t="n"/>
      <c r="J167" s="56" t="n"/>
      <c r="K167" s="34" t="n"/>
      <c r="L167" s="33" t="n"/>
      <c r="M167" s="60" t="n"/>
      <c r="N167" s="24" t="n"/>
      <c r="O167" s="24" t="n"/>
      <c r="P167" s="24" t="n"/>
      <c r="Q167" s="24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</row>
    <row customHeight="1" ht="16.5" r="168" s="29">
      <c r="A168" s="36" t="n"/>
      <c r="B168" s="36" t="n"/>
      <c r="C168" s="33" t="n"/>
      <c r="D168" s="33" t="n"/>
      <c r="E168" s="33" t="n"/>
      <c r="F168" s="33" t="n"/>
      <c r="G168" s="33" t="n"/>
      <c r="H168" s="33" t="n"/>
      <c r="I168" s="33" t="n"/>
      <c r="J168" s="56" t="n"/>
      <c r="K168" s="34" t="n"/>
      <c r="L168" s="33" t="n"/>
      <c r="M168" s="60" t="n"/>
      <c r="N168" s="24" t="n"/>
      <c r="O168" s="24" t="n"/>
      <c r="P168" s="24" t="n"/>
      <c r="Q168" s="24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</row>
    <row customHeight="1" ht="16.5" r="169" s="29">
      <c r="A169" s="36" t="n"/>
      <c r="B169" s="36" t="n"/>
      <c r="C169" s="33" t="n"/>
      <c r="D169" s="33" t="n"/>
      <c r="E169" s="33" t="n"/>
      <c r="F169" s="33" t="n"/>
      <c r="G169" s="33" t="n"/>
      <c r="H169" s="33" t="n"/>
      <c r="I169" s="33" t="n"/>
      <c r="J169" s="56" t="n"/>
      <c r="K169" s="34" t="n"/>
      <c r="L169" s="33" t="n"/>
      <c r="M169" s="60" t="n"/>
      <c r="N169" s="24" t="n"/>
      <c r="O169" s="24" t="n"/>
      <c r="P169" s="24" t="n"/>
      <c r="Q169" s="24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</row>
    <row customHeight="1" ht="16.5" r="170" s="29">
      <c r="A170" s="36" t="n"/>
      <c r="B170" s="36" t="n"/>
      <c r="C170" s="33" t="n"/>
      <c r="D170" s="33" t="n"/>
      <c r="E170" s="33" t="n"/>
      <c r="F170" s="33" t="n"/>
      <c r="G170" s="33" t="n"/>
      <c r="H170" s="33" t="n"/>
      <c r="I170" s="33" t="n"/>
      <c r="J170" s="56" t="n"/>
      <c r="K170" s="34" t="n"/>
      <c r="L170" s="33" t="n"/>
      <c r="M170" s="60" t="n"/>
      <c r="N170" s="24" t="n"/>
      <c r="O170" s="24" t="n"/>
      <c r="P170" s="24" t="n"/>
      <c r="Q170" s="24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</row>
    <row customHeight="1" ht="16.5" r="171" s="29">
      <c r="A171" s="36" t="n"/>
      <c r="B171" s="36" t="n"/>
      <c r="C171" s="33" t="n"/>
      <c r="D171" s="33" t="n"/>
      <c r="E171" s="33" t="n"/>
      <c r="F171" s="33" t="n"/>
      <c r="G171" s="33" t="n"/>
      <c r="H171" s="33" t="n"/>
      <c r="I171" s="33" t="n"/>
      <c r="J171" s="56" t="n"/>
      <c r="K171" s="34" t="n"/>
      <c r="L171" s="33" t="n"/>
      <c r="M171" s="60" t="n"/>
      <c r="N171" s="24" t="n"/>
      <c r="O171" s="24" t="n"/>
      <c r="P171" s="24" t="n"/>
      <c r="Q171" s="24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</row>
    <row customHeight="1" ht="16.5" r="172" s="29">
      <c r="A172" s="36" t="n"/>
      <c r="B172" s="36" t="n"/>
      <c r="C172" s="33" t="n"/>
      <c r="D172" s="33" t="n"/>
      <c r="E172" s="33" t="n"/>
      <c r="F172" s="33" t="n"/>
      <c r="G172" s="33" t="n"/>
      <c r="H172" s="33" t="n"/>
      <c r="I172" s="33" t="n"/>
      <c r="J172" s="56" t="n"/>
      <c r="K172" s="34" t="n"/>
      <c r="L172" s="33" t="n"/>
      <c r="M172" s="60" t="n"/>
      <c r="N172" s="24" t="n"/>
      <c r="O172" s="24" t="n"/>
      <c r="P172" s="24" t="n"/>
      <c r="Q172" s="24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</row>
    <row customHeight="1" ht="16.5" r="173" s="29">
      <c r="A173" s="36" t="n"/>
      <c r="B173" s="36" t="n"/>
      <c r="C173" s="33" t="n"/>
      <c r="D173" s="33" t="n"/>
      <c r="E173" s="33" t="n"/>
      <c r="F173" s="33" t="n"/>
      <c r="G173" s="33" t="n"/>
      <c r="H173" s="33" t="n"/>
      <c r="I173" s="33" t="n"/>
      <c r="J173" s="56" t="n"/>
      <c r="K173" s="34" t="n"/>
      <c r="L173" s="33" t="n"/>
      <c r="M173" s="60" t="n"/>
      <c r="N173" s="24" t="n"/>
      <c r="O173" s="24" t="n"/>
      <c r="P173" s="24" t="n"/>
      <c r="Q173" s="24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</row>
    <row customHeight="1" ht="16.5" r="174" s="29">
      <c r="A174" s="36" t="n"/>
      <c r="B174" s="36" t="n"/>
      <c r="C174" s="33" t="n"/>
      <c r="D174" s="33" t="n"/>
      <c r="E174" s="33" t="n"/>
      <c r="F174" s="33" t="n"/>
      <c r="G174" s="33" t="n"/>
      <c r="H174" s="33" t="n"/>
      <c r="I174" s="33" t="n"/>
      <c r="J174" s="56" t="n"/>
      <c r="K174" s="34" t="n"/>
      <c r="L174" s="33" t="n"/>
      <c r="M174" s="60" t="n"/>
      <c r="N174" s="24" t="n"/>
      <c r="O174" s="24" t="n"/>
      <c r="P174" s="24" t="n"/>
      <c r="Q174" s="24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</row>
    <row customHeight="1" ht="16.5" r="175" s="29">
      <c r="A175" s="36" t="n"/>
      <c r="B175" s="36" t="n"/>
      <c r="C175" s="33" t="n"/>
      <c r="D175" s="33" t="n"/>
      <c r="E175" s="33" t="n"/>
      <c r="F175" s="33" t="n"/>
      <c r="G175" s="33" t="n"/>
      <c r="H175" s="33" t="n"/>
      <c r="I175" s="33" t="n"/>
      <c r="J175" s="56" t="n"/>
      <c r="K175" s="34" t="n"/>
      <c r="L175" s="33" t="n"/>
      <c r="M175" s="60" t="n"/>
      <c r="N175" s="24" t="n"/>
      <c r="O175" s="24" t="n"/>
      <c r="P175" s="24" t="n"/>
      <c r="Q175" s="24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</row>
    <row customHeight="1" ht="16.5" r="176" s="29">
      <c r="A176" s="36" t="n"/>
      <c r="B176" s="36" t="n"/>
      <c r="C176" s="33" t="n"/>
      <c r="D176" s="33" t="n"/>
      <c r="E176" s="33" t="n"/>
      <c r="F176" s="33" t="n"/>
      <c r="G176" s="33" t="n"/>
      <c r="H176" s="33" t="n"/>
      <c r="I176" s="33" t="n"/>
      <c r="J176" s="56" t="n"/>
      <c r="K176" s="34" t="n"/>
      <c r="L176" s="33" t="n"/>
      <c r="M176" s="60" t="n"/>
      <c r="N176" s="24" t="n"/>
      <c r="O176" s="24" t="n"/>
      <c r="P176" s="24" t="n"/>
      <c r="Q176" s="24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</row>
    <row customHeight="1" ht="16.5" r="177" s="29">
      <c r="A177" s="36" t="n"/>
      <c r="B177" s="36" t="n"/>
      <c r="C177" s="33" t="n"/>
      <c r="D177" s="33" t="n"/>
      <c r="E177" s="33" t="n"/>
      <c r="F177" s="33" t="n"/>
      <c r="G177" s="33" t="n"/>
      <c r="H177" s="33" t="n"/>
      <c r="I177" s="33" t="n"/>
      <c r="J177" s="56" t="n"/>
      <c r="K177" s="34" t="n"/>
      <c r="L177" s="33" t="n"/>
      <c r="M177" s="60" t="n"/>
      <c r="N177" s="24" t="n"/>
      <c r="O177" s="24" t="n"/>
      <c r="P177" s="24" t="n"/>
      <c r="Q177" s="24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</row>
    <row customHeight="1" ht="16.5" r="178" s="29">
      <c r="A178" s="36" t="n"/>
      <c r="B178" s="36" t="n"/>
      <c r="C178" s="33" t="n"/>
      <c r="D178" s="33" t="n"/>
      <c r="E178" s="33" t="n"/>
      <c r="F178" s="33" t="n"/>
      <c r="G178" s="33" t="n"/>
      <c r="H178" s="33" t="n"/>
      <c r="I178" s="33" t="n"/>
      <c r="J178" s="56" t="n"/>
      <c r="K178" s="34" t="n"/>
      <c r="L178" s="33" t="n"/>
      <c r="M178" s="60" t="n"/>
      <c r="N178" s="24" t="n"/>
      <c r="O178" s="24" t="n"/>
      <c r="P178" s="24" t="n"/>
      <c r="Q178" s="24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</row>
    <row customHeight="1" ht="16.5" r="179" s="29">
      <c r="A179" s="36" t="n"/>
      <c r="B179" s="36" t="n"/>
      <c r="C179" s="33" t="n"/>
      <c r="D179" s="33" t="n"/>
      <c r="E179" s="33" t="n"/>
      <c r="F179" s="33" t="n"/>
      <c r="G179" s="33" t="n"/>
      <c r="H179" s="33" t="n"/>
      <c r="I179" s="33" t="n"/>
      <c r="J179" s="56" t="n"/>
      <c r="K179" s="34" t="n"/>
      <c r="L179" s="33" t="n"/>
      <c r="M179" s="60" t="n"/>
      <c r="N179" s="24" t="n"/>
      <c r="O179" s="24" t="n"/>
      <c r="P179" s="24" t="n"/>
      <c r="Q179" s="24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</row>
    <row customHeight="1" ht="16.5" r="180" s="29">
      <c r="A180" s="36" t="n"/>
      <c r="B180" s="36" t="n"/>
      <c r="C180" s="33" t="n"/>
      <c r="D180" s="33" t="n"/>
      <c r="E180" s="33" t="n"/>
      <c r="F180" s="33" t="n"/>
      <c r="G180" s="33" t="n"/>
      <c r="H180" s="33" t="n"/>
      <c r="I180" s="33" t="n"/>
      <c r="J180" s="56" t="n"/>
      <c r="K180" s="34" t="n"/>
      <c r="L180" s="33" t="n"/>
      <c r="M180" s="60" t="n"/>
      <c r="N180" s="24" t="n"/>
      <c r="O180" s="24" t="n"/>
      <c r="P180" s="24" t="n"/>
      <c r="Q180" s="24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</row>
    <row customHeight="1" ht="16.5" r="181" s="29">
      <c r="A181" s="36" t="n"/>
      <c r="B181" s="36" t="n"/>
      <c r="C181" s="33" t="n"/>
      <c r="D181" s="33" t="n"/>
      <c r="E181" s="33" t="n"/>
      <c r="F181" s="33" t="n"/>
      <c r="G181" s="33" t="n"/>
      <c r="H181" s="33" t="n"/>
      <c r="I181" s="33" t="n"/>
      <c r="J181" s="56" t="n"/>
      <c r="K181" s="34" t="n"/>
      <c r="L181" s="33" t="n"/>
      <c r="M181" s="60" t="n"/>
      <c r="N181" s="24" t="n"/>
      <c r="O181" s="24" t="n"/>
      <c r="P181" s="24" t="n"/>
      <c r="Q181" s="24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</row>
    <row customHeight="1" ht="16.5" r="182" s="29">
      <c r="A182" s="36" t="n"/>
      <c r="B182" s="36" t="n"/>
      <c r="C182" s="33" t="n"/>
      <c r="D182" s="33" t="n"/>
      <c r="E182" s="33" t="n"/>
      <c r="F182" s="33" t="n"/>
      <c r="G182" s="33" t="n"/>
      <c r="H182" s="33" t="n"/>
      <c r="I182" s="33" t="n"/>
      <c r="J182" s="56" t="n"/>
      <c r="K182" s="34" t="n"/>
      <c r="L182" s="33" t="n"/>
      <c r="M182" s="60" t="n"/>
      <c r="N182" s="24" t="n"/>
      <c r="O182" s="24" t="n"/>
      <c r="P182" s="24" t="n"/>
      <c r="Q182" s="24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</row>
    <row customHeight="1" ht="16.5" r="183" s="29">
      <c r="A183" s="36" t="n"/>
      <c r="B183" s="36" t="n"/>
      <c r="C183" s="33" t="n"/>
      <c r="D183" s="33" t="n"/>
      <c r="E183" s="33" t="n"/>
      <c r="F183" s="33" t="n"/>
      <c r="G183" s="33" t="n"/>
      <c r="H183" s="33" t="n"/>
      <c r="I183" s="33" t="n"/>
      <c r="J183" s="56" t="n"/>
      <c r="K183" s="34" t="n"/>
      <c r="L183" s="33" t="n"/>
      <c r="M183" s="60" t="n"/>
      <c r="N183" s="24" t="n"/>
      <c r="O183" s="24" t="n"/>
      <c r="P183" s="24" t="n"/>
      <c r="Q183" s="24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</row>
    <row customHeight="1" ht="16.5" r="184" s="29">
      <c r="A184" s="36" t="n"/>
      <c r="B184" s="36" t="n"/>
      <c r="C184" s="33" t="n"/>
      <c r="D184" s="33" t="n"/>
      <c r="E184" s="33" t="n"/>
      <c r="F184" s="33" t="n"/>
      <c r="G184" s="33" t="n"/>
      <c r="H184" s="33" t="n"/>
      <c r="I184" s="33" t="n"/>
      <c r="J184" s="56" t="n"/>
      <c r="K184" s="34" t="n"/>
      <c r="L184" s="33" t="n"/>
      <c r="M184" s="60" t="n"/>
      <c r="N184" s="24" t="n"/>
      <c r="O184" s="24" t="n"/>
      <c r="P184" s="24" t="n"/>
      <c r="Q184" s="24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</row>
    <row customHeight="1" ht="16.5" r="185" s="29">
      <c r="A185" s="36" t="n"/>
      <c r="B185" s="36" t="n"/>
      <c r="C185" s="33" t="n"/>
      <c r="D185" s="33" t="n"/>
      <c r="E185" s="33" t="n"/>
      <c r="F185" s="33" t="n"/>
      <c r="G185" s="33" t="n"/>
      <c r="H185" s="33" t="n"/>
      <c r="I185" s="33" t="n"/>
      <c r="J185" s="56" t="n"/>
      <c r="K185" s="34" t="n"/>
      <c r="L185" s="33" t="n"/>
      <c r="M185" s="60" t="n"/>
      <c r="N185" s="24" t="n"/>
      <c r="O185" s="24" t="n"/>
      <c r="P185" s="24" t="n"/>
      <c r="Q185" s="24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</row>
    <row customHeight="1" ht="16.5" r="186" s="29">
      <c r="A186" s="36" t="n"/>
      <c r="B186" s="36" t="n"/>
      <c r="C186" s="33" t="n"/>
      <c r="D186" s="33" t="n"/>
      <c r="E186" s="33" t="n"/>
      <c r="F186" s="33" t="n"/>
      <c r="G186" s="33" t="n"/>
      <c r="H186" s="33" t="n"/>
      <c r="I186" s="33" t="n"/>
      <c r="J186" s="56" t="n"/>
      <c r="K186" s="34" t="n"/>
      <c r="L186" s="33" t="n"/>
      <c r="M186" s="60" t="n"/>
      <c r="N186" s="24" t="n"/>
      <c r="O186" s="24" t="n"/>
      <c r="P186" s="24" t="n"/>
      <c r="Q186" s="24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</row>
    <row customHeight="1" ht="16.5" r="187" s="29">
      <c r="A187" s="36" t="n"/>
      <c r="B187" s="36" t="n"/>
      <c r="C187" s="33" t="n"/>
      <c r="D187" s="33" t="n"/>
      <c r="E187" s="33" t="n"/>
      <c r="F187" s="33" t="n"/>
      <c r="G187" s="33" t="n"/>
      <c r="H187" s="33" t="n"/>
      <c r="I187" s="33" t="n"/>
      <c r="J187" s="56" t="n"/>
      <c r="K187" s="34" t="n"/>
      <c r="L187" s="33" t="n"/>
      <c r="M187" s="60" t="n"/>
      <c r="N187" s="24" t="n"/>
      <c r="O187" s="24" t="n"/>
      <c r="P187" s="24" t="n"/>
      <c r="Q187" s="24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</row>
    <row customHeight="1" ht="16.5" r="188" s="29">
      <c r="A188" s="36" t="n"/>
      <c r="B188" s="36" t="n"/>
      <c r="C188" s="33" t="n"/>
      <c r="D188" s="33" t="n"/>
      <c r="E188" s="33" t="n"/>
      <c r="F188" s="33" t="n"/>
      <c r="G188" s="33" t="n"/>
      <c r="H188" s="33" t="n"/>
      <c r="I188" s="33" t="n"/>
      <c r="J188" s="56" t="n"/>
      <c r="K188" s="34" t="n"/>
      <c r="L188" s="33" t="n"/>
      <c r="M188" s="60" t="n"/>
      <c r="N188" s="24" t="n"/>
      <c r="O188" s="24" t="n"/>
      <c r="P188" s="24" t="n"/>
      <c r="Q188" s="24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</row>
    <row customHeight="1" ht="16.5" r="189" s="29">
      <c r="A189" s="36" t="n"/>
      <c r="B189" s="36" t="n"/>
      <c r="C189" s="33" t="n"/>
      <c r="D189" s="33" t="n"/>
      <c r="E189" s="33" t="n"/>
      <c r="F189" s="33" t="n"/>
      <c r="G189" s="33" t="n"/>
      <c r="H189" s="33" t="n"/>
      <c r="I189" s="33" t="n"/>
      <c r="J189" s="56" t="n"/>
      <c r="K189" s="34" t="n"/>
      <c r="L189" s="33" t="n"/>
      <c r="M189" s="60" t="n"/>
      <c r="N189" s="24" t="n"/>
      <c r="O189" s="24" t="n"/>
      <c r="P189" s="24" t="n"/>
      <c r="Q189" s="24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</row>
    <row customHeight="1" ht="16.5" r="190" s="29">
      <c r="A190" s="36" t="n"/>
      <c r="B190" s="36" t="n"/>
      <c r="C190" s="33" t="n"/>
      <c r="D190" s="33" t="n"/>
      <c r="E190" s="33" t="n"/>
      <c r="F190" s="33" t="n"/>
      <c r="G190" s="33" t="n"/>
      <c r="H190" s="33" t="n"/>
      <c r="I190" s="33" t="n"/>
      <c r="J190" s="56" t="n"/>
      <c r="K190" s="34" t="n"/>
      <c r="L190" s="33" t="n"/>
      <c r="M190" s="60" t="n"/>
      <c r="N190" s="24" t="n"/>
      <c r="O190" s="24" t="n"/>
      <c r="P190" s="24" t="n"/>
      <c r="Q190" s="24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</row>
    <row customHeight="1" ht="16.5" r="191" s="29">
      <c r="A191" s="36" t="n"/>
      <c r="B191" s="36" t="n"/>
      <c r="C191" s="33" t="n"/>
      <c r="D191" s="33" t="n"/>
      <c r="E191" s="33" t="n"/>
      <c r="F191" s="33" t="n"/>
      <c r="G191" s="33" t="n"/>
      <c r="H191" s="33" t="n"/>
      <c r="I191" s="33" t="n"/>
      <c r="J191" s="56" t="n"/>
      <c r="K191" s="34" t="n"/>
      <c r="L191" s="33" t="n"/>
      <c r="M191" s="60" t="n"/>
      <c r="N191" s="24" t="n"/>
      <c r="O191" s="24" t="n"/>
      <c r="P191" s="24" t="n"/>
      <c r="Q191" s="24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</row>
    <row customHeight="1" ht="16.5" r="192" s="29">
      <c r="A192" s="36" t="n"/>
      <c r="B192" s="36" t="n"/>
      <c r="C192" s="33" t="n"/>
      <c r="D192" s="33" t="n"/>
      <c r="E192" s="33" t="n"/>
      <c r="F192" s="33" t="n"/>
      <c r="G192" s="33" t="n"/>
      <c r="H192" s="33" t="n"/>
      <c r="I192" s="33" t="n"/>
      <c r="J192" s="56" t="n"/>
      <c r="K192" s="34" t="n"/>
      <c r="L192" s="33" t="n"/>
      <c r="M192" s="60" t="n"/>
      <c r="N192" s="24" t="n"/>
      <c r="O192" s="24" t="n"/>
      <c r="P192" s="24" t="n"/>
      <c r="Q192" s="24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</row>
    <row customHeight="1" ht="16.5" r="193" s="29">
      <c r="A193" s="36" t="n"/>
      <c r="B193" s="36" t="n"/>
      <c r="C193" s="33" t="n"/>
      <c r="D193" s="33" t="n"/>
      <c r="E193" s="33" t="n"/>
      <c r="F193" s="33" t="n"/>
      <c r="G193" s="33" t="n"/>
      <c r="H193" s="33" t="n"/>
      <c r="I193" s="33" t="n"/>
      <c r="J193" s="56" t="n"/>
      <c r="K193" s="34" t="n"/>
      <c r="L193" s="33" t="n"/>
      <c r="M193" s="60" t="n"/>
      <c r="N193" s="24" t="n"/>
      <c r="O193" s="24" t="n"/>
      <c r="P193" s="24" t="n"/>
      <c r="Q193" s="24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</row>
    <row customHeight="1" ht="16.5" r="194" s="29">
      <c r="A194" s="36" t="n"/>
      <c r="B194" s="36" t="n"/>
      <c r="C194" s="33" t="n"/>
      <c r="D194" s="33" t="n"/>
      <c r="E194" s="33" t="n"/>
      <c r="F194" s="33" t="n"/>
      <c r="G194" s="33" t="n"/>
      <c r="H194" s="33" t="n"/>
      <c r="I194" s="33" t="n"/>
      <c r="J194" s="56" t="n"/>
      <c r="K194" s="34" t="n"/>
      <c r="L194" s="33" t="n"/>
      <c r="M194" s="60" t="n"/>
      <c r="N194" s="24" t="n"/>
      <c r="O194" s="24" t="n"/>
      <c r="P194" s="24" t="n"/>
      <c r="Q194" s="24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</row>
    <row customHeight="1" ht="16.5" r="195" s="29">
      <c r="A195" s="36" t="n"/>
      <c r="B195" s="36" t="n"/>
      <c r="C195" s="33" t="n"/>
      <c r="D195" s="33" t="n"/>
      <c r="E195" s="33" t="n"/>
      <c r="F195" s="33" t="n"/>
      <c r="G195" s="33" t="n"/>
      <c r="H195" s="33" t="n"/>
      <c r="I195" s="33" t="n"/>
      <c r="J195" s="56" t="n"/>
      <c r="K195" s="34" t="n"/>
      <c r="L195" s="33" t="n"/>
      <c r="M195" s="60" t="n"/>
      <c r="N195" s="24" t="n"/>
      <c r="O195" s="24" t="n"/>
      <c r="P195" s="24" t="n"/>
      <c r="Q195" s="24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</row>
    <row customHeight="1" ht="16.5" r="196" s="29">
      <c r="A196" s="36" t="n"/>
      <c r="B196" s="36" t="n"/>
      <c r="C196" s="33" t="n"/>
      <c r="D196" s="33" t="n"/>
      <c r="E196" s="33" t="n"/>
      <c r="F196" s="33" t="n"/>
      <c r="G196" s="33" t="n"/>
      <c r="H196" s="33" t="n"/>
      <c r="I196" s="33" t="n"/>
      <c r="J196" s="56" t="n"/>
      <c r="K196" s="34" t="n"/>
      <c r="L196" s="33" t="n"/>
      <c r="M196" s="60" t="n"/>
      <c r="N196" s="24" t="n"/>
      <c r="O196" s="24" t="n"/>
      <c r="P196" s="24" t="n"/>
      <c r="Q196" s="24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</row>
    <row customHeight="1" ht="16.5" r="197" s="29">
      <c r="A197" s="36" t="n"/>
      <c r="B197" s="36" t="n"/>
      <c r="C197" s="33" t="n"/>
      <c r="D197" s="33" t="n"/>
      <c r="E197" s="33" t="n"/>
      <c r="F197" s="33" t="n"/>
      <c r="G197" s="33" t="n"/>
      <c r="H197" s="33" t="n"/>
      <c r="I197" s="33" t="n"/>
      <c r="J197" s="56" t="n"/>
      <c r="K197" s="34" t="n"/>
      <c r="L197" s="33" t="n"/>
      <c r="M197" s="60" t="n"/>
      <c r="N197" s="24" t="n"/>
      <c r="O197" s="24" t="n"/>
      <c r="P197" s="24" t="n"/>
      <c r="Q197" s="24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</row>
    <row customHeight="1" ht="16.5" r="198" s="29">
      <c r="A198" s="36" t="n"/>
      <c r="B198" s="36" t="n"/>
      <c r="C198" s="33" t="n"/>
      <c r="D198" s="33" t="n"/>
      <c r="E198" s="33" t="n"/>
      <c r="F198" s="33" t="n"/>
      <c r="G198" s="33" t="n"/>
      <c r="H198" s="33" t="n"/>
      <c r="I198" s="33" t="n"/>
      <c r="J198" s="56" t="n"/>
      <c r="K198" s="34" t="n"/>
      <c r="L198" s="33" t="n"/>
      <c r="M198" s="60" t="n"/>
      <c r="N198" s="24" t="n"/>
      <c r="O198" s="24" t="n"/>
      <c r="P198" s="24" t="n"/>
      <c r="Q198" s="24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</row>
    <row customHeight="1" ht="16.5" r="199" s="29">
      <c r="A199" s="36" t="n"/>
      <c r="B199" s="36" t="n"/>
      <c r="C199" s="33" t="n"/>
      <c r="D199" s="33" t="n"/>
      <c r="E199" s="33" t="n"/>
      <c r="F199" s="33" t="n"/>
      <c r="G199" s="33" t="n"/>
      <c r="H199" s="33" t="n"/>
      <c r="I199" s="33" t="n"/>
      <c r="J199" s="56" t="n"/>
      <c r="K199" s="34" t="n"/>
      <c r="L199" s="33" t="n"/>
      <c r="M199" s="60" t="n"/>
      <c r="N199" s="24" t="n"/>
      <c r="O199" s="24" t="n"/>
      <c r="P199" s="24" t="n"/>
      <c r="Q199" s="24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</row>
    <row customHeight="1" ht="16.5" r="200" s="29">
      <c r="A200" s="36" t="n"/>
      <c r="B200" s="36" t="n"/>
      <c r="C200" s="33" t="n"/>
      <c r="D200" s="33" t="n"/>
      <c r="E200" s="33" t="n"/>
      <c r="F200" s="33" t="n"/>
      <c r="G200" s="33" t="n"/>
      <c r="H200" s="33" t="n"/>
      <c r="I200" s="33" t="n"/>
      <c r="J200" s="56" t="n"/>
      <c r="K200" s="34" t="n"/>
      <c r="L200" s="33" t="n"/>
      <c r="M200" s="60" t="n"/>
      <c r="N200" s="24" t="n"/>
      <c r="O200" s="24" t="n"/>
      <c r="P200" s="24" t="n"/>
      <c r="Q200" s="24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</row>
    <row customHeight="1" ht="16.5" r="201" s="29">
      <c r="A201" s="36" t="n"/>
      <c r="B201" s="36" t="n"/>
      <c r="C201" s="33" t="n"/>
      <c r="D201" s="33" t="n"/>
      <c r="E201" s="33" t="n"/>
      <c r="F201" s="33" t="n"/>
      <c r="G201" s="33" t="n"/>
      <c r="H201" s="33" t="n"/>
      <c r="I201" s="33" t="n"/>
      <c r="J201" s="56" t="n"/>
      <c r="K201" s="34" t="n"/>
      <c r="L201" s="33" t="n"/>
      <c r="M201" s="60" t="n"/>
      <c r="N201" s="24" t="n"/>
      <c r="O201" s="24" t="n"/>
      <c r="P201" s="24" t="n"/>
      <c r="Q201" s="24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</row>
    <row customHeight="1" ht="16.5" r="202" s="29">
      <c r="A202" s="36" t="n"/>
      <c r="B202" s="36" t="n"/>
      <c r="C202" s="33" t="n"/>
      <c r="D202" s="33" t="n"/>
      <c r="E202" s="33" t="n"/>
      <c r="F202" s="33" t="n"/>
      <c r="G202" s="33" t="n"/>
      <c r="H202" s="33" t="n"/>
      <c r="I202" s="33" t="n"/>
      <c r="J202" s="56" t="n"/>
      <c r="K202" s="34" t="n"/>
      <c r="L202" s="33" t="n"/>
      <c r="M202" s="60" t="n"/>
      <c r="N202" s="24" t="n"/>
      <c r="O202" s="24" t="n"/>
      <c r="P202" s="24" t="n"/>
      <c r="Q202" s="24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</row>
    <row customHeight="1" ht="16.5" r="203" s="29">
      <c r="A203" s="36" t="n"/>
      <c r="B203" s="36" t="n"/>
      <c r="C203" s="33" t="n"/>
      <c r="D203" s="33" t="n"/>
      <c r="E203" s="33" t="n"/>
      <c r="F203" s="33" t="n"/>
      <c r="G203" s="33" t="n"/>
      <c r="H203" s="33" t="n"/>
      <c r="I203" s="33" t="n"/>
      <c r="J203" s="56" t="n"/>
      <c r="K203" s="34" t="n"/>
      <c r="L203" s="33" t="n"/>
      <c r="M203" s="60" t="n"/>
      <c r="N203" s="24" t="n"/>
      <c r="O203" s="24" t="n"/>
      <c r="P203" s="24" t="n"/>
      <c r="Q203" s="24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</row>
    <row customHeight="1" ht="16.5" r="204" s="29">
      <c r="A204" s="36" t="n"/>
      <c r="B204" s="36" t="n"/>
      <c r="C204" s="33" t="n"/>
      <c r="D204" s="33" t="n"/>
      <c r="E204" s="33" t="n"/>
      <c r="F204" s="33" t="n"/>
      <c r="G204" s="33" t="n"/>
      <c r="H204" s="33" t="n"/>
      <c r="I204" s="33" t="n"/>
      <c r="J204" s="56" t="n"/>
      <c r="K204" s="34" t="n"/>
      <c r="L204" s="33" t="n"/>
      <c r="M204" s="60" t="n"/>
      <c r="N204" s="24" t="n"/>
      <c r="O204" s="24" t="n"/>
      <c r="P204" s="24" t="n"/>
      <c r="Q204" s="24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</row>
    <row customHeight="1" ht="16.5" r="205" s="29">
      <c r="A205" s="36" t="n"/>
      <c r="B205" s="36" t="n"/>
      <c r="C205" s="33" t="n"/>
      <c r="D205" s="33" t="n"/>
      <c r="E205" s="33" t="n"/>
      <c r="F205" s="33" t="n"/>
      <c r="G205" s="33" t="n"/>
      <c r="H205" s="33" t="n"/>
      <c r="I205" s="33" t="n"/>
      <c r="J205" s="56" t="n"/>
      <c r="K205" s="34" t="n"/>
      <c r="L205" s="33" t="n"/>
      <c r="M205" s="60" t="n"/>
      <c r="N205" s="24" t="n"/>
      <c r="O205" s="24" t="n"/>
      <c r="P205" s="24" t="n"/>
      <c r="Q205" s="24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</row>
    <row customHeight="1" ht="16.5" r="206" s="29">
      <c r="A206" s="36" t="n"/>
      <c r="B206" s="36" t="n"/>
      <c r="C206" s="33" t="n"/>
      <c r="D206" s="33" t="n"/>
      <c r="E206" s="33" t="n"/>
      <c r="F206" s="33" t="n"/>
      <c r="G206" s="33" t="n"/>
      <c r="H206" s="33" t="n"/>
      <c r="I206" s="33" t="n"/>
      <c r="J206" s="56" t="n"/>
      <c r="K206" s="34" t="n"/>
      <c r="L206" s="33" t="n"/>
      <c r="M206" s="60" t="n"/>
      <c r="N206" s="24" t="n"/>
      <c r="O206" s="24" t="n"/>
      <c r="P206" s="24" t="n"/>
      <c r="Q206" s="24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</row>
    <row customHeight="1" ht="16.5" r="207" s="29">
      <c r="A207" s="36" t="n"/>
      <c r="B207" s="36" t="n"/>
      <c r="C207" s="33" t="n"/>
      <c r="D207" s="33" t="n"/>
      <c r="E207" s="33" t="n"/>
      <c r="F207" s="33" t="n"/>
      <c r="G207" s="33" t="n"/>
      <c r="H207" s="33" t="n"/>
      <c r="I207" s="33" t="n"/>
      <c r="J207" s="56" t="n"/>
      <c r="K207" s="34" t="n"/>
      <c r="L207" s="33" t="n"/>
      <c r="M207" s="60" t="n"/>
      <c r="N207" s="24" t="n"/>
      <c r="O207" s="24" t="n"/>
      <c r="P207" s="24" t="n"/>
      <c r="Q207" s="24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</row>
    <row customHeight="1" ht="16.5" r="208" s="29">
      <c r="A208" s="36" t="n"/>
      <c r="B208" s="36" t="n"/>
      <c r="C208" s="33" t="n"/>
      <c r="D208" s="33" t="n"/>
      <c r="E208" s="33" t="n"/>
      <c r="F208" s="33" t="n"/>
      <c r="G208" s="33" t="n"/>
      <c r="H208" s="33" t="n"/>
      <c r="I208" s="33" t="n"/>
      <c r="J208" s="56" t="n"/>
      <c r="K208" s="34" t="n"/>
      <c r="L208" s="33" t="n"/>
      <c r="M208" s="60" t="n"/>
      <c r="N208" s="24" t="n"/>
      <c r="O208" s="24" t="n"/>
      <c r="P208" s="24" t="n"/>
      <c r="Q208" s="24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</row>
    <row customHeight="1" ht="16.5" r="209" s="29">
      <c r="A209" s="36" t="n"/>
      <c r="B209" s="36" t="n"/>
      <c r="C209" s="33" t="n"/>
      <c r="D209" s="33" t="n"/>
      <c r="E209" s="33" t="n"/>
      <c r="F209" s="33" t="n"/>
      <c r="G209" s="33" t="n"/>
      <c r="H209" s="33" t="n"/>
      <c r="I209" s="33" t="n"/>
      <c r="J209" s="56" t="n"/>
      <c r="K209" s="34" t="n"/>
      <c r="L209" s="33" t="n"/>
      <c r="M209" s="60" t="n"/>
      <c r="N209" s="24" t="n"/>
      <c r="O209" s="24" t="n"/>
      <c r="P209" s="24" t="n"/>
      <c r="Q209" s="24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</row>
    <row customHeight="1" ht="16.5" r="210" s="29">
      <c r="A210" s="36" t="n"/>
      <c r="B210" s="36" t="n"/>
      <c r="C210" s="33" t="n"/>
      <c r="D210" s="33" t="n"/>
      <c r="E210" s="33" t="n"/>
      <c r="F210" s="33" t="n"/>
      <c r="G210" s="33" t="n"/>
      <c r="H210" s="33" t="n"/>
      <c r="I210" s="33" t="n"/>
      <c r="J210" s="56" t="n"/>
      <c r="K210" s="34" t="n"/>
      <c r="L210" s="33" t="n"/>
      <c r="M210" s="60" t="n"/>
      <c r="N210" s="24" t="n"/>
      <c r="O210" s="24" t="n"/>
      <c r="P210" s="24" t="n"/>
      <c r="Q210" s="24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</row>
    <row customHeight="1" ht="16.5" r="211" s="29">
      <c r="A211" s="36" t="n"/>
      <c r="B211" s="36" t="n"/>
      <c r="C211" s="33" t="n"/>
      <c r="D211" s="33" t="n"/>
      <c r="E211" s="33" t="n"/>
      <c r="F211" s="33" t="n"/>
      <c r="G211" s="33" t="n"/>
      <c r="H211" s="33" t="n"/>
      <c r="I211" s="33" t="n"/>
      <c r="J211" s="56" t="n"/>
      <c r="K211" s="34" t="n"/>
      <c r="L211" s="33" t="n"/>
      <c r="M211" s="60" t="n"/>
      <c r="N211" s="24" t="n"/>
      <c r="O211" s="24" t="n"/>
      <c r="P211" s="24" t="n"/>
      <c r="Q211" s="24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</row>
    <row customHeight="1" ht="16.5" r="212" s="29">
      <c r="A212" s="36" t="n"/>
      <c r="B212" s="36" t="n"/>
      <c r="C212" s="33" t="n"/>
      <c r="D212" s="33" t="n"/>
      <c r="E212" s="33" t="n"/>
      <c r="F212" s="33" t="n"/>
      <c r="G212" s="33" t="n"/>
      <c r="H212" s="33" t="n"/>
      <c r="I212" s="33" t="n"/>
      <c r="J212" s="56" t="n"/>
      <c r="K212" s="34" t="n"/>
      <c r="L212" s="33" t="n"/>
      <c r="M212" s="60" t="n"/>
      <c r="N212" s="24" t="n"/>
      <c r="O212" s="24" t="n"/>
      <c r="P212" s="24" t="n"/>
      <c r="Q212" s="24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</row>
    <row customHeight="1" ht="16.5" r="213" s="29">
      <c r="A213" s="36" t="n"/>
      <c r="B213" s="36" t="n"/>
      <c r="C213" s="33" t="n"/>
      <c r="D213" s="33" t="n"/>
      <c r="E213" s="33" t="n"/>
      <c r="F213" s="33" t="n"/>
      <c r="G213" s="33" t="n"/>
      <c r="H213" s="33" t="n"/>
      <c r="I213" s="33" t="n"/>
      <c r="J213" s="56" t="n"/>
      <c r="K213" s="34" t="n"/>
      <c r="L213" s="33" t="n"/>
      <c r="M213" s="60" t="n"/>
      <c r="N213" s="24" t="n"/>
      <c r="O213" s="24" t="n"/>
      <c r="P213" s="24" t="n"/>
      <c r="Q213" s="24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</row>
    <row customHeight="1" ht="16.5" r="214" s="29">
      <c r="A214" s="36" t="n"/>
      <c r="B214" s="36" t="n"/>
      <c r="C214" s="33" t="n"/>
      <c r="D214" s="33" t="n"/>
      <c r="E214" s="33" t="n"/>
      <c r="F214" s="33" t="n"/>
      <c r="G214" s="33" t="n"/>
      <c r="H214" s="33" t="n"/>
      <c r="I214" s="33" t="n"/>
      <c r="J214" s="56" t="n"/>
      <c r="K214" s="34" t="n"/>
      <c r="L214" s="33" t="n"/>
      <c r="M214" s="60" t="n"/>
      <c r="N214" s="24" t="n"/>
      <c r="O214" s="24" t="n"/>
      <c r="P214" s="24" t="n"/>
      <c r="Q214" s="24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</row>
    <row customHeight="1" ht="16.5" r="215" s="29">
      <c r="A215" s="36" t="n"/>
      <c r="B215" s="36" t="n"/>
      <c r="C215" s="33" t="n"/>
      <c r="D215" s="33" t="n"/>
      <c r="E215" s="33" t="n"/>
      <c r="F215" s="33" t="n"/>
      <c r="G215" s="33" t="n"/>
      <c r="H215" s="33" t="n"/>
      <c r="I215" s="33" t="n"/>
      <c r="J215" s="56" t="n"/>
      <c r="K215" s="34" t="n"/>
      <c r="L215" s="33" t="n"/>
      <c r="M215" s="60" t="n"/>
      <c r="N215" s="24" t="n"/>
      <c r="O215" s="24" t="n"/>
      <c r="P215" s="24" t="n"/>
      <c r="Q215" s="24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</row>
    <row customHeight="1" ht="16.5" r="216" s="29">
      <c r="A216" s="36" t="n"/>
      <c r="B216" s="36" t="n"/>
      <c r="C216" s="33" t="n"/>
      <c r="D216" s="33" t="n"/>
      <c r="E216" s="33" t="n"/>
      <c r="F216" s="33" t="n"/>
      <c r="G216" s="33" t="n"/>
      <c r="H216" s="33" t="n"/>
      <c r="I216" s="33" t="n"/>
      <c r="J216" s="56" t="n"/>
      <c r="K216" s="34" t="n"/>
      <c r="L216" s="33" t="n"/>
      <c r="M216" s="60" t="n"/>
      <c r="N216" s="24" t="n"/>
      <c r="O216" s="24" t="n"/>
      <c r="P216" s="24" t="n"/>
      <c r="Q216" s="24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</row>
    <row customHeight="1" ht="16.5" r="217" s="29">
      <c r="A217" s="36" t="n"/>
      <c r="B217" s="36" t="n"/>
      <c r="C217" s="33" t="n"/>
      <c r="D217" s="33" t="n"/>
      <c r="E217" s="33" t="n"/>
      <c r="F217" s="33" t="n"/>
      <c r="G217" s="33" t="n"/>
      <c r="H217" s="33" t="n"/>
      <c r="I217" s="33" t="n"/>
      <c r="J217" s="56" t="n"/>
      <c r="K217" s="34" t="n"/>
      <c r="L217" s="33" t="n"/>
      <c r="M217" s="60" t="n"/>
      <c r="N217" s="24" t="n"/>
      <c r="O217" s="24" t="n"/>
      <c r="P217" s="24" t="n"/>
      <c r="Q217" s="24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</row>
    <row customHeight="1" ht="16.5" r="218" s="29">
      <c r="A218" s="36" t="n"/>
      <c r="B218" s="36" t="n"/>
      <c r="C218" s="33" t="n"/>
      <c r="D218" s="33" t="n"/>
      <c r="E218" s="33" t="n"/>
      <c r="F218" s="33" t="n"/>
      <c r="G218" s="33" t="n"/>
      <c r="H218" s="33" t="n"/>
      <c r="I218" s="33" t="n"/>
      <c r="J218" s="56" t="n"/>
      <c r="K218" s="34" t="n"/>
      <c r="L218" s="33" t="n"/>
      <c r="M218" s="60" t="n"/>
      <c r="N218" s="24" t="n"/>
      <c r="O218" s="24" t="n"/>
      <c r="P218" s="24" t="n"/>
      <c r="Q218" s="24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</row>
    <row customHeight="1" ht="16.5" r="219" s="29">
      <c r="A219" s="36" t="n"/>
      <c r="B219" s="36" t="n"/>
      <c r="C219" s="33" t="n"/>
      <c r="D219" s="33" t="n"/>
      <c r="E219" s="33" t="n"/>
      <c r="F219" s="33" t="n"/>
      <c r="G219" s="33" t="n"/>
      <c r="H219" s="33" t="n"/>
      <c r="I219" s="33" t="n"/>
      <c r="J219" s="56" t="n"/>
      <c r="K219" s="34" t="n"/>
      <c r="L219" s="33" t="n"/>
      <c r="M219" s="60" t="n"/>
      <c r="N219" s="24" t="n"/>
      <c r="O219" s="24" t="n"/>
      <c r="P219" s="24" t="n"/>
      <c r="Q219" s="24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</row>
    <row customHeight="1" ht="16.5" r="220" s="29">
      <c r="A220" s="36" t="n"/>
      <c r="B220" s="36" t="n"/>
      <c r="C220" s="33" t="n"/>
      <c r="D220" s="33" t="n"/>
      <c r="E220" s="33" t="n"/>
      <c r="F220" s="33" t="n"/>
      <c r="G220" s="33" t="n"/>
      <c r="H220" s="33" t="n"/>
      <c r="I220" s="33" t="n"/>
      <c r="J220" s="56" t="n"/>
      <c r="K220" s="34" t="n"/>
      <c r="L220" s="33" t="n"/>
      <c r="M220" s="60" t="n"/>
      <c r="N220" s="24" t="n"/>
      <c r="O220" s="24" t="n"/>
      <c r="P220" s="24" t="n"/>
      <c r="Q220" s="24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</row>
    <row customHeight="1" ht="16.5" r="221" s="29">
      <c r="A221" s="36" t="n"/>
      <c r="B221" s="36" t="n"/>
      <c r="C221" s="33" t="n"/>
      <c r="D221" s="33" t="n"/>
      <c r="E221" s="33" t="n"/>
      <c r="F221" s="33" t="n"/>
      <c r="G221" s="33" t="n"/>
      <c r="H221" s="33" t="n"/>
      <c r="I221" s="33" t="n"/>
      <c r="J221" s="56" t="n"/>
      <c r="K221" s="34" t="n"/>
      <c r="L221" s="33" t="n"/>
      <c r="M221" s="60" t="n"/>
      <c r="N221" s="24" t="n"/>
      <c r="O221" s="24" t="n"/>
      <c r="P221" s="24" t="n"/>
      <c r="Q221" s="24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</row>
    <row customHeight="1" ht="16.5" r="222" s="29">
      <c r="A222" s="36" t="n"/>
      <c r="B222" s="36" t="n"/>
      <c r="C222" s="33" t="n"/>
      <c r="D222" s="33" t="n"/>
      <c r="E222" s="33" t="n"/>
      <c r="F222" s="33" t="n"/>
      <c r="G222" s="33" t="n"/>
      <c r="H222" s="33" t="n"/>
      <c r="I222" s="33" t="n"/>
      <c r="J222" s="56" t="n"/>
      <c r="K222" s="34" t="n"/>
      <c r="L222" s="33" t="n"/>
      <c r="M222" s="60" t="n"/>
      <c r="N222" s="24" t="n"/>
      <c r="O222" s="24" t="n"/>
      <c r="P222" s="24" t="n"/>
      <c r="Q222" s="24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</row>
    <row customHeight="1" ht="16.5" r="223" s="29">
      <c r="A223" s="36" t="n"/>
      <c r="B223" s="36" t="n"/>
      <c r="C223" s="33" t="n"/>
      <c r="D223" s="33" t="n"/>
      <c r="E223" s="33" t="n"/>
      <c r="F223" s="33" t="n"/>
      <c r="G223" s="33" t="n"/>
      <c r="H223" s="33" t="n"/>
      <c r="I223" s="33" t="n"/>
      <c r="J223" s="56" t="n"/>
      <c r="K223" s="34" t="n"/>
      <c r="L223" s="33" t="n"/>
      <c r="M223" s="60" t="n"/>
      <c r="N223" s="24" t="n"/>
      <c r="O223" s="24" t="n"/>
      <c r="P223" s="24" t="n"/>
      <c r="Q223" s="24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</row>
    <row customHeight="1" ht="16.5" r="224" s="29">
      <c r="A224" s="36" t="n"/>
      <c r="B224" s="36" t="n"/>
      <c r="C224" s="33" t="n"/>
      <c r="D224" s="33" t="n"/>
      <c r="E224" s="33" t="n"/>
      <c r="F224" s="33" t="n"/>
      <c r="G224" s="33" t="n"/>
      <c r="H224" s="33" t="n"/>
      <c r="I224" s="33" t="n"/>
      <c r="J224" s="56" t="n"/>
      <c r="K224" s="34" t="n"/>
      <c r="L224" s="33" t="n"/>
      <c r="M224" s="60" t="n"/>
      <c r="N224" s="24" t="n"/>
      <c r="O224" s="24" t="n"/>
      <c r="P224" s="24" t="n"/>
      <c r="Q224" s="24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</row>
    <row customHeight="1" ht="16.5" r="225" s="29">
      <c r="A225" s="36" t="n"/>
      <c r="B225" s="36" t="n"/>
      <c r="C225" s="33" t="n"/>
      <c r="D225" s="33" t="n"/>
      <c r="E225" s="33" t="n"/>
      <c r="F225" s="33" t="n"/>
      <c r="G225" s="33" t="n"/>
      <c r="H225" s="33" t="n"/>
      <c r="I225" s="33" t="n"/>
      <c r="J225" s="56" t="n"/>
      <c r="K225" s="34" t="n"/>
      <c r="L225" s="33" t="n"/>
      <c r="M225" s="60" t="n"/>
      <c r="N225" s="24" t="n"/>
      <c r="O225" s="24" t="n"/>
      <c r="P225" s="24" t="n"/>
      <c r="Q225" s="24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</row>
    <row customHeight="1" ht="16.5" r="226" s="29">
      <c r="A226" s="36" t="n"/>
      <c r="B226" s="36" t="n"/>
      <c r="C226" s="33" t="n"/>
      <c r="D226" s="33" t="n"/>
      <c r="E226" s="33" t="n"/>
      <c r="F226" s="33" t="n"/>
      <c r="G226" s="33" t="n"/>
      <c r="H226" s="33" t="n"/>
      <c r="I226" s="33" t="n"/>
      <c r="J226" s="56" t="n"/>
      <c r="K226" s="34" t="n"/>
      <c r="L226" s="33" t="n"/>
      <c r="M226" s="60" t="n"/>
      <c r="N226" s="24" t="n"/>
      <c r="O226" s="24" t="n"/>
      <c r="P226" s="24" t="n"/>
      <c r="Q226" s="24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</row>
    <row customHeight="1" ht="16.5" r="227" s="29">
      <c r="A227" s="36" t="n"/>
      <c r="B227" s="36" t="n"/>
      <c r="C227" s="33" t="n"/>
      <c r="D227" s="33" t="n"/>
      <c r="E227" s="33" t="n"/>
      <c r="F227" s="33" t="n"/>
      <c r="G227" s="33" t="n"/>
      <c r="H227" s="33" t="n"/>
      <c r="I227" s="33" t="n"/>
      <c r="J227" s="56" t="n"/>
      <c r="K227" s="34" t="n"/>
      <c r="L227" s="33" t="n"/>
      <c r="M227" s="60" t="n"/>
      <c r="N227" s="24" t="n"/>
      <c r="O227" s="24" t="n"/>
      <c r="P227" s="24" t="n"/>
      <c r="Q227" s="24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</row>
    <row customHeight="1" ht="16.5" r="228" s="29">
      <c r="A228" s="36" t="n"/>
      <c r="B228" s="36" t="n"/>
      <c r="C228" s="33" t="n"/>
      <c r="D228" s="33" t="n"/>
      <c r="E228" s="33" t="n"/>
      <c r="F228" s="33" t="n"/>
      <c r="G228" s="33" t="n"/>
      <c r="H228" s="33" t="n"/>
      <c r="I228" s="33" t="n"/>
      <c r="J228" s="56" t="n"/>
      <c r="K228" s="34" t="n"/>
      <c r="L228" s="33" t="n"/>
      <c r="M228" s="60" t="n"/>
      <c r="N228" s="24" t="n"/>
      <c r="O228" s="24" t="n"/>
      <c r="P228" s="24" t="n"/>
      <c r="Q228" s="24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</row>
    <row customHeight="1" ht="16.5" r="229" s="29">
      <c r="A229" s="36" t="n"/>
      <c r="B229" s="36" t="n"/>
      <c r="C229" s="33" t="n"/>
      <c r="D229" s="33" t="n"/>
      <c r="E229" s="33" t="n"/>
      <c r="F229" s="33" t="n"/>
      <c r="G229" s="33" t="n"/>
      <c r="H229" s="33" t="n"/>
      <c r="I229" s="33" t="n"/>
      <c r="J229" s="56" t="n"/>
      <c r="K229" s="34" t="n"/>
      <c r="L229" s="33" t="n"/>
      <c r="M229" s="60" t="n"/>
      <c r="N229" s="24" t="n"/>
      <c r="O229" s="24" t="n"/>
      <c r="P229" s="24" t="n"/>
      <c r="Q229" s="24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</row>
    <row customHeight="1" ht="16.5" r="230" s="29">
      <c r="A230" s="36" t="n"/>
      <c r="B230" s="36" t="n"/>
      <c r="C230" s="33" t="n"/>
      <c r="D230" s="33" t="n"/>
      <c r="E230" s="33" t="n"/>
      <c r="F230" s="33" t="n"/>
      <c r="G230" s="33" t="n"/>
      <c r="H230" s="33" t="n"/>
      <c r="I230" s="33" t="n"/>
      <c r="J230" s="56" t="n"/>
      <c r="K230" s="34" t="n"/>
      <c r="L230" s="33" t="n"/>
      <c r="M230" s="60" t="n"/>
      <c r="N230" s="24" t="n"/>
      <c r="O230" s="24" t="n"/>
      <c r="P230" s="24" t="n"/>
      <c r="Q230" s="24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</row>
    <row customHeight="1" ht="16.5" r="231" s="29">
      <c r="A231" s="36" t="n"/>
      <c r="B231" s="36" t="n"/>
      <c r="C231" s="33" t="n"/>
      <c r="D231" s="33" t="n"/>
      <c r="E231" s="33" t="n"/>
      <c r="F231" s="33" t="n"/>
      <c r="G231" s="33" t="n"/>
      <c r="H231" s="33" t="n"/>
      <c r="I231" s="33" t="n"/>
      <c r="J231" s="56" t="n"/>
      <c r="K231" s="34" t="n"/>
      <c r="L231" s="33" t="n"/>
      <c r="M231" s="60" t="n"/>
      <c r="N231" s="24" t="n"/>
      <c r="O231" s="24" t="n"/>
      <c r="P231" s="24" t="n"/>
      <c r="Q231" s="24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</row>
    <row customHeight="1" ht="16.5" r="232" s="29">
      <c r="A232" s="36" t="n"/>
      <c r="B232" s="36" t="n"/>
      <c r="C232" s="33" t="n"/>
      <c r="D232" s="33" t="n"/>
      <c r="E232" s="33" t="n"/>
      <c r="F232" s="33" t="n"/>
      <c r="G232" s="33" t="n"/>
      <c r="H232" s="33" t="n"/>
      <c r="I232" s="33" t="n"/>
      <c r="J232" s="56" t="n"/>
      <c r="K232" s="34" t="n"/>
      <c r="L232" s="33" t="n"/>
      <c r="M232" s="60" t="n"/>
      <c r="N232" s="24" t="n"/>
      <c r="O232" s="24" t="n"/>
      <c r="P232" s="24" t="n"/>
      <c r="Q232" s="24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</row>
    <row customHeight="1" ht="16.5" r="233" s="29">
      <c r="A233" s="36" t="n"/>
      <c r="B233" s="36" t="n"/>
      <c r="C233" s="33" t="n"/>
      <c r="D233" s="33" t="n"/>
      <c r="E233" s="33" t="n"/>
      <c r="F233" s="33" t="n"/>
      <c r="G233" s="33" t="n"/>
      <c r="H233" s="33" t="n"/>
      <c r="I233" s="33" t="n"/>
      <c r="J233" s="56" t="n"/>
      <c r="K233" s="34" t="n"/>
      <c r="L233" s="33" t="n"/>
      <c r="M233" s="60" t="n"/>
      <c r="N233" s="24" t="n"/>
      <c r="O233" s="24" t="n"/>
      <c r="P233" s="24" t="n"/>
      <c r="Q233" s="24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</row>
    <row customHeight="1" ht="16.5" r="234" s="29">
      <c r="A234" s="36" t="n"/>
      <c r="B234" s="36" t="n"/>
      <c r="C234" s="33" t="n"/>
      <c r="D234" s="33" t="n"/>
      <c r="E234" s="33" t="n"/>
      <c r="F234" s="33" t="n"/>
      <c r="G234" s="33" t="n"/>
      <c r="H234" s="33" t="n"/>
      <c r="I234" s="33" t="n"/>
      <c r="J234" s="56" t="n"/>
      <c r="K234" s="34" t="n"/>
      <c r="L234" s="33" t="n"/>
      <c r="M234" s="60" t="n"/>
      <c r="N234" s="24" t="n"/>
      <c r="O234" s="24" t="n"/>
      <c r="P234" s="24" t="n"/>
      <c r="Q234" s="24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</row>
    <row customHeight="1" ht="16.5" r="235" s="29">
      <c r="A235" s="36" t="n"/>
      <c r="B235" s="36" t="n"/>
      <c r="C235" s="33" t="n"/>
      <c r="D235" s="33" t="n"/>
      <c r="E235" s="33" t="n"/>
      <c r="F235" s="33" t="n"/>
      <c r="G235" s="33" t="n"/>
      <c r="H235" s="33" t="n"/>
      <c r="I235" s="33" t="n"/>
      <c r="J235" s="56" t="n"/>
      <c r="K235" s="34" t="n"/>
      <c r="L235" s="33" t="n"/>
      <c r="M235" s="60" t="n"/>
      <c r="N235" s="24" t="n"/>
      <c r="O235" s="24" t="n"/>
      <c r="P235" s="24" t="n"/>
      <c r="Q235" s="24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</row>
    <row customHeight="1" ht="16.5" r="236" s="29">
      <c r="A236" s="36" t="n"/>
      <c r="B236" s="36" t="n"/>
      <c r="C236" s="33" t="n"/>
      <c r="D236" s="33" t="n"/>
      <c r="E236" s="33" t="n"/>
      <c r="F236" s="33" t="n"/>
      <c r="G236" s="33" t="n"/>
      <c r="H236" s="33" t="n"/>
      <c r="I236" s="33" t="n"/>
      <c r="J236" s="56" t="n"/>
      <c r="K236" s="34" t="n"/>
      <c r="L236" s="33" t="n"/>
      <c r="M236" s="60" t="n"/>
      <c r="N236" s="24" t="n"/>
      <c r="O236" s="24" t="n"/>
      <c r="P236" s="24" t="n"/>
      <c r="Q236" s="24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</row>
    <row customHeight="1" ht="16.5" r="237" s="29">
      <c r="A237" s="36" t="n"/>
      <c r="B237" s="36" t="n"/>
      <c r="C237" s="33" t="n"/>
      <c r="D237" s="33" t="n"/>
      <c r="E237" s="33" t="n"/>
      <c r="F237" s="33" t="n"/>
      <c r="G237" s="33" t="n"/>
      <c r="H237" s="33" t="n"/>
      <c r="I237" s="33" t="n"/>
      <c r="J237" s="56" t="n"/>
      <c r="K237" s="34" t="n"/>
      <c r="L237" s="33" t="n"/>
      <c r="M237" s="60" t="n"/>
      <c r="N237" s="24" t="n"/>
      <c r="O237" s="24" t="n"/>
      <c r="P237" s="24" t="n"/>
      <c r="Q237" s="24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</row>
    <row customHeight="1" ht="16.5" r="238" s="29">
      <c r="A238" s="36" t="n"/>
      <c r="B238" s="36" t="n"/>
      <c r="C238" s="33" t="n"/>
      <c r="D238" s="33" t="n"/>
      <c r="E238" s="33" t="n"/>
      <c r="F238" s="33" t="n"/>
      <c r="G238" s="33" t="n"/>
      <c r="H238" s="33" t="n"/>
      <c r="I238" s="33" t="n"/>
      <c r="J238" s="56" t="n"/>
      <c r="K238" s="34" t="n"/>
      <c r="L238" s="33" t="n"/>
      <c r="M238" s="60" t="n"/>
      <c r="N238" s="24" t="n"/>
      <c r="O238" s="24" t="n"/>
      <c r="P238" s="24" t="n"/>
      <c r="Q238" s="24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</row>
    <row customHeight="1" ht="16.5" r="239" s="29">
      <c r="A239" s="36" t="n"/>
      <c r="B239" s="36" t="n"/>
      <c r="C239" s="33" t="n"/>
      <c r="D239" s="33" t="n"/>
      <c r="E239" s="33" t="n"/>
      <c r="F239" s="33" t="n"/>
      <c r="G239" s="33" t="n"/>
      <c r="H239" s="33" t="n"/>
      <c r="I239" s="33" t="n"/>
      <c r="J239" s="56" t="n"/>
      <c r="K239" s="34" t="n"/>
      <c r="L239" s="33" t="n"/>
      <c r="M239" s="60" t="n"/>
      <c r="N239" s="24" t="n"/>
      <c r="O239" s="24" t="n"/>
      <c r="P239" s="24" t="n"/>
      <c r="Q239" s="24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</row>
    <row customHeight="1" ht="16.5" r="240" s="29">
      <c r="A240" s="36" t="n"/>
      <c r="B240" s="36" t="n"/>
      <c r="C240" s="33" t="n"/>
      <c r="D240" s="33" t="n"/>
      <c r="E240" s="33" t="n"/>
      <c r="F240" s="33" t="n"/>
      <c r="G240" s="33" t="n"/>
      <c r="H240" s="33" t="n"/>
      <c r="I240" s="33" t="n"/>
      <c r="J240" s="56" t="n"/>
      <c r="K240" s="34" t="n"/>
      <c r="L240" s="33" t="n"/>
      <c r="M240" s="60" t="n"/>
      <c r="N240" s="24" t="n"/>
      <c r="O240" s="24" t="n"/>
      <c r="P240" s="24" t="n"/>
      <c r="Q240" s="24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</row>
    <row customHeight="1" ht="16.5" r="241" s="29">
      <c r="A241" s="36" t="n"/>
      <c r="B241" s="36" t="n"/>
      <c r="C241" s="33" t="n"/>
      <c r="D241" s="33" t="n"/>
      <c r="E241" s="33" t="n"/>
      <c r="F241" s="33" t="n"/>
      <c r="G241" s="33" t="n"/>
      <c r="H241" s="33" t="n"/>
      <c r="I241" s="33" t="n"/>
      <c r="J241" s="56" t="n"/>
      <c r="K241" s="34" t="n"/>
      <c r="L241" s="33" t="n"/>
      <c r="M241" s="60" t="n"/>
      <c r="N241" s="24" t="n"/>
      <c r="O241" s="24" t="n"/>
      <c r="P241" s="24" t="n"/>
      <c r="Q241" s="24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</row>
    <row customHeight="1" ht="16.5" r="242" s="29">
      <c r="A242" s="36" t="n"/>
      <c r="B242" s="36" t="n"/>
      <c r="C242" s="33" t="n"/>
      <c r="D242" s="33" t="n"/>
      <c r="E242" s="33" t="n"/>
      <c r="F242" s="33" t="n"/>
      <c r="G242" s="33" t="n"/>
      <c r="H242" s="33" t="n"/>
      <c r="I242" s="33" t="n"/>
      <c r="J242" s="56" t="n"/>
      <c r="K242" s="34" t="n"/>
      <c r="L242" s="33" t="n"/>
      <c r="M242" s="60" t="n"/>
      <c r="N242" s="24" t="n"/>
      <c r="O242" s="24" t="n"/>
      <c r="P242" s="24" t="n"/>
      <c r="Q242" s="24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</row>
    <row customHeight="1" ht="16.5" r="243" s="29">
      <c r="A243" s="36" t="n"/>
      <c r="B243" s="36" t="n"/>
      <c r="C243" s="33" t="n"/>
      <c r="D243" s="33" t="n"/>
      <c r="E243" s="33" t="n"/>
      <c r="F243" s="33" t="n"/>
      <c r="G243" s="33" t="n"/>
      <c r="H243" s="33" t="n"/>
      <c r="I243" s="33" t="n"/>
      <c r="J243" s="56" t="n"/>
      <c r="K243" s="34" t="n"/>
      <c r="L243" s="33" t="n"/>
      <c r="M243" s="60" t="n"/>
      <c r="N243" s="24" t="n"/>
      <c r="O243" s="24" t="n"/>
      <c r="P243" s="24" t="n"/>
      <c r="Q243" s="24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</row>
    <row customHeight="1" ht="16.5" r="244" s="29">
      <c r="A244" s="36" t="n"/>
      <c r="B244" s="36" t="n"/>
      <c r="C244" s="33" t="n"/>
      <c r="D244" s="33" t="n"/>
      <c r="E244" s="33" t="n"/>
      <c r="F244" s="33" t="n"/>
      <c r="G244" s="33" t="n"/>
      <c r="H244" s="33" t="n"/>
      <c r="I244" s="33" t="n"/>
      <c r="J244" s="56" t="n"/>
      <c r="K244" s="34" t="n"/>
      <c r="L244" s="33" t="n"/>
      <c r="M244" s="60" t="n"/>
      <c r="N244" s="24" t="n"/>
      <c r="O244" s="24" t="n"/>
      <c r="P244" s="24" t="n"/>
      <c r="Q244" s="24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</row>
    <row customHeight="1" ht="16.5" r="245" s="29">
      <c r="A245" s="36" t="n"/>
      <c r="B245" s="36" t="n"/>
      <c r="C245" s="33" t="n"/>
      <c r="D245" s="33" t="n"/>
      <c r="E245" s="33" t="n"/>
      <c r="F245" s="33" t="n"/>
      <c r="G245" s="33" t="n"/>
      <c r="H245" s="33" t="n"/>
      <c r="I245" s="33" t="n"/>
      <c r="J245" s="56" t="n"/>
      <c r="K245" s="34" t="n"/>
      <c r="L245" s="33" t="n"/>
      <c r="M245" s="60" t="n"/>
      <c r="N245" s="24" t="n"/>
      <c r="O245" s="24" t="n"/>
      <c r="P245" s="24" t="n"/>
      <c r="Q245" s="24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</row>
    <row customHeight="1" ht="16.5" r="246" s="29">
      <c r="A246" s="36" t="n"/>
      <c r="B246" s="36" t="n"/>
      <c r="C246" s="33" t="n"/>
      <c r="D246" s="33" t="n"/>
      <c r="E246" s="33" t="n"/>
      <c r="F246" s="33" t="n"/>
      <c r="G246" s="33" t="n"/>
      <c r="H246" s="33" t="n"/>
      <c r="I246" s="33" t="n"/>
      <c r="J246" s="56" t="n"/>
      <c r="K246" s="34" t="n"/>
      <c r="L246" s="33" t="n"/>
      <c r="M246" s="60" t="n"/>
      <c r="N246" s="24" t="n"/>
      <c r="O246" s="24" t="n"/>
      <c r="P246" s="24" t="n"/>
      <c r="Q246" s="24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</row>
    <row customHeight="1" ht="16.5" r="247" s="29">
      <c r="A247" s="36" t="n"/>
      <c r="B247" s="36" t="n"/>
      <c r="C247" s="33" t="n"/>
      <c r="D247" s="33" t="n"/>
      <c r="E247" s="33" t="n"/>
      <c r="F247" s="33" t="n"/>
      <c r="G247" s="33" t="n"/>
      <c r="H247" s="33" t="n"/>
      <c r="I247" s="33" t="n"/>
      <c r="J247" s="56" t="n"/>
      <c r="K247" s="34" t="n"/>
      <c r="L247" s="33" t="n"/>
      <c r="M247" s="60" t="n"/>
      <c r="N247" s="24" t="n"/>
      <c r="O247" s="24" t="n"/>
      <c r="P247" s="24" t="n"/>
      <c r="Q247" s="24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</row>
    <row customHeight="1" ht="16.5" r="248" s="29">
      <c r="A248" s="36" t="n"/>
      <c r="B248" s="36" t="n"/>
      <c r="C248" s="33" t="n"/>
      <c r="D248" s="33" t="n"/>
      <c r="E248" s="33" t="n"/>
      <c r="F248" s="33" t="n"/>
      <c r="G248" s="33" t="n"/>
      <c r="H248" s="33" t="n"/>
      <c r="I248" s="33" t="n"/>
      <c r="J248" s="56" t="n"/>
      <c r="K248" s="34" t="n"/>
      <c r="L248" s="33" t="n"/>
      <c r="M248" s="60" t="n"/>
      <c r="N248" s="24" t="n"/>
      <c r="O248" s="24" t="n"/>
      <c r="P248" s="24" t="n"/>
      <c r="Q248" s="24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</row>
    <row customHeight="1" ht="16.5" r="249" s="29">
      <c r="A249" s="36" t="n"/>
      <c r="B249" s="36" t="n"/>
      <c r="C249" s="33" t="n"/>
      <c r="D249" s="33" t="n"/>
      <c r="E249" s="33" t="n"/>
      <c r="F249" s="33" t="n"/>
      <c r="G249" s="33" t="n"/>
      <c r="H249" s="33" t="n"/>
      <c r="I249" s="33" t="n"/>
      <c r="J249" s="56" t="n"/>
      <c r="K249" s="34" t="n"/>
      <c r="L249" s="33" t="n"/>
      <c r="M249" s="60" t="n"/>
      <c r="N249" s="24" t="n"/>
      <c r="O249" s="24" t="n"/>
      <c r="P249" s="24" t="n"/>
      <c r="Q249" s="24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</row>
    <row customHeight="1" ht="16.5" r="250" s="29">
      <c r="A250" s="36" t="n"/>
      <c r="B250" s="36" t="n"/>
      <c r="C250" s="33" t="n"/>
      <c r="D250" s="33" t="n"/>
      <c r="E250" s="33" t="n"/>
      <c r="F250" s="33" t="n"/>
      <c r="G250" s="33" t="n"/>
      <c r="H250" s="33" t="n"/>
      <c r="I250" s="33" t="n"/>
      <c r="J250" s="56" t="n"/>
      <c r="K250" s="34" t="n"/>
      <c r="L250" s="33" t="n"/>
      <c r="M250" s="60" t="n"/>
      <c r="N250" s="24" t="n"/>
      <c r="O250" s="24" t="n"/>
      <c r="P250" s="24" t="n"/>
      <c r="Q250" s="24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</row>
    <row customHeight="1" ht="16.5" r="251" s="29">
      <c r="A251" s="36" t="n"/>
      <c r="B251" s="36" t="n"/>
      <c r="C251" s="33" t="n"/>
      <c r="D251" s="33" t="n"/>
      <c r="E251" s="33" t="n"/>
      <c r="F251" s="33" t="n"/>
      <c r="G251" s="33" t="n"/>
      <c r="H251" s="33" t="n"/>
      <c r="I251" s="33" t="n"/>
      <c r="J251" s="56" t="n"/>
      <c r="K251" s="34" t="n"/>
      <c r="L251" s="33" t="n"/>
      <c r="M251" s="60" t="n"/>
      <c r="N251" s="24" t="n"/>
      <c r="O251" s="24" t="n"/>
      <c r="P251" s="24" t="n"/>
      <c r="Q251" s="24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</row>
    <row customHeight="1" ht="16.5" r="252" s="29">
      <c r="A252" s="36" t="n"/>
      <c r="B252" s="36" t="n"/>
      <c r="C252" s="33" t="n"/>
      <c r="D252" s="33" t="n"/>
      <c r="E252" s="33" t="n"/>
      <c r="F252" s="33" t="n"/>
      <c r="G252" s="33" t="n"/>
      <c r="H252" s="33" t="n"/>
      <c r="I252" s="33" t="n"/>
      <c r="J252" s="56" t="n"/>
      <c r="K252" s="34" t="n"/>
      <c r="L252" s="33" t="n"/>
      <c r="M252" s="60" t="n"/>
      <c r="N252" s="24" t="n"/>
      <c r="O252" s="24" t="n"/>
      <c r="P252" s="24" t="n"/>
      <c r="Q252" s="24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</row>
    <row customHeight="1" ht="16.5" r="253" s="29">
      <c r="A253" s="36" t="n"/>
      <c r="B253" s="36" t="n"/>
      <c r="C253" s="33" t="n"/>
      <c r="D253" s="33" t="n"/>
      <c r="E253" s="33" t="n"/>
      <c r="F253" s="33" t="n"/>
      <c r="G253" s="33" t="n"/>
      <c r="H253" s="33" t="n"/>
      <c r="I253" s="33" t="n"/>
      <c r="J253" s="56" t="n"/>
      <c r="K253" s="34" t="n"/>
      <c r="L253" s="33" t="n"/>
      <c r="M253" s="60" t="n"/>
      <c r="N253" s="24" t="n"/>
      <c r="O253" s="24" t="n"/>
      <c r="P253" s="24" t="n"/>
      <c r="Q253" s="24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</row>
    <row customHeight="1" ht="16.5" r="254" s="29">
      <c r="A254" s="36" t="n"/>
      <c r="B254" s="36" t="n"/>
      <c r="C254" s="33" t="n"/>
      <c r="D254" s="33" t="n"/>
      <c r="E254" s="33" t="n"/>
      <c r="F254" s="33" t="n"/>
      <c r="G254" s="33" t="n"/>
      <c r="H254" s="33" t="n"/>
      <c r="I254" s="33" t="n"/>
      <c r="J254" s="56" t="n"/>
      <c r="K254" s="34" t="n"/>
      <c r="L254" s="33" t="n"/>
      <c r="M254" s="60" t="n"/>
      <c r="N254" s="24" t="n"/>
      <c r="O254" s="24" t="n"/>
      <c r="P254" s="24" t="n"/>
      <c r="Q254" s="24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</row>
    <row customHeight="1" ht="16.5" r="255" s="29">
      <c r="A255" s="36" t="n"/>
      <c r="B255" s="36" t="n"/>
      <c r="C255" s="33" t="n"/>
      <c r="D255" s="33" t="n"/>
      <c r="E255" s="33" t="n"/>
      <c r="F255" s="33" t="n"/>
      <c r="G255" s="33" t="n"/>
      <c r="H255" s="33" t="n"/>
      <c r="I255" s="33" t="n"/>
      <c r="J255" s="56" t="n"/>
      <c r="K255" s="34" t="n"/>
      <c r="L255" s="33" t="n"/>
      <c r="M255" s="60" t="n"/>
      <c r="N255" s="24" t="n"/>
      <c r="O255" s="24" t="n"/>
      <c r="P255" s="24" t="n"/>
      <c r="Q255" s="24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</row>
    <row customHeight="1" ht="16.5" r="256" s="29">
      <c r="A256" s="36" t="n"/>
      <c r="B256" s="36" t="n"/>
      <c r="C256" s="33" t="n"/>
      <c r="D256" s="33" t="n"/>
      <c r="E256" s="33" t="n"/>
      <c r="F256" s="33" t="n"/>
      <c r="G256" s="33" t="n"/>
      <c r="H256" s="33" t="n"/>
      <c r="I256" s="33" t="n"/>
      <c r="J256" s="56" t="n"/>
      <c r="K256" s="34" t="n"/>
      <c r="L256" s="33" t="n"/>
      <c r="M256" s="60" t="n"/>
      <c r="N256" s="24" t="n"/>
      <c r="O256" s="24" t="n"/>
      <c r="P256" s="24" t="n"/>
      <c r="Q256" s="24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</row>
    <row customHeight="1" ht="16.5" r="257" s="29">
      <c r="A257" s="36" t="n"/>
      <c r="B257" s="36" t="n"/>
      <c r="C257" s="33" t="n"/>
      <c r="D257" s="33" t="n"/>
      <c r="E257" s="33" t="n"/>
      <c r="F257" s="33" t="n"/>
      <c r="G257" s="33" t="n"/>
      <c r="H257" s="33" t="n"/>
      <c r="I257" s="33" t="n"/>
      <c r="J257" s="56" t="n"/>
      <c r="K257" s="34" t="n"/>
      <c r="L257" s="33" t="n"/>
      <c r="M257" s="60" t="n"/>
      <c r="N257" s="24" t="n"/>
      <c r="O257" s="24" t="n"/>
      <c r="P257" s="24" t="n"/>
      <c r="Q257" s="24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</row>
    <row customHeight="1" ht="16.5" r="258" s="29">
      <c r="A258" s="36" t="n"/>
      <c r="B258" s="36" t="n"/>
      <c r="C258" s="33" t="n"/>
      <c r="D258" s="33" t="n"/>
      <c r="E258" s="33" t="n"/>
      <c r="F258" s="33" t="n"/>
      <c r="G258" s="33" t="n"/>
      <c r="H258" s="33" t="n"/>
      <c r="I258" s="33" t="n"/>
      <c r="J258" s="56" t="n"/>
      <c r="K258" s="34" t="n"/>
      <c r="L258" s="33" t="n"/>
      <c r="M258" s="60" t="n"/>
      <c r="N258" s="24" t="n"/>
      <c r="O258" s="24" t="n"/>
      <c r="P258" s="24" t="n"/>
      <c r="Q258" s="24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</row>
    <row customHeight="1" ht="16.5" r="259" s="29">
      <c r="A259" s="36" t="n"/>
      <c r="B259" s="36" t="n"/>
      <c r="C259" s="33" t="n"/>
      <c r="D259" s="33" t="n"/>
      <c r="E259" s="33" t="n"/>
      <c r="F259" s="33" t="n"/>
      <c r="G259" s="33" t="n"/>
      <c r="H259" s="33" t="n"/>
      <c r="I259" s="33" t="n"/>
      <c r="J259" s="56" t="n"/>
      <c r="K259" s="34" t="n"/>
      <c r="L259" s="33" t="n"/>
      <c r="M259" s="60" t="n"/>
      <c r="N259" s="24" t="n"/>
      <c r="O259" s="24" t="n"/>
      <c r="P259" s="24" t="n"/>
      <c r="Q259" s="24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</row>
    <row customHeight="1" ht="16.5" r="260" s="29">
      <c r="A260" s="36" t="n"/>
      <c r="B260" s="36" t="n"/>
      <c r="C260" s="33" t="n"/>
      <c r="D260" s="33" t="n"/>
      <c r="E260" s="33" t="n"/>
      <c r="F260" s="33" t="n"/>
      <c r="G260" s="33" t="n"/>
      <c r="H260" s="33" t="n"/>
      <c r="I260" s="33" t="n"/>
      <c r="J260" s="56" t="n"/>
      <c r="K260" s="34" t="n"/>
      <c r="L260" s="33" t="n"/>
      <c r="M260" s="60" t="n"/>
      <c r="N260" s="24" t="n"/>
      <c r="O260" s="24" t="n"/>
      <c r="P260" s="24" t="n"/>
      <c r="Q260" s="24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</row>
    <row customHeight="1" ht="16.5" r="261" s="29">
      <c r="A261" s="36" t="n"/>
      <c r="B261" s="36" t="n"/>
      <c r="C261" s="33" t="n"/>
      <c r="D261" s="33" t="n"/>
      <c r="E261" s="33" t="n"/>
      <c r="F261" s="33" t="n"/>
      <c r="G261" s="33" t="n"/>
      <c r="H261" s="33" t="n"/>
      <c r="I261" s="33" t="n"/>
      <c r="J261" s="56" t="n"/>
      <c r="K261" s="34" t="n"/>
      <c r="L261" s="33" t="n"/>
      <c r="M261" s="60" t="n"/>
      <c r="N261" s="24" t="n"/>
      <c r="O261" s="24" t="n"/>
      <c r="P261" s="24" t="n"/>
      <c r="Q261" s="24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</row>
    <row customHeight="1" ht="16.5" r="262" s="29">
      <c r="A262" s="36" t="n"/>
      <c r="B262" s="36" t="n"/>
      <c r="C262" s="33" t="n"/>
      <c r="D262" s="33" t="n"/>
      <c r="E262" s="33" t="n"/>
      <c r="F262" s="33" t="n"/>
      <c r="G262" s="33" t="n"/>
      <c r="H262" s="33" t="n"/>
      <c r="I262" s="33" t="n"/>
      <c r="J262" s="56" t="n"/>
      <c r="K262" s="34" t="n"/>
      <c r="L262" s="33" t="n"/>
      <c r="M262" s="60" t="n"/>
      <c r="N262" s="24" t="n"/>
      <c r="O262" s="24" t="n"/>
      <c r="P262" s="24" t="n"/>
      <c r="Q262" s="24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</row>
    <row customHeight="1" ht="16.5" r="263" s="29">
      <c r="A263" s="36" t="n"/>
      <c r="B263" s="36" t="n"/>
      <c r="C263" s="33" t="n"/>
      <c r="D263" s="33" t="n"/>
      <c r="E263" s="33" t="n"/>
      <c r="F263" s="33" t="n"/>
      <c r="G263" s="33" t="n"/>
      <c r="H263" s="33" t="n"/>
      <c r="I263" s="33" t="n"/>
      <c r="J263" s="56" t="n"/>
      <c r="K263" s="34" t="n"/>
      <c r="L263" s="33" t="n"/>
      <c r="M263" s="60" t="n"/>
      <c r="N263" s="24" t="n"/>
      <c r="O263" s="24" t="n"/>
      <c r="P263" s="24" t="n"/>
      <c r="Q263" s="24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</row>
    <row customHeight="1" ht="16.5" r="264" s="29">
      <c r="A264" s="36" t="n"/>
      <c r="B264" s="36" t="n"/>
      <c r="C264" s="33" t="n"/>
      <c r="D264" s="33" t="n"/>
      <c r="E264" s="33" t="n"/>
      <c r="F264" s="33" t="n"/>
      <c r="G264" s="33" t="n"/>
      <c r="H264" s="33" t="n"/>
      <c r="I264" s="33" t="n"/>
      <c r="J264" s="56" t="n"/>
      <c r="K264" s="34" t="n"/>
      <c r="L264" s="33" t="n"/>
      <c r="M264" s="60" t="n"/>
      <c r="N264" s="24" t="n"/>
      <c r="O264" s="24" t="n"/>
      <c r="P264" s="24" t="n"/>
      <c r="Q264" s="24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</row>
    <row customHeight="1" ht="16.5" r="265" s="29">
      <c r="A265" s="36" t="n"/>
      <c r="B265" s="36" t="n"/>
      <c r="C265" s="33" t="n"/>
      <c r="D265" s="33" t="n"/>
      <c r="E265" s="33" t="n"/>
      <c r="F265" s="33" t="n"/>
      <c r="G265" s="33" t="n"/>
      <c r="H265" s="33" t="n"/>
      <c r="I265" s="33" t="n"/>
      <c r="J265" s="56" t="n"/>
      <c r="K265" s="34" t="n"/>
      <c r="L265" s="33" t="n"/>
      <c r="M265" s="60" t="n"/>
      <c r="N265" s="24" t="n"/>
      <c r="O265" s="24" t="n"/>
      <c r="P265" s="24" t="n"/>
      <c r="Q265" s="24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</row>
    <row customHeight="1" ht="16.5" r="266" s="29">
      <c r="A266" s="36" t="n"/>
      <c r="B266" s="36" t="n"/>
      <c r="C266" s="33" t="n"/>
      <c r="D266" s="33" t="n"/>
      <c r="E266" s="33" t="n"/>
      <c r="F266" s="33" t="n"/>
      <c r="G266" s="33" t="n"/>
      <c r="H266" s="33" t="n"/>
      <c r="I266" s="33" t="n"/>
      <c r="J266" s="56" t="n"/>
      <c r="K266" s="34" t="n"/>
      <c r="L266" s="33" t="n"/>
      <c r="M266" s="60" t="n"/>
      <c r="N266" s="24" t="n"/>
      <c r="O266" s="24" t="n"/>
      <c r="P266" s="24" t="n"/>
      <c r="Q266" s="24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</row>
    <row customHeight="1" ht="16.5" r="267" s="29">
      <c r="A267" s="36" t="n"/>
      <c r="B267" s="36" t="n"/>
      <c r="C267" s="33" t="n"/>
      <c r="D267" s="33" t="n"/>
      <c r="E267" s="33" t="n"/>
      <c r="F267" s="33" t="n"/>
      <c r="G267" s="33" t="n"/>
      <c r="H267" s="33" t="n"/>
      <c r="I267" s="33" t="n"/>
      <c r="J267" s="56" t="n"/>
      <c r="K267" s="34" t="n"/>
      <c r="L267" s="33" t="n"/>
      <c r="M267" s="60" t="n"/>
      <c r="N267" s="24" t="n"/>
      <c r="O267" s="24" t="n"/>
      <c r="P267" s="24" t="n"/>
      <c r="Q267" s="24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</row>
  </sheetData>
  <pageMargins bottom="0.75" footer="0" header="0" left="0.7" right="0.7" top="0.75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57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2.88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7.38"/>
    <col customWidth="1" max="10" min="10" style="29" width="6.13"/>
    <col customWidth="1" max="11" min="11" style="29" width="7.38"/>
    <col customWidth="1" max="12" min="12" style="29" width="4.63"/>
    <col customWidth="1" max="14" min="13" style="29" width="4.5"/>
    <col customWidth="1" max="15" min="15" style="29" width="7.75"/>
    <col customWidth="1" max="16" min="16" style="29" width="41.13"/>
    <col customWidth="1" max="17" min="17" style="29" width="7.25"/>
    <col customWidth="1" max="26" min="18" style="29" width="7.75"/>
    <col customWidth="1" max="28" min="27" style="29" width="7"/>
    <col customWidth="1" max="29" min="29" style="29" width="11.75"/>
  </cols>
  <sheetData>
    <row customHeight="1" ht="39.75" r="1" s="29">
      <c r="A1" s="10" t="inlineStr">
        <is>
          <t>組</t>
        </is>
      </c>
      <c r="B1" s="10" t="inlineStr">
        <is>
          <t>序</t>
        </is>
      </c>
      <c r="C1" s="40" t="inlineStr">
        <is>
          <t>項目</t>
        </is>
      </c>
      <c r="D1" s="40" t="inlineStr">
        <is>
          <t>組別</t>
        </is>
      </c>
      <c r="E1" s="40" t="inlineStr">
        <is>
          <t>年級</t>
        </is>
      </c>
      <c r="F1" s="40" t="inlineStr">
        <is>
          <t>學校</t>
        </is>
      </c>
      <c r="G1" s="40" t="inlineStr">
        <is>
          <t>姓名</t>
        </is>
      </c>
      <c r="H1" s="41" t="inlineStr">
        <is>
          <t>指導
老師</t>
        </is>
      </c>
      <c r="I1" s="40" t="inlineStr">
        <is>
          <t>號碼</t>
        </is>
      </c>
      <c r="J1" s="12" t="inlineStr">
        <is>
          <t>成績</t>
        </is>
      </c>
      <c r="K1" s="13" t="inlineStr">
        <is>
          <t>等第</t>
        </is>
      </c>
      <c r="L1" s="14" t="inlineStr">
        <is>
          <t>名次</t>
        </is>
      </c>
      <c r="M1" s="15" t="n"/>
      <c r="N1" s="16" t="inlineStr">
        <is>
          <t>重複
判斷</t>
        </is>
      </c>
      <c r="O1" s="16" t="inlineStr">
        <is>
          <t>教師
敘獎重複</t>
        </is>
      </c>
      <c r="P1" s="17" t="n"/>
      <c r="Q1" s="42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</row>
    <row customHeight="1" ht="16.5" r="2" s="29">
      <c r="A2" s="36" t="n"/>
      <c r="B2" s="36" t="n"/>
      <c r="C2" s="51" t="inlineStr">
        <is>
          <t>一跳二迴旋</t>
        </is>
      </c>
      <c r="D2" s="51" t="inlineStr">
        <is>
          <t>女子組</t>
        </is>
      </c>
      <c r="E2" s="51" t="inlineStr">
        <is>
          <t>六年級</t>
        </is>
      </c>
      <c r="F2" s="51" t="inlineStr">
        <is>
          <t>中正國小</t>
        </is>
      </c>
      <c r="G2" s="51" t="inlineStr">
        <is>
          <t>鍾沛瑀</t>
        </is>
      </c>
      <c r="H2" s="51" t="inlineStr">
        <is>
          <t>陳穎峰</t>
        </is>
      </c>
      <c r="I2" s="51" t="inlineStr">
        <is>
          <t>A6212</t>
        </is>
      </c>
      <c r="J2" s="49" t="n">
        <v>196</v>
      </c>
      <c r="K2" s="11" t="inlineStr">
        <is>
          <t>金質獎</t>
        </is>
      </c>
      <c r="L2" s="11" t="n"/>
      <c r="M2" s="21" t="n"/>
      <c r="N2" s="4">
        <f>IF(COUNTIF($F$2:F2,F2)&gt;2,COUNTIF($F$2:F2,F2),0)</f>
        <v/>
      </c>
      <c r="O2" s="22">
        <f>IF(COUNTIF($H$2:H2,H2)&gt;1,1,0)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</row>
    <row customHeight="1" ht="16.5" r="3" s="29">
      <c r="A3" s="36" t="n"/>
      <c r="B3" s="36" t="n"/>
      <c r="C3" s="51" t="inlineStr">
        <is>
          <t>一跳二迴旋</t>
        </is>
      </c>
      <c r="D3" s="51" t="inlineStr">
        <is>
          <t>女子組</t>
        </is>
      </c>
      <c r="E3" s="51" t="inlineStr">
        <is>
          <t>六年級</t>
        </is>
      </c>
      <c r="F3" s="51" t="inlineStr">
        <is>
          <t>湖西國小</t>
        </is>
      </c>
      <c r="G3" s="51" t="inlineStr">
        <is>
          <t>許碧真</t>
        </is>
      </c>
      <c r="H3" s="51" t="inlineStr">
        <is>
          <t>洪依霞</t>
        </is>
      </c>
      <c r="I3" s="51" t="inlineStr">
        <is>
          <t>A6224</t>
        </is>
      </c>
      <c r="J3" s="49" t="n">
        <v>191</v>
      </c>
      <c r="K3" s="11" t="inlineStr">
        <is>
          <t>金質獎</t>
        </is>
      </c>
      <c r="L3" s="11" t="n"/>
      <c r="M3" s="21" t="n"/>
      <c r="N3" s="4">
        <f>IF(COUNTIF($F$2:F3,F3)&gt;2,COUNTIF($F$2:F3,F3),0)</f>
        <v/>
      </c>
      <c r="O3" s="22">
        <f>IF(COUNTIF($H$2:H3,H3)&gt;1,1,0)</f>
        <v/>
      </c>
      <c r="P3" s="3" t="inlineStr">
        <is>
          <t>成績會自動以前面的順序，對應到總成績表</t>
        </is>
      </c>
      <c r="Q3" s="11" t="inlineStr">
        <is>
          <t>銀質獎</t>
        </is>
      </c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</row>
    <row customHeight="1" ht="16.5" r="4" s="29">
      <c r="A4" s="36" t="n"/>
      <c r="B4" s="36" t="n"/>
      <c r="C4" s="51" t="inlineStr">
        <is>
          <t>一跳二迴旋</t>
        </is>
      </c>
      <c r="D4" s="51" t="inlineStr">
        <is>
          <t>女子組</t>
        </is>
      </c>
      <c r="E4" s="51" t="inlineStr">
        <is>
          <t>六年級</t>
        </is>
      </c>
      <c r="F4" s="51" t="inlineStr">
        <is>
          <t>後寮國小</t>
        </is>
      </c>
      <c r="G4" s="51" t="inlineStr">
        <is>
          <t>方巧吟</t>
        </is>
      </c>
      <c r="H4" s="51" t="inlineStr">
        <is>
          <t>邱志峰</t>
        </is>
      </c>
      <c r="I4" s="51" t="inlineStr">
        <is>
          <t>A6240</t>
        </is>
      </c>
      <c r="J4" s="49" t="n">
        <v>187</v>
      </c>
      <c r="K4" s="11" t="inlineStr">
        <is>
          <t>金質獎</t>
        </is>
      </c>
      <c r="L4" s="11" t="n"/>
      <c r="M4" s="21" t="n"/>
      <c r="N4" s="4">
        <f>IF(COUNTIF($F$2:F4,F4)&gt;2,COUNTIF($F$2:F4,F4),0)</f>
        <v/>
      </c>
      <c r="O4" s="22">
        <f>IF(COUNTIF($H$2:H4,H4)&gt;1,1,0)</f>
        <v/>
      </c>
      <c r="P4" t="inlineStr">
        <is>
          <t>金55銀50銅45下</t>
        </is>
      </c>
      <c r="Q4" s="11" t="inlineStr">
        <is>
          <t>銅質獎</t>
        </is>
      </c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</row>
    <row customHeight="1" ht="16.5" r="5" s="29">
      <c r="A5" s="36" t="n"/>
      <c r="B5" s="36" t="n"/>
      <c r="C5" s="51" t="inlineStr">
        <is>
          <t>一跳二迴旋</t>
        </is>
      </c>
      <c r="D5" s="51" t="inlineStr">
        <is>
          <t>女子組</t>
        </is>
      </c>
      <c r="E5" s="51" t="inlineStr">
        <is>
          <t>六年級</t>
        </is>
      </c>
      <c r="F5" s="51" t="inlineStr">
        <is>
          <t>中正國小</t>
        </is>
      </c>
      <c r="G5" s="51" t="inlineStr">
        <is>
          <t>蔡伊昀</t>
        </is>
      </c>
      <c r="H5" s="51" t="inlineStr">
        <is>
          <t>徐吉龍</t>
        </is>
      </c>
      <c r="I5" s="51" t="inlineStr">
        <is>
          <t>A6209</t>
        </is>
      </c>
      <c r="J5" s="49" t="n">
        <v>185</v>
      </c>
      <c r="K5" s="11" t="inlineStr">
        <is>
          <t>金質獎</t>
        </is>
      </c>
      <c r="L5" s="11" t="n"/>
      <c r="M5" s="21" t="n"/>
      <c r="N5" s="4">
        <f>IF(COUNTIF($F$2:F5,F5)&gt;2,COUNTIF($F$2:F5,F5),0)</f>
        <v/>
      </c>
      <c r="O5" s="22">
        <f>IF(COUNTIF($H$2:H5,H5)&gt;1,1,0)</f>
        <v/>
      </c>
      <c r="P5" s="3" t="inlineStr">
        <is>
          <t>金3銀2銅1，12班以下*2</t>
        </is>
      </c>
      <c r="Q5" s="44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</row>
    <row customHeight="1" ht="16.5" r="6" s="29">
      <c r="A6" s="36" t="n"/>
      <c r="B6" s="36" t="n"/>
      <c r="C6" s="51" t="inlineStr">
        <is>
          <t>一跳二迴旋</t>
        </is>
      </c>
      <c r="D6" s="51" t="inlineStr">
        <is>
          <t>女子組</t>
        </is>
      </c>
      <c r="E6" s="51" t="inlineStr">
        <is>
          <t>六年級</t>
        </is>
      </c>
      <c r="F6" s="51" t="inlineStr">
        <is>
          <t>馬公國小</t>
        </is>
      </c>
      <c r="G6" s="51" t="inlineStr">
        <is>
          <t>吳若綾</t>
        </is>
      </c>
      <c r="H6" s="51" t="inlineStr">
        <is>
          <t>蔡宏忠</t>
        </is>
      </c>
      <c r="I6" s="51" t="inlineStr">
        <is>
          <t>A6201</t>
        </is>
      </c>
      <c r="J6" s="49" t="n">
        <v>185</v>
      </c>
      <c r="K6" s="11" t="inlineStr">
        <is>
          <t>金質獎</t>
        </is>
      </c>
      <c r="L6" s="11" t="n"/>
      <c r="M6" s="21" t="n"/>
      <c r="N6" s="4">
        <f>IF(COUNTIF($F$2:F6,F6)&gt;2,COUNTIF($F$2:F6,F6),0)</f>
        <v/>
      </c>
      <c r="O6" s="22">
        <f>IF(COUNTIF($H$2:H6,H6)&gt;1,1,0)</f>
        <v/>
      </c>
      <c r="P6" s="3" t="inlineStr">
        <is>
          <t>並列積分相加平均</t>
        </is>
      </c>
      <c r="Q6" s="44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</row>
    <row customHeight="1" ht="16.5" r="7" s="29">
      <c r="A7" s="36" t="n"/>
      <c r="B7" s="36" t="n"/>
      <c r="C7" s="51" t="inlineStr">
        <is>
          <t>一跳二迴旋</t>
        </is>
      </c>
      <c r="D7" s="51" t="inlineStr">
        <is>
          <t>女子組</t>
        </is>
      </c>
      <c r="E7" s="51" t="inlineStr">
        <is>
          <t>六年級</t>
        </is>
      </c>
      <c r="F7" s="51" t="inlineStr">
        <is>
          <t>龍門國小</t>
        </is>
      </c>
      <c r="G7" s="51" t="inlineStr">
        <is>
          <t>吳尹玄</t>
        </is>
      </c>
      <c r="H7" s="51" t="inlineStr">
        <is>
          <t>賴秀智</t>
        </is>
      </c>
      <c r="I7" s="51" t="inlineStr">
        <is>
          <t>A6228</t>
        </is>
      </c>
      <c r="J7" s="49" t="n">
        <v>182</v>
      </c>
      <c r="K7" s="11" t="inlineStr">
        <is>
          <t>金質獎</t>
        </is>
      </c>
      <c r="L7" s="11" t="n"/>
      <c r="M7" s="21" t="n"/>
      <c r="N7" s="4">
        <f>IF(COUNTIF($F$2:F7,F7)&gt;2,COUNTIF($F$2:F7,F7),0)</f>
        <v/>
      </c>
      <c r="O7" s="22">
        <f>IF(COUNTIF($H$2:H7,H7)&gt;1,1,0)</f>
        <v/>
      </c>
      <c r="P7" s="3" t="inlineStr">
        <is>
          <t>各校總積分最多取積分最高兩名</t>
        </is>
      </c>
      <c r="Q7" s="44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</row>
    <row customHeight="1" ht="16.5" r="8" s="29">
      <c r="A8" s="36" t="n"/>
      <c r="B8" s="36" t="n"/>
      <c r="C8" s="51" t="inlineStr">
        <is>
          <t>一跳二迴旋</t>
        </is>
      </c>
      <c r="D8" s="51" t="inlineStr">
        <is>
          <t>女子組</t>
        </is>
      </c>
      <c r="E8" s="51" t="inlineStr">
        <is>
          <t>六年級</t>
        </is>
      </c>
      <c r="F8" s="51" t="inlineStr">
        <is>
          <t>文澳國小</t>
        </is>
      </c>
      <c r="G8" s="51" t="inlineStr">
        <is>
          <t>魏梓芸</t>
        </is>
      </c>
      <c r="H8" s="51" t="inlineStr">
        <is>
          <t>張戴笠</t>
        </is>
      </c>
      <c r="I8" s="51" t="inlineStr">
        <is>
          <t>A6256</t>
        </is>
      </c>
      <c r="J8" s="49" t="n">
        <v>180</v>
      </c>
      <c r="K8" s="11" t="inlineStr">
        <is>
          <t>金質獎</t>
        </is>
      </c>
      <c r="L8" s="11" t="n"/>
      <c r="M8" s="21" t="n"/>
      <c r="N8" s="4">
        <f>IF(COUNTIF($F$2:F8,F8)&gt;2,COUNTIF($F$2:F8,F8),0)</f>
        <v/>
      </c>
      <c r="O8" s="22">
        <f>IF(COUNTIF($H$2:H8,H8)&gt;1,1,0)</f>
        <v/>
      </c>
      <c r="P8" s="3" t="n"/>
      <c r="Q8" s="44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</row>
    <row customHeight="1" ht="16.5" r="9" s="29">
      <c r="A9" s="36" t="n"/>
      <c r="B9" s="36" t="n"/>
      <c r="C9" s="51" t="inlineStr">
        <is>
          <t>一跳二迴旋</t>
        </is>
      </c>
      <c r="D9" s="51" t="inlineStr">
        <is>
          <t>女子組</t>
        </is>
      </c>
      <c r="E9" s="51" t="inlineStr">
        <is>
          <t>六年級</t>
        </is>
      </c>
      <c r="F9" s="51" t="inlineStr">
        <is>
          <t>中興國小</t>
        </is>
      </c>
      <c r="G9" s="51" t="inlineStr">
        <is>
          <t>趙芃蓁</t>
        </is>
      </c>
      <c r="H9" s="51" t="inlineStr">
        <is>
          <t>游家玫</t>
        </is>
      </c>
      <c r="I9" s="51" t="inlineStr">
        <is>
          <t>A6218</t>
        </is>
      </c>
      <c r="J9" s="49" t="n">
        <v>179</v>
      </c>
      <c r="K9" s="11" t="inlineStr">
        <is>
          <t>金質獎</t>
        </is>
      </c>
      <c r="L9" s="11" t="n"/>
      <c r="M9" s="21" t="n"/>
      <c r="N9" s="4">
        <f>IF(COUNTIF($F$2:F9,F9)&gt;2,COUNTIF($F$2:F9,F9),0)</f>
        <v/>
      </c>
      <c r="O9" s="22">
        <f>IF(COUNTIF($H$2:H9,H9)&gt;1,1,0)</f>
        <v/>
      </c>
      <c r="P9" s="3" t="inlineStr">
        <is>
          <t>名次</t>
        </is>
      </c>
      <c r="Q9" s="44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</row>
    <row customHeight="1" ht="16.5" r="10" s="29">
      <c r="A10" s="36" t="n"/>
      <c r="B10" s="36" t="n"/>
      <c r="C10" s="51" t="inlineStr">
        <is>
          <t>一跳二迴旋</t>
        </is>
      </c>
      <c r="D10" s="51" t="inlineStr">
        <is>
          <t>女子組</t>
        </is>
      </c>
      <c r="E10" s="51" t="inlineStr">
        <is>
          <t>六年級</t>
        </is>
      </c>
      <c r="F10" s="51" t="inlineStr">
        <is>
          <t>文澳國小</t>
        </is>
      </c>
      <c r="G10" s="51" t="inlineStr">
        <is>
          <t>呂宜臻</t>
        </is>
      </c>
      <c r="H10" s="51" t="inlineStr">
        <is>
          <t>歐采欣</t>
        </is>
      </c>
      <c r="I10" s="51" t="inlineStr">
        <is>
          <t>A6250</t>
        </is>
      </c>
      <c r="J10" s="49" t="n">
        <v>178</v>
      </c>
      <c r="K10" s="11" t="inlineStr">
        <is>
          <t>金質獎</t>
        </is>
      </c>
      <c r="L10" s="11" t="n"/>
      <c r="M10" s="21" t="n"/>
      <c r="N10" s="4">
        <f>IF(COUNTIF($F$2:F10,F10)&gt;2,COUNTIF($F$2:F10,F10),0)</f>
        <v/>
      </c>
      <c r="O10" s="22">
        <f>IF(COUNTIF($H$2:H10,H10)&gt;1,1,0)</f>
        <v/>
      </c>
      <c r="P10" s="3" t="inlineStr">
        <is>
          <t>可並列，但須扣除下一個名次</t>
        </is>
      </c>
      <c r="Q10" s="24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</row>
    <row customHeight="1" ht="16.5" r="11" s="29">
      <c r="A11" s="36" t="n"/>
      <c r="B11" s="36" t="n"/>
      <c r="C11" s="51" t="inlineStr">
        <is>
          <t>一跳二迴旋</t>
        </is>
      </c>
      <c r="D11" s="51" t="inlineStr">
        <is>
          <t>女子組</t>
        </is>
      </c>
      <c r="E11" s="51" t="inlineStr">
        <is>
          <t>六年級</t>
        </is>
      </c>
      <c r="F11" s="51" t="inlineStr">
        <is>
          <t>中正國小</t>
        </is>
      </c>
      <c r="G11" s="51" t="inlineStr">
        <is>
          <t>歐宜蓁</t>
        </is>
      </c>
      <c r="H11" s="51" t="inlineStr">
        <is>
          <t>陳穎峰</t>
        </is>
      </c>
      <c r="I11" s="51" t="inlineStr">
        <is>
          <t>A6208</t>
        </is>
      </c>
      <c r="J11" s="49" t="n">
        <v>176</v>
      </c>
      <c r="K11" s="11" t="inlineStr">
        <is>
          <t>金質獎</t>
        </is>
      </c>
      <c r="L11" s="11" t="n"/>
      <c r="M11" s="21" t="n"/>
      <c r="N11" s="4">
        <f>IF(COUNTIF($F$2:F11,F11)&gt;2,COUNTIF($F$2:F11,F11),0)</f>
        <v/>
      </c>
      <c r="O11" s="22">
        <f>IF(COUNTIF($H$2:H11,H11)&gt;1,1,0)</f>
        <v/>
      </c>
      <c r="P11" s="3" t="n"/>
      <c r="Q11" s="24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</row>
    <row customHeight="1" ht="16.5" r="12" s="29">
      <c r="A12" s="36" t="n"/>
      <c r="B12" s="36" t="n"/>
      <c r="C12" s="51" t="inlineStr">
        <is>
          <t>一跳二迴旋</t>
        </is>
      </c>
      <c r="D12" s="51" t="inlineStr">
        <is>
          <t>女子組</t>
        </is>
      </c>
      <c r="E12" s="51" t="inlineStr">
        <is>
          <t>六年級</t>
        </is>
      </c>
      <c r="F12" s="51" t="inlineStr">
        <is>
          <t>文澳國小</t>
        </is>
      </c>
      <c r="G12" s="51" t="inlineStr">
        <is>
          <t>陳睿妤</t>
        </is>
      </c>
      <c r="H12" s="51" t="inlineStr">
        <is>
          <t>歐采欣</t>
        </is>
      </c>
      <c r="I12" s="51" t="inlineStr">
        <is>
          <t>A6255</t>
        </is>
      </c>
      <c r="J12" s="49" t="n">
        <v>176</v>
      </c>
      <c r="K12" s="11" t="inlineStr">
        <is>
          <t>金質獎</t>
        </is>
      </c>
      <c r="L12" s="11" t="n"/>
      <c r="M12" s="21" t="n"/>
      <c r="N12" s="4">
        <f>IF(COUNTIF($F$2:F12,F12)&gt;2,COUNTIF($F$2:F12,F12),0)</f>
        <v/>
      </c>
      <c r="O12" s="22">
        <f>IF(COUNTIF($H$2:H12,H12)&gt;1,1,0)</f>
        <v/>
      </c>
      <c r="P12" s="3" t="inlineStr">
        <is>
          <t>獎狀</t>
        </is>
      </c>
      <c r="Q12" s="24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</row>
    <row customHeight="1" ht="16.5" r="13" s="29">
      <c r="A13" s="36" t="n"/>
      <c r="B13" s="36" t="n"/>
      <c r="C13" s="51" t="inlineStr">
        <is>
          <t>一跳二迴旋</t>
        </is>
      </c>
      <c r="D13" s="51" t="inlineStr">
        <is>
          <t>女子組</t>
        </is>
      </c>
      <c r="E13" s="51" t="inlineStr">
        <is>
          <t>六年級</t>
        </is>
      </c>
      <c r="F13" s="51" t="inlineStr">
        <is>
          <t>後寮國小</t>
        </is>
      </c>
      <c r="G13" s="51" t="inlineStr">
        <is>
          <t>洪嫻靜</t>
        </is>
      </c>
      <c r="H13" s="51" t="inlineStr">
        <is>
          <t>吳旻駿</t>
        </is>
      </c>
      <c r="I13" s="51" t="inlineStr">
        <is>
          <t>A6241</t>
        </is>
      </c>
      <c r="J13" s="49" t="n">
        <v>173</v>
      </c>
      <c r="K13" s="11" t="inlineStr">
        <is>
          <t>金質獎</t>
        </is>
      </c>
      <c r="L13" s="11" t="n"/>
      <c r="M13" s="21" t="n"/>
      <c r="N13" s="4">
        <f>IF(COUNTIF($F$2:F13,F13)&gt;2,COUNTIF($F$2:F13,F13),0)</f>
        <v/>
      </c>
      <c r="O13" s="22">
        <f>IF(COUNTIF($H$2:H13,H13)&gt;1,1,0)</f>
        <v/>
      </c>
      <c r="P13" s="3" t="inlineStr">
        <is>
          <t>獎狀生</t>
        </is>
      </c>
      <c r="Q13" s="24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</row>
    <row customHeight="1" ht="16.5" r="14" s="29">
      <c r="A14" s="36" t="n"/>
      <c r="B14" s="36" t="n"/>
      <c r="C14" s="51" t="inlineStr">
        <is>
          <t>一跳二迴旋</t>
        </is>
      </c>
      <c r="D14" s="51" t="inlineStr">
        <is>
          <t>女子組</t>
        </is>
      </c>
      <c r="E14" s="51" t="inlineStr">
        <is>
          <t>六年級</t>
        </is>
      </c>
      <c r="F14" s="51" t="inlineStr">
        <is>
          <t>隘門國小</t>
        </is>
      </c>
      <c r="G14" s="51" t="inlineStr">
        <is>
          <t>呂珮彤</t>
        </is>
      </c>
      <c r="H14" s="51" t="inlineStr">
        <is>
          <t>陳俐文</t>
        </is>
      </c>
      <c r="I14" s="51" t="inlineStr">
        <is>
          <t>A6232</t>
        </is>
      </c>
      <c r="J14" s="49" t="n">
        <v>169</v>
      </c>
      <c r="K14" s="11" t="inlineStr">
        <is>
          <t>金質獎</t>
        </is>
      </c>
      <c r="L14" s="11" t="n"/>
      <c r="M14" s="21" t="n"/>
      <c r="N14" s="4">
        <f>IF(COUNTIF($F$2:F14,F14)&gt;2,COUNTIF($F$2:F14,F14),0)</f>
        <v/>
      </c>
      <c r="O14" s="22">
        <f>IF(COUNTIF($H$2:H14,H14)&gt;1,1,0)</f>
        <v/>
      </c>
      <c r="P14" s="3" t="inlineStr">
        <is>
          <t>獎狀師</t>
        </is>
      </c>
      <c r="Q14" s="24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</row>
    <row customHeight="1" ht="16.5" r="15" s="29">
      <c r="A15" s="36" t="n"/>
      <c r="B15" s="36" t="n"/>
      <c r="C15" s="51" t="inlineStr">
        <is>
          <t>一跳二迴旋</t>
        </is>
      </c>
      <c r="D15" s="51" t="inlineStr">
        <is>
          <t>女子組</t>
        </is>
      </c>
      <c r="E15" s="51" t="inlineStr">
        <is>
          <t>六年級</t>
        </is>
      </c>
      <c r="F15" s="51" t="inlineStr">
        <is>
          <t>雙湖國小</t>
        </is>
      </c>
      <c r="G15" s="51" t="inlineStr">
        <is>
          <t>呂孟芸</t>
        </is>
      </c>
      <c r="H15" s="51" t="inlineStr">
        <is>
          <t>李品琦</t>
        </is>
      </c>
      <c r="I15" s="51" t="inlineStr">
        <is>
          <t>A6245</t>
        </is>
      </c>
      <c r="J15" s="49" t="n">
        <v>168</v>
      </c>
      <c r="K15" s="11" t="inlineStr">
        <is>
          <t>金質獎</t>
        </is>
      </c>
      <c r="L15" s="11" t="n"/>
      <c r="M15" s="21" t="n"/>
      <c r="N15" s="4">
        <f>IF(COUNTIF($F$2:F15,F15)&gt;2,COUNTIF($F$2:F15,F15),0)</f>
        <v/>
      </c>
      <c r="O15" s="22">
        <f>IF(COUNTIF($H$2:H15,H15)&gt;1,1,0)</f>
        <v/>
      </c>
      <c r="P15" s="3" t="inlineStr">
        <is>
          <t>獎狀</t>
        </is>
      </c>
      <c r="Q15" s="24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</row>
    <row customHeight="1" ht="16.5" r="16" s="29">
      <c r="A16" s="36" t="n"/>
      <c r="B16" s="36" t="n"/>
      <c r="C16" s="51" t="inlineStr">
        <is>
          <t>一跳二迴旋</t>
        </is>
      </c>
      <c r="D16" s="51" t="inlineStr">
        <is>
          <t>女子組</t>
        </is>
      </c>
      <c r="E16" s="51" t="inlineStr">
        <is>
          <t>六年級</t>
        </is>
      </c>
      <c r="F16" s="51" t="inlineStr">
        <is>
          <t>馬公國小</t>
        </is>
      </c>
      <c r="G16" s="51" t="inlineStr">
        <is>
          <t>洪曉晴</t>
        </is>
      </c>
      <c r="H16" s="51" t="inlineStr">
        <is>
          <t>李世文</t>
        </is>
      </c>
      <c r="I16" s="51" t="inlineStr">
        <is>
          <t>A6203</t>
        </is>
      </c>
      <c r="J16" s="49" t="n">
        <v>151</v>
      </c>
      <c r="K16" s="11" t="inlineStr">
        <is>
          <t>金質獎</t>
        </is>
      </c>
      <c r="L16" s="11" t="n"/>
      <c r="M16" s="21" t="n"/>
      <c r="N16" s="4">
        <f>IF(COUNTIF($F$2:F16,F16)&gt;2,COUNTIF($F$2:F16,F16),0)</f>
        <v/>
      </c>
      <c r="O16" s="22">
        <f>IF(COUNTIF($H$2:H16,H16)&gt;1,1,0)</f>
        <v/>
      </c>
      <c r="Q16" s="24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</row>
    <row customHeight="1" ht="16.5" r="17" s="29">
      <c r="A17" s="36" t="n"/>
      <c r="B17" s="36" t="n"/>
      <c r="C17" s="51" t="inlineStr">
        <is>
          <t>一跳二迴旋</t>
        </is>
      </c>
      <c r="D17" s="51" t="inlineStr">
        <is>
          <t>女子組</t>
        </is>
      </c>
      <c r="E17" s="51" t="inlineStr">
        <is>
          <t>六年級</t>
        </is>
      </c>
      <c r="F17" s="51" t="inlineStr">
        <is>
          <t>雙湖國小</t>
        </is>
      </c>
      <c r="G17" s="51" t="inlineStr">
        <is>
          <t>朱品橞</t>
        </is>
      </c>
      <c r="H17" s="51" t="inlineStr">
        <is>
          <t>李品琦</t>
        </is>
      </c>
      <c r="I17" s="51" t="inlineStr">
        <is>
          <t>A6247</t>
        </is>
      </c>
      <c r="J17" s="49" t="n">
        <v>147</v>
      </c>
      <c r="K17" s="11" t="inlineStr">
        <is>
          <t>金質獎</t>
        </is>
      </c>
      <c r="L17" s="11" t="n"/>
      <c r="M17" s="21" t="n"/>
      <c r="N17" s="4">
        <f>IF(COUNTIF($F$2:F17,F17)&gt;2,COUNTIF($F$2:F17,F17),0)</f>
        <v/>
      </c>
      <c r="O17" s="22">
        <f>IF(COUNTIF($H$2:H17,H17)&gt;1,1,0)</f>
        <v/>
      </c>
      <c r="Q17" s="24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</row>
    <row customHeight="1" ht="16.5" r="18" s="29">
      <c r="A18" s="36" t="n"/>
      <c r="B18" s="36" t="n"/>
      <c r="C18" s="51" t="inlineStr">
        <is>
          <t>一跳二迴旋</t>
        </is>
      </c>
      <c r="D18" s="51" t="inlineStr">
        <is>
          <t>女子組</t>
        </is>
      </c>
      <c r="E18" s="51" t="inlineStr">
        <is>
          <t>六年級</t>
        </is>
      </c>
      <c r="F18" s="51" t="inlineStr">
        <is>
          <t>文澳國小</t>
        </is>
      </c>
      <c r="G18" s="51" t="inlineStr">
        <is>
          <t>林慧琳</t>
        </is>
      </c>
      <c r="H18" s="51" t="inlineStr">
        <is>
          <t>郭得海</t>
        </is>
      </c>
      <c r="I18" s="51" t="inlineStr">
        <is>
          <t>A6251</t>
        </is>
      </c>
      <c r="J18" s="49" t="n">
        <v>141</v>
      </c>
      <c r="K18" s="11" t="inlineStr">
        <is>
          <t>金質獎</t>
        </is>
      </c>
      <c r="L18" s="11" t="n"/>
      <c r="M18" s="21" t="n"/>
      <c r="N18" s="3" t="n"/>
      <c r="O18" s="3" t="n"/>
      <c r="Q18" s="24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</row>
    <row customHeight="1" ht="16.5" r="19" s="29">
      <c r="A19" s="36" t="n"/>
      <c r="B19" s="36" t="n"/>
      <c r="C19" s="51" t="inlineStr">
        <is>
          <t>一跳二迴旋</t>
        </is>
      </c>
      <c r="D19" s="51" t="inlineStr">
        <is>
          <t>女子組</t>
        </is>
      </c>
      <c r="E19" s="51" t="inlineStr">
        <is>
          <t>六年級</t>
        </is>
      </c>
      <c r="F19" s="51" t="inlineStr">
        <is>
          <t>文澳國小</t>
        </is>
      </c>
      <c r="G19" s="51" t="inlineStr">
        <is>
          <t>陳欣琳</t>
        </is>
      </c>
      <c r="H19" s="51" t="inlineStr">
        <is>
          <t>張戴笠</t>
        </is>
      </c>
      <c r="I19" s="51" t="inlineStr">
        <is>
          <t>A6254</t>
        </is>
      </c>
      <c r="J19" s="49" t="n">
        <v>137</v>
      </c>
      <c r="K19" s="11" t="inlineStr">
        <is>
          <t>金質獎</t>
        </is>
      </c>
      <c r="L19" s="11" t="n"/>
      <c r="M19" s="21" t="n"/>
      <c r="N19" s="3" t="n"/>
      <c r="O19" s="3" t="n"/>
      <c r="Q19" s="24">
        <f>COUNTA(G2:G17)+SUM(O2:O17)</f>
        <v/>
      </c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</row>
    <row customHeight="1" ht="16.5" r="20" s="29">
      <c r="A20" s="36" t="n"/>
      <c r="B20" s="36" t="n"/>
      <c r="C20" s="51" t="inlineStr">
        <is>
          <t>一跳二迴旋</t>
        </is>
      </c>
      <c r="D20" s="51" t="inlineStr">
        <is>
          <t>女子組</t>
        </is>
      </c>
      <c r="E20" s="51" t="inlineStr">
        <is>
          <t>六年級</t>
        </is>
      </c>
      <c r="F20" s="51" t="inlineStr">
        <is>
          <t>赤崁國小</t>
        </is>
      </c>
      <c r="G20" s="51" t="inlineStr">
        <is>
          <t>林彥蓉</t>
        </is>
      </c>
      <c r="H20" s="51" t="inlineStr">
        <is>
          <t>鄭宇翔</t>
        </is>
      </c>
      <c r="I20" s="51" t="inlineStr">
        <is>
          <t>A6236</t>
        </is>
      </c>
      <c r="J20" s="49" t="n">
        <v>137</v>
      </c>
      <c r="K20" s="11" t="inlineStr">
        <is>
          <t>金質獎</t>
        </is>
      </c>
      <c r="L20" s="11" t="n"/>
      <c r="M20" s="21" t="n"/>
      <c r="N20" s="3" t="n"/>
      <c r="O20" s="3" t="n"/>
      <c r="Q20" s="24">
        <f>COUNTA(G2:G17)</f>
        <v/>
      </c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</row>
    <row customHeight="1" ht="16.5" r="21" s="29">
      <c r="A21" s="36" t="n"/>
      <c r="B21" s="36" t="n"/>
      <c r="C21" s="51" t="inlineStr">
        <is>
          <t>一跳二迴旋</t>
        </is>
      </c>
      <c r="D21" s="51" t="inlineStr">
        <is>
          <t>女子組</t>
        </is>
      </c>
      <c r="E21" s="51" t="inlineStr">
        <is>
          <t>六年級</t>
        </is>
      </c>
      <c r="F21" s="51" t="inlineStr">
        <is>
          <t>外垵國小</t>
        </is>
      </c>
      <c r="G21" s="51" t="inlineStr">
        <is>
          <t>李蔓妮</t>
        </is>
      </c>
      <c r="H21" s="51" t="inlineStr">
        <is>
          <t>王育柔</t>
        </is>
      </c>
      <c r="I21" s="51" t="inlineStr">
        <is>
          <t>A6243</t>
        </is>
      </c>
      <c r="J21" s="49" t="n">
        <v>132</v>
      </c>
      <c r="K21" s="11" t="inlineStr">
        <is>
          <t>金質獎</t>
        </is>
      </c>
      <c r="L21" s="11" t="n"/>
      <c r="M21" s="21" t="n"/>
      <c r="N21" s="3" t="n"/>
      <c r="O21" s="3" t="n"/>
      <c r="Q21" s="24">
        <f>SUM(O2:O17)</f>
        <v/>
      </c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</row>
    <row customHeight="1" ht="16.5" r="22" s="29">
      <c r="A22" s="36" t="n"/>
      <c r="B22" s="36" t="n"/>
      <c r="C22" s="51" t="inlineStr">
        <is>
          <t>一跳二迴旋</t>
        </is>
      </c>
      <c r="D22" s="51" t="inlineStr">
        <is>
          <t>女子組</t>
        </is>
      </c>
      <c r="E22" s="51" t="inlineStr">
        <is>
          <t>六年級</t>
        </is>
      </c>
      <c r="F22" s="51" t="inlineStr">
        <is>
          <t>湖西國小</t>
        </is>
      </c>
      <c r="G22" s="51" t="inlineStr">
        <is>
          <t>趙思穎</t>
        </is>
      </c>
      <c r="H22" s="51" t="inlineStr">
        <is>
          <t>洪依霞</t>
        </is>
      </c>
      <c r="I22" s="51" t="inlineStr">
        <is>
          <t>A6225</t>
        </is>
      </c>
      <c r="J22" s="49" t="n">
        <v>132</v>
      </c>
      <c r="K22" s="11" t="inlineStr">
        <is>
          <t>金質獎</t>
        </is>
      </c>
      <c r="L22" s="11" t="n"/>
      <c r="M22" s="21" t="n"/>
      <c r="N22" s="3" t="n"/>
      <c r="O22" s="3" t="n"/>
      <c r="Q22" s="24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</row>
    <row customHeight="1" ht="16.5" r="23" s="29">
      <c r="A23" s="36" t="n"/>
      <c r="B23" s="36" t="n"/>
      <c r="C23" s="51" t="inlineStr">
        <is>
          <t>一跳二迴旋</t>
        </is>
      </c>
      <c r="D23" s="51" t="inlineStr">
        <is>
          <t>女子組</t>
        </is>
      </c>
      <c r="E23" s="51" t="inlineStr">
        <is>
          <t>六年級</t>
        </is>
      </c>
      <c r="F23" s="51" t="inlineStr">
        <is>
          <t>中正國小</t>
        </is>
      </c>
      <c r="G23" s="51" t="inlineStr">
        <is>
          <t>陳亭云</t>
        </is>
      </c>
      <c r="H23" s="51" t="inlineStr">
        <is>
          <t>陳穎峰</t>
        </is>
      </c>
      <c r="I23" s="51" t="inlineStr">
        <is>
          <t>A6213</t>
        </is>
      </c>
      <c r="J23" s="49" t="n">
        <v>126</v>
      </c>
      <c r="K23" s="11" t="inlineStr">
        <is>
          <t>金質獎</t>
        </is>
      </c>
      <c r="L23" s="43" t="n"/>
      <c r="M23" s="21" t="n"/>
      <c r="N23" s="3" t="n"/>
      <c r="O23" s="3" t="n"/>
      <c r="P23" s="3" t="n"/>
      <c r="Q23" s="24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</row>
    <row customHeight="1" ht="16.5" r="24" s="29">
      <c r="A24" s="36" t="n"/>
      <c r="B24" s="36" t="n"/>
      <c r="C24" s="51" t="inlineStr">
        <is>
          <t>一跳二迴旋</t>
        </is>
      </c>
      <c r="D24" s="51" t="inlineStr">
        <is>
          <t>女子組</t>
        </is>
      </c>
      <c r="E24" s="51" t="inlineStr">
        <is>
          <t>六年級</t>
        </is>
      </c>
      <c r="F24" s="51" t="inlineStr">
        <is>
          <t>中屯國小</t>
        </is>
      </c>
      <c r="G24" s="51" t="inlineStr">
        <is>
          <t>謝喬茵</t>
        </is>
      </c>
      <c r="H24" s="51" t="inlineStr">
        <is>
          <t>王心怡</t>
        </is>
      </c>
      <c r="I24" s="51" t="inlineStr">
        <is>
          <t>A6235</t>
        </is>
      </c>
      <c r="J24" s="49" t="n">
        <v>122</v>
      </c>
      <c r="K24" s="11" t="inlineStr">
        <is>
          <t>銀質獎</t>
        </is>
      </c>
      <c r="L24" s="11" t="n"/>
      <c r="M24" s="21" t="n"/>
      <c r="N24" s="3" t="n"/>
      <c r="O24" s="3" t="n"/>
      <c r="P24" s="3" t="n"/>
      <c r="Q24" s="24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</row>
    <row customHeight="1" ht="16.5" r="25" s="29">
      <c r="A25" s="36" t="n"/>
      <c r="B25" s="36" t="n"/>
      <c r="C25" s="51" t="inlineStr">
        <is>
          <t>一跳二迴旋</t>
        </is>
      </c>
      <c r="D25" s="51" t="inlineStr">
        <is>
          <t>女子組</t>
        </is>
      </c>
      <c r="E25" s="51" t="inlineStr">
        <is>
          <t>六年級</t>
        </is>
      </c>
      <c r="F25" s="51" t="inlineStr">
        <is>
          <t>中興國小</t>
        </is>
      </c>
      <c r="G25" s="51" t="inlineStr">
        <is>
          <t>吳致萱</t>
        </is>
      </c>
      <c r="H25" s="51" t="inlineStr">
        <is>
          <t>王婉妮</t>
        </is>
      </c>
      <c r="I25" s="51" t="inlineStr">
        <is>
          <t>A6215</t>
        </is>
      </c>
      <c r="J25" s="49" t="n">
        <v>116</v>
      </c>
      <c r="K25" s="11" t="inlineStr">
        <is>
          <t>銀質獎</t>
        </is>
      </c>
      <c r="L25" s="11" t="n"/>
      <c r="M25" s="21" t="n"/>
      <c r="N25" s="3" t="n"/>
      <c r="O25" s="3" t="n"/>
      <c r="P25" s="3" t="n"/>
      <c r="Q25" s="24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</row>
    <row customHeight="1" ht="16.5" r="26" s="29">
      <c r="A26" s="36" t="n"/>
      <c r="B26" s="36" t="n"/>
      <c r="C26" s="51" t="inlineStr">
        <is>
          <t>一跳二迴旋</t>
        </is>
      </c>
      <c r="D26" s="51" t="inlineStr">
        <is>
          <t>女子組</t>
        </is>
      </c>
      <c r="E26" s="51" t="inlineStr">
        <is>
          <t>六年級</t>
        </is>
      </c>
      <c r="F26" s="51" t="inlineStr">
        <is>
          <t>中興國小</t>
        </is>
      </c>
      <c r="G26" s="51" t="inlineStr">
        <is>
          <t>李妍蓁</t>
        </is>
      </c>
      <c r="H26" s="51" t="inlineStr">
        <is>
          <t>王婉妮</t>
        </is>
      </c>
      <c r="I26" s="51" t="inlineStr">
        <is>
          <t>A6216</t>
        </is>
      </c>
      <c r="J26" s="49" t="n">
        <v>115</v>
      </c>
      <c r="K26" s="11" t="inlineStr">
        <is>
          <t>銀質獎</t>
        </is>
      </c>
      <c r="L26" s="11" t="n"/>
      <c r="M26" s="21" t="n"/>
      <c r="N26" s="3" t="n"/>
      <c r="O26" s="3" t="n"/>
      <c r="P26" s="3" t="n"/>
      <c r="Q26" s="24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</row>
    <row customHeight="1" ht="16.5" r="27" s="29">
      <c r="A27" s="36" t="n"/>
      <c r="B27" s="36" t="n"/>
      <c r="C27" s="51" t="inlineStr">
        <is>
          <t>一跳二迴旋</t>
        </is>
      </c>
      <c r="D27" s="51" t="inlineStr">
        <is>
          <t>女子組</t>
        </is>
      </c>
      <c r="E27" s="51" t="inlineStr">
        <is>
          <t>六年級</t>
        </is>
      </c>
      <c r="F27" s="51" t="inlineStr">
        <is>
          <t>中山國小</t>
        </is>
      </c>
      <c r="G27" s="51" t="inlineStr">
        <is>
          <t>周子貽</t>
        </is>
      </c>
      <c r="H27" s="51" t="inlineStr">
        <is>
          <t>許俊達</t>
        </is>
      </c>
      <c r="I27" s="51" t="inlineStr">
        <is>
          <t>A6220</t>
        </is>
      </c>
      <c r="J27" s="49" t="n">
        <v>113</v>
      </c>
      <c r="K27" s="11" t="inlineStr">
        <is>
          <t>銀質獎</t>
        </is>
      </c>
      <c r="L27" s="11" t="n"/>
      <c r="M27" s="21" t="n"/>
      <c r="N27" s="3" t="n"/>
      <c r="O27" s="3" t="n"/>
      <c r="P27" s="3" t="n"/>
      <c r="Q27" s="24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</row>
    <row customHeight="1" ht="16.5" r="28" s="29">
      <c r="A28" s="36" t="n"/>
      <c r="B28" s="36" t="n"/>
      <c r="C28" s="51" t="inlineStr">
        <is>
          <t>一跳二迴旋</t>
        </is>
      </c>
      <c r="D28" s="51" t="inlineStr">
        <is>
          <t>女子組</t>
        </is>
      </c>
      <c r="E28" s="51" t="inlineStr">
        <is>
          <t>六年級</t>
        </is>
      </c>
      <c r="F28" s="51" t="inlineStr">
        <is>
          <t>吉貝國小</t>
        </is>
      </c>
      <c r="G28" s="51" t="inlineStr">
        <is>
          <t>陳韋伶</t>
        </is>
      </c>
      <c r="H28" s="51" t="inlineStr">
        <is>
          <t>鄭珮琳</t>
        </is>
      </c>
      <c r="I28" s="51" t="inlineStr">
        <is>
          <t>A6239</t>
        </is>
      </c>
      <c r="J28" s="49" t="n">
        <v>111</v>
      </c>
      <c r="K28" s="11" t="inlineStr">
        <is>
          <t>銀質獎</t>
        </is>
      </c>
      <c r="L28" s="11" t="n"/>
      <c r="M28" s="21" t="n"/>
      <c r="N28" s="3" t="n"/>
      <c r="O28" s="3" t="n"/>
      <c r="P28" s="3" t="n"/>
      <c r="Q28" s="24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</row>
    <row customHeight="1" ht="16.5" r="29" s="29">
      <c r="A29" s="36" t="n"/>
      <c r="B29" s="36" t="n"/>
      <c r="C29" s="51" t="inlineStr">
        <is>
          <t>一跳二迴旋</t>
        </is>
      </c>
      <c r="D29" s="51" t="inlineStr">
        <is>
          <t>女子組</t>
        </is>
      </c>
      <c r="E29" s="51" t="inlineStr">
        <is>
          <t>六年級</t>
        </is>
      </c>
      <c r="F29" s="51" t="inlineStr">
        <is>
          <t>隘門國小</t>
        </is>
      </c>
      <c r="G29" s="51" t="inlineStr">
        <is>
          <t>陳子蓁</t>
        </is>
      </c>
      <c r="H29" s="51" t="inlineStr">
        <is>
          <t>陳雅婷</t>
        </is>
      </c>
      <c r="I29" s="51" t="inlineStr">
        <is>
          <t>A6234</t>
        </is>
      </c>
      <c r="J29" s="49" t="n">
        <v>107</v>
      </c>
      <c r="K29" s="11" t="inlineStr">
        <is>
          <t>銀質獎</t>
        </is>
      </c>
      <c r="L29" s="11" t="n"/>
      <c r="M29" s="21" t="n"/>
      <c r="N29" s="3" t="n"/>
      <c r="O29" s="3" t="n"/>
      <c r="P29" s="3" t="n"/>
      <c r="Q29" s="24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</row>
    <row customHeight="1" ht="16.5" r="30" s="29">
      <c r="A30" s="36" t="n"/>
      <c r="B30" s="36" t="n"/>
      <c r="C30" s="51" t="inlineStr">
        <is>
          <t>一跳二迴旋</t>
        </is>
      </c>
      <c r="D30" s="51" t="inlineStr">
        <is>
          <t>女子組</t>
        </is>
      </c>
      <c r="E30" s="51" t="inlineStr">
        <is>
          <t>六年級</t>
        </is>
      </c>
      <c r="F30" s="51" t="inlineStr">
        <is>
          <t>馬公國小</t>
        </is>
      </c>
      <c r="G30" s="51" t="inlineStr">
        <is>
          <t>謝凱淇</t>
        </is>
      </c>
      <c r="H30" s="51" t="inlineStr">
        <is>
          <t>劉淑美</t>
        </is>
      </c>
      <c r="I30" s="51" t="inlineStr">
        <is>
          <t>A6205</t>
        </is>
      </c>
      <c r="J30" s="49" t="n">
        <v>105</v>
      </c>
      <c r="K30" s="11" t="inlineStr">
        <is>
          <t>銀質獎</t>
        </is>
      </c>
      <c r="L30" s="11" t="n"/>
      <c r="M30" s="21" t="n"/>
      <c r="N30" s="3" t="n"/>
      <c r="O30" s="3" t="n"/>
      <c r="P30" s="3" t="n"/>
      <c r="Q30" s="24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</row>
    <row customHeight="1" ht="16.5" r="31" s="29">
      <c r="A31" s="36" t="n"/>
      <c r="B31" s="36" t="n"/>
      <c r="C31" s="51" t="inlineStr">
        <is>
          <t>一跳二迴旋</t>
        </is>
      </c>
      <c r="D31" s="51" t="inlineStr">
        <is>
          <t>女子組</t>
        </is>
      </c>
      <c r="E31" s="51" t="inlineStr">
        <is>
          <t>六年級</t>
        </is>
      </c>
      <c r="F31" s="51" t="inlineStr">
        <is>
          <t>湖西國小</t>
        </is>
      </c>
      <c r="G31" s="51" t="inlineStr">
        <is>
          <t>郭采欣</t>
        </is>
      </c>
      <c r="H31" s="51" t="inlineStr">
        <is>
          <t>洪依霞</t>
        </is>
      </c>
      <c r="I31" s="51" t="inlineStr">
        <is>
          <t>A6227</t>
        </is>
      </c>
      <c r="J31" s="49" t="n">
        <v>103</v>
      </c>
      <c r="K31" s="11" t="inlineStr">
        <is>
          <t>銅質獎</t>
        </is>
      </c>
      <c r="L31" s="11" t="n"/>
      <c r="M31" s="21" t="n"/>
      <c r="N31" s="3" t="n"/>
      <c r="O31" s="3" t="n"/>
      <c r="P31" s="3" t="n"/>
      <c r="Q31" s="24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</row>
    <row customHeight="1" ht="16.5" r="32" s="29">
      <c r="A32" s="36" t="n"/>
      <c r="B32" s="36" t="n"/>
      <c r="C32" s="51" t="inlineStr">
        <is>
          <t>一跳二迴旋</t>
        </is>
      </c>
      <c r="D32" s="51" t="inlineStr">
        <is>
          <t>女子組</t>
        </is>
      </c>
      <c r="E32" s="51" t="inlineStr">
        <is>
          <t>六年級</t>
        </is>
      </c>
      <c r="F32" s="51" t="inlineStr">
        <is>
          <t>中興國小</t>
        </is>
      </c>
      <c r="G32" s="51" t="inlineStr">
        <is>
          <t>蔡翌凡</t>
        </is>
      </c>
      <c r="H32" s="51" t="inlineStr">
        <is>
          <t>游家玫</t>
        </is>
      </c>
      <c r="I32" s="51" t="inlineStr">
        <is>
          <t>A6217</t>
        </is>
      </c>
      <c r="J32" s="49" t="n">
        <v>102</v>
      </c>
      <c r="K32" s="11" t="inlineStr">
        <is>
          <t>銅質獎</t>
        </is>
      </c>
      <c r="L32" s="11" t="n"/>
      <c r="M32" s="21" t="n"/>
      <c r="N32" s="3" t="n"/>
      <c r="O32" s="3" t="n"/>
      <c r="P32" s="3" t="n"/>
      <c r="Q32" s="24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</row>
    <row customHeight="1" ht="16.5" r="33" s="29">
      <c r="A33" s="36" t="n"/>
      <c r="B33" s="36" t="n"/>
      <c r="C33" s="51" t="inlineStr">
        <is>
          <t>一跳二迴旋</t>
        </is>
      </c>
      <c r="D33" s="51" t="inlineStr">
        <is>
          <t>女子組</t>
        </is>
      </c>
      <c r="E33" s="51" t="inlineStr">
        <is>
          <t>六年級</t>
        </is>
      </c>
      <c r="F33" s="51" t="inlineStr">
        <is>
          <t>龍門國小</t>
        </is>
      </c>
      <c r="G33" s="51" t="inlineStr">
        <is>
          <t>張津菲</t>
        </is>
      </c>
      <c r="H33" s="51" t="inlineStr">
        <is>
          <t>賴秀智</t>
        </is>
      </c>
      <c r="I33" s="51" t="inlineStr">
        <is>
          <t>A6229</t>
        </is>
      </c>
      <c r="J33" s="49" t="n">
        <v>98</v>
      </c>
      <c r="K33" s="11" t="inlineStr">
        <is>
          <t>銅質獎</t>
        </is>
      </c>
      <c r="L33" s="11" t="n"/>
      <c r="M33" s="21" t="n"/>
      <c r="N33" s="3" t="n"/>
      <c r="O33" s="3" t="n"/>
      <c r="P33" s="3" t="n"/>
      <c r="Q33" s="24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</row>
    <row customHeight="1" ht="16.5" r="34" s="29">
      <c r="A34" s="36" t="n"/>
      <c r="B34" s="36" t="n"/>
      <c r="C34" s="51" t="inlineStr">
        <is>
          <t>一跳二迴旋</t>
        </is>
      </c>
      <c r="D34" s="51" t="inlineStr">
        <is>
          <t>女子組</t>
        </is>
      </c>
      <c r="E34" s="51" t="inlineStr">
        <is>
          <t>六年級</t>
        </is>
      </c>
      <c r="F34" s="51" t="inlineStr">
        <is>
          <t>吉貝國小</t>
        </is>
      </c>
      <c r="G34" s="51" t="inlineStr">
        <is>
          <t>陳雨軒</t>
        </is>
      </c>
      <c r="H34" s="51" t="inlineStr">
        <is>
          <t>鄭珮琳</t>
        </is>
      </c>
      <c r="I34" s="51" t="inlineStr">
        <is>
          <t>A6238</t>
        </is>
      </c>
      <c r="J34" s="49" t="n">
        <v>98</v>
      </c>
      <c r="K34" s="11" t="inlineStr">
        <is>
          <t>銅質獎</t>
        </is>
      </c>
      <c r="L34" s="11" t="n"/>
      <c r="M34" s="21" t="n"/>
      <c r="N34" s="3" t="n"/>
      <c r="O34" s="3" t="n"/>
      <c r="P34" s="3" t="n"/>
      <c r="Q34" s="24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</row>
    <row customHeight="1" ht="16.5" r="35" s="29">
      <c r="A35" s="36" t="n"/>
      <c r="B35" s="36" t="n"/>
      <c r="C35" s="51" t="inlineStr">
        <is>
          <t>一跳二迴旋</t>
        </is>
      </c>
      <c r="D35" s="51" t="inlineStr">
        <is>
          <t>女子組</t>
        </is>
      </c>
      <c r="E35" s="51" t="inlineStr">
        <is>
          <t>六年級</t>
        </is>
      </c>
      <c r="F35" s="51" t="inlineStr">
        <is>
          <t>雙湖國小</t>
        </is>
      </c>
      <c r="G35" s="51" t="inlineStr">
        <is>
          <t>夏嘉妤</t>
        </is>
      </c>
      <c r="H35" s="51" t="inlineStr">
        <is>
          <t>李品琦</t>
        </is>
      </c>
      <c r="I35" s="51" t="inlineStr">
        <is>
          <t>A6246</t>
        </is>
      </c>
      <c r="J35" s="49" t="n">
        <v>97</v>
      </c>
      <c r="K35" s="11" t="inlineStr">
        <is>
          <t>銅質獎</t>
        </is>
      </c>
      <c r="L35" s="11" t="n"/>
      <c r="M35" s="21" t="n"/>
      <c r="N35" s="3" t="n"/>
      <c r="O35" s="3" t="n"/>
      <c r="P35" s="3" t="n"/>
      <c r="Q35" s="24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</row>
    <row customHeight="1" ht="16.5" r="36" s="29">
      <c r="A36" s="36" t="n"/>
      <c r="B36" s="36" t="n"/>
      <c r="C36" s="51" t="inlineStr">
        <is>
          <t>一跳二迴旋</t>
        </is>
      </c>
      <c r="D36" s="51" t="inlineStr">
        <is>
          <t>女子組</t>
        </is>
      </c>
      <c r="E36" s="51" t="inlineStr">
        <is>
          <t>六年級</t>
        </is>
      </c>
      <c r="F36" s="51" t="inlineStr">
        <is>
          <t>隘門國小</t>
        </is>
      </c>
      <c r="G36" s="51" t="inlineStr">
        <is>
          <t>洪瑀仙</t>
        </is>
      </c>
      <c r="H36" s="51" t="inlineStr">
        <is>
          <t>王韻筑</t>
        </is>
      </c>
      <c r="I36" s="51" t="inlineStr">
        <is>
          <t>A6233</t>
        </is>
      </c>
      <c r="J36" s="49" t="n">
        <v>95</v>
      </c>
      <c r="K36" s="11" t="inlineStr">
        <is>
          <t>銅質獎</t>
        </is>
      </c>
      <c r="L36" s="11" t="n"/>
      <c r="M36" s="21" t="n"/>
      <c r="N36" s="3" t="n"/>
      <c r="O36" s="3" t="n"/>
      <c r="P36" s="3" t="n"/>
      <c r="Q36" s="24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</row>
    <row customHeight="1" ht="16.5" r="37" s="29">
      <c r="A37" s="36" t="n"/>
      <c r="B37" s="36" t="n"/>
      <c r="C37" s="51" t="inlineStr">
        <is>
          <t>一跳二迴旋</t>
        </is>
      </c>
      <c r="D37" s="51" t="inlineStr">
        <is>
          <t>女子組</t>
        </is>
      </c>
      <c r="E37" s="51" t="inlineStr">
        <is>
          <t>六年級</t>
        </is>
      </c>
      <c r="F37" s="51" t="inlineStr">
        <is>
          <t>中山國小</t>
        </is>
      </c>
      <c r="G37" s="51" t="inlineStr">
        <is>
          <t>林宜蓁</t>
        </is>
      </c>
      <c r="H37" s="51" t="inlineStr">
        <is>
          <t>許俊達</t>
        </is>
      </c>
      <c r="I37" s="51" t="inlineStr">
        <is>
          <t>A6221</t>
        </is>
      </c>
      <c r="J37" s="49" t="n">
        <v>91</v>
      </c>
      <c r="K37" s="11" t="inlineStr">
        <is>
          <t>銅質獎</t>
        </is>
      </c>
      <c r="L37" s="11" t="n"/>
      <c r="M37" s="21" t="n"/>
      <c r="N37" s="3" t="n"/>
      <c r="O37" s="3" t="n"/>
      <c r="P37" s="3" t="n"/>
      <c r="Q37" s="24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</row>
    <row customHeight="1" ht="16.5" r="38" s="29">
      <c r="A38" s="36" t="n"/>
      <c r="B38" s="36" t="n"/>
      <c r="C38" s="51" t="inlineStr">
        <is>
          <t>一跳二迴旋</t>
        </is>
      </c>
      <c r="D38" s="51" t="inlineStr">
        <is>
          <t>女子組</t>
        </is>
      </c>
      <c r="E38" s="51" t="inlineStr">
        <is>
          <t>六年級</t>
        </is>
      </c>
      <c r="F38" s="51" t="inlineStr">
        <is>
          <t>將軍國小</t>
        </is>
      </c>
      <c r="G38" s="51" t="inlineStr">
        <is>
          <t>陳佳怡</t>
        </is>
      </c>
      <c r="H38" s="51" t="inlineStr">
        <is>
          <t>呂家奇</t>
        </is>
      </c>
      <c r="I38" s="51" t="inlineStr">
        <is>
          <t>A6244</t>
        </is>
      </c>
      <c r="J38" s="49" t="n">
        <v>89</v>
      </c>
      <c r="K38" s="11" t="inlineStr">
        <is>
          <t>銅質獎</t>
        </is>
      </c>
      <c r="L38" s="11" t="n"/>
      <c r="M38" s="21" t="n"/>
      <c r="N38" s="3" t="n"/>
      <c r="O38" s="3" t="n"/>
      <c r="P38" s="3" t="n"/>
      <c r="Q38" s="24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</row>
    <row customHeight="1" ht="16.5" r="39" s="29">
      <c r="A39" s="36" t="n"/>
      <c r="B39" s="36" t="n"/>
      <c r="C39" s="51" t="inlineStr">
        <is>
          <t>一跳二迴旋</t>
        </is>
      </c>
      <c r="D39" s="51" t="inlineStr">
        <is>
          <t>女子組</t>
        </is>
      </c>
      <c r="E39" s="51" t="inlineStr">
        <is>
          <t>六年級</t>
        </is>
      </c>
      <c r="F39" s="51" t="inlineStr">
        <is>
          <t>雙湖國小</t>
        </is>
      </c>
      <c r="G39" s="51" t="inlineStr">
        <is>
          <t>許禎芹</t>
        </is>
      </c>
      <c r="H39" s="51" t="inlineStr">
        <is>
          <t>李品琦</t>
        </is>
      </c>
      <c r="I39" s="51" t="inlineStr">
        <is>
          <t>A6248</t>
        </is>
      </c>
      <c r="J39" s="49" t="n">
        <v>82</v>
      </c>
      <c r="K39" s="11" t="inlineStr">
        <is>
          <t>銅質獎</t>
        </is>
      </c>
      <c r="L39" s="11" t="n"/>
      <c r="M39" s="21" t="n"/>
      <c r="N39" s="3" t="n"/>
      <c r="O39" s="3" t="n"/>
      <c r="P39" s="3" t="n"/>
      <c r="Q39" s="24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</row>
    <row customHeight="1" ht="16.5" r="40" s="29">
      <c r="A40" s="36" t="n"/>
      <c r="B40" s="36" t="n"/>
      <c r="C40" s="51" t="inlineStr">
        <is>
          <t>一跳二迴旋</t>
        </is>
      </c>
      <c r="D40" s="51" t="inlineStr">
        <is>
          <t>女子組</t>
        </is>
      </c>
      <c r="E40" s="51" t="inlineStr">
        <is>
          <t>六年級</t>
        </is>
      </c>
      <c r="F40" s="51" t="inlineStr">
        <is>
          <t>龍門國小</t>
        </is>
      </c>
      <c r="G40" s="51" t="inlineStr">
        <is>
          <t>顏芯鈴</t>
        </is>
      </c>
      <c r="H40" s="51" t="inlineStr">
        <is>
          <t>賴秀智</t>
        </is>
      </c>
      <c r="I40" s="51" t="inlineStr">
        <is>
          <t>A6231</t>
        </is>
      </c>
      <c r="J40" s="49" t="n">
        <v>82</v>
      </c>
      <c r="K40" s="11" t="inlineStr">
        <is>
          <t>銅質獎</t>
        </is>
      </c>
      <c r="L40" s="11" t="n"/>
      <c r="M40" s="21" t="n"/>
      <c r="N40" s="3" t="n"/>
      <c r="O40" s="3" t="n"/>
      <c r="P40" s="3" t="n"/>
      <c r="Q40" s="24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</row>
    <row customHeight="1" ht="16.5" r="41" s="29">
      <c r="A41" s="36" t="n"/>
      <c r="B41" s="36" t="n"/>
      <c r="C41" s="51" t="inlineStr">
        <is>
          <t>一跳二迴旋</t>
        </is>
      </c>
      <c r="D41" s="51" t="inlineStr">
        <is>
          <t>女子組</t>
        </is>
      </c>
      <c r="E41" s="51" t="inlineStr">
        <is>
          <t>六年級</t>
        </is>
      </c>
      <c r="F41" s="51" t="inlineStr">
        <is>
          <t>文澳國小</t>
        </is>
      </c>
      <c r="G41" s="51" t="inlineStr">
        <is>
          <t>蔡明恩</t>
        </is>
      </c>
      <c r="H41" s="51" t="inlineStr">
        <is>
          <t>曾永志</t>
        </is>
      </c>
      <c r="I41" s="51" t="inlineStr">
        <is>
          <t>A6252</t>
        </is>
      </c>
      <c r="J41" s="49" t="n">
        <v>81</v>
      </c>
      <c r="K41" s="39" t="n"/>
      <c r="L41" s="31" t="n"/>
      <c r="M41" s="21" t="n"/>
      <c r="N41" s="3" t="n"/>
      <c r="O41" s="3" t="n"/>
      <c r="P41" s="3" t="n"/>
      <c r="Q41" s="24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</row>
    <row customHeight="1" ht="16.5" r="42" s="29">
      <c r="A42" s="36" t="n"/>
      <c r="B42" s="36" t="n"/>
      <c r="C42" s="51" t="inlineStr">
        <is>
          <t>一跳二迴旋</t>
        </is>
      </c>
      <c r="D42" s="51" t="inlineStr">
        <is>
          <t>女子組</t>
        </is>
      </c>
      <c r="E42" s="51" t="inlineStr">
        <is>
          <t>六年級</t>
        </is>
      </c>
      <c r="F42" s="51" t="inlineStr">
        <is>
          <t>馬公國小</t>
        </is>
      </c>
      <c r="G42" s="51" t="inlineStr">
        <is>
          <t>洪郁婷</t>
        </is>
      </c>
      <c r="H42" s="51" t="inlineStr">
        <is>
          <t>蔡宏忠</t>
        </is>
      </c>
      <c r="I42" s="51" t="inlineStr">
        <is>
          <t>A6204</t>
        </is>
      </c>
      <c r="J42" s="49" t="n">
        <v>71</v>
      </c>
      <c r="K42" s="11" t="n"/>
      <c r="L42" s="31" t="n"/>
      <c r="M42" s="21" t="n"/>
      <c r="N42" s="3" t="n"/>
      <c r="O42" s="3" t="n"/>
      <c r="P42" s="3" t="n"/>
      <c r="Q42" s="24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</row>
    <row customHeight="1" ht="16.5" r="43" s="29">
      <c r="A43" s="36" t="n"/>
      <c r="B43" s="36" t="n"/>
      <c r="C43" s="51" t="inlineStr">
        <is>
          <t>一跳二迴旋</t>
        </is>
      </c>
      <c r="D43" s="51" t="inlineStr">
        <is>
          <t>女子組</t>
        </is>
      </c>
      <c r="E43" s="51" t="inlineStr">
        <is>
          <t>六年級</t>
        </is>
      </c>
      <c r="F43" s="51" t="inlineStr">
        <is>
          <t>龍門國小</t>
        </is>
      </c>
      <c r="G43" s="51" t="inlineStr">
        <is>
          <t>李庭萱</t>
        </is>
      </c>
      <c r="H43" s="51" t="inlineStr">
        <is>
          <t>賴秀智</t>
        </is>
      </c>
      <c r="I43" s="51" t="inlineStr">
        <is>
          <t>A6230</t>
        </is>
      </c>
      <c r="J43" s="49" t="n">
        <v>67</v>
      </c>
      <c r="K43" s="11" t="n"/>
      <c r="L43" s="31" t="n"/>
      <c r="M43" s="21" t="n"/>
      <c r="N43" s="3" t="n"/>
      <c r="O43" s="3" t="n"/>
      <c r="P43" s="3" t="n"/>
      <c r="Q43" s="24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</row>
    <row customHeight="1" ht="16.5" r="44" s="29">
      <c r="A44" s="36" t="n"/>
      <c r="B44" s="36" t="n"/>
      <c r="C44" s="51" t="inlineStr">
        <is>
          <t>一跳二迴旋</t>
        </is>
      </c>
      <c r="D44" s="51" t="inlineStr">
        <is>
          <t>女子組</t>
        </is>
      </c>
      <c r="E44" s="51" t="inlineStr">
        <is>
          <t>六年級</t>
        </is>
      </c>
      <c r="F44" s="51" t="inlineStr">
        <is>
          <t>中正國小</t>
        </is>
      </c>
      <c r="G44" s="51" t="inlineStr">
        <is>
          <t>郭采璇</t>
        </is>
      </c>
      <c r="H44" s="51" t="inlineStr">
        <is>
          <t>趙婌琄</t>
        </is>
      </c>
      <c r="I44" s="51" t="inlineStr">
        <is>
          <t>A6211</t>
        </is>
      </c>
      <c r="J44" s="49" t="n">
        <v>61</v>
      </c>
      <c r="K44" s="11" t="n"/>
      <c r="L44" s="31" t="n"/>
      <c r="M44" s="21" t="n"/>
      <c r="N44" s="3" t="n"/>
      <c r="O44" s="3" t="n"/>
      <c r="P44" s="3" t="n"/>
      <c r="Q44" s="24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</row>
    <row customHeight="1" ht="16.5" r="45" s="29">
      <c r="A45" s="36" t="n"/>
      <c r="B45" s="36" t="n"/>
      <c r="C45" s="51" t="inlineStr">
        <is>
          <t>一跳二迴旋</t>
        </is>
      </c>
      <c r="D45" s="51" t="inlineStr">
        <is>
          <t>女子組</t>
        </is>
      </c>
      <c r="E45" s="51" t="inlineStr">
        <is>
          <t>六年級</t>
        </is>
      </c>
      <c r="F45" s="51" t="inlineStr">
        <is>
          <t>中正國小</t>
        </is>
      </c>
      <c r="G45" s="51" t="inlineStr">
        <is>
          <t>林毓婕</t>
        </is>
      </c>
      <c r="H45" s="51" t="inlineStr">
        <is>
          <t>陳穎峰</t>
        </is>
      </c>
      <c r="I45" s="51" t="inlineStr">
        <is>
          <t>A6206</t>
        </is>
      </c>
      <c r="J45" s="49" t="n">
        <v>58</v>
      </c>
      <c r="K45" s="11" t="n"/>
      <c r="L45" s="31" t="n"/>
      <c r="M45" s="21" t="n"/>
      <c r="N45" s="3" t="n"/>
      <c r="O45" s="3" t="n"/>
      <c r="P45" s="3" t="n"/>
      <c r="Q45" s="24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</row>
    <row customHeight="1" ht="16.5" r="46" s="29">
      <c r="A46" s="36" t="n"/>
      <c r="B46" s="36" t="n"/>
      <c r="C46" s="51" t="inlineStr">
        <is>
          <t>一跳二迴旋</t>
        </is>
      </c>
      <c r="D46" s="51" t="inlineStr">
        <is>
          <t>女子組</t>
        </is>
      </c>
      <c r="E46" s="51" t="inlineStr">
        <is>
          <t>六年級</t>
        </is>
      </c>
      <c r="F46" s="51" t="inlineStr">
        <is>
          <t>嵵裡國小</t>
        </is>
      </c>
      <c r="G46" s="51" t="inlineStr">
        <is>
          <t>陳沛語</t>
        </is>
      </c>
      <c r="H46" s="51" t="inlineStr">
        <is>
          <t>許榮喜</t>
        </is>
      </c>
      <c r="I46" s="51" t="inlineStr">
        <is>
          <t>A6223</t>
        </is>
      </c>
      <c r="J46" s="49" t="n">
        <v>57</v>
      </c>
      <c r="K46" s="11" t="n"/>
      <c r="L46" s="31" t="n"/>
      <c r="M46" s="21" t="n"/>
      <c r="N46" s="3" t="n"/>
      <c r="O46" s="3" t="n"/>
      <c r="P46" s="3" t="n"/>
      <c r="Q46" s="24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</row>
    <row customHeight="1" ht="16.5" r="47" s="29">
      <c r="A47" s="36" t="n"/>
      <c r="B47" s="36" t="n"/>
      <c r="C47" s="51" t="inlineStr">
        <is>
          <t>一跳二迴旋</t>
        </is>
      </c>
      <c r="D47" s="51" t="inlineStr">
        <is>
          <t>女子組</t>
        </is>
      </c>
      <c r="E47" s="51" t="inlineStr">
        <is>
          <t>六年級</t>
        </is>
      </c>
      <c r="F47" s="51" t="inlineStr">
        <is>
          <t>中山國小</t>
        </is>
      </c>
      <c r="G47" s="51" t="inlineStr">
        <is>
          <t>許宸瑄</t>
        </is>
      </c>
      <c r="H47" s="51" t="inlineStr">
        <is>
          <t>謝幸芳</t>
        </is>
      </c>
      <c r="I47" s="51" t="inlineStr">
        <is>
          <t>A6222</t>
        </is>
      </c>
      <c r="J47" s="49" t="n">
        <v>45</v>
      </c>
      <c r="K47" s="11" t="n"/>
      <c r="L47" s="31" t="n"/>
      <c r="M47" s="21" t="n"/>
      <c r="N47" s="3" t="n"/>
      <c r="O47" s="3" t="n"/>
      <c r="P47" s="3" t="n"/>
      <c r="Q47" s="24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</row>
    <row customHeight="1" ht="16.5" r="48" s="29">
      <c r="A48" s="36" t="n"/>
      <c r="B48" s="36" t="n"/>
      <c r="C48" s="51" t="inlineStr">
        <is>
          <t>一跳二迴旋</t>
        </is>
      </c>
      <c r="D48" s="51" t="inlineStr">
        <is>
          <t>女子組</t>
        </is>
      </c>
      <c r="E48" s="51" t="inlineStr">
        <is>
          <t>六年級</t>
        </is>
      </c>
      <c r="F48" s="51" t="inlineStr">
        <is>
          <t>外垵國小</t>
        </is>
      </c>
      <c r="G48" s="51" t="inlineStr">
        <is>
          <t>李沛韓</t>
        </is>
      </c>
      <c r="H48" s="51" t="inlineStr">
        <is>
          <t>許如光</t>
        </is>
      </c>
      <c r="I48" s="51" t="inlineStr">
        <is>
          <t>A6242</t>
        </is>
      </c>
      <c r="J48" s="49" t="n">
        <v>39</v>
      </c>
      <c r="K48" s="11" t="n"/>
      <c r="L48" s="31" t="n"/>
      <c r="M48" s="21" t="n"/>
      <c r="N48" s="3" t="n"/>
      <c r="O48" s="3" t="n"/>
      <c r="P48" s="3" t="n"/>
      <c r="Q48" s="24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</row>
    <row customHeight="1" ht="16.5" r="49" s="29">
      <c r="A49" s="36" t="n"/>
      <c r="B49" s="36" t="n"/>
      <c r="C49" s="51" t="inlineStr">
        <is>
          <t>一跳二迴旋</t>
        </is>
      </c>
      <c r="D49" s="51" t="inlineStr">
        <is>
          <t>女子組</t>
        </is>
      </c>
      <c r="E49" s="51" t="inlineStr">
        <is>
          <t>六年級</t>
        </is>
      </c>
      <c r="F49" s="51" t="inlineStr">
        <is>
          <t>中興國小</t>
        </is>
      </c>
      <c r="G49" s="51" t="inlineStr">
        <is>
          <t>高沛穎</t>
        </is>
      </c>
      <c r="H49" s="51" t="inlineStr">
        <is>
          <t>游家玫</t>
        </is>
      </c>
      <c r="I49" s="51" t="inlineStr">
        <is>
          <t>A6219</t>
        </is>
      </c>
      <c r="J49" s="49" t="n">
        <v>38</v>
      </c>
      <c r="K49" s="11" t="n"/>
      <c r="L49" s="31" t="n"/>
      <c r="M49" s="21" t="n"/>
      <c r="N49" s="3" t="n"/>
      <c r="O49" s="3" t="n"/>
      <c r="P49" s="3" t="n"/>
      <c r="Q49" s="24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</row>
    <row customHeight="1" ht="16.5" r="50" s="29">
      <c r="A50" s="36" t="n"/>
      <c r="B50" s="36" t="n"/>
      <c r="C50" s="51" t="inlineStr">
        <is>
          <t>一跳二迴旋</t>
        </is>
      </c>
      <c r="D50" s="51" t="inlineStr">
        <is>
          <t>女子組</t>
        </is>
      </c>
      <c r="E50" s="51" t="inlineStr">
        <is>
          <t>六年級</t>
        </is>
      </c>
      <c r="F50" s="51" t="inlineStr">
        <is>
          <t>中興國小</t>
        </is>
      </c>
      <c r="G50" s="51" t="inlineStr">
        <is>
          <t>吳彥樺</t>
        </is>
      </c>
      <c r="H50" s="51" t="inlineStr">
        <is>
          <t>游家玫</t>
        </is>
      </c>
      <c r="I50" s="51" t="inlineStr">
        <is>
          <t>A6214</t>
        </is>
      </c>
      <c r="J50" s="49" t="n">
        <v>27</v>
      </c>
      <c r="K50" s="11" t="n"/>
      <c r="L50" s="31" t="n"/>
      <c r="M50" s="21" t="n"/>
      <c r="N50" s="3" t="n"/>
      <c r="O50" s="3" t="n"/>
      <c r="P50" s="3" t="n"/>
      <c r="Q50" s="24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</row>
    <row customHeight="1" ht="16.5" r="51" s="29">
      <c r="A51" s="36" t="n"/>
      <c r="B51" s="36" t="n"/>
      <c r="C51" s="51" t="inlineStr">
        <is>
          <t>一跳二迴旋</t>
        </is>
      </c>
      <c r="D51" s="51" t="inlineStr">
        <is>
          <t>女子組</t>
        </is>
      </c>
      <c r="E51" s="51" t="inlineStr">
        <is>
          <t>六年級</t>
        </is>
      </c>
      <c r="F51" s="51" t="inlineStr">
        <is>
          <t>湖西國小</t>
        </is>
      </c>
      <c r="G51" s="51" t="inlineStr">
        <is>
          <t>趙芸釩</t>
        </is>
      </c>
      <c r="H51" s="51" t="inlineStr">
        <is>
          <t>洪依霞</t>
        </is>
      </c>
      <c r="I51" s="51" t="inlineStr">
        <is>
          <t>A6226</t>
        </is>
      </c>
      <c r="J51" s="49" t="n">
        <v>25</v>
      </c>
      <c r="K51" s="11" t="n"/>
      <c r="L51" s="31" t="n"/>
      <c r="M51" s="21" t="n"/>
      <c r="N51" s="3" t="n"/>
      <c r="O51" s="3" t="n"/>
      <c r="P51" s="3" t="n"/>
      <c r="Q51" s="24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</row>
    <row customHeight="1" ht="16.5" r="52" s="29">
      <c r="A52" s="36" t="n"/>
      <c r="B52" s="36" t="n"/>
      <c r="C52" s="51" t="inlineStr">
        <is>
          <t>一跳二迴旋</t>
        </is>
      </c>
      <c r="D52" s="51" t="inlineStr">
        <is>
          <t>女子組</t>
        </is>
      </c>
      <c r="E52" s="51" t="inlineStr">
        <is>
          <t>六年級</t>
        </is>
      </c>
      <c r="F52" s="51" t="inlineStr">
        <is>
          <t>中正國小</t>
        </is>
      </c>
      <c r="G52" s="51" t="inlineStr">
        <is>
          <t>許予嫣</t>
        </is>
      </c>
      <c r="H52" s="51" t="inlineStr">
        <is>
          <t>陳穎峰</t>
        </is>
      </c>
      <c r="I52" s="51" t="inlineStr">
        <is>
          <t>A6210</t>
        </is>
      </c>
      <c r="J52" s="49" t="n">
        <v>24</v>
      </c>
      <c r="K52" s="39" t="n"/>
      <c r="L52" s="31" t="n"/>
      <c r="M52" s="21" t="n"/>
      <c r="N52" s="3" t="n"/>
      <c r="O52" s="3" t="n"/>
      <c r="P52" s="3" t="n"/>
      <c r="Q52" s="24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</row>
    <row customHeight="1" ht="16.5" r="53" s="29">
      <c r="A53" s="36" t="n"/>
      <c r="B53" s="36" t="n"/>
      <c r="C53" s="51" t="inlineStr">
        <is>
          <t>一跳二迴旋</t>
        </is>
      </c>
      <c r="D53" s="51" t="inlineStr">
        <is>
          <t>女子組</t>
        </is>
      </c>
      <c r="E53" s="51" t="inlineStr">
        <is>
          <t>六年級</t>
        </is>
      </c>
      <c r="F53" s="51" t="inlineStr">
        <is>
          <t>吉貝國小</t>
        </is>
      </c>
      <c r="G53" s="51" t="inlineStr">
        <is>
          <t>陳渝萱</t>
        </is>
      </c>
      <c r="H53" s="51" t="inlineStr">
        <is>
          <t>鄭珮琳</t>
        </is>
      </c>
      <c r="I53" s="51" t="inlineStr">
        <is>
          <t>A6237</t>
        </is>
      </c>
      <c r="J53" s="49" t="n">
        <v>20</v>
      </c>
      <c r="K53" s="11" t="n"/>
      <c r="L53" s="31" t="n"/>
      <c r="M53" s="21" t="n"/>
      <c r="N53" s="3" t="n"/>
      <c r="O53" s="3" t="n"/>
      <c r="P53" s="3" t="n"/>
      <c r="Q53" s="24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</row>
    <row customHeight="1" ht="16.5" r="54" s="29">
      <c r="A54" s="36" t="n"/>
      <c r="B54" s="36" t="n"/>
      <c r="C54" s="51" t="inlineStr">
        <is>
          <t>一跳二迴旋</t>
        </is>
      </c>
      <c r="D54" s="51" t="inlineStr">
        <is>
          <t>女子組</t>
        </is>
      </c>
      <c r="E54" s="51" t="inlineStr">
        <is>
          <t>六年級</t>
        </is>
      </c>
      <c r="F54" s="51" t="inlineStr">
        <is>
          <t>中正國小</t>
        </is>
      </c>
      <c r="G54" s="51" t="inlineStr">
        <is>
          <t>歐冠妤</t>
        </is>
      </c>
      <c r="H54" s="51" t="inlineStr">
        <is>
          <t>陳穎峰</t>
        </is>
      </c>
      <c r="I54" s="51" t="inlineStr">
        <is>
          <t>A6207</t>
        </is>
      </c>
      <c r="J54" s="49" t="n">
        <v>19</v>
      </c>
      <c r="K54" s="11" t="n"/>
      <c r="L54" s="31" t="n"/>
      <c r="M54" s="21" t="n"/>
      <c r="N54" s="3" t="n"/>
      <c r="O54" s="3" t="n"/>
      <c r="P54" s="3" t="n"/>
      <c r="Q54" s="24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</row>
    <row customHeight="1" ht="16.5" r="55" s="29">
      <c r="A55" s="36" t="n"/>
      <c r="B55" s="36" t="n"/>
      <c r="C55" s="51" t="inlineStr">
        <is>
          <t>一跳二迴旋</t>
        </is>
      </c>
      <c r="D55" s="51" t="inlineStr">
        <is>
          <t>女子組</t>
        </is>
      </c>
      <c r="E55" s="51" t="inlineStr">
        <is>
          <t>六年級</t>
        </is>
      </c>
      <c r="F55" s="51" t="inlineStr">
        <is>
          <t>文澳國小</t>
        </is>
      </c>
      <c r="G55" s="51" t="inlineStr">
        <is>
          <t>蘇芮嫺</t>
        </is>
      </c>
      <c r="H55" s="51" t="inlineStr">
        <is>
          <t>曾永志</t>
        </is>
      </c>
      <c r="I55" s="51" t="inlineStr">
        <is>
          <t>A6253</t>
        </is>
      </c>
      <c r="J55" s="49" t="n">
        <v>18</v>
      </c>
      <c r="K55" s="11" t="n"/>
      <c r="L55" s="31" t="n"/>
      <c r="M55" s="21" t="n"/>
      <c r="N55" s="3" t="n"/>
      <c r="O55" s="3" t="n"/>
      <c r="P55" s="3" t="n"/>
      <c r="Q55" s="24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</row>
    <row customHeight="1" ht="16.5" r="56" s="29">
      <c r="A56" s="36" t="n"/>
      <c r="B56" s="36" t="n"/>
      <c r="C56" s="51" t="inlineStr">
        <is>
          <t>一跳二迴旋</t>
        </is>
      </c>
      <c r="D56" s="51" t="inlineStr">
        <is>
          <t>女子組</t>
        </is>
      </c>
      <c r="E56" s="51" t="inlineStr">
        <is>
          <t>六年級</t>
        </is>
      </c>
      <c r="F56" s="51" t="inlineStr">
        <is>
          <t>馬公國小</t>
        </is>
      </c>
      <c r="G56" s="51" t="inlineStr">
        <is>
          <t>李竺芸</t>
        </is>
      </c>
      <c r="H56" s="51" t="inlineStr">
        <is>
          <t>蔡宏忠</t>
        </is>
      </c>
      <c r="I56" s="51" t="inlineStr">
        <is>
          <t>A6202</t>
        </is>
      </c>
      <c r="J56" s="49" t="n">
        <v>14</v>
      </c>
      <c r="K56" s="39" t="n"/>
      <c r="L56" s="31" t="n"/>
      <c r="M56" s="21" t="n"/>
      <c r="N56" s="3" t="n"/>
      <c r="O56" s="3" t="n"/>
      <c r="P56" s="3" t="n"/>
      <c r="Q56" s="24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</row>
    <row customHeight="1" ht="16.5" r="57" s="29">
      <c r="A57" s="36" t="n"/>
      <c r="B57" s="36" t="n"/>
      <c r="C57" s="51" t="inlineStr">
        <is>
          <t>一跳二迴旋</t>
        </is>
      </c>
      <c r="D57" s="51" t="inlineStr">
        <is>
          <t>女子組</t>
        </is>
      </c>
      <c r="E57" s="51" t="inlineStr">
        <is>
          <t>六年級</t>
        </is>
      </c>
      <c r="F57" s="66" t="inlineStr">
        <is>
          <t>文澳國小</t>
        </is>
      </c>
      <c r="G57" s="66" t="inlineStr">
        <is>
          <t>劉妍宸</t>
        </is>
      </c>
      <c r="H57" s="66" t="inlineStr">
        <is>
          <t>歐采欣</t>
        </is>
      </c>
      <c r="I57" s="66" t="inlineStr">
        <is>
          <t>A6249</t>
        </is>
      </c>
      <c r="J57" s="49" t="n">
        <v>9</v>
      </c>
      <c r="K57" s="11" t="n"/>
      <c r="L57" s="31" t="n"/>
      <c r="M57" s="21" t="n"/>
      <c r="N57" s="3" t="n"/>
      <c r="O57" s="3" t="n"/>
      <c r="P57" s="3" t="n"/>
      <c r="Q57" s="24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</row>
    <row customHeight="1" ht="16.5" r="58" s="29">
      <c r="A58" s="36" t="n"/>
      <c r="B58" s="36" t="n"/>
      <c r="C58" s="11" t="n"/>
      <c r="D58" s="11" t="n"/>
      <c r="E58" s="11" t="n"/>
      <c r="F58" s="50" t="n"/>
      <c r="G58" s="50" t="n"/>
      <c r="H58" s="50" t="n"/>
      <c r="I58" s="50" t="n"/>
      <c r="J58" s="49" t="n"/>
      <c r="K58" s="11" t="n"/>
      <c r="L58" s="33" t="n"/>
      <c r="M58" s="3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24" t="n"/>
      <c r="AA58" s="24" t="n"/>
      <c r="AB58" s="24" t="n"/>
    </row>
    <row customHeight="1" ht="16.5" r="59" s="29">
      <c r="A59" s="19" t="n"/>
      <c r="B59" s="19" t="n"/>
      <c r="C59" s="12" t="n"/>
      <c r="D59" s="11" t="n"/>
      <c r="E59" s="11" t="n"/>
      <c r="F59" s="50" t="n"/>
      <c r="G59" s="50" t="n"/>
      <c r="H59" s="50" t="n"/>
      <c r="I59" s="50" t="n"/>
      <c r="J59" s="49" t="n"/>
      <c r="K59" s="11" t="n"/>
      <c r="L59" s="33" t="n"/>
      <c r="M59" s="3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  <c r="AA59" s="24" t="n"/>
      <c r="AB59" s="24" t="n"/>
    </row>
    <row customHeight="1" ht="16.5" r="60" s="29">
      <c r="A60" s="36" t="n"/>
      <c r="B60" s="36" t="n"/>
      <c r="C60" s="67" t="n"/>
      <c r="D60" s="11" t="n"/>
      <c r="E60" s="11" t="n"/>
      <c r="F60" s="50" t="n"/>
      <c r="G60" s="50" t="n"/>
      <c r="H60" s="50" t="n"/>
      <c r="I60" s="50" t="n"/>
      <c r="J60" s="49" t="n"/>
      <c r="K60" s="39" t="n"/>
      <c r="L60" s="33" t="n"/>
      <c r="M60" s="3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  <c r="AA60" s="24" t="n"/>
      <c r="AB60" s="24" t="n"/>
    </row>
    <row customHeight="1" ht="16.5" r="61" s="29">
      <c r="A61" s="36" t="n"/>
      <c r="B61" s="36" t="n"/>
      <c r="C61" s="67" t="n"/>
      <c r="D61" s="11" t="n"/>
      <c r="E61" s="11" t="n"/>
      <c r="F61" s="50" t="n"/>
      <c r="G61" s="50" t="n"/>
      <c r="H61" s="50" t="n"/>
      <c r="I61" s="50" t="n"/>
      <c r="J61" s="49" t="n"/>
      <c r="K61" s="11" t="n"/>
      <c r="L61" s="33" t="n"/>
      <c r="M61" s="3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</row>
    <row customHeight="1" ht="16.5" r="62" s="29">
      <c r="A62" s="36" t="n"/>
      <c r="B62" s="36" t="n"/>
      <c r="C62" s="67" t="n"/>
      <c r="D62" s="11" t="n"/>
      <c r="E62" s="11" t="n"/>
      <c r="F62" s="50" t="n"/>
      <c r="G62" s="50" t="n"/>
      <c r="H62" s="50" t="n"/>
      <c r="I62" s="50" t="n"/>
      <c r="J62" s="49" t="n"/>
      <c r="K62" s="11" t="n"/>
      <c r="L62" s="33" t="n"/>
      <c r="M62" s="3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  <c r="AA62" s="24" t="n"/>
      <c r="AB62" s="24" t="n"/>
    </row>
    <row customHeight="1" ht="16.5" r="63" s="29">
      <c r="A63" s="36" t="n"/>
      <c r="B63" s="36" t="n"/>
      <c r="C63" s="11" t="n"/>
      <c r="D63" s="11" t="n"/>
      <c r="E63" s="11" t="n"/>
      <c r="F63" s="11" t="n"/>
      <c r="G63" s="11" t="n"/>
      <c r="H63" s="11" t="n"/>
      <c r="I63" s="11" t="n"/>
      <c r="J63" s="49" t="n"/>
      <c r="K63" s="11" t="n"/>
      <c r="L63" s="33" t="n"/>
      <c r="M63" s="21" t="n"/>
      <c r="N63" s="3" t="n"/>
      <c r="O63" s="3" t="n"/>
      <c r="P63" s="3" t="n"/>
      <c r="Q63" s="24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</row>
    <row customHeight="1" ht="16.5" r="64" s="29">
      <c r="A64" s="36" t="n"/>
      <c r="B64" s="36" t="n"/>
      <c r="C64" s="11" t="n"/>
      <c r="D64" s="11" t="n"/>
      <c r="E64" s="11" t="n"/>
      <c r="F64" s="11" t="n"/>
      <c r="G64" s="11" t="n"/>
      <c r="H64" s="11" t="n"/>
      <c r="I64" s="11" t="n"/>
      <c r="J64" s="49" t="n"/>
      <c r="K64" s="11" t="n"/>
      <c r="L64" s="33" t="n"/>
      <c r="M64" s="21" t="n"/>
      <c r="N64" s="3" t="n"/>
      <c r="O64" s="3" t="n"/>
      <c r="P64" s="3" t="n"/>
      <c r="Q64" s="24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</row>
    <row customHeight="1" ht="16.5" r="65" s="29">
      <c r="A65" s="36" t="n"/>
      <c r="B65" s="36" t="n"/>
      <c r="C65" s="11" t="n"/>
      <c r="D65" s="11" t="n"/>
      <c r="E65" s="11" t="n"/>
      <c r="F65" s="11" t="n"/>
      <c r="G65" s="11" t="n"/>
      <c r="H65" s="11" t="n"/>
      <c r="I65" s="11" t="n"/>
      <c r="J65" s="49" t="n"/>
      <c r="K65" s="11" t="n"/>
      <c r="L65" s="33" t="n"/>
      <c r="M65" s="21" t="n"/>
      <c r="N65" s="3" t="n"/>
      <c r="O65" s="3" t="n"/>
      <c r="P65" s="3" t="n"/>
      <c r="Q65" s="24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</row>
    <row customHeight="1" ht="16.5" r="66" s="29">
      <c r="A66" s="36" t="n"/>
      <c r="B66" s="36" t="n"/>
      <c r="C66" s="11" t="n"/>
      <c r="D66" s="11" t="n"/>
      <c r="E66" s="11" t="n"/>
      <c r="F66" s="11" t="n"/>
      <c r="G66" s="11" t="n"/>
      <c r="H66" s="11" t="n"/>
      <c r="I66" s="11" t="n"/>
      <c r="J66" s="49" t="n"/>
      <c r="K66" s="11" t="n"/>
      <c r="L66" s="33" t="n"/>
      <c r="M66" s="21" t="n"/>
      <c r="N66" s="3" t="n"/>
      <c r="O66" s="3" t="n"/>
      <c r="P66" s="3" t="n"/>
      <c r="Q66" s="24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</row>
    <row customHeight="1" ht="16.5" r="67" s="29">
      <c r="A67" s="36" t="n"/>
      <c r="B67" s="36" t="n"/>
      <c r="C67" s="67" t="n"/>
      <c r="D67" s="21" t="n"/>
      <c r="E67" s="21" t="n"/>
      <c r="F67" s="21" t="n"/>
      <c r="G67" s="21" t="n"/>
      <c r="H67" s="21" t="n"/>
      <c r="I67" s="11" t="n"/>
      <c r="J67" s="49" t="n"/>
      <c r="K67" s="39" t="n"/>
      <c r="L67" s="33" t="n"/>
      <c r="M67" s="21" t="n"/>
      <c r="N67" s="3" t="n"/>
      <c r="O67" s="3" t="n"/>
      <c r="P67" s="3" t="n"/>
      <c r="Q67" s="24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</row>
    <row customHeight="1" ht="16.5" r="68" s="29">
      <c r="A68" s="36" t="n"/>
      <c r="B68" s="36" t="n"/>
      <c r="C68" s="67" t="n"/>
      <c r="D68" s="21" t="n"/>
      <c r="E68" s="21" t="n"/>
      <c r="F68" s="21" t="n"/>
      <c r="G68" s="21" t="n"/>
      <c r="H68" s="21" t="n"/>
      <c r="I68" s="11" t="n"/>
      <c r="J68" s="49" t="n"/>
      <c r="K68" s="11" t="n"/>
      <c r="L68" s="33" t="n"/>
      <c r="M68" s="21" t="n"/>
      <c r="N68" s="3" t="n"/>
      <c r="O68" s="3" t="n"/>
      <c r="P68" s="3" t="n"/>
      <c r="Q68" s="24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</row>
    <row customHeight="1" ht="16.5" r="69" s="29">
      <c r="A69" s="36" t="n"/>
      <c r="B69" s="36" t="n"/>
      <c r="C69" s="67" t="n"/>
      <c r="D69" s="21" t="n"/>
      <c r="E69" s="21" t="n"/>
      <c r="F69" s="21" t="n"/>
      <c r="G69" s="21" t="n"/>
      <c r="H69" s="21" t="n"/>
      <c r="I69" s="11" t="n"/>
      <c r="J69" s="49" t="n"/>
      <c r="K69" s="11" t="n"/>
      <c r="L69" s="33" t="n"/>
      <c r="M69" s="21" t="n"/>
      <c r="N69" s="3" t="n"/>
      <c r="O69" s="3" t="n"/>
      <c r="P69" s="3" t="n"/>
      <c r="Q69" s="24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</row>
    <row customHeight="1" ht="16.5" r="70" s="29">
      <c r="A70" s="36" t="n"/>
      <c r="B70" s="36" t="n"/>
      <c r="C70" s="67" t="n"/>
      <c r="D70" s="21" t="n"/>
      <c r="E70" s="21" t="n"/>
      <c r="F70" s="21" t="n"/>
      <c r="G70" s="21" t="n"/>
      <c r="H70" s="21" t="n"/>
      <c r="I70" s="11" t="n"/>
      <c r="J70" s="49" t="n"/>
      <c r="K70" s="11" t="n"/>
      <c r="L70" s="33" t="n"/>
      <c r="M70" s="21" t="n"/>
      <c r="N70" s="3" t="n"/>
      <c r="O70" s="3" t="n"/>
      <c r="P70" s="3" t="n"/>
      <c r="Q70" s="24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</row>
    <row customHeight="1" ht="16.5" r="71" s="29">
      <c r="A71" s="36" t="n"/>
      <c r="B71" s="36" t="n"/>
      <c r="C71" s="67" t="n"/>
      <c r="D71" s="21" t="n"/>
      <c r="E71" s="21" t="n"/>
      <c r="F71" s="21" t="n"/>
      <c r="G71" s="21" t="n"/>
      <c r="H71" s="21" t="n"/>
      <c r="I71" s="11" t="n"/>
      <c r="J71" s="49" t="n"/>
      <c r="K71" s="39" t="n"/>
      <c r="L71" s="33" t="n"/>
      <c r="M71" s="34" t="n"/>
      <c r="N71" s="24" t="n"/>
      <c r="O71" s="24" t="n"/>
      <c r="P71" s="24" t="n"/>
      <c r="Q71" s="24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</row>
    <row customHeight="1" ht="16.5" r="72" s="29">
      <c r="A72" s="36" t="n"/>
      <c r="B72" s="36" t="n"/>
      <c r="C72" s="67" t="n"/>
      <c r="D72" s="21" t="n"/>
      <c r="E72" s="21" t="n"/>
      <c r="F72" s="21" t="n"/>
      <c r="G72" s="21" t="n"/>
      <c r="H72" s="21" t="n"/>
      <c r="I72" s="11" t="n"/>
      <c r="J72" s="49" t="n"/>
      <c r="K72" s="11" t="n"/>
      <c r="L72" s="33" t="n"/>
      <c r="M72" s="34" t="n"/>
      <c r="N72" s="24" t="n"/>
      <c r="O72" s="24" t="n"/>
      <c r="P72" s="24" t="n"/>
      <c r="Q72" s="24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</row>
    <row customHeight="1" ht="16.5" r="73" s="29">
      <c r="A73" s="36" t="n"/>
      <c r="B73" s="36" t="n"/>
      <c r="C73" s="67" t="n"/>
      <c r="D73" s="21" t="n"/>
      <c r="E73" s="21" t="n"/>
      <c r="F73" s="21" t="n"/>
      <c r="G73" s="21" t="n"/>
      <c r="H73" s="21" t="n"/>
      <c r="I73" s="11" t="n"/>
      <c r="J73" s="49" t="n"/>
      <c r="K73" s="11" t="n"/>
      <c r="L73" s="33" t="n"/>
      <c r="M73" s="34" t="n"/>
      <c r="N73" s="24" t="n"/>
      <c r="O73" s="24" t="n"/>
      <c r="P73" s="24" t="n"/>
      <c r="Q73" s="24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</row>
    <row customHeight="1" ht="16.5" r="74" s="29">
      <c r="A74" s="36" t="n"/>
      <c r="B74" s="36" t="n"/>
      <c r="C74" s="67" t="n"/>
      <c r="D74" s="21" t="n"/>
      <c r="E74" s="21" t="n"/>
      <c r="F74" s="21" t="n"/>
      <c r="G74" s="21" t="n"/>
      <c r="H74" s="21" t="n"/>
      <c r="I74" s="11" t="n"/>
      <c r="J74" s="49" t="n"/>
      <c r="K74" s="11" t="n"/>
      <c r="L74" s="33" t="n"/>
      <c r="M74" s="34" t="n"/>
      <c r="N74" s="24" t="n"/>
      <c r="O74" s="24" t="n"/>
      <c r="P74" s="24" t="n"/>
      <c r="Q74" s="24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</row>
    <row customHeight="1" ht="16.5" r="75" s="29">
      <c r="A75" s="36" t="n"/>
      <c r="B75" s="36" t="n"/>
      <c r="C75" s="67" t="n"/>
      <c r="D75" s="21" t="n"/>
      <c r="E75" s="21" t="n"/>
      <c r="F75" s="21" t="n"/>
      <c r="G75" s="21" t="n"/>
      <c r="H75" s="21" t="n"/>
      <c r="I75" s="11" t="n"/>
      <c r="J75" s="49" t="n"/>
      <c r="K75" s="11" t="n"/>
      <c r="L75" s="33" t="n"/>
      <c r="M75" s="34" t="n"/>
      <c r="N75" s="24" t="n"/>
      <c r="O75" s="24" t="n"/>
      <c r="P75" s="24" t="n"/>
      <c r="Q75" s="24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</row>
    <row customHeight="1" ht="16.5" r="76" s="29">
      <c r="A76" s="36" t="n"/>
      <c r="B76" s="36" t="n"/>
      <c r="C76" s="21" t="n"/>
      <c r="D76" s="21" t="n"/>
      <c r="E76" s="21" t="n"/>
      <c r="F76" s="21" t="n"/>
      <c r="G76" s="21" t="n"/>
      <c r="H76" s="21" t="n"/>
      <c r="I76" s="11" t="n"/>
      <c r="J76" s="49" t="n"/>
      <c r="K76" s="11" t="n"/>
      <c r="L76" s="33" t="n"/>
      <c r="M76" s="34" t="n"/>
      <c r="N76" s="24" t="n"/>
      <c r="O76" s="24" t="n"/>
      <c r="P76" s="24" t="n"/>
      <c r="Q76" s="24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</row>
    <row customHeight="1" ht="16.5" r="77" s="29">
      <c r="A77" s="36" t="n"/>
      <c r="B77" s="36" t="n"/>
      <c r="C77" s="21" t="n"/>
      <c r="D77" s="21" t="n"/>
      <c r="E77" s="21" t="n"/>
      <c r="F77" s="21" t="n"/>
      <c r="G77" s="21" t="n"/>
      <c r="H77" s="21" t="n"/>
      <c r="I77" s="11" t="n"/>
      <c r="J77" s="49" t="n"/>
      <c r="K77" s="11" t="n"/>
      <c r="L77" s="33" t="n"/>
      <c r="M77" s="34" t="n"/>
      <c r="N77" s="24" t="n"/>
      <c r="O77" s="24" t="n"/>
      <c r="P77" s="24" t="n"/>
      <c r="Q77" s="24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</row>
    <row customHeight="1" ht="16.5" r="78" s="29">
      <c r="A78" s="36" t="n"/>
      <c r="B78" s="36" t="n"/>
      <c r="C78" s="21" t="n"/>
      <c r="D78" s="21" t="n"/>
      <c r="E78" s="21" t="n"/>
      <c r="F78" s="21" t="n"/>
      <c r="G78" s="21" t="n"/>
      <c r="H78" s="21" t="n"/>
      <c r="I78" s="11" t="n"/>
      <c r="J78" s="49" t="n"/>
      <c r="K78" s="11" t="n"/>
      <c r="L78" s="33" t="n"/>
      <c r="M78" s="34" t="n"/>
      <c r="N78" s="24" t="n"/>
      <c r="O78" s="24" t="n"/>
      <c r="P78" s="24" t="n"/>
      <c r="Q78" s="24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</row>
    <row customHeight="1" ht="16.5" r="79" s="29">
      <c r="A79" s="36" t="n"/>
      <c r="B79" s="36" t="n"/>
      <c r="C79" s="21" t="n"/>
      <c r="D79" s="21" t="n"/>
      <c r="E79" s="21" t="n"/>
      <c r="F79" s="21" t="n"/>
      <c r="G79" s="21" t="n"/>
      <c r="H79" s="21" t="n"/>
      <c r="I79" s="11" t="n"/>
      <c r="J79" s="49" t="n"/>
      <c r="K79" s="11" t="n"/>
      <c r="L79" s="33" t="n"/>
      <c r="M79" s="34" t="n"/>
      <c r="N79" s="24" t="n"/>
      <c r="O79" s="24" t="n"/>
      <c r="P79" s="24" t="n"/>
      <c r="Q79" s="24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</row>
    <row customHeight="1" ht="16.5" r="80" s="29">
      <c r="A80" s="36" t="n"/>
      <c r="B80" s="36" t="n"/>
      <c r="C80" s="21" t="n"/>
      <c r="D80" s="21" t="n"/>
      <c r="E80" s="21" t="n"/>
      <c r="F80" s="21" t="n"/>
      <c r="G80" s="21" t="n"/>
      <c r="H80" s="21" t="n"/>
      <c r="I80" s="11" t="n"/>
      <c r="J80" s="49" t="n"/>
      <c r="K80" s="11" t="n"/>
      <c r="L80" s="33" t="n"/>
      <c r="M80" s="34" t="n"/>
      <c r="N80" s="24" t="n"/>
      <c r="O80" s="24" t="n"/>
      <c r="P80" s="24" t="n"/>
      <c r="Q80" s="24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</row>
    <row customHeight="1" ht="16.5" r="81" s="29">
      <c r="A81" s="36" t="n"/>
      <c r="B81" s="36" t="n"/>
      <c r="C81" s="33" t="n"/>
      <c r="D81" s="21" t="n"/>
      <c r="E81" s="33" t="n"/>
      <c r="F81" s="11" t="n"/>
      <c r="G81" s="33" t="n"/>
      <c r="H81" s="33" t="n"/>
      <c r="I81" s="33" t="n"/>
      <c r="J81" s="49" t="n"/>
      <c r="K81" s="11" t="n"/>
      <c r="L81" s="33" t="n"/>
      <c r="M81" s="34" t="n"/>
      <c r="N81" s="24" t="n"/>
      <c r="O81" s="24" t="n"/>
      <c r="P81" s="24" t="n"/>
      <c r="Q81" s="24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</row>
    <row customHeight="1" ht="16.5" r="82" s="29">
      <c r="A82" s="36" t="n"/>
      <c r="B82" s="36" t="n"/>
      <c r="C82" s="33" t="n"/>
      <c r="D82" s="21" t="n"/>
      <c r="E82" s="33" t="n"/>
      <c r="F82" s="11" t="n"/>
      <c r="G82" s="33" t="n"/>
      <c r="H82" s="33" t="n"/>
      <c r="I82" s="33" t="n"/>
      <c r="J82" s="49" t="n"/>
      <c r="K82" s="11" t="n"/>
      <c r="L82" s="33" t="n"/>
      <c r="M82" s="34" t="n"/>
      <c r="N82" s="24" t="n"/>
      <c r="O82" s="24" t="n"/>
      <c r="P82" s="24" t="n"/>
      <c r="Q82" s="24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</row>
    <row customHeight="1" ht="16.5" r="83" s="29">
      <c r="A83" s="36" t="n"/>
      <c r="B83" s="36" t="n"/>
      <c r="C83" s="33" t="n"/>
      <c r="D83" s="33" t="n"/>
      <c r="E83" s="33" t="n"/>
      <c r="F83" s="11" t="n"/>
      <c r="G83" s="33" t="n"/>
      <c r="H83" s="33" t="n"/>
      <c r="I83" s="33" t="n"/>
      <c r="J83" s="49" t="n"/>
      <c r="K83" s="25" t="n"/>
      <c r="L83" s="33" t="n"/>
      <c r="M83" s="34" t="n"/>
      <c r="N83" s="24" t="n"/>
      <c r="O83" s="24" t="n"/>
      <c r="P83" s="24" t="n"/>
      <c r="Q83" s="24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</row>
    <row customHeight="1" ht="16.5" r="84" s="29">
      <c r="A84" s="36" t="n"/>
      <c r="B84" s="36" t="n"/>
      <c r="C84" s="33" t="n"/>
      <c r="D84" s="33" t="n"/>
      <c r="E84" s="33" t="n"/>
      <c r="F84" s="11" t="n"/>
      <c r="G84" s="33" t="n"/>
      <c r="H84" s="33" t="n"/>
      <c r="I84" s="33" t="n"/>
      <c r="J84" s="49" t="n"/>
      <c r="K84" s="25" t="n"/>
      <c r="L84" s="33" t="n"/>
      <c r="M84" s="34" t="n"/>
      <c r="N84" s="24" t="n"/>
      <c r="O84" s="24" t="n"/>
      <c r="P84" s="24" t="n"/>
      <c r="Q84" s="24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</row>
    <row customHeight="1" ht="16.5" r="85" s="29">
      <c r="A85" s="36" t="n"/>
      <c r="B85" s="36" t="n"/>
      <c r="C85" s="33" t="n"/>
      <c r="D85" s="33" t="n"/>
      <c r="E85" s="33" t="n"/>
      <c r="F85" s="11" t="n"/>
      <c r="G85" s="33" t="n"/>
      <c r="H85" s="33" t="n"/>
      <c r="I85" s="33" t="n"/>
      <c r="J85" s="49" t="n"/>
      <c r="K85" s="25" t="n"/>
      <c r="L85" s="33" t="n"/>
      <c r="M85" s="34" t="n"/>
      <c r="N85" s="24" t="n"/>
      <c r="O85" s="24" t="n"/>
      <c r="P85" s="24" t="n"/>
      <c r="Q85" s="24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</row>
    <row customHeight="1" ht="16.5" r="86" s="29">
      <c r="A86" s="36" t="n"/>
      <c r="B86" s="36" t="n"/>
      <c r="C86" s="33" t="n"/>
      <c r="D86" s="33" t="n"/>
      <c r="E86" s="33" t="n"/>
      <c r="F86" s="11" t="n"/>
      <c r="G86" s="33" t="n"/>
      <c r="H86" s="33" t="n"/>
      <c r="I86" s="33" t="n"/>
      <c r="J86" s="49" t="n"/>
      <c r="K86" s="25" t="n"/>
      <c r="L86" s="33" t="n"/>
      <c r="M86" s="34" t="n"/>
      <c r="N86" s="24" t="n"/>
      <c r="O86" s="24" t="n"/>
      <c r="P86" s="24" t="n"/>
      <c r="Q86" s="24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</row>
    <row customHeight="1" ht="16.5" r="87" s="29">
      <c r="A87" s="36" t="n"/>
      <c r="B87" s="36" t="n"/>
      <c r="C87" s="33" t="n"/>
      <c r="D87" s="33" t="n"/>
      <c r="E87" s="33" t="n"/>
      <c r="F87" s="11" t="n"/>
      <c r="G87" s="33" t="n"/>
      <c r="H87" s="33" t="n"/>
      <c r="I87" s="33" t="n"/>
      <c r="J87" s="49" t="n"/>
      <c r="K87" s="25" t="n"/>
      <c r="L87" s="33" t="n"/>
      <c r="M87" s="34" t="n"/>
      <c r="N87" s="24" t="n"/>
      <c r="O87" s="24" t="n"/>
      <c r="P87" s="24" t="n"/>
      <c r="Q87" s="24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</row>
    <row customHeight="1" ht="16.5" r="88" s="29">
      <c r="A88" s="36" t="n"/>
      <c r="B88" s="36" t="n"/>
      <c r="C88" s="33" t="n"/>
      <c r="D88" s="33" t="n"/>
      <c r="E88" s="33" t="n"/>
      <c r="F88" s="11" t="n"/>
      <c r="G88" s="33" t="n"/>
      <c r="H88" s="33" t="n"/>
      <c r="I88" s="33" t="n"/>
      <c r="J88" s="49" t="n"/>
      <c r="K88" s="25" t="n"/>
      <c r="L88" s="33" t="n"/>
      <c r="M88" s="34" t="n"/>
      <c r="N88" s="24" t="n"/>
      <c r="O88" s="24" t="n"/>
      <c r="P88" s="24" t="n"/>
      <c r="Q88" s="24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</row>
    <row customHeight="1" ht="16.5" r="89" s="29">
      <c r="A89" s="36" t="n"/>
      <c r="B89" s="36" t="n"/>
      <c r="C89" s="33" t="n"/>
      <c r="D89" s="33" t="n"/>
      <c r="E89" s="33" t="n"/>
      <c r="F89" s="11" t="n"/>
      <c r="G89" s="33" t="n"/>
      <c r="H89" s="33" t="n"/>
      <c r="I89" s="33" t="n"/>
      <c r="J89" s="49" t="n"/>
      <c r="K89" s="25" t="n"/>
      <c r="L89" s="33" t="n"/>
      <c r="M89" s="34" t="n"/>
      <c r="N89" s="24" t="n"/>
      <c r="O89" s="24" t="n"/>
      <c r="P89" s="24" t="n"/>
      <c r="Q89" s="24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</row>
    <row customHeight="1" ht="16.5" r="90" s="29">
      <c r="A90" s="36" t="n"/>
      <c r="B90" s="36" t="n"/>
      <c r="C90" s="33" t="n"/>
      <c r="D90" s="33" t="n"/>
      <c r="E90" s="33" t="n"/>
      <c r="F90" s="11" t="n"/>
      <c r="G90" s="33" t="n"/>
      <c r="H90" s="33" t="n"/>
      <c r="I90" s="33" t="n"/>
      <c r="J90" s="49" t="n"/>
      <c r="K90" s="25" t="n"/>
      <c r="L90" s="33" t="n"/>
      <c r="M90" s="34" t="n"/>
      <c r="N90" s="24" t="n"/>
      <c r="O90" s="24" t="n"/>
      <c r="P90" s="24" t="n"/>
      <c r="Q90" s="24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</row>
    <row customHeight="1" ht="16.5" r="91" s="29">
      <c r="A91" s="36" t="n"/>
      <c r="B91" s="36" t="n"/>
      <c r="C91" s="33" t="n"/>
      <c r="D91" s="33" t="n"/>
      <c r="E91" s="33" t="n"/>
      <c r="F91" s="11" t="n"/>
      <c r="G91" s="33" t="n"/>
      <c r="H91" s="33" t="n"/>
      <c r="I91" s="33" t="n"/>
      <c r="J91" s="49" t="n"/>
      <c r="K91" s="25" t="n"/>
      <c r="L91" s="33" t="n"/>
      <c r="M91" s="34" t="n"/>
      <c r="N91" s="24" t="n"/>
      <c r="O91" s="24" t="n"/>
      <c r="P91" s="24" t="n"/>
      <c r="Q91" s="24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</row>
    <row customHeight="1" ht="16.5" r="92" s="29">
      <c r="A92" s="36" t="n"/>
      <c r="B92" s="36" t="n"/>
      <c r="C92" s="33" t="n"/>
      <c r="D92" s="33" t="n"/>
      <c r="E92" s="33" t="n"/>
      <c r="F92" s="33" t="n"/>
      <c r="G92" s="33" t="n"/>
      <c r="H92" s="33" t="n"/>
      <c r="I92" s="33" t="n"/>
      <c r="J92" s="49" t="n"/>
      <c r="K92" s="25" t="n"/>
      <c r="L92" s="33" t="n"/>
      <c r="M92" s="34" t="n"/>
      <c r="N92" s="24" t="n"/>
      <c r="O92" s="24" t="n"/>
      <c r="P92" s="24" t="n"/>
      <c r="Q92" s="24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</row>
    <row customHeight="1" ht="16.5" r="93" s="29">
      <c r="A93" s="36" t="n"/>
      <c r="B93" s="36" t="n"/>
      <c r="C93" s="33" t="n"/>
      <c r="D93" s="33" t="n"/>
      <c r="E93" s="33" t="n"/>
      <c r="F93" s="33" t="n"/>
      <c r="G93" s="33" t="n"/>
      <c r="H93" s="33" t="n"/>
      <c r="I93" s="33" t="n"/>
      <c r="J93" s="49" t="n"/>
      <c r="K93" s="25" t="n"/>
      <c r="L93" s="33" t="n"/>
      <c r="M93" s="34" t="n"/>
      <c r="N93" s="24" t="n"/>
      <c r="O93" s="24" t="n"/>
      <c r="P93" s="24" t="n"/>
      <c r="Q93" s="24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</row>
    <row customHeight="1" ht="16.5" r="94" s="29">
      <c r="A94" s="36" t="n"/>
      <c r="B94" s="36" t="n"/>
      <c r="C94" s="33" t="n"/>
      <c r="D94" s="33" t="n"/>
      <c r="E94" s="33" t="n"/>
      <c r="F94" s="33" t="n"/>
      <c r="G94" s="33" t="n"/>
      <c r="H94" s="33" t="n"/>
      <c r="I94" s="33" t="n"/>
      <c r="J94" s="49" t="n"/>
      <c r="K94" s="25" t="n"/>
      <c r="L94" s="33" t="n"/>
      <c r="M94" s="34" t="n"/>
      <c r="N94" s="24" t="n"/>
      <c r="O94" s="24" t="n"/>
      <c r="P94" s="24" t="n"/>
      <c r="Q94" s="24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</row>
    <row customHeight="1" ht="16.5" r="95" s="29">
      <c r="A95" s="36" t="n"/>
      <c r="B95" s="36" t="n"/>
      <c r="C95" s="33" t="n"/>
      <c r="D95" s="33" t="n"/>
      <c r="E95" s="33" t="n"/>
      <c r="F95" s="33" t="n"/>
      <c r="G95" s="33" t="n"/>
      <c r="H95" s="33" t="n"/>
      <c r="I95" s="33" t="n"/>
      <c r="J95" s="49" t="n"/>
      <c r="K95" s="25" t="n"/>
      <c r="L95" s="33" t="n"/>
      <c r="M95" s="34" t="n"/>
      <c r="N95" s="24" t="n"/>
      <c r="O95" s="24" t="n"/>
      <c r="P95" s="24" t="n"/>
      <c r="Q95" s="24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</row>
    <row customHeight="1" ht="16.5" r="96" s="29">
      <c r="A96" s="36" t="n"/>
      <c r="B96" s="36" t="n"/>
      <c r="C96" s="33" t="n"/>
      <c r="D96" s="33" t="n"/>
      <c r="E96" s="33" t="n"/>
      <c r="F96" s="33" t="n"/>
      <c r="G96" s="33" t="n"/>
      <c r="H96" s="33" t="n"/>
      <c r="I96" s="33" t="n"/>
      <c r="J96" s="49" t="n"/>
      <c r="K96" s="25" t="n"/>
      <c r="L96" s="33" t="n"/>
      <c r="M96" s="34" t="n"/>
      <c r="N96" s="24" t="n"/>
      <c r="O96" s="24" t="n"/>
      <c r="P96" s="24" t="n"/>
      <c r="Q96" s="24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</row>
    <row customHeight="1" ht="16.5" r="97" s="29">
      <c r="A97" s="36" t="n"/>
      <c r="B97" s="36" t="n"/>
      <c r="C97" s="21" t="n"/>
      <c r="D97" s="33" t="n"/>
      <c r="E97" s="21" t="n"/>
      <c r="F97" s="21" t="n"/>
      <c r="G97" s="21" t="n"/>
      <c r="H97" s="21" t="n"/>
      <c r="I97" s="11" t="n"/>
      <c r="J97" s="49" t="n"/>
      <c r="K97" s="25" t="n"/>
      <c r="L97" s="33" t="n"/>
      <c r="M97" s="34" t="n"/>
      <c r="N97" s="24" t="n"/>
      <c r="O97" s="24" t="n"/>
      <c r="P97" s="24" t="n"/>
      <c r="Q97" s="24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</row>
    <row customHeight="1" ht="16.5" r="98" s="29">
      <c r="A98" s="36" t="n"/>
      <c r="B98" s="36" t="n"/>
      <c r="C98" s="21" t="n"/>
      <c r="D98" s="21" t="n"/>
      <c r="E98" s="21" t="n"/>
      <c r="F98" s="21" t="n"/>
      <c r="G98" s="21" t="n"/>
      <c r="H98" s="21" t="n"/>
      <c r="I98" s="11" t="n"/>
      <c r="J98" s="49" t="n"/>
      <c r="K98" s="25" t="n"/>
      <c r="L98" s="33" t="n"/>
      <c r="M98" s="34" t="n"/>
      <c r="N98" s="24" t="n"/>
      <c r="O98" s="24" t="n"/>
      <c r="P98" s="24" t="n"/>
      <c r="Q98" s="24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</row>
    <row customHeight="1" ht="16.5" r="99" s="29">
      <c r="A99" s="36" t="n"/>
      <c r="B99" s="36" t="n"/>
      <c r="C99" s="21" t="n"/>
      <c r="D99" s="21" t="n"/>
      <c r="E99" s="21" t="n"/>
      <c r="F99" s="21" t="n"/>
      <c r="G99" s="21" t="n"/>
      <c r="H99" s="21" t="n"/>
      <c r="I99" s="11" t="n"/>
      <c r="J99" s="49" t="n"/>
      <c r="K99" s="25" t="n"/>
      <c r="L99" s="33" t="n"/>
      <c r="M99" s="34" t="n"/>
      <c r="N99" s="24" t="n"/>
      <c r="O99" s="24" t="n"/>
      <c r="P99" s="24" t="n"/>
      <c r="Q99" s="24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</row>
    <row customHeight="1" ht="16.5" r="100" s="29">
      <c r="A100" s="36" t="n"/>
      <c r="B100" s="36" t="n"/>
      <c r="C100" s="21" t="n"/>
      <c r="D100" s="33" t="n"/>
      <c r="E100" s="21" t="n"/>
      <c r="F100" s="21" t="n"/>
      <c r="G100" s="21" t="n"/>
      <c r="H100" s="21" t="n"/>
      <c r="I100" s="11" t="n"/>
      <c r="J100" s="49" t="n"/>
      <c r="K100" s="25" t="n"/>
      <c r="L100" s="33" t="n"/>
      <c r="M100" s="34" t="n"/>
      <c r="N100" s="24" t="n"/>
      <c r="O100" s="24" t="n"/>
      <c r="P100" s="24" t="n"/>
      <c r="Q100" s="24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</row>
    <row customHeight="1" ht="16.5" r="101" s="29">
      <c r="A101" s="36" t="n"/>
      <c r="B101" s="36" t="n"/>
      <c r="C101" s="33" t="n"/>
      <c r="D101" s="33" t="n"/>
      <c r="E101" s="33" t="n"/>
      <c r="F101" s="33" t="n"/>
      <c r="G101" s="33" t="n"/>
      <c r="H101" s="33" t="n"/>
      <c r="I101" s="33" t="n"/>
      <c r="J101" s="56" t="n"/>
      <c r="K101" s="25" t="n"/>
      <c r="L101" s="33" t="n"/>
      <c r="M101" s="34" t="n"/>
      <c r="N101" s="24" t="n"/>
      <c r="O101" s="24" t="n"/>
      <c r="P101" s="24" t="n"/>
      <c r="Q101" s="24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</row>
    <row customHeight="1" ht="16.5" r="102" s="29">
      <c r="A102" s="36" t="n"/>
      <c r="B102" s="36" t="n"/>
      <c r="C102" s="33" t="n"/>
      <c r="D102" s="33" t="n"/>
      <c r="E102" s="33" t="n"/>
      <c r="F102" s="33" t="n"/>
      <c r="G102" s="33" t="n"/>
      <c r="H102" s="33" t="n"/>
      <c r="I102" s="33" t="n"/>
      <c r="J102" s="56" t="n"/>
      <c r="K102" s="25" t="n"/>
      <c r="L102" s="33" t="n"/>
      <c r="M102" s="34" t="n"/>
      <c r="N102" s="24" t="n"/>
      <c r="O102" s="24" t="n"/>
      <c r="P102" s="24" t="n"/>
      <c r="Q102" s="24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</row>
    <row customHeight="1" ht="16.5" r="103" s="29">
      <c r="A103" s="36" t="n"/>
      <c r="B103" s="36" t="n"/>
      <c r="C103" s="33" t="n"/>
      <c r="D103" s="33" t="n"/>
      <c r="E103" s="33" t="n"/>
      <c r="F103" s="33" t="n"/>
      <c r="G103" s="33" t="n"/>
      <c r="H103" s="33" t="n"/>
      <c r="I103" s="33" t="n"/>
      <c r="J103" s="56" t="n"/>
      <c r="K103" s="25" t="n"/>
      <c r="L103" s="33" t="n"/>
      <c r="M103" s="34" t="n"/>
      <c r="N103" s="24" t="n"/>
      <c r="O103" s="24" t="n"/>
      <c r="P103" s="24" t="n"/>
      <c r="Q103" s="24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</row>
    <row customHeight="1" ht="16.5" r="104" s="29">
      <c r="A104" s="36" t="n"/>
      <c r="B104" s="36" t="n"/>
      <c r="C104" s="33" t="n"/>
      <c r="D104" s="33" t="n"/>
      <c r="E104" s="33" t="n"/>
      <c r="F104" s="33" t="n"/>
      <c r="G104" s="33" t="n"/>
      <c r="H104" s="33" t="n"/>
      <c r="I104" s="33" t="n"/>
      <c r="J104" s="56" t="n"/>
      <c r="K104" s="25" t="n"/>
      <c r="L104" s="33" t="n"/>
      <c r="M104" s="34" t="n"/>
      <c r="N104" s="24" t="n"/>
      <c r="O104" s="24" t="n"/>
      <c r="P104" s="24" t="n"/>
      <c r="Q104" s="24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</row>
    <row customHeight="1" ht="16.5" r="105" s="29">
      <c r="A105" s="36" t="n"/>
      <c r="B105" s="36" t="n"/>
      <c r="C105" s="33" t="n"/>
      <c r="D105" s="33" t="n"/>
      <c r="E105" s="33" t="n"/>
      <c r="F105" s="33" t="n"/>
      <c r="G105" s="33" t="n"/>
      <c r="H105" s="33" t="n"/>
      <c r="I105" s="33" t="n"/>
      <c r="J105" s="56" t="n"/>
      <c r="K105" s="25" t="n"/>
      <c r="L105" s="33" t="n"/>
      <c r="M105" s="34" t="n"/>
      <c r="N105" s="24" t="n"/>
      <c r="O105" s="24" t="n"/>
      <c r="P105" s="24" t="n"/>
      <c r="Q105" s="24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</row>
    <row customHeight="1" ht="16.5" r="106" s="29">
      <c r="A106" s="36" t="n"/>
      <c r="B106" s="36" t="n"/>
      <c r="C106" s="33" t="n"/>
      <c r="D106" s="33" t="n"/>
      <c r="E106" s="33" t="n"/>
      <c r="F106" s="33" t="n"/>
      <c r="G106" s="33" t="n"/>
      <c r="H106" s="33" t="n"/>
      <c r="I106" s="33" t="n"/>
      <c r="J106" s="56" t="n"/>
      <c r="K106" s="25" t="n"/>
      <c r="L106" s="33" t="n"/>
      <c r="M106" s="34" t="n"/>
      <c r="N106" s="24" t="n"/>
      <c r="O106" s="24" t="n"/>
      <c r="P106" s="24" t="n"/>
      <c r="Q106" s="24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</row>
    <row customHeight="1" ht="16.5" r="107" s="29">
      <c r="A107" s="36" t="n"/>
      <c r="B107" s="36" t="n"/>
      <c r="C107" s="33" t="n"/>
      <c r="D107" s="33" t="n"/>
      <c r="E107" s="33" t="n"/>
      <c r="F107" s="33" t="n"/>
      <c r="G107" s="33" t="n"/>
      <c r="H107" s="33" t="n"/>
      <c r="I107" s="33" t="n"/>
      <c r="J107" s="56" t="n"/>
      <c r="K107" s="25" t="n"/>
      <c r="L107" s="33" t="n"/>
      <c r="M107" s="34" t="n"/>
      <c r="N107" s="24" t="n"/>
      <c r="O107" s="24" t="n"/>
      <c r="P107" s="24" t="n"/>
      <c r="Q107" s="24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</row>
    <row customHeight="1" ht="16.5" r="108" s="29">
      <c r="A108" s="36" t="n"/>
      <c r="B108" s="36" t="n"/>
      <c r="C108" s="33" t="n"/>
      <c r="D108" s="33" t="n"/>
      <c r="E108" s="33" t="n"/>
      <c r="F108" s="33" t="n"/>
      <c r="G108" s="33" t="n"/>
      <c r="H108" s="33" t="n"/>
      <c r="I108" s="33" t="n"/>
      <c r="J108" s="56" t="n"/>
      <c r="K108" s="25" t="n"/>
      <c r="L108" s="33" t="n"/>
      <c r="M108" s="34" t="n"/>
      <c r="N108" s="24" t="n"/>
      <c r="O108" s="24" t="n"/>
      <c r="P108" s="24" t="n"/>
      <c r="Q108" s="24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</row>
    <row customHeight="1" ht="16.5" r="109" s="29">
      <c r="A109" s="36" t="n"/>
      <c r="B109" s="36" t="n"/>
      <c r="C109" s="33" t="n"/>
      <c r="D109" s="33" t="n"/>
      <c r="E109" s="33" t="n"/>
      <c r="F109" s="33" t="n"/>
      <c r="G109" s="33" t="n"/>
      <c r="H109" s="33" t="n"/>
      <c r="I109" s="33" t="n"/>
      <c r="J109" s="56" t="n"/>
      <c r="K109" s="25" t="n"/>
      <c r="L109" s="33" t="n"/>
      <c r="M109" s="34" t="n"/>
      <c r="N109" s="24" t="n"/>
      <c r="O109" s="24" t="n"/>
      <c r="P109" s="24" t="n"/>
      <c r="Q109" s="24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</row>
    <row customHeight="1" ht="16.5" r="110" s="29">
      <c r="A110" s="36" t="n"/>
      <c r="B110" s="36" t="n"/>
      <c r="C110" s="33" t="n"/>
      <c r="D110" s="33" t="n"/>
      <c r="E110" s="33" t="n"/>
      <c r="F110" s="33" t="n"/>
      <c r="G110" s="33" t="n"/>
      <c r="H110" s="33" t="n"/>
      <c r="I110" s="33" t="n"/>
      <c r="J110" s="56" t="n"/>
      <c r="K110" s="25" t="n"/>
      <c r="L110" s="33" t="n"/>
      <c r="M110" s="34" t="n"/>
      <c r="N110" s="24" t="n"/>
      <c r="O110" s="24" t="n"/>
      <c r="P110" s="24" t="n"/>
      <c r="Q110" s="24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</row>
    <row customHeight="1" ht="16.5" r="111" s="29">
      <c r="A111" s="36" t="n"/>
      <c r="B111" s="36" t="n"/>
      <c r="C111" s="33" t="n"/>
      <c r="D111" s="33" t="n"/>
      <c r="E111" s="33" t="n"/>
      <c r="F111" s="33" t="n"/>
      <c r="G111" s="33" t="n"/>
      <c r="H111" s="33" t="n"/>
      <c r="I111" s="33" t="n"/>
      <c r="J111" s="56" t="n"/>
      <c r="K111" s="25" t="n"/>
      <c r="L111" s="33" t="n"/>
      <c r="M111" s="34" t="n"/>
      <c r="N111" s="24" t="n"/>
      <c r="O111" s="24" t="n"/>
      <c r="P111" s="24" t="n"/>
      <c r="Q111" s="24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</row>
    <row customHeight="1" ht="16.5" r="112" s="29">
      <c r="A112" s="36" t="n"/>
      <c r="B112" s="36" t="n"/>
      <c r="C112" s="33" t="n"/>
      <c r="D112" s="33" t="n"/>
      <c r="E112" s="33" t="n"/>
      <c r="F112" s="33" t="n"/>
      <c r="G112" s="33" t="n"/>
      <c r="H112" s="33" t="n"/>
      <c r="I112" s="33" t="n"/>
      <c r="J112" s="56" t="n"/>
      <c r="K112" s="34" t="n"/>
      <c r="L112" s="33" t="n"/>
      <c r="M112" s="34" t="n"/>
      <c r="N112" s="24" t="n"/>
      <c r="O112" s="24" t="n"/>
      <c r="P112" s="24" t="n"/>
      <c r="Q112" s="24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</row>
    <row customHeight="1" ht="16.5" r="113" s="29">
      <c r="A113" s="36" t="n"/>
      <c r="B113" s="36" t="n"/>
      <c r="C113" s="33" t="n"/>
      <c r="D113" s="33" t="n"/>
      <c r="E113" s="33" t="n"/>
      <c r="F113" s="33" t="n"/>
      <c r="G113" s="33" t="n"/>
      <c r="H113" s="33" t="n"/>
      <c r="I113" s="33" t="n"/>
      <c r="J113" s="56" t="n"/>
      <c r="K113" s="34" t="n"/>
      <c r="L113" s="33" t="n"/>
      <c r="M113" s="34" t="n"/>
      <c r="N113" s="24" t="n"/>
      <c r="O113" s="24" t="n"/>
      <c r="P113" s="24" t="n"/>
      <c r="Q113" s="24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</row>
    <row customHeight="1" ht="16.5" r="114" s="29">
      <c r="A114" s="36" t="n"/>
      <c r="B114" s="36" t="n"/>
      <c r="C114" s="33" t="n"/>
      <c r="D114" s="33" t="n"/>
      <c r="E114" s="33" t="n"/>
      <c r="F114" s="33" t="n"/>
      <c r="G114" s="33" t="n"/>
      <c r="H114" s="33" t="n"/>
      <c r="I114" s="33" t="n"/>
      <c r="J114" s="56" t="n"/>
      <c r="K114" s="34" t="n"/>
      <c r="L114" s="33" t="n"/>
      <c r="M114" s="34" t="n"/>
      <c r="N114" s="24" t="n"/>
      <c r="O114" s="24" t="n"/>
      <c r="P114" s="24" t="n"/>
      <c r="Q114" s="24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</row>
    <row customHeight="1" ht="16.5" r="115" s="29">
      <c r="A115" s="36" t="n"/>
      <c r="B115" s="36" t="n"/>
      <c r="C115" s="33" t="n"/>
      <c r="D115" s="33" t="n"/>
      <c r="E115" s="33" t="n"/>
      <c r="F115" s="33" t="n"/>
      <c r="G115" s="33" t="n"/>
      <c r="H115" s="33" t="n"/>
      <c r="I115" s="33" t="n"/>
      <c r="J115" s="56" t="n"/>
      <c r="K115" s="34" t="n"/>
      <c r="L115" s="33" t="n"/>
      <c r="M115" s="34" t="n"/>
      <c r="N115" s="24" t="n"/>
      <c r="O115" s="24" t="n"/>
      <c r="P115" s="24" t="n"/>
      <c r="Q115" s="24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</row>
    <row customHeight="1" ht="16.5" r="116" s="29">
      <c r="A116" s="36" t="n"/>
      <c r="B116" s="36" t="n"/>
      <c r="C116" s="33" t="n"/>
      <c r="D116" s="33" t="n"/>
      <c r="E116" s="33" t="n"/>
      <c r="F116" s="33" t="n"/>
      <c r="G116" s="33" t="n"/>
      <c r="H116" s="33" t="n"/>
      <c r="I116" s="33" t="n"/>
      <c r="J116" s="56" t="n"/>
      <c r="K116" s="34" t="n"/>
      <c r="L116" s="33" t="n"/>
      <c r="M116" s="34" t="n"/>
      <c r="N116" s="24" t="n"/>
      <c r="O116" s="24" t="n"/>
      <c r="P116" s="24" t="n"/>
      <c r="Q116" s="24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</row>
    <row customHeight="1" ht="16.5" r="117" s="29">
      <c r="A117" s="36" t="n"/>
      <c r="B117" s="36" t="n"/>
      <c r="C117" s="33" t="n"/>
      <c r="D117" s="33" t="n"/>
      <c r="E117" s="33" t="n"/>
      <c r="F117" s="33" t="n"/>
      <c r="G117" s="33" t="n"/>
      <c r="H117" s="33" t="n"/>
      <c r="I117" s="33" t="n"/>
      <c r="J117" s="56" t="n"/>
      <c r="K117" s="34" t="n"/>
      <c r="L117" s="33" t="n"/>
      <c r="M117" s="34" t="n"/>
      <c r="N117" s="24" t="n"/>
      <c r="O117" s="24" t="n"/>
      <c r="P117" s="24" t="n"/>
      <c r="Q117" s="24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</row>
    <row customHeight="1" ht="16.5" r="118" s="29">
      <c r="A118" s="36" t="n"/>
      <c r="B118" s="36" t="n"/>
      <c r="C118" s="33" t="n"/>
      <c r="D118" s="33" t="n"/>
      <c r="E118" s="33" t="n"/>
      <c r="F118" s="33" t="n"/>
      <c r="G118" s="33" t="n"/>
      <c r="H118" s="33" t="n"/>
      <c r="I118" s="33" t="n"/>
      <c r="J118" s="56" t="n"/>
      <c r="K118" s="34" t="n"/>
      <c r="L118" s="33" t="n"/>
      <c r="M118" s="34" t="n"/>
      <c r="N118" s="24" t="n"/>
      <c r="O118" s="24" t="n"/>
      <c r="P118" s="24" t="n"/>
      <c r="Q118" s="24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</row>
    <row customHeight="1" ht="16.5" r="119" s="29">
      <c r="A119" s="36" t="n"/>
      <c r="B119" s="36" t="n"/>
      <c r="C119" s="33" t="n"/>
      <c r="D119" s="33" t="n"/>
      <c r="E119" s="33" t="n"/>
      <c r="F119" s="33" t="n"/>
      <c r="G119" s="33" t="n"/>
      <c r="H119" s="33" t="n"/>
      <c r="I119" s="33" t="n"/>
      <c r="J119" s="56" t="n"/>
      <c r="K119" s="34" t="n"/>
      <c r="L119" s="33" t="n"/>
      <c r="M119" s="34" t="n"/>
      <c r="N119" s="24" t="n"/>
      <c r="O119" s="24" t="n"/>
      <c r="P119" s="24" t="n"/>
      <c r="Q119" s="24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</row>
    <row customHeight="1" ht="16.5" r="120" s="29">
      <c r="A120" s="36" t="n"/>
      <c r="B120" s="36" t="n"/>
      <c r="C120" s="33" t="n"/>
      <c r="D120" s="33" t="n"/>
      <c r="E120" s="33" t="n"/>
      <c r="F120" s="33" t="n"/>
      <c r="G120" s="33" t="n"/>
      <c r="H120" s="33" t="n"/>
      <c r="I120" s="33" t="n"/>
      <c r="J120" s="56" t="n"/>
      <c r="K120" s="34" t="n"/>
      <c r="L120" s="33" t="n"/>
      <c r="M120" s="34" t="n"/>
      <c r="N120" s="24" t="n"/>
      <c r="O120" s="24" t="n"/>
      <c r="P120" s="24" t="n"/>
      <c r="Q120" s="24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</row>
    <row customHeight="1" ht="16.5" r="121" s="29">
      <c r="A121" s="36" t="n"/>
      <c r="B121" s="36" t="n"/>
      <c r="C121" s="33" t="n"/>
      <c r="D121" s="33" t="n"/>
      <c r="E121" s="33" t="n"/>
      <c r="F121" s="33" t="n"/>
      <c r="G121" s="33" t="n"/>
      <c r="H121" s="33" t="n"/>
      <c r="I121" s="33" t="n"/>
      <c r="J121" s="56" t="n"/>
      <c r="K121" s="34" t="n"/>
      <c r="L121" s="33" t="n"/>
      <c r="M121" s="34" t="n"/>
      <c r="N121" s="24" t="n"/>
      <c r="O121" s="24" t="n"/>
      <c r="P121" s="24" t="n"/>
      <c r="Q121" s="24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</row>
    <row customHeight="1" ht="16.5" r="122" s="29">
      <c r="A122" s="36" t="n"/>
      <c r="B122" s="36" t="n"/>
      <c r="C122" s="33" t="n"/>
      <c r="D122" s="33" t="n"/>
      <c r="E122" s="33" t="n"/>
      <c r="F122" s="33" t="n"/>
      <c r="G122" s="33" t="n"/>
      <c r="H122" s="33" t="n"/>
      <c r="I122" s="33" t="n"/>
      <c r="J122" s="56" t="n"/>
      <c r="K122" s="34" t="n"/>
      <c r="L122" s="33" t="n"/>
      <c r="M122" s="34" t="n"/>
      <c r="N122" s="24" t="n"/>
      <c r="O122" s="24" t="n"/>
      <c r="P122" s="24" t="n"/>
      <c r="Q122" s="24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</row>
    <row customHeight="1" ht="16.5" r="123" s="29">
      <c r="A123" s="36" t="n"/>
      <c r="B123" s="36" t="n"/>
      <c r="C123" s="33" t="n"/>
      <c r="D123" s="33" t="n"/>
      <c r="E123" s="33" t="n"/>
      <c r="F123" s="33" t="n"/>
      <c r="G123" s="33" t="n"/>
      <c r="H123" s="33" t="n"/>
      <c r="I123" s="33" t="n"/>
      <c r="J123" s="56" t="n"/>
      <c r="K123" s="34" t="n"/>
      <c r="L123" s="33" t="n"/>
      <c r="M123" s="34" t="n"/>
      <c r="N123" s="24" t="n"/>
      <c r="O123" s="24" t="n"/>
      <c r="P123" s="24" t="n"/>
      <c r="Q123" s="24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</row>
    <row customHeight="1" ht="16.5" r="124" s="29">
      <c r="A124" s="36" t="n"/>
      <c r="B124" s="36" t="n"/>
      <c r="C124" s="33" t="n"/>
      <c r="D124" s="33" t="n"/>
      <c r="E124" s="33" t="n"/>
      <c r="F124" s="33" t="n"/>
      <c r="G124" s="33" t="n"/>
      <c r="H124" s="33" t="n"/>
      <c r="I124" s="33" t="n"/>
      <c r="J124" s="56" t="n"/>
      <c r="K124" s="34" t="n"/>
      <c r="L124" s="33" t="n"/>
      <c r="M124" s="34" t="n"/>
      <c r="N124" s="24" t="n"/>
      <c r="O124" s="24" t="n"/>
      <c r="P124" s="24" t="n"/>
      <c r="Q124" s="24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</row>
    <row customHeight="1" ht="16.5" r="125" s="29">
      <c r="A125" s="36" t="n"/>
      <c r="B125" s="36" t="n"/>
      <c r="C125" s="33" t="n"/>
      <c r="D125" s="33" t="n"/>
      <c r="E125" s="33" t="n"/>
      <c r="F125" s="33" t="n"/>
      <c r="G125" s="33" t="n"/>
      <c r="H125" s="33" t="n"/>
      <c r="I125" s="33" t="n"/>
      <c r="J125" s="56" t="n"/>
      <c r="K125" s="34" t="n"/>
      <c r="L125" s="33" t="n"/>
      <c r="M125" s="34" t="n"/>
      <c r="N125" s="24" t="n"/>
      <c r="O125" s="24" t="n"/>
      <c r="P125" s="24" t="n"/>
      <c r="Q125" s="24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</row>
    <row customHeight="1" ht="16.5" r="126" s="29">
      <c r="A126" s="36" t="n"/>
      <c r="B126" s="36" t="n"/>
      <c r="C126" s="33" t="n"/>
      <c r="D126" s="33" t="n"/>
      <c r="E126" s="33" t="n"/>
      <c r="F126" s="33" t="n"/>
      <c r="G126" s="33" t="n"/>
      <c r="H126" s="33" t="n"/>
      <c r="I126" s="33" t="n"/>
      <c r="J126" s="56" t="n"/>
      <c r="K126" s="34" t="n"/>
      <c r="L126" s="33" t="n"/>
      <c r="M126" s="34" t="n"/>
      <c r="N126" s="24" t="n"/>
      <c r="O126" s="24" t="n"/>
      <c r="P126" s="24" t="n"/>
      <c r="Q126" s="24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</row>
    <row customHeight="1" ht="16.5" r="127" s="29">
      <c r="A127" s="36" t="n"/>
      <c r="B127" s="36" t="n"/>
      <c r="C127" s="33" t="n"/>
      <c r="D127" s="33" t="n"/>
      <c r="E127" s="33" t="n"/>
      <c r="F127" s="33" t="n"/>
      <c r="G127" s="33" t="n"/>
      <c r="H127" s="33" t="n"/>
      <c r="I127" s="33" t="n"/>
      <c r="J127" s="56" t="n"/>
      <c r="K127" s="34" t="n"/>
      <c r="L127" s="33" t="n"/>
      <c r="M127" s="34" t="n"/>
      <c r="N127" s="24" t="n"/>
      <c r="O127" s="24" t="n"/>
      <c r="P127" s="24" t="n"/>
      <c r="Q127" s="24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</row>
    <row customHeight="1" ht="16.5" r="128" s="29">
      <c r="A128" s="36" t="n"/>
      <c r="B128" s="36" t="n"/>
      <c r="C128" s="33" t="n"/>
      <c r="D128" s="33" t="n"/>
      <c r="E128" s="33" t="n"/>
      <c r="F128" s="33" t="n"/>
      <c r="G128" s="33" t="n"/>
      <c r="H128" s="33" t="n"/>
      <c r="I128" s="33" t="n"/>
      <c r="J128" s="56" t="n"/>
      <c r="K128" s="34" t="n"/>
      <c r="L128" s="33" t="n"/>
      <c r="M128" s="34" t="n"/>
      <c r="N128" s="24" t="n"/>
      <c r="O128" s="24" t="n"/>
      <c r="P128" s="24" t="n"/>
      <c r="Q128" s="24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</row>
    <row customHeight="1" ht="16.5" r="129" s="29">
      <c r="A129" s="36" t="n"/>
      <c r="B129" s="36" t="n"/>
      <c r="C129" s="33" t="n"/>
      <c r="D129" s="33" t="n"/>
      <c r="E129" s="33" t="n"/>
      <c r="F129" s="33" t="n"/>
      <c r="G129" s="33" t="n"/>
      <c r="H129" s="33" t="n"/>
      <c r="I129" s="33" t="n"/>
      <c r="J129" s="56" t="n"/>
      <c r="K129" s="34" t="n"/>
      <c r="L129" s="33" t="n"/>
      <c r="M129" s="34" t="n"/>
      <c r="N129" s="24" t="n"/>
      <c r="O129" s="24" t="n"/>
      <c r="P129" s="24" t="n"/>
      <c r="Q129" s="24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</row>
    <row customHeight="1" ht="16.5" r="130" s="29">
      <c r="A130" s="36" t="n"/>
      <c r="B130" s="36" t="n"/>
      <c r="C130" s="33" t="n"/>
      <c r="D130" s="33" t="n"/>
      <c r="E130" s="33" t="n"/>
      <c r="F130" s="33" t="n"/>
      <c r="G130" s="33" t="n"/>
      <c r="H130" s="33" t="n"/>
      <c r="I130" s="33" t="n"/>
      <c r="J130" s="56" t="n"/>
      <c r="K130" s="34" t="n"/>
      <c r="L130" s="33" t="n"/>
      <c r="M130" s="34" t="n"/>
      <c r="N130" s="24" t="n"/>
      <c r="O130" s="24" t="n"/>
      <c r="P130" s="24" t="n"/>
      <c r="Q130" s="24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</row>
    <row customHeight="1" ht="16.5" r="131" s="29">
      <c r="A131" s="36" t="n"/>
      <c r="B131" s="36" t="n"/>
      <c r="C131" s="33" t="n"/>
      <c r="D131" s="33" t="n"/>
      <c r="E131" s="33" t="n"/>
      <c r="F131" s="33" t="n"/>
      <c r="G131" s="33" t="n"/>
      <c r="H131" s="33" t="n"/>
      <c r="I131" s="33" t="n"/>
      <c r="J131" s="56" t="n"/>
      <c r="K131" s="34" t="n"/>
      <c r="L131" s="33" t="n"/>
      <c r="M131" s="34" t="n"/>
      <c r="N131" s="24" t="n"/>
      <c r="O131" s="24" t="n"/>
      <c r="P131" s="24" t="n"/>
      <c r="Q131" s="24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</row>
    <row customHeight="1" ht="16.5" r="132" s="29">
      <c r="A132" s="36" t="n"/>
      <c r="B132" s="36" t="n"/>
      <c r="C132" s="33" t="n"/>
      <c r="D132" s="33" t="n"/>
      <c r="E132" s="33" t="n"/>
      <c r="F132" s="33" t="n"/>
      <c r="G132" s="33" t="n"/>
      <c r="H132" s="33" t="n"/>
      <c r="I132" s="33" t="n"/>
      <c r="J132" s="56" t="n"/>
      <c r="K132" s="34" t="n"/>
      <c r="L132" s="33" t="n"/>
      <c r="M132" s="34" t="n"/>
      <c r="N132" s="24" t="n"/>
      <c r="O132" s="24" t="n"/>
      <c r="P132" s="24" t="n"/>
      <c r="Q132" s="24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</row>
    <row customHeight="1" ht="16.5" r="133" s="29">
      <c r="A133" s="36" t="n"/>
      <c r="B133" s="36" t="n"/>
      <c r="C133" s="33" t="n"/>
      <c r="D133" s="33" t="n"/>
      <c r="E133" s="33" t="n"/>
      <c r="F133" s="33" t="n"/>
      <c r="G133" s="33" t="n"/>
      <c r="H133" s="33" t="n"/>
      <c r="I133" s="33" t="n"/>
      <c r="J133" s="56" t="n"/>
      <c r="K133" s="34" t="n"/>
      <c r="L133" s="33" t="n"/>
      <c r="M133" s="34" t="n"/>
      <c r="N133" s="24" t="n"/>
      <c r="O133" s="24" t="n"/>
      <c r="P133" s="24" t="n"/>
      <c r="Q133" s="24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</row>
    <row customHeight="1" ht="16.5" r="134" s="29">
      <c r="A134" s="36" t="n"/>
      <c r="B134" s="36" t="n"/>
      <c r="C134" s="33" t="n"/>
      <c r="D134" s="33" t="n"/>
      <c r="E134" s="33" t="n"/>
      <c r="F134" s="33" t="n"/>
      <c r="G134" s="33" t="n"/>
      <c r="H134" s="33" t="n"/>
      <c r="I134" s="33" t="n"/>
      <c r="J134" s="56" t="n"/>
      <c r="K134" s="34" t="n"/>
      <c r="L134" s="33" t="n"/>
      <c r="M134" s="34" t="n"/>
      <c r="N134" s="24" t="n"/>
      <c r="O134" s="24" t="n"/>
      <c r="P134" s="24" t="n"/>
      <c r="Q134" s="24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</row>
    <row customHeight="1" ht="16.5" r="135" s="29">
      <c r="A135" s="36" t="n"/>
      <c r="B135" s="36" t="n"/>
      <c r="C135" s="33" t="n"/>
      <c r="D135" s="33" t="n"/>
      <c r="E135" s="33" t="n"/>
      <c r="F135" s="33" t="n"/>
      <c r="G135" s="33" t="n"/>
      <c r="H135" s="33" t="n"/>
      <c r="I135" s="33" t="n"/>
      <c r="J135" s="56" t="n"/>
      <c r="K135" s="34" t="n"/>
      <c r="L135" s="33" t="n"/>
      <c r="M135" s="34" t="n"/>
      <c r="N135" s="24" t="n"/>
      <c r="O135" s="24" t="n"/>
      <c r="P135" s="24" t="n"/>
      <c r="Q135" s="24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</row>
    <row customHeight="1" ht="16.5" r="136" s="29">
      <c r="A136" s="36" t="n"/>
      <c r="B136" s="36" t="n"/>
      <c r="C136" s="33" t="n"/>
      <c r="D136" s="33" t="n"/>
      <c r="E136" s="33" t="n"/>
      <c r="F136" s="33" t="n"/>
      <c r="G136" s="33" t="n"/>
      <c r="H136" s="33" t="n"/>
      <c r="I136" s="33" t="n"/>
      <c r="J136" s="56" t="n"/>
      <c r="K136" s="34" t="n"/>
      <c r="L136" s="33" t="n"/>
      <c r="M136" s="34" t="n"/>
      <c r="N136" s="24" t="n"/>
      <c r="O136" s="24" t="n"/>
      <c r="P136" s="24" t="n"/>
      <c r="Q136" s="24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</row>
    <row customHeight="1" ht="16.5" r="137" s="29">
      <c r="A137" s="36" t="n"/>
      <c r="B137" s="36" t="n"/>
      <c r="C137" s="33" t="n"/>
      <c r="D137" s="33" t="n"/>
      <c r="E137" s="33" t="n"/>
      <c r="F137" s="33" t="n"/>
      <c r="G137" s="33" t="n"/>
      <c r="H137" s="33" t="n"/>
      <c r="I137" s="33" t="n"/>
      <c r="J137" s="56" t="n"/>
      <c r="K137" s="34" t="n"/>
      <c r="L137" s="33" t="n"/>
      <c r="M137" s="34" t="n"/>
      <c r="N137" s="24" t="n"/>
      <c r="O137" s="24" t="n"/>
      <c r="P137" s="24" t="n"/>
      <c r="Q137" s="24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</row>
    <row customHeight="1" ht="16.5" r="138" s="29">
      <c r="A138" s="36" t="n"/>
      <c r="B138" s="36" t="n"/>
      <c r="C138" s="33" t="n"/>
      <c r="D138" s="33" t="n"/>
      <c r="E138" s="33" t="n"/>
      <c r="F138" s="33" t="n"/>
      <c r="G138" s="33" t="n"/>
      <c r="H138" s="33" t="n"/>
      <c r="I138" s="33" t="n"/>
      <c r="J138" s="56" t="n"/>
      <c r="K138" s="34" t="n"/>
      <c r="L138" s="33" t="n"/>
      <c r="M138" s="34" t="n"/>
      <c r="N138" s="24" t="n"/>
      <c r="O138" s="24" t="n"/>
      <c r="P138" s="24" t="n"/>
      <c r="Q138" s="24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</row>
    <row customHeight="1" ht="16.5" r="139" s="29">
      <c r="A139" s="36" t="n"/>
      <c r="B139" s="36" t="n"/>
      <c r="C139" s="33" t="n"/>
      <c r="D139" s="33" t="n"/>
      <c r="E139" s="33" t="n"/>
      <c r="F139" s="33" t="n"/>
      <c r="G139" s="33" t="n"/>
      <c r="H139" s="33" t="n"/>
      <c r="I139" s="33" t="n"/>
      <c r="J139" s="56" t="n"/>
      <c r="K139" s="34" t="n"/>
      <c r="L139" s="33" t="n"/>
      <c r="M139" s="34" t="n"/>
      <c r="N139" s="24" t="n"/>
      <c r="O139" s="24" t="n"/>
      <c r="P139" s="24" t="n"/>
      <c r="Q139" s="24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</row>
    <row customHeight="1" ht="16.5" r="140" s="29">
      <c r="A140" s="36" t="n"/>
      <c r="B140" s="36" t="n"/>
      <c r="C140" s="33" t="n"/>
      <c r="D140" s="33" t="n"/>
      <c r="E140" s="33" t="n"/>
      <c r="F140" s="33" t="n"/>
      <c r="G140" s="33" t="n"/>
      <c r="H140" s="33" t="n"/>
      <c r="I140" s="33" t="n"/>
      <c r="J140" s="56" t="n"/>
      <c r="K140" s="34" t="n"/>
      <c r="L140" s="33" t="n"/>
      <c r="M140" s="34" t="n"/>
      <c r="N140" s="24" t="n"/>
      <c r="O140" s="24" t="n"/>
      <c r="P140" s="24" t="n"/>
      <c r="Q140" s="24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</row>
    <row customHeight="1" ht="16.5" r="141" s="29">
      <c r="A141" s="36" t="n"/>
      <c r="B141" s="36" t="n"/>
      <c r="C141" s="33" t="n"/>
      <c r="D141" s="33" t="n"/>
      <c r="E141" s="33" t="n"/>
      <c r="F141" s="33" t="n"/>
      <c r="G141" s="33" t="n"/>
      <c r="H141" s="33" t="n"/>
      <c r="I141" s="33" t="n"/>
      <c r="J141" s="56" t="n"/>
      <c r="K141" s="34" t="n"/>
      <c r="L141" s="33" t="n"/>
      <c r="M141" s="34" t="n"/>
      <c r="N141" s="24" t="n"/>
      <c r="O141" s="24" t="n"/>
      <c r="P141" s="24" t="n"/>
      <c r="Q141" s="24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</row>
    <row customHeight="1" ht="16.5" r="142" s="29">
      <c r="A142" s="36" t="n"/>
      <c r="B142" s="36" t="n"/>
      <c r="C142" s="33" t="n"/>
      <c r="D142" s="33" t="n"/>
      <c r="E142" s="33" t="n"/>
      <c r="F142" s="33" t="n"/>
      <c r="G142" s="33" t="n"/>
      <c r="H142" s="33" t="n"/>
      <c r="I142" s="33" t="n"/>
      <c r="J142" s="56" t="n"/>
      <c r="K142" s="34" t="n"/>
      <c r="L142" s="33" t="n"/>
      <c r="M142" s="34" t="n"/>
      <c r="N142" s="24" t="n"/>
      <c r="O142" s="24" t="n"/>
      <c r="P142" s="24" t="n"/>
      <c r="Q142" s="24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</row>
    <row customHeight="1" ht="16.5" r="143" s="29">
      <c r="A143" s="36" t="n"/>
      <c r="B143" s="36" t="n"/>
      <c r="C143" s="33" t="n"/>
      <c r="D143" s="33" t="n"/>
      <c r="E143" s="33" t="n"/>
      <c r="F143" s="33" t="n"/>
      <c r="G143" s="33" t="n"/>
      <c r="H143" s="33" t="n"/>
      <c r="I143" s="33" t="n"/>
      <c r="J143" s="56" t="n"/>
      <c r="K143" s="34" t="n"/>
      <c r="L143" s="33" t="n"/>
      <c r="M143" s="34" t="n"/>
      <c r="N143" s="24" t="n"/>
      <c r="O143" s="24" t="n"/>
      <c r="P143" s="24" t="n"/>
      <c r="Q143" s="24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</row>
    <row customHeight="1" ht="16.5" r="144" s="29">
      <c r="A144" s="36" t="n"/>
      <c r="B144" s="36" t="n"/>
      <c r="C144" s="33" t="n"/>
      <c r="D144" s="33" t="n"/>
      <c r="E144" s="33" t="n"/>
      <c r="F144" s="33" t="n"/>
      <c r="G144" s="33" t="n"/>
      <c r="H144" s="33" t="n"/>
      <c r="I144" s="33" t="n"/>
      <c r="J144" s="56" t="n"/>
      <c r="K144" s="34" t="n"/>
      <c r="L144" s="33" t="n"/>
      <c r="M144" s="34" t="n"/>
      <c r="N144" s="24" t="n"/>
      <c r="O144" s="24" t="n"/>
      <c r="P144" s="24" t="n"/>
      <c r="Q144" s="24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</row>
    <row customHeight="1" ht="16.5" r="145" s="29">
      <c r="A145" s="36" t="n"/>
      <c r="B145" s="36" t="n"/>
      <c r="C145" s="33" t="n"/>
      <c r="D145" s="33" t="n"/>
      <c r="E145" s="33" t="n"/>
      <c r="F145" s="33" t="n"/>
      <c r="G145" s="33" t="n"/>
      <c r="H145" s="33" t="n"/>
      <c r="I145" s="33" t="n"/>
      <c r="J145" s="56" t="n"/>
      <c r="K145" s="34" t="n"/>
      <c r="L145" s="33" t="n"/>
      <c r="M145" s="34" t="n"/>
      <c r="N145" s="24" t="n"/>
      <c r="O145" s="24" t="n"/>
      <c r="P145" s="24" t="n"/>
      <c r="Q145" s="24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</row>
    <row customHeight="1" ht="16.5" r="146" s="29">
      <c r="A146" s="36" t="n"/>
      <c r="B146" s="36" t="n"/>
      <c r="C146" s="33" t="n"/>
      <c r="D146" s="33" t="n"/>
      <c r="E146" s="33" t="n"/>
      <c r="F146" s="33" t="n"/>
      <c r="G146" s="33" t="n"/>
      <c r="H146" s="33" t="n"/>
      <c r="I146" s="33" t="n"/>
      <c r="J146" s="56" t="n"/>
      <c r="K146" s="34" t="n"/>
      <c r="L146" s="33" t="n"/>
      <c r="M146" s="34" t="n"/>
      <c r="N146" s="24" t="n"/>
      <c r="O146" s="24" t="n"/>
      <c r="P146" s="24" t="n"/>
      <c r="Q146" s="24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</row>
    <row customHeight="1" ht="16.5" r="147" s="29">
      <c r="A147" s="36" t="n"/>
      <c r="B147" s="36" t="n"/>
      <c r="C147" s="33" t="n"/>
      <c r="D147" s="33" t="n"/>
      <c r="E147" s="33" t="n"/>
      <c r="F147" s="33" t="n"/>
      <c r="G147" s="33" t="n"/>
      <c r="H147" s="33" t="n"/>
      <c r="I147" s="33" t="n"/>
      <c r="J147" s="56" t="n"/>
      <c r="K147" s="34" t="n"/>
      <c r="L147" s="33" t="n"/>
      <c r="M147" s="34" t="n"/>
      <c r="N147" s="24" t="n"/>
      <c r="O147" s="24" t="n"/>
      <c r="P147" s="24" t="n"/>
      <c r="Q147" s="24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</row>
    <row customHeight="1" ht="16.5" r="148" s="29">
      <c r="A148" s="36" t="n"/>
      <c r="B148" s="36" t="n"/>
      <c r="C148" s="33" t="n"/>
      <c r="D148" s="33" t="n"/>
      <c r="E148" s="33" t="n"/>
      <c r="F148" s="33" t="n"/>
      <c r="G148" s="33" t="n"/>
      <c r="H148" s="33" t="n"/>
      <c r="I148" s="33" t="n"/>
      <c r="J148" s="56" t="n"/>
      <c r="K148" s="34" t="n"/>
      <c r="L148" s="33" t="n"/>
      <c r="M148" s="34" t="n"/>
      <c r="N148" s="24" t="n"/>
      <c r="O148" s="24" t="n"/>
      <c r="P148" s="24" t="n"/>
      <c r="Q148" s="24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</row>
    <row customHeight="1" ht="16.5" r="149" s="29">
      <c r="A149" s="36" t="n"/>
      <c r="B149" s="36" t="n"/>
      <c r="C149" s="33" t="n"/>
      <c r="D149" s="33" t="n"/>
      <c r="E149" s="33" t="n"/>
      <c r="F149" s="33" t="n"/>
      <c r="G149" s="33" t="n"/>
      <c r="H149" s="33" t="n"/>
      <c r="I149" s="33" t="n"/>
      <c r="J149" s="56" t="n"/>
      <c r="K149" s="34" t="n"/>
      <c r="L149" s="33" t="n"/>
      <c r="M149" s="34" t="n"/>
      <c r="N149" s="24" t="n"/>
      <c r="O149" s="24" t="n"/>
      <c r="P149" s="24" t="n"/>
      <c r="Q149" s="24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</row>
    <row customHeight="1" ht="16.5" r="150" s="29">
      <c r="A150" s="36" t="n"/>
      <c r="B150" s="36" t="n"/>
      <c r="C150" s="33" t="n"/>
      <c r="D150" s="33" t="n"/>
      <c r="E150" s="33" t="n"/>
      <c r="F150" s="33" t="n"/>
      <c r="G150" s="33" t="n"/>
      <c r="H150" s="33" t="n"/>
      <c r="I150" s="33" t="n"/>
      <c r="J150" s="56" t="n"/>
      <c r="K150" s="34" t="n"/>
      <c r="L150" s="33" t="n"/>
      <c r="M150" s="34" t="n"/>
      <c r="N150" s="24" t="n"/>
      <c r="O150" s="24" t="n"/>
      <c r="P150" s="24" t="n"/>
      <c r="Q150" s="24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</row>
    <row customHeight="1" ht="16.5" r="151" s="29">
      <c r="A151" s="36" t="n"/>
      <c r="B151" s="36" t="n"/>
      <c r="C151" s="33" t="n"/>
      <c r="D151" s="33" t="n"/>
      <c r="E151" s="33" t="n"/>
      <c r="F151" s="33" t="n"/>
      <c r="G151" s="33" t="n"/>
      <c r="H151" s="33" t="n"/>
      <c r="I151" s="33" t="n"/>
      <c r="J151" s="56" t="n"/>
      <c r="K151" s="34" t="n"/>
      <c r="L151" s="33" t="n"/>
      <c r="M151" s="34" t="n"/>
      <c r="N151" s="24" t="n"/>
      <c r="O151" s="24" t="n"/>
      <c r="P151" s="24" t="n"/>
      <c r="Q151" s="24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</row>
    <row customHeight="1" ht="16.5" r="152" s="29">
      <c r="A152" s="36" t="n"/>
      <c r="B152" s="36" t="n"/>
      <c r="C152" s="33" t="n"/>
      <c r="D152" s="33" t="n"/>
      <c r="E152" s="33" t="n"/>
      <c r="F152" s="33" t="n"/>
      <c r="G152" s="33" t="n"/>
      <c r="H152" s="33" t="n"/>
      <c r="I152" s="33" t="n"/>
      <c r="J152" s="56" t="n"/>
      <c r="K152" s="34" t="n"/>
      <c r="L152" s="33" t="n"/>
      <c r="M152" s="34" t="n"/>
      <c r="N152" s="24" t="n"/>
      <c r="O152" s="24" t="n"/>
      <c r="P152" s="24" t="n"/>
      <c r="Q152" s="24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</row>
    <row customHeight="1" ht="16.5" r="153" s="29">
      <c r="A153" s="36" t="n"/>
      <c r="B153" s="36" t="n"/>
      <c r="C153" s="33" t="n"/>
      <c r="D153" s="33" t="n"/>
      <c r="E153" s="33" t="n"/>
      <c r="F153" s="33" t="n"/>
      <c r="G153" s="33" t="n"/>
      <c r="H153" s="33" t="n"/>
      <c r="I153" s="33" t="n"/>
      <c r="J153" s="56" t="n"/>
      <c r="K153" s="34" t="n"/>
      <c r="L153" s="33" t="n"/>
      <c r="M153" s="34" t="n"/>
      <c r="N153" s="24" t="n"/>
      <c r="O153" s="24" t="n"/>
      <c r="P153" s="24" t="n"/>
      <c r="Q153" s="24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</row>
    <row customHeight="1" ht="16.5" r="154" s="29">
      <c r="A154" s="36" t="n"/>
      <c r="B154" s="36" t="n"/>
      <c r="C154" s="33" t="n"/>
      <c r="D154" s="33" t="n"/>
      <c r="E154" s="33" t="n"/>
      <c r="F154" s="33" t="n"/>
      <c r="G154" s="33" t="n"/>
      <c r="H154" s="33" t="n"/>
      <c r="I154" s="33" t="n"/>
      <c r="J154" s="56" t="n"/>
      <c r="K154" s="34" t="n"/>
      <c r="L154" s="33" t="n"/>
      <c r="M154" s="34" t="n"/>
      <c r="N154" s="24" t="n"/>
      <c r="O154" s="24" t="n"/>
      <c r="P154" s="24" t="n"/>
      <c r="Q154" s="24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</row>
    <row customHeight="1" ht="16.5" r="155" s="29">
      <c r="A155" s="36" t="n"/>
      <c r="B155" s="36" t="n"/>
      <c r="C155" s="33" t="n"/>
      <c r="D155" s="33" t="n"/>
      <c r="E155" s="33" t="n"/>
      <c r="F155" s="33" t="n"/>
      <c r="G155" s="33" t="n"/>
      <c r="H155" s="33" t="n"/>
      <c r="I155" s="33" t="n"/>
      <c r="J155" s="56" t="n"/>
      <c r="K155" s="34" t="n"/>
      <c r="L155" s="33" t="n"/>
      <c r="M155" s="34" t="n"/>
      <c r="N155" s="24" t="n"/>
      <c r="O155" s="24" t="n"/>
      <c r="P155" s="24" t="n"/>
      <c r="Q155" s="24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</row>
    <row customHeight="1" ht="16.5" r="156" s="29">
      <c r="A156" s="36" t="n"/>
      <c r="B156" s="36" t="n"/>
      <c r="C156" s="33" t="n"/>
      <c r="D156" s="33" t="n"/>
      <c r="E156" s="33" t="n"/>
      <c r="F156" s="33" t="n"/>
      <c r="G156" s="33" t="n"/>
      <c r="H156" s="33" t="n"/>
      <c r="I156" s="33" t="n"/>
      <c r="J156" s="56" t="n"/>
      <c r="K156" s="34" t="n"/>
      <c r="L156" s="33" t="n"/>
      <c r="M156" s="34" t="n"/>
      <c r="N156" s="24" t="n"/>
      <c r="O156" s="24" t="n"/>
      <c r="P156" s="24" t="n"/>
      <c r="Q156" s="24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</row>
    <row customHeight="1" ht="16.5" r="157" s="29">
      <c r="A157" s="36" t="n"/>
      <c r="B157" s="36" t="n"/>
      <c r="C157" s="33" t="n"/>
      <c r="D157" s="33" t="n"/>
      <c r="E157" s="33" t="n"/>
      <c r="F157" s="33" t="n"/>
      <c r="G157" s="33" t="n"/>
      <c r="H157" s="33" t="n"/>
      <c r="I157" s="33" t="n"/>
      <c r="J157" s="56" t="n"/>
      <c r="K157" s="34" t="n"/>
      <c r="L157" s="33" t="n"/>
      <c r="M157" s="34" t="n"/>
      <c r="N157" s="24" t="n"/>
      <c r="O157" s="24" t="n"/>
      <c r="P157" s="24" t="n"/>
      <c r="Q157" s="24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</row>
    <row customHeight="1" ht="16.5" r="158" s="29">
      <c r="A158" s="36" t="n"/>
      <c r="B158" s="36" t="n"/>
      <c r="C158" s="33" t="n"/>
      <c r="D158" s="33" t="n"/>
      <c r="E158" s="33" t="n"/>
      <c r="F158" s="33" t="n"/>
      <c r="G158" s="33" t="n"/>
      <c r="H158" s="33" t="n"/>
      <c r="I158" s="33" t="n"/>
      <c r="J158" s="56" t="n"/>
      <c r="K158" s="34" t="n"/>
      <c r="L158" s="33" t="n"/>
      <c r="M158" s="34" t="n"/>
      <c r="N158" s="24" t="n"/>
      <c r="O158" s="24" t="n"/>
      <c r="P158" s="24" t="n"/>
      <c r="Q158" s="24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</row>
    <row customHeight="1" ht="16.5" r="159" s="29">
      <c r="A159" s="36" t="n"/>
      <c r="B159" s="36" t="n"/>
      <c r="C159" s="33" t="n"/>
      <c r="D159" s="33" t="n"/>
      <c r="E159" s="33" t="n"/>
      <c r="F159" s="33" t="n"/>
      <c r="G159" s="33" t="n"/>
      <c r="H159" s="33" t="n"/>
      <c r="I159" s="33" t="n"/>
      <c r="J159" s="56" t="n"/>
      <c r="K159" s="34" t="n"/>
      <c r="L159" s="33" t="n"/>
      <c r="M159" s="34" t="n"/>
      <c r="N159" s="24" t="n"/>
      <c r="O159" s="24" t="n"/>
      <c r="P159" s="24" t="n"/>
      <c r="Q159" s="24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</row>
    <row customHeight="1" ht="16.5" r="160" s="29">
      <c r="A160" s="36" t="n"/>
      <c r="B160" s="36" t="n"/>
      <c r="C160" s="33" t="n"/>
      <c r="D160" s="33" t="n"/>
      <c r="E160" s="33" t="n"/>
      <c r="F160" s="33" t="n"/>
      <c r="G160" s="33" t="n"/>
      <c r="H160" s="33" t="n"/>
      <c r="I160" s="33" t="n"/>
      <c r="J160" s="56" t="n"/>
      <c r="K160" s="34" t="n"/>
      <c r="L160" s="33" t="n"/>
      <c r="M160" s="34" t="n"/>
      <c r="N160" s="24" t="n"/>
      <c r="O160" s="24" t="n"/>
      <c r="P160" s="24" t="n"/>
      <c r="Q160" s="24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</row>
    <row customHeight="1" ht="16.5" r="161" s="29">
      <c r="A161" s="36" t="n"/>
      <c r="B161" s="36" t="n"/>
      <c r="C161" s="33" t="n"/>
      <c r="D161" s="33" t="n"/>
      <c r="E161" s="33" t="n"/>
      <c r="F161" s="33" t="n"/>
      <c r="G161" s="33" t="n"/>
      <c r="H161" s="33" t="n"/>
      <c r="I161" s="33" t="n"/>
      <c r="J161" s="56" t="n"/>
      <c r="K161" s="34" t="n"/>
      <c r="L161" s="33" t="n"/>
      <c r="M161" s="34" t="n"/>
      <c r="N161" s="24" t="n"/>
      <c r="O161" s="24" t="n"/>
      <c r="P161" s="24" t="n"/>
      <c r="Q161" s="24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</row>
    <row customHeight="1" ht="16.5" r="162" s="29">
      <c r="A162" s="36" t="n"/>
      <c r="B162" s="36" t="n"/>
      <c r="C162" s="33" t="n"/>
      <c r="D162" s="33" t="n"/>
      <c r="E162" s="33" t="n"/>
      <c r="F162" s="33" t="n"/>
      <c r="G162" s="33" t="n"/>
      <c r="H162" s="33" t="n"/>
      <c r="I162" s="33" t="n"/>
      <c r="J162" s="56" t="n"/>
      <c r="K162" s="34" t="n"/>
      <c r="L162" s="33" t="n"/>
      <c r="M162" s="34" t="n"/>
      <c r="N162" s="24" t="n"/>
      <c r="O162" s="24" t="n"/>
      <c r="P162" s="24" t="n"/>
      <c r="Q162" s="24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</row>
    <row customHeight="1" ht="16.5" r="163" s="29">
      <c r="A163" s="36" t="n"/>
      <c r="B163" s="36" t="n"/>
      <c r="C163" s="33" t="n"/>
      <c r="D163" s="33" t="n"/>
      <c r="E163" s="33" t="n"/>
      <c r="F163" s="33" t="n"/>
      <c r="G163" s="33" t="n"/>
      <c r="H163" s="33" t="n"/>
      <c r="I163" s="33" t="n"/>
      <c r="J163" s="56" t="n"/>
      <c r="K163" s="34" t="n"/>
      <c r="L163" s="33" t="n"/>
      <c r="M163" s="34" t="n"/>
      <c r="N163" s="24" t="n"/>
      <c r="O163" s="24" t="n"/>
      <c r="P163" s="24" t="n"/>
      <c r="Q163" s="24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</row>
    <row customHeight="1" ht="16.5" r="164" s="29">
      <c r="A164" s="36" t="n"/>
      <c r="B164" s="36" t="n"/>
      <c r="C164" s="33" t="n"/>
      <c r="D164" s="33" t="n"/>
      <c r="E164" s="33" t="n"/>
      <c r="F164" s="33" t="n"/>
      <c r="G164" s="33" t="n"/>
      <c r="H164" s="33" t="n"/>
      <c r="I164" s="33" t="n"/>
      <c r="J164" s="56" t="n"/>
      <c r="K164" s="34" t="n"/>
      <c r="L164" s="33" t="n"/>
      <c r="M164" s="34" t="n"/>
      <c r="N164" s="24" t="n"/>
      <c r="O164" s="24" t="n"/>
      <c r="P164" s="24" t="n"/>
      <c r="Q164" s="24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</row>
    <row customHeight="1" ht="16.5" r="165" s="29">
      <c r="A165" s="36" t="n"/>
      <c r="B165" s="36" t="n"/>
      <c r="C165" s="33" t="n"/>
      <c r="D165" s="33" t="n"/>
      <c r="E165" s="33" t="n"/>
      <c r="F165" s="33" t="n"/>
      <c r="G165" s="33" t="n"/>
      <c r="H165" s="33" t="n"/>
      <c r="I165" s="33" t="n"/>
      <c r="J165" s="56" t="n"/>
      <c r="K165" s="34" t="n"/>
      <c r="L165" s="33" t="n"/>
      <c r="M165" s="34" t="n"/>
      <c r="N165" s="24" t="n"/>
      <c r="O165" s="24" t="n"/>
      <c r="P165" s="24" t="n"/>
      <c r="Q165" s="24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</row>
    <row customHeight="1" ht="16.5" r="166" s="29">
      <c r="A166" s="36" t="n"/>
      <c r="B166" s="36" t="n"/>
      <c r="C166" s="33" t="n"/>
      <c r="D166" s="33" t="n"/>
      <c r="E166" s="33" t="n"/>
      <c r="F166" s="33" t="n"/>
      <c r="G166" s="33" t="n"/>
      <c r="H166" s="33" t="n"/>
      <c r="I166" s="33" t="n"/>
      <c r="J166" s="56" t="n"/>
      <c r="K166" s="34" t="n"/>
      <c r="L166" s="33" t="n"/>
      <c r="M166" s="34" t="n"/>
      <c r="N166" s="24" t="n"/>
      <c r="O166" s="24" t="n"/>
      <c r="P166" s="24" t="n"/>
      <c r="Q166" s="24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</row>
    <row customHeight="1" ht="16.5" r="167" s="29">
      <c r="A167" s="36" t="n"/>
      <c r="B167" s="36" t="n"/>
      <c r="C167" s="33" t="n"/>
      <c r="D167" s="33" t="n"/>
      <c r="E167" s="33" t="n"/>
      <c r="F167" s="33" t="n"/>
      <c r="G167" s="33" t="n"/>
      <c r="H167" s="33" t="n"/>
      <c r="I167" s="33" t="n"/>
      <c r="J167" s="56" t="n"/>
      <c r="K167" s="34" t="n"/>
      <c r="L167" s="33" t="n"/>
      <c r="M167" s="34" t="n"/>
      <c r="N167" s="24" t="n"/>
      <c r="O167" s="24" t="n"/>
      <c r="P167" s="24" t="n"/>
      <c r="Q167" s="24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</row>
    <row customHeight="1" ht="16.5" r="168" s="29">
      <c r="A168" s="36" t="n"/>
      <c r="B168" s="36" t="n"/>
      <c r="C168" s="33" t="n"/>
      <c r="D168" s="33" t="n"/>
      <c r="E168" s="33" t="n"/>
      <c r="F168" s="33" t="n"/>
      <c r="G168" s="33" t="n"/>
      <c r="H168" s="33" t="n"/>
      <c r="I168" s="33" t="n"/>
      <c r="J168" s="56" t="n"/>
      <c r="K168" s="34" t="n"/>
      <c r="L168" s="33" t="n"/>
      <c r="M168" s="34" t="n"/>
      <c r="N168" s="24" t="n"/>
      <c r="O168" s="24" t="n"/>
      <c r="P168" s="24" t="n"/>
      <c r="Q168" s="24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</row>
    <row customHeight="1" ht="16.5" r="169" s="29">
      <c r="A169" s="36" t="n"/>
      <c r="B169" s="36" t="n"/>
      <c r="C169" s="33" t="n"/>
      <c r="D169" s="33" t="n"/>
      <c r="E169" s="33" t="n"/>
      <c r="F169" s="33" t="n"/>
      <c r="G169" s="33" t="n"/>
      <c r="H169" s="33" t="n"/>
      <c r="I169" s="33" t="n"/>
      <c r="J169" s="56" t="n"/>
      <c r="K169" s="34" t="n"/>
      <c r="L169" s="33" t="n"/>
      <c r="M169" s="34" t="n"/>
      <c r="N169" s="24" t="n"/>
      <c r="O169" s="24" t="n"/>
      <c r="P169" s="24" t="n"/>
      <c r="Q169" s="24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</row>
    <row customHeight="1" ht="16.5" r="170" s="29">
      <c r="A170" s="36" t="n"/>
      <c r="B170" s="36" t="n"/>
      <c r="C170" s="33" t="n"/>
      <c r="D170" s="33" t="n"/>
      <c r="E170" s="33" t="n"/>
      <c r="F170" s="33" t="n"/>
      <c r="G170" s="33" t="n"/>
      <c r="H170" s="33" t="n"/>
      <c r="I170" s="33" t="n"/>
      <c r="J170" s="56" t="n"/>
      <c r="K170" s="34" t="n"/>
      <c r="L170" s="33" t="n"/>
      <c r="M170" s="34" t="n"/>
      <c r="N170" s="24" t="n"/>
      <c r="O170" s="24" t="n"/>
      <c r="P170" s="24" t="n"/>
      <c r="Q170" s="24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</row>
    <row customHeight="1" ht="16.5" r="171" s="29">
      <c r="A171" s="36" t="n"/>
      <c r="B171" s="36" t="n"/>
      <c r="C171" s="33" t="n"/>
      <c r="D171" s="33" t="n"/>
      <c r="E171" s="33" t="n"/>
      <c r="F171" s="33" t="n"/>
      <c r="G171" s="33" t="n"/>
      <c r="H171" s="33" t="n"/>
      <c r="I171" s="33" t="n"/>
      <c r="J171" s="56" t="n"/>
      <c r="K171" s="34" t="n"/>
      <c r="L171" s="33" t="n"/>
      <c r="M171" s="34" t="n"/>
      <c r="N171" s="24" t="n"/>
      <c r="O171" s="24" t="n"/>
      <c r="P171" s="24" t="n"/>
      <c r="Q171" s="24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</row>
    <row customHeight="1" ht="16.5" r="172" s="29">
      <c r="A172" s="36" t="n"/>
      <c r="B172" s="36" t="n"/>
      <c r="C172" s="33" t="n"/>
      <c r="D172" s="33" t="n"/>
      <c r="E172" s="33" t="n"/>
      <c r="F172" s="33" t="n"/>
      <c r="G172" s="33" t="n"/>
      <c r="H172" s="33" t="n"/>
      <c r="I172" s="33" t="n"/>
      <c r="J172" s="56" t="n"/>
      <c r="K172" s="34" t="n"/>
      <c r="L172" s="33" t="n"/>
      <c r="M172" s="34" t="n"/>
      <c r="N172" s="24" t="n"/>
      <c r="O172" s="24" t="n"/>
      <c r="P172" s="24" t="n"/>
      <c r="Q172" s="24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</row>
    <row customHeight="1" ht="16.5" r="173" s="29">
      <c r="A173" s="36" t="n"/>
      <c r="B173" s="36" t="n"/>
      <c r="C173" s="33" t="n"/>
      <c r="D173" s="33" t="n"/>
      <c r="E173" s="33" t="n"/>
      <c r="F173" s="33" t="n"/>
      <c r="G173" s="33" t="n"/>
      <c r="H173" s="33" t="n"/>
      <c r="I173" s="33" t="n"/>
      <c r="J173" s="56" t="n"/>
      <c r="K173" s="34" t="n"/>
      <c r="L173" s="33" t="n"/>
      <c r="M173" s="34" t="n"/>
      <c r="N173" s="24" t="n"/>
      <c r="O173" s="24" t="n"/>
      <c r="P173" s="24" t="n"/>
      <c r="Q173" s="24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</row>
    <row customHeight="1" ht="16.5" r="174" s="29">
      <c r="A174" s="36" t="n"/>
      <c r="B174" s="36" t="n"/>
      <c r="C174" s="33" t="n"/>
      <c r="D174" s="33" t="n"/>
      <c r="E174" s="33" t="n"/>
      <c r="F174" s="33" t="n"/>
      <c r="G174" s="33" t="n"/>
      <c r="H174" s="33" t="n"/>
      <c r="I174" s="33" t="n"/>
      <c r="J174" s="56" t="n"/>
      <c r="K174" s="34" t="n"/>
      <c r="L174" s="33" t="n"/>
      <c r="M174" s="34" t="n"/>
      <c r="N174" s="24" t="n"/>
      <c r="O174" s="24" t="n"/>
      <c r="P174" s="24" t="n"/>
      <c r="Q174" s="24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</row>
    <row customHeight="1" ht="16.5" r="175" s="29">
      <c r="A175" s="36" t="n"/>
      <c r="B175" s="36" t="n"/>
      <c r="C175" s="33" t="n"/>
      <c r="D175" s="33" t="n"/>
      <c r="E175" s="33" t="n"/>
      <c r="F175" s="33" t="n"/>
      <c r="G175" s="33" t="n"/>
      <c r="H175" s="33" t="n"/>
      <c r="I175" s="33" t="n"/>
      <c r="J175" s="56" t="n"/>
      <c r="K175" s="34" t="n"/>
      <c r="L175" s="33" t="n"/>
      <c r="M175" s="34" t="n"/>
      <c r="N175" s="24" t="n"/>
      <c r="O175" s="24" t="n"/>
      <c r="P175" s="24" t="n"/>
      <c r="Q175" s="24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</row>
    <row customHeight="1" ht="16.5" r="176" s="29">
      <c r="A176" s="36" t="n"/>
      <c r="B176" s="36" t="n"/>
      <c r="C176" s="33" t="n"/>
      <c r="D176" s="33" t="n"/>
      <c r="E176" s="33" t="n"/>
      <c r="F176" s="33" t="n"/>
      <c r="G176" s="33" t="n"/>
      <c r="H176" s="33" t="n"/>
      <c r="I176" s="33" t="n"/>
      <c r="J176" s="56" t="n"/>
      <c r="K176" s="34" t="n"/>
      <c r="L176" s="33" t="n"/>
      <c r="M176" s="34" t="n"/>
      <c r="N176" s="24" t="n"/>
      <c r="O176" s="24" t="n"/>
      <c r="P176" s="24" t="n"/>
      <c r="Q176" s="24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</row>
    <row customHeight="1" ht="16.5" r="177" s="29">
      <c r="A177" s="36" t="n"/>
      <c r="B177" s="36" t="n"/>
      <c r="C177" s="33" t="n"/>
      <c r="D177" s="33" t="n"/>
      <c r="E177" s="33" t="n"/>
      <c r="F177" s="33" t="n"/>
      <c r="G177" s="33" t="n"/>
      <c r="H177" s="33" t="n"/>
      <c r="I177" s="33" t="n"/>
      <c r="J177" s="56" t="n"/>
      <c r="K177" s="34" t="n"/>
      <c r="L177" s="33" t="n"/>
      <c r="M177" s="34" t="n"/>
      <c r="N177" s="24" t="n"/>
      <c r="O177" s="24" t="n"/>
      <c r="P177" s="24" t="n"/>
      <c r="Q177" s="24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</row>
    <row customHeight="1" ht="16.5" r="178" s="29">
      <c r="A178" s="36" t="n"/>
      <c r="B178" s="36" t="n"/>
      <c r="C178" s="33" t="n"/>
      <c r="D178" s="33" t="n"/>
      <c r="E178" s="33" t="n"/>
      <c r="F178" s="33" t="n"/>
      <c r="G178" s="33" t="n"/>
      <c r="H178" s="33" t="n"/>
      <c r="I178" s="33" t="n"/>
      <c r="J178" s="56" t="n"/>
      <c r="K178" s="34" t="n"/>
      <c r="L178" s="33" t="n"/>
      <c r="M178" s="34" t="n"/>
      <c r="N178" s="24" t="n"/>
      <c r="O178" s="24" t="n"/>
      <c r="P178" s="24" t="n"/>
      <c r="Q178" s="24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</row>
    <row customHeight="1" ht="16.5" r="179" s="29">
      <c r="A179" s="36" t="n"/>
      <c r="B179" s="36" t="n"/>
      <c r="C179" s="33" t="n"/>
      <c r="D179" s="33" t="n"/>
      <c r="E179" s="33" t="n"/>
      <c r="F179" s="33" t="n"/>
      <c r="G179" s="33" t="n"/>
      <c r="H179" s="33" t="n"/>
      <c r="I179" s="33" t="n"/>
      <c r="J179" s="56" t="n"/>
      <c r="K179" s="34" t="n"/>
      <c r="L179" s="33" t="n"/>
      <c r="M179" s="34" t="n"/>
      <c r="N179" s="24" t="n"/>
      <c r="O179" s="24" t="n"/>
      <c r="P179" s="24" t="n"/>
      <c r="Q179" s="24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</row>
    <row customHeight="1" ht="16.5" r="180" s="29">
      <c r="A180" s="36" t="n"/>
      <c r="B180" s="36" t="n"/>
      <c r="C180" s="33" t="n"/>
      <c r="D180" s="33" t="n"/>
      <c r="E180" s="33" t="n"/>
      <c r="F180" s="33" t="n"/>
      <c r="G180" s="33" t="n"/>
      <c r="H180" s="33" t="n"/>
      <c r="I180" s="33" t="n"/>
      <c r="J180" s="56" t="n"/>
      <c r="K180" s="34" t="n"/>
      <c r="L180" s="33" t="n"/>
      <c r="M180" s="34" t="n"/>
      <c r="N180" s="24" t="n"/>
      <c r="O180" s="24" t="n"/>
      <c r="P180" s="24" t="n"/>
      <c r="Q180" s="24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</row>
    <row customHeight="1" ht="16.5" r="181" s="29">
      <c r="A181" s="36" t="n"/>
      <c r="B181" s="36" t="n"/>
      <c r="C181" s="33" t="n"/>
      <c r="D181" s="33" t="n"/>
      <c r="E181" s="33" t="n"/>
      <c r="F181" s="33" t="n"/>
      <c r="G181" s="33" t="n"/>
      <c r="H181" s="33" t="n"/>
      <c r="I181" s="33" t="n"/>
      <c r="J181" s="56" t="n"/>
      <c r="K181" s="34" t="n"/>
      <c r="L181" s="33" t="n"/>
      <c r="M181" s="34" t="n"/>
      <c r="N181" s="24" t="n"/>
      <c r="O181" s="24" t="n"/>
      <c r="P181" s="24" t="n"/>
      <c r="Q181" s="24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</row>
    <row customHeight="1" ht="16.5" r="182" s="29">
      <c r="A182" s="36" t="n"/>
      <c r="B182" s="36" t="n"/>
      <c r="C182" s="33" t="n"/>
      <c r="D182" s="33" t="n"/>
      <c r="E182" s="33" t="n"/>
      <c r="F182" s="33" t="n"/>
      <c r="G182" s="33" t="n"/>
      <c r="H182" s="33" t="n"/>
      <c r="I182" s="33" t="n"/>
      <c r="J182" s="56" t="n"/>
      <c r="K182" s="34" t="n"/>
      <c r="L182" s="33" t="n"/>
      <c r="M182" s="34" t="n"/>
      <c r="N182" s="24" t="n"/>
      <c r="O182" s="24" t="n"/>
      <c r="P182" s="24" t="n"/>
      <c r="Q182" s="24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</row>
    <row customHeight="1" ht="16.5" r="183" s="29">
      <c r="A183" s="36" t="n"/>
      <c r="B183" s="36" t="n"/>
      <c r="C183" s="33" t="n"/>
      <c r="D183" s="33" t="n"/>
      <c r="E183" s="33" t="n"/>
      <c r="F183" s="33" t="n"/>
      <c r="G183" s="33" t="n"/>
      <c r="H183" s="33" t="n"/>
      <c r="I183" s="33" t="n"/>
      <c r="J183" s="56" t="n"/>
      <c r="K183" s="34" t="n"/>
      <c r="L183" s="33" t="n"/>
      <c r="M183" s="34" t="n"/>
      <c r="N183" s="24" t="n"/>
      <c r="O183" s="24" t="n"/>
      <c r="P183" s="24" t="n"/>
      <c r="Q183" s="24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</row>
    <row customHeight="1" ht="16.5" r="184" s="29">
      <c r="A184" s="36" t="n"/>
      <c r="B184" s="36" t="n"/>
      <c r="C184" s="33" t="n"/>
      <c r="D184" s="33" t="n"/>
      <c r="E184" s="33" t="n"/>
      <c r="F184" s="33" t="n"/>
      <c r="G184" s="33" t="n"/>
      <c r="H184" s="33" t="n"/>
      <c r="I184" s="33" t="n"/>
      <c r="J184" s="56" t="n"/>
      <c r="K184" s="34" t="n"/>
      <c r="L184" s="33" t="n"/>
      <c r="M184" s="34" t="n"/>
      <c r="N184" s="24" t="n"/>
      <c r="O184" s="24" t="n"/>
      <c r="P184" s="24" t="n"/>
      <c r="Q184" s="24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</row>
    <row customHeight="1" ht="16.5" r="185" s="29">
      <c r="A185" s="36" t="n"/>
      <c r="B185" s="36" t="n"/>
      <c r="C185" s="33" t="n"/>
      <c r="D185" s="33" t="n"/>
      <c r="E185" s="33" t="n"/>
      <c r="F185" s="33" t="n"/>
      <c r="G185" s="33" t="n"/>
      <c r="H185" s="33" t="n"/>
      <c r="I185" s="33" t="n"/>
      <c r="J185" s="56" t="n"/>
      <c r="K185" s="34" t="n"/>
      <c r="L185" s="33" t="n"/>
      <c r="M185" s="34" t="n"/>
      <c r="N185" s="24" t="n"/>
      <c r="O185" s="24" t="n"/>
      <c r="P185" s="24" t="n"/>
      <c r="Q185" s="24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</row>
    <row customHeight="1" ht="16.5" r="186" s="29">
      <c r="A186" s="36" t="n"/>
      <c r="B186" s="36" t="n"/>
      <c r="C186" s="33" t="n"/>
      <c r="D186" s="33" t="n"/>
      <c r="E186" s="33" t="n"/>
      <c r="F186" s="33" t="n"/>
      <c r="G186" s="33" t="n"/>
      <c r="H186" s="33" t="n"/>
      <c r="I186" s="33" t="n"/>
      <c r="J186" s="56" t="n"/>
      <c r="K186" s="34" t="n"/>
      <c r="L186" s="33" t="n"/>
      <c r="M186" s="34" t="n"/>
      <c r="N186" s="24" t="n"/>
      <c r="O186" s="24" t="n"/>
      <c r="P186" s="24" t="n"/>
      <c r="Q186" s="24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</row>
    <row customHeight="1" ht="16.5" r="187" s="29">
      <c r="A187" s="36" t="n"/>
      <c r="B187" s="36" t="n"/>
      <c r="C187" s="33" t="n"/>
      <c r="D187" s="33" t="n"/>
      <c r="E187" s="33" t="n"/>
      <c r="F187" s="33" t="n"/>
      <c r="G187" s="33" t="n"/>
      <c r="H187" s="33" t="n"/>
      <c r="I187" s="33" t="n"/>
      <c r="J187" s="56" t="n"/>
      <c r="K187" s="34" t="n"/>
      <c r="L187" s="33" t="n"/>
      <c r="M187" s="34" t="n"/>
      <c r="N187" s="24" t="n"/>
      <c r="O187" s="24" t="n"/>
      <c r="P187" s="24" t="n"/>
      <c r="Q187" s="24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</row>
    <row customHeight="1" ht="16.5" r="188" s="29">
      <c r="A188" s="36" t="n"/>
      <c r="B188" s="36" t="n"/>
      <c r="C188" s="33" t="n"/>
      <c r="D188" s="33" t="n"/>
      <c r="E188" s="33" t="n"/>
      <c r="F188" s="33" t="n"/>
      <c r="G188" s="33" t="n"/>
      <c r="H188" s="33" t="n"/>
      <c r="I188" s="33" t="n"/>
      <c r="J188" s="56" t="n"/>
      <c r="K188" s="34" t="n"/>
      <c r="L188" s="33" t="n"/>
      <c r="M188" s="34" t="n"/>
      <c r="N188" s="24" t="n"/>
      <c r="O188" s="24" t="n"/>
      <c r="P188" s="24" t="n"/>
      <c r="Q188" s="24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</row>
    <row customHeight="1" ht="16.5" r="189" s="29">
      <c r="A189" s="36" t="n"/>
      <c r="B189" s="36" t="n"/>
      <c r="C189" s="33" t="n"/>
      <c r="D189" s="33" t="n"/>
      <c r="E189" s="33" t="n"/>
      <c r="F189" s="33" t="n"/>
      <c r="G189" s="33" t="n"/>
      <c r="H189" s="33" t="n"/>
      <c r="I189" s="33" t="n"/>
      <c r="J189" s="56" t="n"/>
      <c r="K189" s="34" t="n"/>
      <c r="L189" s="33" t="n"/>
      <c r="M189" s="34" t="n"/>
      <c r="N189" s="24" t="n"/>
      <c r="O189" s="24" t="n"/>
      <c r="P189" s="24" t="n"/>
      <c r="Q189" s="24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</row>
    <row customHeight="1" ht="16.5" r="190" s="29">
      <c r="A190" s="36" t="n"/>
      <c r="B190" s="36" t="n"/>
      <c r="C190" s="33" t="n"/>
      <c r="D190" s="33" t="n"/>
      <c r="E190" s="33" t="n"/>
      <c r="F190" s="33" t="n"/>
      <c r="G190" s="33" t="n"/>
      <c r="H190" s="33" t="n"/>
      <c r="I190" s="33" t="n"/>
      <c r="J190" s="56" t="n"/>
      <c r="K190" s="34" t="n"/>
      <c r="L190" s="33" t="n"/>
      <c r="M190" s="34" t="n"/>
      <c r="N190" s="24" t="n"/>
      <c r="O190" s="24" t="n"/>
      <c r="P190" s="24" t="n"/>
      <c r="Q190" s="24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</row>
    <row customHeight="1" ht="16.5" r="191" s="29">
      <c r="A191" s="36" t="n"/>
      <c r="B191" s="36" t="n"/>
      <c r="C191" s="33" t="n"/>
      <c r="D191" s="33" t="n"/>
      <c r="E191" s="33" t="n"/>
      <c r="F191" s="33" t="n"/>
      <c r="G191" s="33" t="n"/>
      <c r="H191" s="33" t="n"/>
      <c r="I191" s="33" t="n"/>
      <c r="J191" s="56" t="n"/>
      <c r="K191" s="34" t="n"/>
      <c r="L191" s="33" t="n"/>
      <c r="M191" s="34" t="n"/>
      <c r="N191" s="24" t="n"/>
      <c r="O191" s="24" t="n"/>
      <c r="P191" s="24" t="n"/>
      <c r="Q191" s="24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</row>
    <row customHeight="1" ht="16.5" r="192" s="29">
      <c r="A192" s="36" t="n"/>
      <c r="B192" s="36" t="n"/>
      <c r="C192" s="33" t="n"/>
      <c r="D192" s="33" t="n"/>
      <c r="E192" s="33" t="n"/>
      <c r="F192" s="33" t="n"/>
      <c r="G192" s="33" t="n"/>
      <c r="H192" s="33" t="n"/>
      <c r="I192" s="33" t="n"/>
      <c r="J192" s="56" t="n"/>
      <c r="K192" s="34" t="n"/>
      <c r="L192" s="33" t="n"/>
      <c r="M192" s="34" t="n"/>
      <c r="N192" s="24" t="n"/>
      <c r="O192" s="24" t="n"/>
      <c r="P192" s="24" t="n"/>
      <c r="Q192" s="24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</row>
    <row customHeight="1" ht="16.5" r="193" s="29">
      <c r="A193" s="36" t="n"/>
      <c r="B193" s="36" t="n"/>
      <c r="C193" s="33" t="n"/>
      <c r="D193" s="33" t="n"/>
      <c r="E193" s="33" t="n"/>
      <c r="F193" s="33" t="n"/>
      <c r="G193" s="33" t="n"/>
      <c r="H193" s="33" t="n"/>
      <c r="I193" s="33" t="n"/>
      <c r="J193" s="56" t="n"/>
      <c r="K193" s="34" t="n"/>
      <c r="L193" s="33" t="n"/>
      <c r="M193" s="34" t="n"/>
      <c r="N193" s="24" t="n"/>
      <c r="O193" s="24" t="n"/>
      <c r="P193" s="24" t="n"/>
      <c r="Q193" s="24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</row>
    <row customHeight="1" ht="16.5" r="194" s="29">
      <c r="A194" s="36" t="n"/>
      <c r="B194" s="36" t="n"/>
      <c r="C194" s="33" t="n"/>
      <c r="D194" s="33" t="n"/>
      <c r="E194" s="33" t="n"/>
      <c r="F194" s="33" t="n"/>
      <c r="G194" s="33" t="n"/>
      <c r="H194" s="33" t="n"/>
      <c r="I194" s="33" t="n"/>
      <c r="J194" s="56" t="n"/>
      <c r="K194" s="34" t="n"/>
      <c r="L194" s="33" t="n"/>
      <c r="M194" s="34" t="n"/>
      <c r="N194" s="24" t="n"/>
      <c r="O194" s="24" t="n"/>
      <c r="P194" s="24" t="n"/>
      <c r="Q194" s="24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</row>
    <row customHeight="1" ht="16.5" r="195" s="29">
      <c r="A195" s="36" t="n"/>
      <c r="B195" s="36" t="n"/>
      <c r="C195" s="33" t="n"/>
      <c r="D195" s="33" t="n"/>
      <c r="E195" s="33" t="n"/>
      <c r="F195" s="33" t="n"/>
      <c r="G195" s="33" t="n"/>
      <c r="H195" s="33" t="n"/>
      <c r="I195" s="33" t="n"/>
      <c r="J195" s="56" t="n"/>
      <c r="K195" s="34" t="n"/>
      <c r="L195" s="33" t="n"/>
      <c r="M195" s="34" t="n"/>
      <c r="N195" s="24" t="n"/>
      <c r="O195" s="24" t="n"/>
      <c r="P195" s="24" t="n"/>
      <c r="Q195" s="24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</row>
    <row customHeight="1" ht="16.5" r="196" s="29">
      <c r="A196" s="36" t="n"/>
      <c r="B196" s="36" t="n"/>
      <c r="C196" s="33" t="n"/>
      <c r="D196" s="33" t="n"/>
      <c r="E196" s="33" t="n"/>
      <c r="F196" s="33" t="n"/>
      <c r="G196" s="33" t="n"/>
      <c r="H196" s="33" t="n"/>
      <c r="I196" s="33" t="n"/>
      <c r="J196" s="56" t="n"/>
      <c r="K196" s="34" t="n"/>
      <c r="L196" s="33" t="n"/>
      <c r="M196" s="34" t="n"/>
      <c r="N196" s="24" t="n"/>
      <c r="O196" s="24" t="n"/>
      <c r="P196" s="24" t="n"/>
      <c r="Q196" s="24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</row>
    <row customHeight="1" ht="16.5" r="197" s="29">
      <c r="A197" s="36" t="n"/>
      <c r="B197" s="36" t="n"/>
      <c r="C197" s="33" t="n"/>
      <c r="D197" s="33" t="n"/>
      <c r="E197" s="33" t="n"/>
      <c r="F197" s="33" t="n"/>
      <c r="G197" s="33" t="n"/>
      <c r="H197" s="33" t="n"/>
      <c r="I197" s="33" t="n"/>
      <c r="J197" s="56" t="n"/>
      <c r="K197" s="34" t="n"/>
      <c r="L197" s="33" t="n"/>
      <c r="M197" s="34" t="n"/>
      <c r="N197" s="24" t="n"/>
      <c r="O197" s="24" t="n"/>
      <c r="P197" s="24" t="n"/>
      <c r="Q197" s="24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</row>
    <row customHeight="1" ht="16.5" r="198" s="29">
      <c r="A198" s="36" t="n"/>
      <c r="B198" s="36" t="n"/>
      <c r="C198" s="33" t="n"/>
      <c r="D198" s="33" t="n"/>
      <c r="E198" s="33" t="n"/>
      <c r="F198" s="33" t="n"/>
      <c r="G198" s="33" t="n"/>
      <c r="H198" s="33" t="n"/>
      <c r="I198" s="33" t="n"/>
      <c r="J198" s="56" t="n"/>
      <c r="K198" s="34" t="n"/>
      <c r="L198" s="33" t="n"/>
      <c r="M198" s="34" t="n"/>
      <c r="N198" s="24" t="n"/>
      <c r="O198" s="24" t="n"/>
      <c r="P198" s="24" t="n"/>
      <c r="Q198" s="24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</row>
    <row customHeight="1" ht="16.5" r="199" s="29">
      <c r="A199" s="36" t="n"/>
      <c r="B199" s="36" t="n"/>
      <c r="C199" s="33" t="n"/>
      <c r="D199" s="33" t="n"/>
      <c r="E199" s="33" t="n"/>
      <c r="F199" s="33" t="n"/>
      <c r="G199" s="33" t="n"/>
      <c r="H199" s="33" t="n"/>
      <c r="I199" s="33" t="n"/>
      <c r="J199" s="56" t="n"/>
      <c r="K199" s="34" t="n"/>
      <c r="L199" s="33" t="n"/>
      <c r="M199" s="34" t="n"/>
      <c r="N199" s="24" t="n"/>
      <c r="O199" s="24" t="n"/>
      <c r="P199" s="24" t="n"/>
      <c r="Q199" s="24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</row>
    <row customHeight="1" ht="16.5" r="200" s="29">
      <c r="A200" s="36" t="n"/>
      <c r="B200" s="36" t="n"/>
      <c r="C200" s="33" t="n"/>
      <c r="D200" s="33" t="n"/>
      <c r="E200" s="33" t="n"/>
      <c r="F200" s="33" t="n"/>
      <c r="G200" s="33" t="n"/>
      <c r="H200" s="33" t="n"/>
      <c r="I200" s="33" t="n"/>
      <c r="J200" s="56" t="n"/>
      <c r="K200" s="34" t="n"/>
      <c r="L200" s="33" t="n"/>
      <c r="M200" s="34" t="n"/>
      <c r="N200" s="24" t="n"/>
      <c r="O200" s="24" t="n"/>
      <c r="P200" s="24" t="n"/>
      <c r="Q200" s="24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</row>
    <row customHeight="1" ht="16.5" r="201" s="29">
      <c r="A201" s="36" t="n"/>
      <c r="B201" s="36" t="n"/>
      <c r="C201" s="33" t="n"/>
      <c r="D201" s="33" t="n"/>
      <c r="E201" s="33" t="n"/>
      <c r="F201" s="33" t="n"/>
      <c r="G201" s="33" t="n"/>
      <c r="H201" s="33" t="n"/>
      <c r="I201" s="33" t="n"/>
      <c r="J201" s="56" t="n"/>
      <c r="K201" s="34" t="n"/>
      <c r="L201" s="33" t="n"/>
      <c r="M201" s="34" t="n"/>
      <c r="N201" s="24" t="n"/>
      <c r="O201" s="24" t="n"/>
      <c r="P201" s="24" t="n"/>
      <c r="Q201" s="24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</row>
    <row customHeight="1" ht="16.5" r="202" s="29">
      <c r="A202" s="36" t="n"/>
      <c r="B202" s="36" t="n"/>
      <c r="C202" s="33" t="n"/>
      <c r="D202" s="33" t="n"/>
      <c r="E202" s="33" t="n"/>
      <c r="F202" s="33" t="n"/>
      <c r="G202" s="33" t="n"/>
      <c r="H202" s="33" t="n"/>
      <c r="I202" s="33" t="n"/>
      <c r="J202" s="56" t="n"/>
      <c r="K202" s="34" t="n"/>
      <c r="L202" s="33" t="n"/>
      <c r="M202" s="34" t="n"/>
      <c r="N202" s="24" t="n"/>
      <c r="O202" s="24" t="n"/>
      <c r="P202" s="24" t="n"/>
      <c r="Q202" s="24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</row>
    <row customHeight="1" ht="16.5" r="203" s="29">
      <c r="A203" s="36" t="n"/>
      <c r="B203" s="36" t="n"/>
      <c r="C203" s="33" t="n"/>
      <c r="D203" s="33" t="n"/>
      <c r="E203" s="33" t="n"/>
      <c r="F203" s="33" t="n"/>
      <c r="G203" s="33" t="n"/>
      <c r="H203" s="33" t="n"/>
      <c r="I203" s="33" t="n"/>
      <c r="J203" s="56" t="n"/>
      <c r="K203" s="34" t="n"/>
      <c r="L203" s="33" t="n"/>
      <c r="M203" s="34" t="n"/>
      <c r="N203" s="24" t="n"/>
      <c r="O203" s="24" t="n"/>
      <c r="P203" s="24" t="n"/>
      <c r="Q203" s="24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</row>
    <row customHeight="1" ht="16.5" r="204" s="29">
      <c r="A204" s="36" t="n"/>
      <c r="B204" s="36" t="n"/>
      <c r="C204" s="33" t="n"/>
      <c r="D204" s="33" t="n"/>
      <c r="E204" s="33" t="n"/>
      <c r="F204" s="33" t="n"/>
      <c r="G204" s="33" t="n"/>
      <c r="H204" s="33" t="n"/>
      <c r="I204" s="33" t="n"/>
      <c r="J204" s="56" t="n"/>
      <c r="K204" s="34" t="n"/>
      <c r="L204" s="33" t="n"/>
      <c r="M204" s="34" t="n"/>
      <c r="N204" s="24" t="n"/>
      <c r="O204" s="24" t="n"/>
      <c r="P204" s="24" t="n"/>
      <c r="Q204" s="24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</row>
    <row customHeight="1" ht="16.5" r="205" s="29">
      <c r="A205" s="36" t="n"/>
      <c r="B205" s="36" t="n"/>
      <c r="C205" s="33" t="n"/>
      <c r="D205" s="33" t="n"/>
      <c r="E205" s="33" t="n"/>
      <c r="F205" s="33" t="n"/>
      <c r="G205" s="33" t="n"/>
      <c r="H205" s="33" t="n"/>
      <c r="I205" s="33" t="n"/>
      <c r="J205" s="56" t="n"/>
      <c r="K205" s="34" t="n"/>
      <c r="L205" s="33" t="n"/>
      <c r="M205" s="34" t="n"/>
      <c r="N205" s="24" t="n"/>
      <c r="O205" s="24" t="n"/>
      <c r="P205" s="24" t="n"/>
      <c r="Q205" s="24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</row>
    <row customHeight="1" ht="16.5" r="206" s="29">
      <c r="A206" s="36" t="n"/>
      <c r="B206" s="36" t="n"/>
      <c r="C206" s="33" t="n"/>
      <c r="D206" s="33" t="n"/>
      <c r="E206" s="33" t="n"/>
      <c r="F206" s="33" t="n"/>
      <c r="G206" s="33" t="n"/>
      <c r="H206" s="33" t="n"/>
      <c r="I206" s="33" t="n"/>
      <c r="J206" s="56" t="n"/>
      <c r="K206" s="34" t="n"/>
      <c r="L206" s="33" t="n"/>
      <c r="M206" s="34" t="n"/>
      <c r="N206" s="24" t="n"/>
      <c r="O206" s="24" t="n"/>
      <c r="P206" s="24" t="n"/>
      <c r="Q206" s="24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</row>
    <row customHeight="1" ht="16.5" r="207" s="29">
      <c r="A207" s="36" t="n"/>
      <c r="B207" s="36" t="n"/>
      <c r="C207" s="33" t="n"/>
      <c r="D207" s="33" t="n"/>
      <c r="E207" s="33" t="n"/>
      <c r="F207" s="33" t="n"/>
      <c r="G207" s="33" t="n"/>
      <c r="H207" s="33" t="n"/>
      <c r="I207" s="33" t="n"/>
      <c r="J207" s="56" t="n"/>
      <c r="K207" s="34" t="n"/>
      <c r="L207" s="33" t="n"/>
      <c r="M207" s="34" t="n"/>
      <c r="N207" s="24" t="n"/>
      <c r="O207" s="24" t="n"/>
      <c r="P207" s="24" t="n"/>
      <c r="Q207" s="24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</row>
    <row customHeight="1" ht="16.5" r="208" s="29">
      <c r="A208" s="36" t="n"/>
      <c r="B208" s="36" t="n"/>
      <c r="C208" s="33" t="n"/>
      <c r="D208" s="33" t="n"/>
      <c r="E208" s="33" t="n"/>
      <c r="F208" s="33" t="n"/>
      <c r="G208" s="33" t="n"/>
      <c r="H208" s="33" t="n"/>
      <c r="I208" s="33" t="n"/>
      <c r="J208" s="56" t="n"/>
      <c r="K208" s="34" t="n"/>
      <c r="L208" s="33" t="n"/>
      <c r="M208" s="34" t="n"/>
      <c r="N208" s="24" t="n"/>
      <c r="O208" s="24" t="n"/>
      <c r="P208" s="24" t="n"/>
      <c r="Q208" s="24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</row>
    <row customHeight="1" ht="16.5" r="209" s="29">
      <c r="A209" s="36" t="n"/>
      <c r="B209" s="36" t="n"/>
      <c r="C209" s="33" t="n"/>
      <c r="D209" s="33" t="n"/>
      <c r="E209" s="33" t="n"/>
      <c r="F209" s="33" t="n"/>
      <c r="G209" s="33" t="n"/>
      <c r="H209" s="33" t="n"/>
      <c r="I209" s="33" t="n"/>
      <c r="J209" s="56" t="n"/>
      <c r="K209" s="34" t="n"/>
      <c r="L209" s="33" t="n"/>
      <c r="M209" s="34" t="n"/>
      <c r="N209" s="24" t="n"/>
      <c r="O209" s="24" t="n"/>
      <c r="P209" s="24" t="n"/>
      <c r="Q209" s="24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</row>
    <row customHeight="1" ht="16.5" r="210" s="29">
      <c r="A210" s="36" t="n"/>
      <c r="B210" s="36" t="n"/>
      <c r="C210" s="33" t="n"/>
      <c r="D210" s="33" t="n"/>
      <c r="E210" s="33" t="n"/>
      <c r="F210" s="33" t="n"/>
      <c r="G210" s="33" t="n"/>
      <c r="H210" s="33" t="n"/>
      <c r="I210" s="33" t="n"/>
      <c r="J210" s="56" t="n"/>
      <c r="K210" s="34" t="n"/>
      <c r="L210" s="33" t="n"/>
      <c r="M210" s="34" t="n"/>
      <c r="N210" s="24" t="n"/>
      <c r="O210" s="24" t="n"/>
      <c r="P210" s="24" t="n"/>
      <c r="Q210" s="24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</row>
    <row customHeight="1" ht="16.5" r="211" s="29">
      <c r="A211" s="36" t="n"/>
      <c r="B211" s="36" t="n"/>
      <c r="C211" s="33" t="n"/>
      <c r="D211" s="33" t="n"/>
      <c r="E211" s="33" t="n"/>
      <c r="F211" s="33" t="n"/>
      <c r="G211" s="33" t="n"/>
      <c r="H211" s="33" t="n"/>
      <c r="I211" s="33" t="n"/>
      <c r="J211" s="56" t="n"/>
      <c r="K211" s="34" t="n"/>
      <c r="L211" s="33" t="n"/>
      <c r="M211" s="34" t="n"/>
      <c r="N211" s="24" t="n"/>
      <c r="O211" s="24" t="n"/>
      <c r="P211" s="24" t="n"/>
      <c r="Q211" s="24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</row>
    <row customHeight="1" ht="16.5" r="212" s="29">
      <c r="A212" s="36" t="n"/>
      <c r="B212" s="36" t="n"/>
      <c r="C212" s="33" t="n"/>
      <c r="D212" s="33" t="n"/>
      <c r="E212" s="33" t="n"/>
      <c r="F212" s="33" t="n"/>
      <c r="G212" s="33" t="n"/>
      <c r="H212" s="33" t="n"/>
      <c r="I212" s="33" t="n"/>
      <c r="J212" s="56" t="n"/>
      <c r="K212" s="34" t="n"/>
      <c r="L212" s="33" t="n"/>
      <c r="M212" s="34" t="n"/>
      <c r="N212" s="24" t="n"/>
      <c r="O212" s="24" t="n"/>
      <c r="P212" s="24" t="n"/>
      <c r="Q212" s="24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</row>
    <row customHeight="1" ht="16.5" r="213" s="29">
      <c r="A213" s="36" t="n"/>
      <c r="B213" s="36" t="n"/>
      <c r="C213" s="33" t="n"/>
      <c r="D213" s="33" t="n"/>
      <c r="E213" s="33" t="n"/>
      <c r="F213" s="33" t="n"/>
      <c r="G213" s="33" t="n"/>
      <c r="H213" s="33" t="n"/>
      <c r="I213" s="33" t="n"/>
      <c r="J213" s="56" t="n"/>
      <c r="K213" s="34" t="n"/>
      <c r="L213" s="33" t="n"/>
      <c r="M213" s="34" t="n"/>
      <c r="N213" s="24" t="n"/>
      <c r="O213" s="24" t="n"/>
      <c r="P213" s="24" t="n"/>
      <c r="Q213" s="24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</row>
    <row customHeight="1" ht="16.5" r="214" s="29">
      <c r="A214" s="36" t="n"/>
      <c r="B214" s="36" t="n"/>
      <c r="C214" s="33" t="n"/>
      <c r="D214" s="33" t="n"/>
      <c r="E214" s="33" t="n"/>
      <c r="F214" s="33" t="n"/>
      <c r="G214" s="33" t="n"/>
      <c r="H214" s="33" t="n"/>
      <c r="I214" s="33" t="n"/>
      <c r="J214" s="56" t="n"/>
      <c r="K214" s="34" t="n"/>
      <c r="L214" s="33" t="n"/>
      <c r="M214" s="34" t="n"/>
      <c r="N214" s="24" t="n"/>
      <c r="O214" s="24" t="n"/>
      <c r="P214" s="24" t="n"/>
      <c r="Q214" s="24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</row>
    <row customHeight="1" ht="16.5" r="215" s="29">
      <c r="A215" s="36" t="n"/>
      <c r="B215" s="36" t="n"/>
      <c r="C215" s="33" t="n"/>
      <c r="D215" s="33" t="n"/>
      <c r="E215" s="33" t="n"/>
      <c r="F215" s="33" t="n"/>
      <c r="G215" s="33" t="n"/>
      <c r="H215" s="33" t="n"/>
      <c r="I215" s="33" t="n"/>
      <c r="J215" s="56" t="n"/>
      <c r="K215" s="34" t="n"/>
      <c r="L215" s="33" t="n"/>
      <c r="M215" s="34" t="n"/>
      <c r="N215" s="24" t="n"/>
      <c r="O215" s="24" t="n"/>
      <c r="P215" s="24" t="n"/>
      <c r="Q215" s="24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</row>
    <row customHeight="1" ht="16.5" r="216" s="29">
      <c r="A216" s="36" t="n"/>
      <c r="B216" s="36" t="n"/>
      <c r="C216" s="33" t="n"/>
      <c r="D216" s="33" t="n"/>
      <c r="E216" s="33" t="n"/>
      <c r="F216" s="33" t="n"/>
      <c r="G216" s="33" t="n"/>
      <c r="H216" s="33" t="n"/>
      <c r="I216" s="33" t="n"/>
      <c r="J216" s="56" t="n"/>
      <c r="K216" s="34" t="n"/>
      <c r="L216" s="33" t="n"/>
      <c r="M216" s="34" t="n"/>
      <c r="N216" s="24" t="n"/>
      <c r="O216" s="24" t="n"/>
      <c r="P216" s="24" t="n"/>
      <c r="Q216" s="24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</row>
    <row customHeight="1" ht="16.5" r="217" s="29">
      <c r="A217" s="36" t="n"/>
      <c r="B217" s="36" t="n"/>
      <c r="C217" s="33" t="n"/>
      <c r="D217" s="33" t="n"/>
      <c r="E217" s="33" t="n"/>
      <c r="F217" s="33" t="n"/>
      <c r="G217" s="33" t="n"/>
      <c r="H217" s="33" t="n"/>
      <c r="I217" s="33" t="n"/>
      <c r="J217" s="56" t="n"/>
      <c r="K217" s="34" t="n"/>
      <c r="L217" s="33" t="n"/>
      <c r="M217" s="34" t="n"/>
      <c r="N217" s="24" t="n"/>
      <c r="O217" s="24" t="n"/>
      <c r="P217" s="24" t="n"/>
      <c r="Q217" s="24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</row>
    <row customHeight="1" ht="16.5" r="218" s="29">
      <c r="A218" s="36" t="n"/>
      <c r="B218" s="36" t="n"/>
      <c r="C218" s="33" t="n"/>
      <c r="D218" s="33" t="n"/>
      <c r="E218" s="33" t="n"/>
      <c r="F218" s="33" t="n"/>
      <c r="G218" s="33" t="n"/>
      <c r="H218" s="33" t="n"/>
      <c r="I218" s="33" t="n"/>
      <c r="J218" s="56" t="n"/>
      <c r="K218" s="34" t="n"/>
      <c r="L218" s="33" t="n"/>
      <c r="M218" s="34" t="n"/>
      <c r="N218" s="24" t="n"/>
      <c r="O218" s="24" t="n"/>
      <c r="P218" s="24" t="n"/>
      <c r="Q218" s="24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</row>
    <row customHeight="1" ht="16.5" r="219" s="29">
      <c r="A219" s="36" t="n"/>
      <c r="B219" s="36" t="n"/>
      <c r="C219" s="33" t="n"/>
      <c r="D219" s="33" t="n"/>
      <c r="E219" s="33" t="n"/>
      <c r="F219" s="33" t="n"/>
      <c r="G219" s="33" t="n"/>
      <c r="H219" s="33" t="n"/>
      <c r="I219" s="33" t="n"/>
      <c r="J219" s="56" t="n"/>
      <c r="K219" s="34" t="n"/>
      <c r="L219" s="33" t="n"/>
      <c r="M219" s="34" t="n"/>
      <c r="N219" s="24" t="n"/>
      <c r="O219" s="24" t="n"/>
      <c r="P219" s="24" t="n"/>
      <c r="Q219" s="24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</row>
    <row customHeight="1" ht="16.5" r="220" s="29">
      <c r="A220" s="36" t="n"/>
      <c r="B220" s="36" t="n"/>
      <c r="C220" s="33" t="n"/>
      <c r="D220" s="33" t="n"/>
      <c r="E220" s="33" t="n"/>
      <c r="F220" s="33" t="n"/>
      <c r="G220" s="33" t="n"/>
      <c r="H220" s="33" t="n"/>
      <c r="I220" s="33" t="n"/>
      <c r="J220" s="56" t="n"/>
      <c r="K220" s="34" t="n"/>
      <c r="L220" s="33" t="n"/>
      <c r="M220" s="34" t="n"/>
      <c r="N220" s="24" t="n"/>
      <c r="O220" s="24" t="n"/>
      <c r="P220" s="24" t="n"/>
      <c r="Q220" s="24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</row>
    <row customHeight="1" ht="16.5" r="221" s="29">
      <c r="A221" s="36" t="n"/>
      <c r="B221" s="36" t="n"/>
      <c r="C221" s="33" t="n"/>
      <c r="D221" s="33" t="n"/>
      <c r="E221" s="33" t="n"/>
      <c r="F221" s="33" t="n"/>
      <c r="G221" s="33" t="n"/>
      <c r="H221" s="33" t="n"/>
      <c r="I221" s="33" t="n"/>
      <c r="J221" s="56" t="n"/>
      <c r="K221" s="34" t="n"/>
      <c r="L221" s="33" t="n"/>
      <c r="M221" s="34" t="n"/>
      <c r="N221" s="24" t="n"/>
      <c r="O221" s="24" t="n"/>
      <c r="P221" s="24" t="n"/>
      <c r="Q221" s="24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</row>
    <row customHeight="1" ht="16.5" r="222" s="29">
      <c r="A222" s="36" t="n"/>
      <c r="B222" s="36" t="n"/>
      <c r="C222" s="33" t="n"/>
      <c r="D222" s="33" t="n"/>
      <c r="E222" s="33" t="n"/>
      <c r="F222" s="33" t="n"/>
      <c r="G222" s="33" t="n"/>
      <c r="H222" s="33" t="n"/>
      <c r="I222" s="33" t="n"/>
      <c r="J222" s="56" t="n"/>
      <c r="K222" s="34" t="n"/>
      <c r="L222" s="33" t="n"/>
      <c r="M222" s="34" t="n"/>
      <c r="N222" s="24" t="n"/>
      <c r="O222" s="24" t="n"/>
      <c r="P222" s="24" t="n"/>
      <c r="Q222" s="24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</row>
    <row customHeight="1" ht="16.5" r="223" s="29">
      <c r="A223" s="36" t="n"/>
      <c r="B223" s="36" t="n"/>
      <c r="C223" s="33" t="n"/>
      <c r="D223" s="33" t="n"/>
      <c r="E223" s="33" t="n"/>
      <c r="F223" s="33" t="n"/>
      <c r="G223" s="33" t="n"/>
      <c r="H223" s="33" t="n"/>
      <c r="I223" s="33" t="n"/>
      <c r="J223" s="56" t="n"/>
      <c r="K223" s="34" t="n"/>
      <c r="L223" s="33" t="n"/>
      <c r="M223" s="34" t="n"/>
      <c r="N223" s="24" t="n"/>
      <c r="O223" s="24" t="n"/>
      <c r="P223" s="24" t="n"/>
      <c r="Q223" s="24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</row>
    <row customHeight="1" ht="16.5" r="224" s="29">
      <c r="A224" s="36" t="n"/>
      <c r="B224" s="36" t="n"/>
      <c r="C224" s="33" t="n"/>
      <c r="D224" s="33" t="n"/>
      <c r="E224" s="33" t="n"/>
      <c r="F224" s="33" t="n"/>
      <c r="G224" s="33" t="n"/>
      <c r="H224" s="33" t="n"/>
      <c r="I224" s="33" t="n"/>
      <c r="J224" s="56" t="n"/>
      <c r="K224" s="34" t="n"/>
      <c r="L224" s="33" t="n"/>
      <c r="M224" s="34" t="n"/>
      <c r="N224" s="24" t="n"/>
      <c r="O224" s="24" t="n"/>
      <c r="P224" s="24" t="n"/>
      <c r="Q224" s="24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</row>
    <row customHeight="1" ht="16.5" r="225" s="29">
      <c r="A225" s="36" t="n"/>
      <c r="B225" s="36" t="n"/>
      <c r="C225" s="33" t="n"/>
      <c r="D225" s="33" t="n"/>
      <c r="E225" s="33" t="n"/>
      <c r="F225" s="33" t="n"/>
      <c r="G225" s="33" t="n"/>
      <c r="H225" s="33" t="n"/>
      <c r="I225" s="33" t="n"/>
      <c r="J225" s="56" t="n"/>
      <c r="K225" s="34" t="n"/>
      <c r="L225" s="33" t="n"/>
      <c r="M225" s="34" t="n"/>
      <c r="N225" s="24" t="n"/>
      <c r="O225" s="24" t="n"/>
      <c r="P225" s="24" t="n"/>
      <c r="Q225" s="24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</row>
    <row customHeight="1" ht="16.5" r="226" s="29">
      <c r="A226" s="36" t="n"/>
      <c r="B226" s="36" t="n"/>
      <c r="C226" s="33" t="n"/>
      <c r="D226" s="33" t="n"/>
      <c r="E226" s="33" t="n"/>
      <c r="F226" s="33" t="n"/>
      <c r="G226" s="33" t="n"/>
      <c r="H226" s="33" t="n"/>
      <c r="I226" s="33" t="n"/>
      <c r="J226" s="56" t="n"/>
      <c r="K226" s="34" t="n"/>
      <c r="L226" s="33" t="n"/>
      <c r="M226" s="34" t="n"/>
      <c r="N226" s="24" t="n"/>
      <c r="O226" s="24" t="n"/>
      <c r="P226" s="24" t="n"/>
      <c r="Q226" s="24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</row>
    <row customHeight="1" ht="16.5" r="227" s="29">
      <c r="A227" s="36" t="n"/>
      <c r="B227" s="36" t="n"/>
      <c r="C227" s="33" t="n"/>
      <c r="D227" s="33" t="n"/>
      <c r="E227" s="33" t="n"/>
      <c r="F227" s="33" t="n"/>
      <c r="G227" s="33" t="n"/>
      <c r="H227" s="33" t="n"/>
      <c r="I227" s="33" t="n"/>
      <c r="J227" s="56" t="n"/>
      <c r="K227" s="34" t="n"/>
      <c r="L227" s="33" t="n"/>
      <c r="M227" s="34" t="n"/>
      <c r="N227" s="24" t="n"/>
      <c r="O227" s="24" t="n"/>
      <c r="P227" s="24" t="n"/>
      <c r="Q227" s="24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</row>
    <row customHeight="1" ht="16.5" r="228" s="29">
      <c r="A228" s="36" t="n"/>
      <c r="B228" s="36" t="n"/>
      <c r="C228" s="33" t="n"/>
      <c r="D228" s="33" t="n"/>
      <c r="E228" s="33" t="n"/>
      <c r="F228" s="33" t="n"/>
      <c r="G228" s="33" t="n"/>
      <c r="H228" s="33" t="n"/>
      <c r="I228" s="33" t="n"/>
      <c r="J228" s="56" t="n"/>
      <c r="K228" s="34" t="n"/>
      <c r="L228" s="33" t="n"/>
      <c r="M228" s="34" t="n"/>
      <c r="N228" s="24" t="n"/>
      <c r="O228" s="24" t="n"/>
      <c r="P228" s="24" t="n"/>
      <c r="Q228" s="24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</row>
    <row customHeight="1" ht="16.5" r="229" s="29">
      <c r="A229" s="36" t="n"/>
      <c r="B229" s="36" t="n"/>
      <c r="C229" s="33" t="n"/>
      <c r="D229" s="33" t="n"/>
      <c r="E229" s="33" t="n"/>
      <c r="F229" s="33" t="n"/>
      <c r="G229" s="33" t="n"/>
      <c r="H229" s="33" t="n"/>
      <c r="I229" s="33" t="n"/>
      <c r="J229" s="56" t="n"/>
      <c r="K229" s="34" t="n"/>
      <c r="L229" s="33" t="n"/>
      <c r="M229" s="34" t="n"/>
      <c r="N229" s="24" t="n"/>
      <c r="O229" s="24" t="n"/>
      <c r="P229" s="24" t="n"/>
      <c r="Q229" s="24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</row>
    <row customHeight="1" ht="16.5" r="230" s="29">
      <c r="A230" s="36" t="n"/>
      <c r="B230" s="36" t="n"/>
      <c r="C230" s="33" t="n"/>
      <c r="D230" s="33" t="n"/>
      <c r="E230" s="33" t="n"/>
      <c r="F230" s="33" t="n"/>
      <c r="G230" s="33" t="n"/>
      <c r="H230" s="33" t="n"/>
      <c r="I230" s="33" t="n"/>
      <c r="J230" s="56" t="n"/>
      <c r="K230" s="34" t="n"/>
      <c r="L230" s="33" t="n"/>
      <c r="M230" s="34" t="n"/>
      <c r="N230" s="24" t="n"/>
      <c r="O230" s="24" t="n"/>
      <c r="P230" s="24" t="n"/>
      <c r="Q230" s="24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</row>
    <row customHeight="1" ht="16.5" r="231" s="29">
      <c r="A231" s="36" t="n"/>
      <c r="B231" s="36" t="n"/>
      <c r="C231" s="33" t="n"/>
      <c r="D231" s="33" t="n"/>
      <c r="E231" s="33" t="n"/>
      <c r="F231" s="33" t="n"/>
      <c r="G231" s="33" t="n"/>
      <c r="H231" s="33" t="n"/>
      <c r="I231" s="33" t="n"/>
      <c r="J231" s="56" t="n"/>
      <c r="K231" s="34" t="n"/>
      <c r="L231" s="33" t="n"/>
      <c r="M231" s="34" t="n"/>
      <c r="N231" s="24" t="n"/>
      <c r="O231" s="24" t="n"/>
      <c r="P231" s="24" t="n"/>
      <c r="Q231" s="24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</row>
    <row customHeight="1" ht="16.5" r="232" s="29">
      <c r="A232" s="36" t="n"/>
      <c r="B232" s="36" t="n"/>
      <c r="C232" s="33" t="n"/>
      <c r="D232" s="33" t="n"/>
      <c r="E232" s="33" t="n"/>
      <c r="F232" s="33" t="n"/>
      <c r="G232" s="33" t="n"/>
      <c r="H232" s="33" t="n"/>
      <c r="I232" s="33" t="n"/>
      <c r="J232" s="56" t="n"/>
      <c r="K232" s="34" t="n"/>
      <c r="L232" s="33" t="n"/>
      <c r="M232" s="34" t="n"/>
      <c r="N232" s="24" t="n"/>
      <c r="O232" s="24" t="n"/>
      <c r="P232" s="24" t="n"/>
      <c r="Q232" s="24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</row>
    <row customHeight="1" ht="16.5" r="233" s="29">
      <c r="A233" s="36" t="n"/>
      <c r="B233" s="36" t="n"/>
      <c r="C233" s="33" t="n"/>
      <c r="D233" s="33" t="n"/>
      <c r="E233" s="33" t="n"/>
      <c r="F233" s="33" t="n"/>
      <c r="G233" s="33" t="n"/>
      <c r="H233" s="33" t="n"/>
      <c r="I233" s="33" t="n"/>
      <c r="J233" s="56" t="n"/>
      <c r="K233" s="34" t="n"/>
      <c r="L233" s="33" t="n"/>
      <c r="M233" s="34" t="n"/>
      <c r="N233" s="24" t="n"/>
      <c r="O233" s="24" t="n"/>
      <c r="P233" s="24" t="n"/>
      <c r="Q233" s="24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</row>
    <row customHeight="1" ht="16.5" r="234" s="29">
      <c r="A234" s="36" t="n"/>
      <c r="B234" s="36" t="n"/>
      <c r="C234" s="33" t="n"/>
      <c r="D234" s="33" t="n"/>
      <c r="E234" s="33" t="n"/>
      <c r="F234" s="33" t="n"/>
      <c r="G234" s="33" t="n"/>
      <c r="H234" s="33" t="n"/>
      <c r="I234" s="33" t="n"/>
      <c r="J234" s="56" t="n"/>
      <c r="K234" s="34" t="n"/>
      <c r="L234" s="33" t="n"/>
      <c r="M234" s="34" t="n"/>
      <c r="N234" s="24" t="n"/>
      <c r="O234" s="24" t="n"/>
      <c r="P234" s="24" t="n"/>
      <c r="Q234" s="24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</row>
    <row customHeight="1" ht="16.5" r="235" s="29">
      <c r="A235" s="36" t="n"/>
      <c r="B235" s="36" t="n"/>
      <c r="C235" s="33" t="n"/>
      <c r="D235" s="33" t="n"/>
      <c r="E235" s="33" t="n"/>
      <c r="F235" s="33" t="n"/>
      <c r="G235" s="33" t="n"/>
      <c r="H235" s="33" t="n"/>
      <c r="I235" s="33" t="n"/>
      <c r="J235" s="56" t="n"/>
      <c r="K235" s="34" t="n"/>
      <c r="L235" s="33" t="n"/>
      <c r="M235" s="34" t="n"/>
      <c r="N235" s="24" t="n"/>
      <c r="O235" s="24" t="n"/>
      <c r="P235" s="24" t="n"/>
      <c r="Q235" s="24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</row>
    <row customHeight="1" ht="16.5" r="236" s="29">
      <c r="A236" s="36" t="n"/>
      <c r="B236" s="36" t="n"/>
      <c r="C236" s="33" t="n"/>
      <c r="D236" s="33" t="n"/>
      <c r="E236" s="33" t="n"/>
      <c r="F236" s="33" t="n"/>
      <c r="G236" s="33" t="n"/>
      <c r="H236" s="33" t="n"/>
      <c r="I236" s="33" t="n"/>
      <c r="J236" s="56" t="n"/>
      <c r="K236" s="34" t="n"/>
      <c r="L236" s="33" t="n"/>
      <c r="M236" s="34" t="n"/>
      <c r="N236" s="24" t="n"/>
      <c r="O236" s="24" t="n"/>
      <c r="P236" s="24" t="n"/>
      <c r="Q236" s="24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</row>
    <row customHeight="1" ht="16.5" r="237" s="29">
      <c r="A237" s="36" t="n"/>
      <c r="B237" s="36" t="n"/>
      <c r="C237" s="33" t="n"/>
      <c r="D237" s="33" t="n"/>
      <c r="E237" s="33" t="n"/>
      <c r="F237" s="33" t="n"/>
      <c r="G237" s="33" t="n"/>
      <c r="H237" s="33" t="n"/>
      <c r="I237" s="33" t="n"/>
      <c r="J237" s="56" t="n"/>
      <c r="K237" s="34" t="n"/>
      <c r="L237" s="33" t="n"/>
      <c r="M237" s="34" t="n"/>
      <c r="N237" s="24" t="n"/>
      <c r="O237" s="24" t="n"/>
      <c r="P237" s="24" t="n"/>
      <c r="Q237" s="24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</row>
    <row customHeight="1" ht="16.5" r="238" s="29">
      <c r="A238" s="36" t="n"/>
      <c r="B238" s="36" t="n"/>
      <c r="C238" s="33" t="n"/>
      <c r="D238" s="33" t="n"/>
      <c r="E238" s="33" t="n"/>
      <c r="F238" s="33" t="n"/>
      <c r="G238" s="33" t="n"/>
      <c r="H238" s="33" t="n"/>
      <c r="I238" s="33" t="n"/>
      <c r="J238" s="56" t="n"/>
      <c r="K238" s="34" t="n"/>
      <c r="L238" s="33" t="n"/>
      <c r="M238" s="34" t="n"/>
      <c r="N238" s="24" t="n"/>
      <c r="O238" s="24" t="n"/>
      <c r="P238" s="24" t="n"/>
      <c r="Q238" s="24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</row>
    <row customHeight="1" ht="16.5" r="239" s="29">
      <c r="A239" s="36" t="n"/>
      <c r="B239" s="36" t="n"/>
      <c r="C239" s="33" t="n"/>
      <c r="D239" s="33" t="n"/>
      <c r="E239" s="33" t="n"/>
      <c r="F239" s="33" t="n"/>
      <c r="G239" s="33" t="n"/>
      <c r="H239" s="33" t="n"/>
      <c r="I239" s="33" t="n"/>
      <c r="J239" s="56" t="n"/>
      <c r="K239" s="34" t="n"/>
      <c r="L239" s="33" t="n"/>
      <c r="M239" s="34" t="n"/>
      <c r="N239" s="24" t="n"/>
      <c r="O239" s="24" t="n"/>
      <c r="P239" s="24" t="n"/>
      <c r="Q239" s="24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</row>
    <row customHeight="1" ht="16.5" r="240" s="29">
      <c r="A240" s="36" t="n"/>
      <c r="B240" s="36" t="n"/>
      <c r="C240" s="33" t="n"/>
      <c r="D240" s="33" t="n"/>
      <c r="E240" s="33" t="n"/>
      <c r="F240" s="33" t="n"/>
      <c r="G240" s="33" t="n"/>
      <c r="H240" s="33" t="n"/>
      <c r="I240" s="33" t="n"/>
      <c r="J240" s="56" t="n"/>
      <c r="K240" s="34" t="n"/>
      <c r="L240" s="33" t="n"/>
      <c r="M240" s="34" t="n"/>
      <c r="N240" s="24" t="n"/>
      <c r="O240" s="24" t="n"/>
      <c r="P240" s="24" t="n"/>
      <c r="Q240" s="24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</row>
    <row customHeight="1" ht="16.5" r="241" s="29">
      <c r="A241" s="36" t="n"/>
      <c r="B241" s="36" t="n"/>
      <c r="C241" s="33" t="n"/>
      <c r="D241" s="33" t="n"/>
      <c r="E241" s="33" t="n"/>
      <c r="F241" s="33" t="n"/>
      <c r="G241" s="33" t="n"/>
      <c r="H241" s="33" t="n"/>
      <c r="I241" s="33" t="n"/>
      <c r="J241" s="56" t="n"/>
      <c r="K241" s="34" t="n"/>
      <c r="L241" s="33" t="n"/>
      <c r="M241" s="34" t="n"/>
      <c r="N241" s="24" t="n"/>
      <c r="O241" s="24" t="n"/>
      <c r="P241" s="24" t="n"/>
      <c r="Q241" s="24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</row>
    <row customHeight="1" ht="16.5" r="242" s="29">
      <c r="A242" s="36" t="n"/>
      <c r="B242" s="36" t="n"/>
      <c r="C242" s="33" t="n"/>
      <c r="D242" s="33" t="n"/>
      <c r="E242" s="33" t="n"/>
      <c r="F242" s="33" t="n"/>
      <c r="G242" s="33" t="n"/>
      <c r="H242" s="33" t="n"/>
      <c r="I242" s="33" t="n"/>
      <c r="J242" s="56" t="n"/>
      <c r="K242" s="34" t="n"/>
      <c r="L242" s="33" t="n"/>
      <c r="M242" s="34" t="n"/>
      <c r="N242" s="24" t="n"/>
      <c r="O242" s="24" t="n"/>
      <c r="P242" s="24" t="n"/>
      <c r="Q242" s="24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</row>
    <row customHeight="1" ht="16.5" r="243" s="29">
      <c r="A243" s="36" t="n"/>
      <c r="B243" s="36" t="n"/>
      <c r="C243" s="33" t="n"/>
      <c r="D243" s="33" t="n"/>
      <c r="E243" s="33" t="n"/>
      <c r="F243" s="33" t="n"/>
      <c r="G243" s="33" t="n"/>
      <c r="H243" s="33" t="n"/>
      <c r="I243" s="33" t="n"/>
      <c r="J243" s="56" t="n"/>
      <c r="K243" s="34" t="n"/>
      <c r="L243" s="33" t="n"/>
      <c r="M243" s="34" t="n"/>
      <c r="N243" s="24" t="n"/>
      <c r="O243" s="24" t="n"/>
      <c r="P243" s="24" t="n"/>
      <c r="Q243" s="24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</row>
    <row customHeight="1" ht="16.5" r="244" s="29">
      <c r="A244" s="36" t="n"/>
      <c r="B244" s="36" t="n"/>
      <c r="C244" s="33" t="n"/>
      <c r="D244" s="33" t="n"/>
      <c r="E244" s="33" t="n"/>
      <c r="F244" s="33" t="n"/>
      <c r="G244" s="33" t="n"/>
      <c r="H244" s="33" t="n"/>
      <c r="I244" s="33" t="n"/>
      <c r="J244" s="56" t="n"/>
      <c r="K244" s="34" t="n"/>
      <c r="L244" s="33" t="n"/>
      <c r="M244" s="34" t="n"/>
      <c r="N244" s="24" t="n"/>
      <c r="O244" s="24" t="n"/>
      <c r="P244" s="24" t="n"/>
      <c r="Q244" s="24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</row>
    <row customHeight="1" ht="16.5" r="245" s="29">
      <c r="A245" s="36" t="n"/>
      <c r="B245" s="36" t="n"/>
      <c r="C245" s="33" t="n"/>
      <c r="D245" s="33" t="n"/>
      <c r="E245" s="33" t="n"/>
      <c r="F245" s="33" t="n"/>
      <c r="G245" s="33" t="n"/>
      <c r="H245" s="33" t="n"/>
      <c r="I245" s="33" t="n"/>
      <c r="J245" s="56" t="n"/>
      <c r="K245" s="34" t="n"/>
      <c r="L245" s="33" t="n"/>
      <c r="M245" s="34" t="n"/>
      <c r="N245" s="24" t="n"/>
      <c r="O245" s="24" t="n"/>
      <c r="P245" s="24" t="n"/>
      <c r="Q245" s="24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</row>
    <row customHeight="1" ht="16.5" r="246" s="29">
      <c r="A246" s="36" t="n"/>
      <c r="B246" s="36" t="n"/>
      <c r="C246" s="33" t="n"/>
      <c r="D246" s="33" t="n"/>
      <c r="E246" s="33" t="n"/>
      <c r="F246" s="33" t="n"/>
      <c r="G246" s="33" t="n"/>
      <c r="H246" s="33" t="n"/>
      <c r="I246" s="33" t="n"/>
      <c r="J246" s="56" t="n"/>
      <c r="K246" s="34" t="n"/>
      <c r="L246" s="33" t="n"/>
      <c r="M246" s="34" t="n"/>
      <c r="N246" s="24" t="n"/>
      <c r="O246" s="24" t="n"/>
      <c r="P246" s="24" t="n"/>
      <c r="Q246" s="24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</row>
    <row customHeight="1" ht="16.5" r="247" s="29">
      <c r="A247" s="36" t="n"/>
      <c r="B247" s="36" t="n"/>
      <c r="C247" s="33" t="n"/>
      <c r="D247" s="33" t="n"/>
      <c r="E247" s="33" t="n"/>
      <c r="F247" s="33" t="n"/>
      <c r="G247" s="33" t="n"/>
      <c r="H247" s="33" t="n"/>
      <c r="I247" s="33" t="n"/>
      <c r="J247" s="56" t="n"/>
      <c r="K247" s="34" t="n"/>
      <c r="L247" s="33" t="n"/>
      <c r="M247" s="34" t="n"/>
      <c r="N247" s="24" t="n"/>
      <c r="O247" s="24" t="n"/>
      <c r="P247" s="24" t="n"/>
      <c r="Q247" s="24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</row>
    <row customHeight="1" ht="16.5" r="248" s="29">
      <c r="A248" s="36" t="n"/>
      <c r="B248" s="36" t="n"/>
      <c r="C248" s="33" t="n"/>
      <c r="D248" s="33" t="n"/>
      <c r="E248" s="33" t="n"/>
      <c r="F248" s="33" t="n"/>
      <c r="G248" s="33" t="n"/>
      <c r="H248" s="33" t="n"/>
      <c r="I248" s="33" t="n"/>
      <c r="J248" s="56" t="n"/>
      <c r="K248" s="34" t="n"/>
      <c r="L248" s="33" t="n"/>
      <c r="M248" s="34" t="n"/>
      <c r="N248" s="24" t="n"/>
      <c r="O248" s="24" t="n"/>
      <c r="P248" s="24" t="n"/>
      <c r="Q248" s="24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</row>
    <row customHeight="1" ht="16.5" r="249" s="29">
      <c r="A249" s="36" t="n"/>
      <c r="B249" s="36" t="n"/>
      <c r="C249" s="33" t="n"/>
      <c r="D249" s="33" t="n"/>
      <c r="E249" s="33" t="n"/>
      <c r="F249" s="33" t="n"/>
      <c r="G249" s="33" t="n"/>
      <c r="H249" s="33" t="n"/>
      <c r="I249" s="33" t="n"/>
      <c r="J249" s="56" t="n"/>
      <c r="K249" s="34" t="n"/>
      <c r="L249" s="33" t="n"/>
      <c r="M249" s="34" t="n"/>
      <c r="N249" s="24" t="n"/>
      <c r="O249" s="24" t="n"/>
      <c r="P249" s="24" t="n"/>
      <c r="Q249" s="24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</row>
    <row customHeight="1" ht="16.5" r="250" s="29">
      <c r="A250" s="36" t="n"/>
      <c r="B250" s="36" t="n"/>
      <c r="C250" s="33" t="n"/>
      <c r="D250" s="33" t="n"/>
      <c r="E250" s="33" t="n"/>
      <c r="F250" s="33" t="n"/>
      <c r="G250" s="33" t="n"/>
      <c r="H250" s="33" t="n"/>
      <c r="I250" s="33" t="n"/>
      <c r="J250" s="56" t="n"/>
      <c r="K250" s="34" t="n"/>
      <c r="L250" s="33" t="n"/>
      <c r="M250" s="34" t="n"/>
      <c r="N250" s="24" t="n"/>
      <c r="O250" s="24" t="n"/>
      <c r="P250" s="24" t="n"/>
      <c r="Q250" s="24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</row>
    <row customHeight="1" ht="16.5" r="251" s="29">
      <c r="A251" s="36" t="n"/>
      <c r="B251" s="36" t="n"/>
      <c r="C251" s="33" t="n"/>
      <c r="D251" s="33" t="n"/>
      <c r="E251" s="33" t="n"/>
      <c r="F251" s="33" t="n"/>
      <c r="G251" s="33" t="n"/>
      <c r="H251" s="33" t="n"/>
      <c r="I251" s="33" t="n"/>
      <c r="J251" s="56" t="n"/>
      <c r="K251" s="34" t="n"/>
      <c r="L251" s="33" t="n"/>
      <c r="M251" s="34" t="n"/>
      <c r="N251" s="24" t="n"/>
      <c r="O251" s="24" t="n"/>
      <c r="P251" s="24" t="n"/>
      <c r="Q251" s="24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</row>
    <row customHeight="1" ht="16.5" r="252" s="29">
      <c r="A252" s="36" t="n"/>
      <c r="B252" s="36" t="n"/>
      <c r="C252" s="33" t="n"/>
      <c r="D252" s="33" t="n"/>
      <c r="E252" s="33" t="n"/>
      <c r="F252" s="33" t="n"/>
      <c r="G252" s="33" t="n"/>
      <c r="H252" s="33" t="n"/>
      <c r="I252" s="33" t="n"/>
      <c r="J252" s="56" t="n"/>
      <c r="K252" s="34" t="n"/>
      <c r="L252" s="33" t="n"/>
      <c r="M252" s="34" t="n"/>
      <c r="N252" s="24" t="n"/>
      <c r="O252" s="24" t="n"/>
      <c r="P252" s="24" t="n"/>
      <c r="Q252" s="24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</row>
    <row customHeight="1" ht="16.5" r="253" s="29">
      <c r="A253" s="36" t="n"/>
      <c r="B253" s="36" t="n"/>
      <c r="C253" s="33" t="n"/>
      <c r="D253" s="33" t="n"/>
      <c r="E253" s="33" t="n"/>
      <c r="F253" s="33" t="n"/>
      <c r="G253" s="33" t="n"/>
      <c r="H253" s="33" t="n"/>
      <c r="I253" s="33" t="n"/>
      <c r="J253" s="56" t="n"/>
      <c r="K253" s="34" t="n"/>
      <c r="L253" s="33" t="n"/>
      <c r="M253" s="34" t="n"/>
      <c r="N253" s="24" t="n"/>
      <c r="O253" s="24" t="n"/>
      <c r="P253" s="24" t="n"/>
      <c r="Q253" s="24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</row>
    <row customHeight="1" ht="16.5" r="254" s="29">
      <c r="A254" s="36" t="n"/>
      <c r="B254" s="36" t="n"/>
      <c r="C254" s="33" t="n"/>
      <c r="D254" s="33" t="n"/>
      <c r="E254" s="33" t="n"/>
      <c r="F254" s="33" t="n"/>
      <c r="G254" s="33" t="n"/>
      <c r="H254" s="33" t="n"/>
      <c r="I254" s="33" t="n"/>
      <c r="J254" s="56" t="n"/>
      <c r="K254" s="34" t="n"/>
      <c r="L254" s="33" t="n"/>
      <c r="M254" s="34" t="n"/>
      <c r="N254" s="24" t="n"/>
      <c r="O254" s="24" t="n"/>
      <c r="P254" s="24" t="n"/>
      <c r="Q254" s="24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</row>
    <row customHeight="1" ht="16.5" r="255" s="29">
      <c r="A255" s="36" t="n"/>
      <c r="B255" s="36" t="n"/>
      <c r="C255" s="33" t="n"/>
      <c r="D255" s="33" t="n"/>
      <c r="E255" s="33" t="n"/>
      <c r="F255" s="33" t="n"/>
      <c r="G255" s="33" t="n"/>
      <c r="H255" s="33" t="n"/>
      <c r="I255" s="33" t="n"/>
      <c r="J255" s="56" t="n"/>
      <c r="K255" s="34" t="n"/>
      <c r="L255" s="33" t="n"/>
      <c r="M255" s="34" t="n"/>
      <c r="N255" s="24" t="n"/>
      <c r="O255" s="24" t="n"/>
      <c r="P255" s="24" t="n"/>
      <c r="Q255" s="24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</row>
    <row customHeight="1" ht="16.5" r="256" s="29">
      <c r="A256" s="36" t="n"/>
      <c r="B256" s="36" t="n"/>
      <c r="C256" s="33" t="n"/>
      <c r="D256" s="33" t="n"/>
      <c r="E256" s="33" t="n"/>
      <c r="F256" s="33" t="n"/>
      <c r="G256" s="33" t="n"/>
      <c r="H256" s="33" t="n"/>
      <c r="I256" s="33" t="n"/>
      <c r="J256" s="56" t="n"/>
      <c r="K256" s="34" t="n"/>
      <c r="L256" s="33" t="n"/>
      <c r="M256" s="34" t="n"/>
      <c r="N256" s="24" t="n"/>
      <c r="O256" s="24" t="n"/>
      <c r="P256" s="24" t="n"/>
      <c r="Q256" s="24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</row>
    <row customHeight="1" ht="16.5" r="257" s="29">
      <c r="A257" s="36" t="n"/>
      <c r="B257" s="36" t="n"/>
      <c r="C257" s="33" t="n"/>
      <c r="D257" s="33" t="n"/>
      <c r="E257" s="33" t="n"/>
      <c r="F257" s="33" t="n"/>
      <c r="G257" s="33" t="n"/>
      <c r="H257" s="33" t="n"/>
      <c r="I257" s="33" t="n"/>
      <c r="J257" s="56" t="n"/>
      <c r="K257" s="34" t="n"/>
      <c r="L257" s="33" t="n"/>
      <c r="M257" s="34" t="n"/>
      <c r="N257" s="24" t="n"/>
      <c r="O257" s="24" t="n"/>
      <c r="P257" s="24" t="n"/>
      <c r="Q257" s="24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</row>
  </sheetData>
  <pageMargins bottom="0.75" footer="0" header="0" left="0.7" right="0.7" top="0.75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25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14.63"/>
    <col customWidth="1" max="3" min="2" style="29" width="7"/>
    <col customWidth="1" max="4" min="4" style="29" width="10"/>
    <col customWidth="1" max="7" min="5" style="29" width="7"/>
    <col customWidth="1" max="8" min="8" style="29" width="12.38"/>
    <col customWidth="1" max="26" min="9" style="29" width="7"/>
  </cols>
  <sheetData>
    <row customHeight="1" ht="49.5" r="1" s="29">
      <c r="A1" s="68" t="inlineStr">
        <is>
          <t>各校人數統計表</t>
        </is>
      </c>
      <c r="I1" s="69" t="n"/>
      <c r="J1" s="69" t="n"/>
      <c r="K1" s="69" t="n"/>
      <c r="L1" s="69" t="n"/>
      <c r="M1" s="69" t="n"/>
      <c r="N1" s="69" t="n"/>
      <c r="O1" s="69" t="n"/>
      <c r="P1" s="69" t="n"/>
      <c r="Q1" s="69" t="n"/>
      <c r="R1" s="69" t="n"/>
      <c r="S1" s="69" t="n"/>
      <c r="T1" s="69" t="n"/>
      <c r="U1" s="69" t="n"/>
      <c r="V1" s="69" t="n"/>
      <c r="W1" s="69" t="n"/>
      <c r="X1" s="69" t="n"/>
      <c r="Y1" s="69" t="n"/>
      <c r="Z1" s="69" t="n"/>
    </row>
    <row customHeight="1" ht="9.75" r="2" s="29">
      <c r="A2" s="68" t="n"/>
      <c r="B2" s="68" t="n"/>
      <c r="C2" s="68" t="n"/>
      <c r="D2" s="68" t="n"/>
      <c r="E2" s="68" t="n"/>
      <c r="F2" s="68" t="n"/>
      <c r="G2" s="68" t="n"/>
      <c r="H2" s="68" t="n"/>
      <c r="I2" s="69" t="n"/>
      <c r="J2" s="69" t="n"/>
      <c r="K2" s="69" t="n"/>
      <c r="L2" s="69" t="n"/>
      <c r="M2" s="69" t="n"/>
      <c r="N2" s="69" t="n"/>
      <c r="O2" s="69" t="n"/>
      <c r="P2" s="69" t="n"/>
      <c r="Q2" s="69" t="n"/>
      <c r="R2" s="69" t="n"/>
      <c r="S2" s="69" t="n"/>
      <c r="T2" s="69" t="n"/>
      <c r="U2" s="69" t="n"/>
      <c r="V2" s="69" t="n"/>
      <c r="W2" s="69" t="n"/>
      <c r="X2" s="69" t="n"/>
      <c r="Y2" s="69" t="n"/>
      <c r="Z2" s="69" t="n"/>
    </row>
    <row customHeight="1" ht="39.75" r="3" s="29">
      <c r="A3" s="70" t="inlineStr">
        <is>
          <t>學校</t>
        </is>
      </c>
      <c r="B3" s="70" t="inlineStr">
        <is>
          <t>低女</t>
        </is>
      </c>
      <c r="C3" s="70" t="inlineStr">
        <is>
          <t>低男</t>
        </is>
      </c>
      <c r="D3" s="70" t="inlineStr">
        <is>
          <t>中女</t>
        </is>
      </c>
      <c r="E3" s="70" t="inlineStr">
        <is>
          <t>中男</t>
        </is>
      </c>
      <c r="F3" s="70" t="inlineStr">
        <is>
          <t>高女</t>
        </is>
      </c>
      <c r="G3" s="70" t="inlineStr">
        <is>
          <t>高男</t>
        </is>
      </c>
      <c r="H3" s="70" t="inlineStr">
        <is>
          <t>小計</t>
        </is>
      </c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customHeight="1" ht="39.75" r="4" s="29">
      <c r="A4" s="70" t="inlineStr">
        <is>
          <t>池東</t>
        </is>
      </c>
      <c r="B4" s="70">
        <f>IF(COUNTIF(#REF!,'人數'!$A4)&gt;0,COUNTIF(#REF!,'人數'!$A4),"")</f>
        <v/>
      </c>
      <c r="C4" s="70">
        <f>IF(COUNTIF('A31'!F:F,'人數'!$A4)&gt;0,COUNTIF('A31'!F:F,'人數'!$A4),"")</f>
        <v/>
      </c>
      <c r="D4" s="70">
        <f>IF(COUNTIF('A42'!F:F,'人數'!$A4)&gt;0,COUNTIF('A42'!F:F,'人數'!$A4),"")</f>
        <v/>
      </c>
      <c r="E4" s="70">
        <f>IF(COUNTIF('A41'!E:E,'人數'!$A4)&gt;0,COUNTIF('A41'!E:E,'人數'!$A4),"")</f>
        <v/>
      </c>
      <c r="F4" s="70">
        <f>IF(COUNTIF('A61'!E:E,'人數'!$A4)&gt;0,COUNTIF('A61'!E:E,'人數'!$A4),"")</f>
        <v/>
      </c>
      <c r="G4" s="70">
        <f>IF(COUNTIF('A51'!E:E,'人數'!$A4)&gt;0,COUNTIF('A51'!E:E,'人數'!$A4),"")</f>
        <v/>
      </c>
      <c r="H4" s="70">
        <f>SUM(B4:G4)</f>
        <v/>
      </c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customHeight="1" ht="39.75" r="5" s="29">
      <c r="A5" s="70" t="inlineStr">
        <is>
          <t>山水</t>
        </is>
      </c>
      <c r="B5" s="70">
        <f>IF(COUNTIF(#REF!,'人數'!$A5)&gt;0,COUNTIF(#REF!,'人數'!$A5),"")</f>
        <v/>
      </c>
      <c r="C5" s="70">
        <f>IF(COUNTIF('A31'!F:F,'人數'!$A5)&gt;0,COUNTIF('A31'!F:F,'人數'!$A5),"")</f>
        <v/>
      </c>
      <c r="D5" s="70">
        <f>IF(COUNTIF('A42'!F:F,'人數'!$A5)&gt;0,COUNTIF('A42'!F:F,'人數'!$A5),"")</f>
        <v/>
      </c>
      <c r="E5" s="70">
        <f>IF(COUNTIF('A41'!E:E,'人數'!$A5)&gt;0,COUNTIF('A41'!E:E,'人數'!$A5),"")</f>
        <v/>
      </c>
      <c r="F5" s="70">
        <f>IF(COUNTIF('A61'!E:E,'人數'!$A5)&gt;0,COUNTIF('A61'!E:E,'人數'!$A5),"")</f>
        <v/>
      </c>
      <c r="G5" s="70">
        <f>IF(COUNTIF('A51'!E:E,'人數'!$A5)&gt;0,COUNTIF('A51'!E:E,'人數'!$A5),"")</f>
        <v/>
      </c>
      <c r="H5" s="70">
        <f>SUM(B5:G5)</f>
        <v/>
      </c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customHeight="1" ht="39.75" r="6" s="29">
      <c r="A6" s="70" t="inlineStr">
        <is>
          <t>嵵裡</t>
        </is>
      </c>
      <c r="B6" s="70">
        <f>IF(COUNTIF(#REF!,'人數'!$A6)&gt;0,COUNTIF(#REF!,'人數'!$A6),"")</f>
        <v/>
      </c>
      <c r="C6" s="70">
        <f>IF(COUNTIF('A31'!F:F,'人數'!$A6)&gt;0,COUNTIF('A31'!F:F,'人數'!$A6),"")</f>
        <v/>
      </c>
      <c r="D6" s="70">
        <f>IF(COUNTIF('A42'!F:F,'人數'!$A6)&gt;0,COUNTIF('A42'!F:F,'人數'!$A6),"")</f>
        <v/>
      </c>
      <c r="E6" s="70">
        <f>IF(COUNTIF('A41'!E:E,'人數'!$A6)&gt;0,COUNTIF('A41'!E:E,'人數'!$A6),"")</f>
        <v/>
      </c>
      <c r="F6" s="70">
        <f>IF(COUNTIF('A61'!E:E,'人數'!$A6)&gt;0,COUNTIF('A61'!E:E,'人數'!$A6),"")</f>
        <v/>
      </c>
      <c r="G6" s="70">
        <f>IF(COUNTIF('A51'!E:E,'人數'!$A6)&gt;0,COUNTIF('A51'!E:E,'人數'!$A6),"")</f>
        <v/>
      </c>
      <c r="H6" s="70">
        <f>SUM(B6:G6)</f>
        <v/>
      </c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customHeight="1" ht="39.75" r="7" s="29">
      <c r="A7" s="70" t="inlineStr">
        <is>
          <t>虎井</t>
        </is>
      </c>
      <c r="B7" s="70">
        <f>IF(COUNTIF(#REF!,'人數'!$A7)&gt;0,COUNTIF(#REF!,'人數'!$A7),"")</f>
        <v/>
      </c>
      <c r="C7" s="70">
        <f>IF(COUNTIF('A31'!F:F,'人數'!$A7)&gt;0,COUNTIF('A31'!F:F,'人數'!$A7),"")</f>
        <v/>
      </c>
      <c r="D7" s="70">
        <f>IF(COUNTIF('A42'!F:F,'人數'!$A7)&gt;0,COUNTIF('A42'!F:F,'人數'!$A7),"")</f>
        <v/>
      </c>
      <c r="E7" s="70">
        <f>IF(COUNTIF('A41'!E:E,'人數'!$A7)&gt;0,COUNTIF('A41'!E:E,'人數'!$A7),"")</f>
        <v/>
      </c>
      <c r="F7" s="70">
        <f>IF(COUNTIF('A61'!E:E,'人數'!$A7)&gt;0,COUNTIF('A61'!E:E,'人數'!$A7),"")</f>
        <v/>
      </c>
      <c r="G7" s="70">
        <f>IF(COUNTIF('A51'!E:E,'人數'!$A7)&gt;0,COUNTIF('A51'!E:E,'人數'!$A7),"")</f>
        <v/>
      </c>
      <c r="H7" s="70">
        <f>SUM(B7:G7)</f>
        <v/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customHeight="1" ht="39.75" r="8" s="29">
      <c r="A8" s="70" t="inlineStr">
        <is>
          <t>文澳</t>
        </is>
      </c>
      <c r="B8" s="70">
        <f>IF(COUNTIF(#REF!,'人數'!$A8)&gt;0,COUNTIF(#REF!,'人數'!$A8),"")</f>
        <v/>
      </c>
      <c r="C8" s="70">
        <f>IF(COUNTIF('A31'!F:F,'人數'!$A8)&gt;0,COUNTIF('A31'!F:F,'人數'!$A8),"")</f>
        <v/>
      </c>
      <c r="D8" s="70">
        <f>IF(COUNTIF('A42'!F:F,'人數'!$A8)&gt;0,COUNTIF('A42'!F:F,'人數'!$A8),"")</f>
        <v/>
      </c>
      <c r="E8" s="70">
        <f>IF(COUNTIF('A41'!E:E,'人數'!$A8)&gt;0,COUNTIF('A41'!E:E,'人數'!$A8),"")</f>
        <v/>
      </c>
      <c r="F8" s="70">
        <f>IF(COUNTIF('A61'!E:E,'人數'!$A8)&gt;0,COUNTIF('A61'!E:E,'人數'!$A8),"")</f>
        <v/>
      </c>
      <c r="G8" s="70">
        <f>IF(COUNTIF('A51'!E:E,'人數'!$A8)&gt;0,COUNTIF('A51'!E:E,'人數'!$A8),"")</f>
        <v/>
      </c>
      <c r="H8" s="70">
        <f>SUM(B8:G8)</f>
        <v/>
      </c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customHeight="1" ht="39.75" r="9" s="29">
      <c r="A9" s="70" t="inlineStr">
        <is>
          <t>東衛</t>
        </is>
      </c>
      <c r="B9" s="70">
        <f>IF(COUNTIF(#REF!,'人數'!$A9)&gt;0,COUNTIF(#REF!,'人數'!$A9),"")</f>
        <v/>
      </c>
      <c r="C9" s="70">
        <f>IF(COUNTIF('A31'!F:F,'人數'!$A9)&gt;0,COUNTIF('A31'!F:F,'人數'!$A9),"")</f>
        <v/>
      </c>
      <c r="D9" s="70">
        <f>IF(COUNTIF('A42'!F:F,'人數'!$A9)&gt;0,COUNTIF('A42'!F:F,'人數'!$A9),"")</f>
        <v/>
      </c>
      <c r="E9" s="70">
        <f>IF(COUNTIF('A41'!E:E,'人數'!$A9)&gt;0,COUNTIF('A41'!E:E,'人數'!$A9),"")</f>
        <v/>
      </c>
      <c r="F9" s="70">
        <f>IF(COUNTIF('A61'!E:E,'人數'!$A9)&gt;0,COUNTIF('A61'!E:E,'人數'!$A9),"")</f>
        <v/>
      </c>
      <c r="G9" s="70">
        <f>IF(COUNTIF('A51'!E:E,'人數'!$A9)&gt;0,COUNTIF('A51'!E:E,'人數'!$A9),"")</f>
        <v/>
      </c>
      <c r="H9" s="70">
        <f>SUM(B9:G9)</f>
        <v/>
      </c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customHeight="1" ht="39.75" r="10" s="29">
      <c r="A10" s="70" t="inlineStr">
        <is>
          <t>中正</t>
        </is>
      </c>
      <c r="B10" s="70">
        <f>IF(COUNTIF(#REF!,'人數'!$A10)&gt;0,COUNTIF(#REF!,'人數'!$A10),"")</f>
        <v/>
      </c>
      <c r="C10" s="70">
        <f>IF(COUNTIF('A31'!F:F,'人數'!$A10)&gt;0,COUNTIF('A31'!F:F,'人數'!$A10),"")</f>
        <v/>
      </c>
      <c r="D10" s="70">
        <f>IF(COUNTIF('A42'!F:F,'人數'!$A10)&gt;0,COUNTIF('A42'!F:F,'人數'!$A10),"")</f>
        <v/>
      </c>
      <c r="E10" s="70">
        <f>IF(COUNTIF('A41'!E:E,'人數'!$A10)&gt;0,COUNTIF('A41'!E:E,'人數'!$A10),"")</f>
        <v/>
      </c>
      <c r="F10" s="70">
        <f>IF(COUNTIF('A61'!E:E,'人數'!$A10)&gt;0,COUNTIF('A61'!E:E,'人數'!$A10),"")</f>
        <v/>
      </c>
      <c r="G10" s="70">
        <f>IF(COUNTIF('A51'!E:E,'人數'!$A10)&gt;0,COUNTIF('A51'!E:E,'人數'!$A10),"")</f>
        <v/>
      </c>
      <c r="H10" s="70">
        <f>SUM(B10:G10)</f>
        <v/>
      </c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customHeight="1" ht="39.75" r="11" s="29">
      <c r="A11" s="70" t="inlineStr">
        <is>
          <t>中興</t>
        </is>
      </c>
      <c r="B11" s="70">
        <f>IF(COUNTIF(#REF!,'人數'!$A11)&gt;0,COUNTIF(#REF!,'人數'!$A11),"")</f>
        <v/>
      </c>
      <c r="C11" s="70">
        <f>IF(COUNTIF('A31'!F:F,'人數'!$A11)&gt;0,COUNTIF('A31'!F:F,'人數'!$A11),"")</f>
        <v/>
      </c>
      <c r="D11" s="70">
        <f>IF(COUNTIF('A42'!F:F,'人數'!$A11)&gt;0,COUNTIF('A42'!F:F,'人數'!$A11),"")</f>
        <v/>
      </c>
      <c r="E11" s="70">
        <f>IF(COUNTIF('A41'!E:E,'人數'!$A11)&gt;0,COUNTIF('A41'!E:E,'人數'!$A11),"")</f>
        <v/>
      </c>
      <c r="F11" s="70">
        <f>IF(COUNTIF('A61'!E:E,'人數'!$A11)&gt;0,COUNTIF('A61'!E:E,'人數'!$A11),"")</f>
        <v/>
      </c>
      <c r="G11" s="70">
        <f>IF(COUNTIF('A51'!E:E,'人數'!$A11)&gt;0,COUNTIF('A51'!E:E,'人數'!$A11),"")</f>
        <v/>
      </c>
      <c r="H11" s="70">
        <f>SUM(B11:G11)</f>
        <v/>
      </c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customHeight="1" ht="39.75" r="12" s="29">
      <c r="A12" s="70" t="inlineStr">
        <is>
          <t>成功</t>
        </is>
      </c>
      <c r="B12" s="70">
        <f>IF(COUNTIF(#REF!,'人數'!$A12)&gt;0,COUNTIF(#REF!,'人數'!$A12),"")</f>
        <v/>
      </c>
      <c r="C12" s="70">
        <f>IF(COUNTIF('A31'!F:F,'人數'!$A12)&gt;0,COUNTIF('A31'!F:F,'人數'!$A12),"")</f>
        <v/>
      </c>
      <c r="D12" s="70">
        <f>IF(COUNTIF('A42'!F:F,'人數'!$A12)&gt;0,COUNTIF('A42'!F:F,'人數'!$A12),"")</f>
        <v/>
      </c>
      <c r="E12" s="70">
        <f>IF(COUNTIF('A41'!E:E,'人數'!$A12)&gt;0,COUNTIF('A41'!E:E,'人數'!$A12),"")</f>
        <v/>
      </c>
      <c r="F12" s="70">
        <f>IF(COUNTIF('A61'!E:E,'人數'!$A12)&gt;0,COUNTIF('A61'!E:E,'人數'!$A12),"")</f>
        <v/>
      </c>
      <c r="G12" s="70">
        <f>IF(COUNTIF('A51'!E:E,'人數'!$A12)&gt;0,COUNTIF('A51'!E:E,'人數'!$A12),"")</f>
        <v/>
      </c>
      <c r="H12" s="70">
        <f>SUM(B12:G12)</f>
        <v/>
      </c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customHeight="1" ht="39.75" r="13" s="29">
      <c r="A13" s="70" t="inlineStr">
        <is>
          <t>菓葉</t>
        </is>
      </c>
      <c r="B13" s="70">
        <f>IF(COUNTIF(#REF!,'人數'!$A13)&gt;0,COUNTIF(#REF!,'人數'!$A13),"")</f>
        <v/>
      </c>
      <c r="C13" s="70">
        <f>IF(COUNTIF('A31'!F:F,'人數'!$A13)&gt;0,COUNTIF('A31'!F:F,'人數'!$A13),"")</f>
        <v/>
      </c>
      <c r="D13" s="70">
        <f>IF(COUNTIF('A42'!F:F,'人數'!$A13)&gt;0,COUNTIF('A42'!F:F,'人數'!$A13),"")</f>
        <v/>
      </c>
      <c r="E13" s="70">
        <f>IF(COUNTIF('A41'!E:E,'人數'!$A13)&gt;0,COUNTIF('A41'!E:E,'人數'!$A13),"")</f>
        <v/>
      </c>
      <c r="F13" s="70">
        <f>IF(COUNTIF('A61'!E:E,'人數'!$A13)&gt;0,COUNTIF('A61'!E:E,'人數'!$A13),"")</f>
        <v/>
      </c>
      <c r="G13" s="70">
        <f>IF(COUNTIF('A51'!E:E,'人數'!$A13)&gt;0,COUNTIF('A51'!E:E,'人數'!$A13),"")</f>
        <v/>
      </c>
      <c r="H13" s="70">
        <f>SUM(B13:G13)</f>
        <v/>
      </c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customHeight="1" ht="39.75" r="14" s="29">
      <c r="A14" s="70" t="inlineStr">
        <is>
          <t>文光</t>
        </is>
      </c>
      <c r="B14" s="70">
        <f>IF(COUNTIF(#REF!,'人數'!$A14)&gt;0,COUNTIF(#REF!,'人數'!$A14),"")</f>
        <v/>
      </c>
      <c r="C14" s="70">
        <f>IF(COUNTIF('A31'!F:F,'人數'!$A14)&gt;0,COUNTIF('A31'!F:F,'人數'!$A14),"")</f>
        <v/>
      </c>
      <c r="D14" s="70">
        <f>IF(COUNTIF('A42'!F:F,'人數'!$A14)&gt;0,COUNTIF('A42'!F:F,'人數'!$A14),"")</f>
        <v/>
      </c>
      <c r="E14" s="70">
        <f>IF(COUNTIF('A41'!E:E,'人數'!$A14)&gt;0,COUNTIF('A41'!E:E,'人數'!$A14),"")</f>
        <v/>
      </c>
      <c r="F14" s="70">
        <f>IF(COUNTIF('A61'!E:E,'人數'!$A14)&gt;0,COUNTIF('A61'!E:E,'人數'!$A14),"")</f>
        <v/>
      </c>
      <c r="G14" s="70">
        <f>IF(COUNTIF('A51'!E:E,'人數'!$A14)&gt;0,COUNTIF('A51'!E:E,'人數'!$A14),"")</f>
        <v/>
      </c>
      <c r="H14" s="70">
        <f>SUM(B14:G14)</f>
        <v/>
      </c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customHeight="1" ht="39.75" r="15" s="29">
      <c r="A15" s="70" t="inlineStr">
        <is>
          <t>中山</t>
        </is>
      </c>
      <c r="B15" s="70">
        <f>IF(COUNTIF(#REF!,'人數'!$A15)&gt;0,COUNTIF(#REF!,'人數'!$A15),"")</f>
        <v/>
      </c>
      <c r="C15" s="70">
        <f>IF(COUNTIF('A31'!F:F,'人數'!$A15)&gt;0,COUNTIF('A31'!F:F,'人數'!$A15),"")</f>
        <v/>
      </c>
      <c r="D15" s="70">
        <f>IF(COUNTIF('A42'!F:F,'人數'!$A15)&gt;0,COUNTIF('A42'!F:F,'人數'!$A15),"")</f>
        <v/>
      </c>
      <c r="E15" s="70">
        <f>IF(COUNTIF('A41'!E:E,'人數'!$A15)&gt;0,COUNTIF('A41'!E:E,'人數'!$A15),"")</f>
        <v/>
      </c>
      <c r="F15" s="70">
        <f>IF(COUNTIF('A61'!E:E,'人數'!$A15)&gt;0,COUNTIF('A61'!E:E,'人數'!$A15),"")</f>
        <v/>
      </c>
      <c r="G15" s="70">
        <f>IF(COUNTIF('A51'!E:E,'人數'!$A15)&gt;0,COUNTIF('A51'!E:E,'人數'!$A15),"")</f>
        <v/>
      </c>
      <c r="H15" s="70">
        <f>SUM(B15:G15)</f>
        <v/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customHeight="1" ht="39.75" r="16" s="29">
      <c r="A16" s="70" t="inlineStr">
        <is>
          <t>外垵</t>
        </is>
      </c>
      <c r="B16" s="70">
        <f>IF(COUNTIF(#REF!,'人數'!$A16)&gt;0,COUNTIF(#REF!,'人數'!$A16),"")</f>
        <v/>
      </c>
      <c r="C16" s="70">
        <f>IF(COUNTIF('A31'!F:F,'人數'!$A16)&gt;0,COUNTIF('A31'!F:F,'人數'!$A16),"")</f>
        <v/>
      </c>
      <c r="D16" s="70">
        <f>IF(COUNTIF('A42'!F:F,'人數'!$A16)&gt;0,COUNTIF('A42'!F:F,'人數'!$A16),"")</f>
        <v/>
      </c>
      <c r="E16" s="70">
        <f>IF(COUNTIF('A41'!E:E,'人數'!$A16)&gt;0,COUNTIF('A41'!E:E,'人數'!$A16),"")</f>
        <v/>
      </c>
      <c r="F16" s="70">
        <f>IF(COUNTIF('A61'!E:E,'人數'!$A16)&gt;0,COUNTIF('A61'!E:E,'人數'!$A16),"")</f>
        <v/>
      </c>
      <c r="G16" s="70">
        <f>IF(COUNTIF('A51'!E:E,'人數'!$A16)&gt;0,COUNTIF('A51'!E:E,'人數'!$A16),"")</f>
        <v/>
      </c>
      <c r="H16" s="70">
        <f>SUM(B16:G16)</f>
        <v/>
      </c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customHeight="1" ht="39.75" r="17" s="29">
      <c r="A17" s="70" t="inlineStr">
        <is>
          <t>五德</t>
        </is>
      </c>
      <c r="B17" s="70">
        <f>IF(COUNTIF(#REF!,'人數'!$A17)&gt;0,COUNTIF(#REF!,'人數'!$A17),"")</f>
        <v/>
      </c>
      <c r="C17" s="70">
        <f>IF(COUNTIF('A31'!F:F,'人數'!$A17)&gt;0,COUNTIF('A31'!F:F,'人數'!$A17),"")</f>
        <v/>
      </c>
      <c r="D17" s="70">
        <f>IF(COUNTIF('A42'!F:F,'人數'!$A17)&gt;0,COUNTIF('A42'!F:F,'人數'!$A17),"")</f>
        <v/>
      </c>
      <c r="E17" s="70">
        <f>IF(COUNTIF('A41'!E:E,'人數'!$A17)&gt;0,COUNTIF('A41'!E:E,'人數'!$A17),"")</f>
        <v/>
      </c>
      <c r="F17" s="70">
        <f>IF(COUNTIF('A61'!E:E,'人數'!$A17)&gt;0,COUNTIF('A61'!E:E,'人數'!$A17),"")</f>
        <v/>
      </c>
      <c r="G17" s="70">
        <f>IF(COUNTIF('A51'!E:E,'人數'!$A17)&gt;0,COUNTIF('A51'!E:E,'人數'!$A17),"")</f>
        <v/>
      </c>
      <c r="H17" s="70">
        <f>SUM(B17:G17)</f>
        <v/>
      </c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customHeight="1" ht="39.75" r="18" s="29">
      <c r="A18" s="70" t="inlineStr">
        <is>
          <t>馬公</t>
        </is>
      </c>
      <c r="B18" s="70">
        <f>IF(COUNTIF(#REF!,'人數'!$A18)&gt;0,COUNTIF(#REF!,'人數'!$A18),"")</f>
        <v/>
      </c>
      <c r="C18" s="70">
        <f>IF(COUNTIF('A31'!F:F,'人數'!$A18)&gt;0,COUNTIF('A31'!F:F,'人數'!$A18),"")</f>
        <v/>
      </c>
      <c r="D18" s="70">
        <f>IF(COUNTIF('A42'!F:F,'人數'!$A18)&gt;0,COUNTIF('A42'!F:F,'人數'!$A18),"")</f>
        <v/>
      </c>
      <c r="E18" s="70">
        <f>IF(COUNTIF('A41'!E:E,'人數'!$A18)&gt;0,COUNTIF('A41'!E:E,'人數'!$A18),"")</f>
        <v/>
      </c>
      <c r="F18" s="70">
        <f>IF(COUNTIF('A61'!E:E,'人數'!$A18)&gt;0,COUNTIF('A61'!E:E,'人數'!$A18),"")</f>
        <v/>
      </c>
      <c r="G18" s="70">
        <f>IF(COUNTIF('A51'!E:E,'人數'!$A18)&gt;0,COUNTIF('A51'!E:E,'人數'!$A18),"")</f>
        <v/>
      </c>
      <c r="H18" s="70">
        <f>SUM(B18:G18)</f>
        <v/>
      </c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customHeight="1" ht="39.75" r="19" s="29">
      <c r="A19" s="70" t="inlineStr">
        <is>
          <t>合計</t>
        </is>
      </c>
      <c r="B19" s="70">
        <f>SUM(B4:B18)</f>
        <v/>
      </c>
      <c r="C19" s="70">
        <f>SUM(C4:C18)</f>
        <v/>
      </c>
      <c r="D19" s="70">
        <f>SUM(D4:D18)</f>
        <v/>
      </c>
      <c r="E19" s="70">
        <f>SUM(E4:E18)</f>
        <v/>
      </c>
      <c r="F19" s="70">
        <f>SUM(F4:F18)</f>
        <v/>
      </c>
      <c r="G19" s="70">
        <f>SUM(G4:G18)</f>
        <v/>
      </c>
      <c r="H19" s="70">
        <f>SUM(B19:G19)</f>
        <v/>
      </c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customHeight="1" ht="16.5" r="20" s="29">
      <c r="A20" s="3" t="n"/>
      <c r="D20" s="3" t="n"/>
      <c r="H20" s="3" t="n"/>
    </row>
    <row customHeight="1" ht="21" r="21" s="29">
      <c r="A21" s="71" t="inlineStr">
        <is>
          <t>此列以下不會列印出現</t>
        </is>
      </c>
    </row>
    <row customHeight="1" ht="21" r="22" s="29">
      <c r="A22" s="71" t="inlineStr">
        <is>
          <t>說明</t>
        </is>
      </c>
    </row>
    <row customHeight="1" ht="21" r="23" s="29">
      <c r="A23" s="71" t="inlineStr">
        <is>
          <t>1.只需要修改學校名稱，就會自動統計出該校人數，學校名稱用2個字就好</t>
        </is>
      </c>
      <c r="D23" s="3" t="n"/>
      <c r="H23" s="3" t="n"/>
    </row>
    <row customHeight="1" ht="21" r="24" s="29">
      <c r="A24" s="71" t="inlineStr">
        <is>
          <t>2.如要新增學校人數統計，只從正常的資料列複製過來插入後，再修改校名就可以</t>
        </is>
      </c>
      <c r="D24" s="3" t="n"/>
      <c r="H24" s="3" t="n"/>
    </row>
    <row customHeight="1" ht="21" r="25" s="29">
      <c r="A25" s="71" t="inlineStr">
        <is>
          <t>3.學校右邊的儲存格不要修改，如果未正常顯示，複製正常的資料列過來貼上就可以</t>
        </is>
      </c>
      <c r="D25" s="3" t="n"/>
      <c r="H25" s="3" t="n"/>
    </row>
    <row customHeight="1" ht="16.5" r="26" s="29">
      <c r="A26" s="3" t="n"/>
      <c r="D26" s="3" t="n"/>
      <c r="H26" s="3" t="n"/>
    </row>
    <row customHeight="1" ht="16.5" r="27" s="29">
      <c r="A27" s="3" t="n"/>
      <c r="D27" s="3" t="n"/>
      <c r="H27" s="3" t="n"/>
    </row>
    <row customHeight="1" ht="16.5" r="28" s="29">
      <c r="A28" s="3" t="n"/>
      <c r="D28" s="3" t="n"/>
      <c r="H28" s="3" t="n"/>
    </row>
    <row customHeight="1" ht="16.5" r="29" s="29">
      <c r="A29" s="3" t="n"/>
      <c r="D29" s="3" t="n"/>
      <c r="H29" s="3" t="n"/>
    </row>
    <row customHeight="1" ht="16.5" r="30" s="29">
      <c r="A30" s="3" t="n"/>
      <c r="D30" s="3" t="n"/>
      <c r="H30" s="3" t="n"/>
    </row>
    <row customHeight="1" ht="16.5" r="31" s="29">
      <c r="A31" s="3" t="n"/>
      <c r="D31" s="3" t="n"/>
      <c r="H31" s="3" t="n"/>
    </row>
    <row customHeight="1" ht="16.5" r="32" s="29">
      <c r="A32" s="3" t="n"/>
      <c r="D32" s="3" t="n"/>
      <c r="H32" s="3" t="n"/>
    </row>
    <row customHeight="1" ht="16.5" r="33" s="29">
      <c r="A33" s="3" t="n"/>
      <c r="D33" s="3" t="n"/>
      <c r="H33" s="3" t="n"/>
    </row>
    <row customHeight="1" ht="16.5" r="34" s="29">
      <c r="A34" s="3" t="n"/>
      <c r="D34" s="3" t="n"/>
      <c r="H34" s="3" t="n"/>
    </row>
    <row customHeight="1" ht="16.5" r="35" s="29">
      <c r="A35" s="3" t="n"/>
      <c r="D35" s="3" t="n"/>
      <c r="H35" s="3" t="n"/>
    </row>
    <row customHeight="1" ht="16.5" r="36" s="29">
      <c r="A36" s="3" t="n"/>
      <c r="D36" s="3" t="n"/>
      <c r="H36" s="3" t="n"/>
    </row>
    <row customHeight="1" ht="16.5" r="37" s="29">
      <c r="A37" s="3" t="n"/>
      <c r="D37" s="3" t="n"/>
      <c r="H37" s="3" t="n"/>
    </row>
    <row customHeight="1" ht="16.5" r="38" s="29">
      <c r="A38" s="3" t="n"/>
      <c r="D38" s="3" t="n"/>
      <c r="H38" s="3" t="n"/>
    </row>
    <row customHeight="1" ht="16.5" r="39" s="29">
      <c r="A39" s="3" t="n"/>
      <c r="D39" s="3" t="n"/>
      <c r="H39" s="3" t="n"/>
    </row>
    <row customHeight="1" ht="16.5" r="40" s="29">
      <c r="A40" s="3" t="n"/>
      <c r="D40" s="3" t="n"/>
      <c r="H40" s="3" t="n"/>
    </row>
    <row customHeight="1" ht="16.5" r="41" s="29">
      <c r="A41" s="3" t="n"/>
      <c r="D41" s="3" t="n"/>
      <c r="H41" s="3" t="n"/>
    </row>
    <row customHeight="1" ht="16.5" r="42" s="29">
      <c r="A42" s="3" t="n"/>
      <c r="D42" s="3" t="n"/>
      <c r="H42" s="3" t="n"/>
    </row>
    <row customHeight="1" ht="16.5" r="43" s="29">
      <c r="A43" s="3" t="n"/>
      <c r="D43" s="3" t="n"/>
      <c r="H43" s="3" t="n"/>
    </row>
    <row customHeight="1" ht="16.5" r="44" s="29">
      <c r="A44" s="3" t="n"/>
      <c r="D44" s="3" t="n"/>
      <c r="H44" s="3" t="n"/>
    </row>
    <row customHeight="1" ht="16.5" r="45" s="29">
      <c r="A45" s="3" t="n"/>
      <c r="D45" s="3" t="n"/>
      <c r="H45" s="3" t="n"/>
    </row>
    <row customHeight="1" ht="16.5" r="46" s="29">
      <c r="A46" s="3" t="n"/>
      <c r="D46" s="3" t="n"/>
      <c r="H46" s="3" t="n"/>
    </row>
    <row customHeight="1" ht="16.5" r="47" s="29">
      <c r="A47" s="3" t="n"/>
      <c r="D47" s="3" t="n"/>
      <c r="H47" s="3" t="n"/>
    </row>
    <row customHeight="1" ht="16.5" r="48" s="29">
      <c r="A48" s="3" t="n"/>
      <c r="D48" s="3" t="n"/>
      <c r="H48" s="3" t="n"/>
    </row>
    <row customHeight="1" ht="16.5" r="49" s="29">
      <c r="A49" s="3" t="n"/>
      <c r="D49" s="3" t="n"/>
      <c r="H49" s="3" t="n"/>
    </row>
    <row customHeight="1" ht="16.5" r="50" s="29">
      <c r="A50" s="3" t="n"/>
      <c r="D50" s="3" t="n"/>
      <c r="H50" s="3" t="n"/>
    </row>
    <row customHeight="1" ht="16.5" r="51" s="29">
      <c r="A51" s="3" t="n"/>
      <c r="D51" s="3" t="n"/>
      <c r="H51" s="3" t="n"/>
    </row>
    <row customHeight="1" ht="16.5" r="52" s="29">
      <c r="A52" s="3" t="n"/>
      <c r="D52" s="3" t="n"/>
      <c r="H52" s="3" t="n"/>
    </row>
    <row customHeight="1" ht="16.5" r="53" s="29">
      <c r="A53" s="3" t="n"/>
      <c r="D53" s="3" t="n"/>
      <c r="H53" s="3" t="n"/>
    </row>
    <row customHeight="1" ht="16.5" r="54" s="29">
      <c r="A54" s="3" t="n"/>
      <c r="D54" s="3" t="n"/>
      <c r="H54" s="3" t="n"/>
    </row>
    <row customHeight="1" ht="16.5" r="55" s="29">
      <c r="A55" s="3" t="n"/>
      <c r="D55" s="3" t="n"/>
      <c r="H55" s="3" t="n"/>
    </row>
    <row customHeight="1" ht="16.5" r="56" s="29">
      <c r="A56" s="3" t="n"/>
      <c r="D56" s="3" t="n"/>
      <c r="H56" s="3" t="n"/>
    </row>
    <row customHeight="1" ht="16.5" r="57" s="29">
      <c r="A57" s="3" t="n"/>
      <c r="D57" s="3" t="n"/>
      <c r="H57" s="3" t="n"/>
    </row>
    <row customHeight="1" ht="16.5" r="58" s="29">
      <c r="A58" s="3" t="n"/>
      <c r="D58" s="3" t="n"/>
      <c r="H58" s="3" t="n"/>
    </row>
    <row customHeight="1" ht="16.5" r="59" s="29">
      <c r="A59" s="3" t="n"/>
      <c r="D59" s="3" t="n"/>
      <c r="H59" s="3" t="n"/>
    </row>
    <row customHeight="1" ht="16.5" r="60" s="29">
      <c r="A60" s="3" t="n"/>
      <c r="D60" s="3" t="n"/>
      <c r="H60" s="3" t="n"/>
    </row>
    <row customHeight="1" ht="16.5" r="61" s="29">
      <c r="A61" s="3" t="n"/>
      <c r="D61" s="3" t="n"/>
      <c r="H61" s="3" t="n"/>
    </row>
    <row customHeight="1" ht="16.5" r="62" s="29">
      <c r="A62" s="3" t="n"/>
      <c r="D62" s="3" t="n"/>
      <c r="H62" s="3" t="n"/>
    </row>
    <row customHeight="1" ht="16.5" r="63" s="29">
      <c r="A63" s="3" t="n"/>
      <c r="D63" s="3" t="n"/>
      <c r="H63" s="3" t="n"/>
    </row>
    <row customHeight="1" ht="16.5" r="64" s="29">
      <c r="A64" s="3" t="n"/>
      <c r="D64" s="3" t="n"/>
      <c r="H64" s="3" t="n"/>
    </row>
    <row customHeight="1" ht="16.5" r="65" s="29">
      <c r="A65" s="3" t="n"/>
      <c r="D65" s="3" t="n"/>
      <c r="H65" s="3" t="n"/>
    </row>
    <row customHeight="1" ht="16.5" r="66" s="29">
      <c r="A66" s="3" t="n"/>
      <c r="D66" s="3" t="n"/>
      <c r="H66" s="3" t="n"/>
    </row>
    <row customHeight="1" ht="16.5" r="67" s="29">
      <c r="A67" s="3" t="n"/>
      <c r="D67" s="3" t="n"/>
      <c r="H67" s="3" t="n"/>
    </row>
    <row customHeight="1" ht="16.5" r="68" s="29">
      <c r="A68" s="3" t="n"/>
      <c r="D68" s="3" t="n"/>
      <c r="H68" s="3" t="n"/>
    </row>
    <row customHeight="1" ht="16.5" r="69" s="29">
      <c r="A69" s="3" t="n"/>
      <c r="D69" s="3" t="n"/>
      <c r="H69" s="3" t="n"/>
    </row>
    <row customHeight="1" ht="16.5" r="70" s="29">
      <c r="A70" s="3" t="n"/>
      <c r="D70" s="3" t="n"/>
      <c r="H70" s="3" t="n"/>
    </row>
    <row customHeight="1" ht="16.5" r="71" s="29">
      <c r="A71" s="3" t="n"/>
      <c r="D71" s="3" t="n"/>
      <c r="H71" s="3" t="n"/>
    </row>
    <row customHeight="1" ht="16.5" r="72" s="29">
      <c r="A72" s="3" t="n"/>
      <c r="D72" s="3" t="n"/>
      <c r="H72" s="3" t="n"/>
    </row>
    <row customHeight="1" ht="16.5" r="73" s="29">
      <c r="A73" s="3" t="n"/>
      <c r="D73" s="3" t="n"/>
      <c r="H73" s="3" t="n"/>
    </row>
    <row customHeight="1" ht="16.5" r="74" s="29">
      <c r="A74" s="3" t="n"/>
      <c r="D74" s="3" t="n"/>
      <c r="H74" s="3" t="n"/>
    </row>
    <row customHeight="1" ht="16.5" r="75" s="29">
      <c r="A75" s="3" t="n"/>
      <c r="D75" s="3" t="n"/>
      <c r="H75" s="3" t="n"/>
    </row>
    <row customHeight="1" ht="16.5" r="76" s="29">
      <c r="A76" s="3" t="n"/>
      <c r="D76" s="3" t="n"/>
      <c r="H76" s="3" t="n"/>
    </row>
    <row customHeight="1" ht="16.5" r="77" s="29">
      <c r="A77" s="3" t="n"/>
      <c r="D77" s="3" t="n"/>
      <c r="H77" s="3" t="n"/>
    </row>
    <row customHeight="1" ht="16.5" r="78" s="29">
      <c r="A78" s="3" t="n"/>
      <c r="D78" s="3" t="n"/>
      <c r="H78" s="3" t="n"/>
    </row>
    <row customHeight="1" ht="16.5" r="79" s="29">
      <c r="A79" s="3" t="n"/>
      <c r="D79" s="3" t="n"/>
      <c r="H79" s="3" t="n"/>
    </row>
    <row customHeight="1" ht="16.5" r="80" s="29">
      <c r="A80" s="3" t="n"/>
      <c r="D80" s="3" t="n"/>
      <c r="H80" s="3" t="n"/>
    </row>
    <row customHeight="1" ht="16.5" r="81" s="29">
      <c r="A81" s="3" t="n"/>
      <c r="D81" s="3" t="n"/>
      <c r="H81" s="3" t="n"/>
    </row>
    <row customHeight="1" ht="16.5" r="82" s="29">
      <c r="A82" s="3" t="n"/>
      <c r="D82" s="3" t="n"/>
      <c r="H82" s="3" t="n"/>
    </row>
    <row customHeight="1" ht="16.5" r="83" s="29">
      <c r="A83" s="3" t="n"/>
      <c r="D83" s="3" t="n"/>
      <c r="H83" s="3" t="n"/>
    </row>
    <row customHeight="1" ht="16.5" r="84" s="29">
      <c r="A84" s="3" t="n"/>
      <c r="D84" s="3" t="n"/>
      <c r="H84" s="3" t="n"/>
    </row>
    <row customHeight="1" ht="16.5" r="85" s="29">
      <c r="A85" s="3" t="n"/>
      <c r="D85" s="3" t="n"/>
      <c r="H85" s="3" t="n"/>
    </row>
    <row customHeight="1" ht="16.5" r="86" s="29">
      <c r="A86" s="3" t="n"/>
      <c r="D86" s="3" t="n"/>
      <c r="H86" s="3" t="n"/>
    </row>
    <row customHeight="1" ht="16.5" r="87" s="29">
      <c r="A87" s="3" t="n"/>
      <c r="D87" s="3" t="n"/>
      <c r="H87" s="3" t="n"/>
    </row>
    <row customHeight="1" ht="16.5" r="88" s="29">
      <c r="A88" s="3" t="n"/>
      <c r="D88" s="3" t="n"/>
      <c r="H88" s="3" t="n"/>
    </row>
    <row customHeight="1" ht="16.5" r="89" s="29">
      <c r="A89" s="3" t="n"/>
      <c r="D89" s="3" t="n"/>
      <c r="H89" s="3" t="n"/>
    </row>
    <row customHeight="1" ht="16.5" r="90" s="29">
      <c r="A90" s="3" t="n"/>
      <c r="D90" s="3" t="n"/>
      <c r="H90" s="3" t="n"/>
    </row>
    <row customHeight="1" ht="16.5" r="91" s="29">
      <c r="A91" s="3" t="n"/>
      <c r="D91" s="3" t="n"/>
      <c r="H91" s="3" t="n"/>
    </row>
    <row customHeight="1" ht="16.5" r="92" s="29">
      <c r="A92" s="3" t="n"/>
      <c r="D92" s="3" t="n"/>
      <c r="H92" s="3" t="n"/>
    </row>
    <row customHeight="1" ht="16.5" r="93" s="29">
      <c r="A93" s="3" t="n"/>
      <c r="D93" s="3" t="n"/>
      <c r="H93" s="3" t="n"/>
    </row>
    <row customHeight="1" ht="16.5" r="94" s="29">
      <c r="A94" s="3" t="n"/>
      <c r="D94" s="3" t="n"/>
      <c r="H94" s="3" t="n"/>
    </row>
    <row customHeight="1" ht="16.5" r="95" s="29">
      <c r="A95" s="3" t="n"/>
      <c r="D95" s="3" t="n"/>
      <c r="H95" s="3" t="n"/>
    </row>
    <row customHeight="1" ht="16.5" r="96" s="29">
      <c r="A96" s="3" t="n"/>
      <c r="D96" s="3" t="n"/>
      <c r="H96" s="3" t="n"/>
    </row>
    <row customHeight="1" ht="16.5" r="97" s="29">
      <c r="A97" s="3" t="n"/>
      <c r="D97" s="3" t="n"/>
      <c r="H97" s="3" t="n"/>
    </row>
    <row customHeight="1" ht="16.5" r="98" s="29">
      <c r="A98" s="3" t="n"/>
      <c r="D98" s="3" t="n"/>
      <c r="H98" s="3" t="n"/>
    </row>
    <row customHeight="1" ht="16.5" r="99" s="29">
      <c r="A99" s="3" t="n"/>
      <c r="D99" s="3" t="n"/>
      <c r="H99" s="3" t="n"/>
    </row>
    <row customHeight="1" ht="16.5" r="100" s="29">
      <c r="A100" s="3" t="n"/>
      <c r="D100" s="3" t="n"/>
      <c r="H100" s="3" t="n"/>
    </row>
    <row customHeight="1" ht="16.5" r="101" s="29">
      <c r="A101" s="3" t="n"/>
      <c r="D101" s="3" t="n"/>
      <c r="H101" s="3" t="n"/>
    </row>
    <row customHeight="1" ht="16.5" r="102" s="29">
      <c r="A102" s="3" t="n"/>
      <c r="D102" s="3" t="n"/>
      <c r="H102" s="3" t="n"/>
    </row>
    <row customHeight="1" ht="16.5" r="103" s="29">
      <c r="A103" s="3" t="n"/>
      <c r="D103" s="3" t="n"/>
      <c r="H103" s="3" t="n"/>
    </row>
    <row customHeight="1" ht="16.5" r="104" s="29">
      <c r="A104" s="3" t="n"/>
      <c r="D104" s="3" t="n"/>
      <c r="H104" s="3" t="n"/>
    </row>
    <row customHeight="1" ht="16.5" r="105" s="29">
      <c r="A105" s="3" t="n"/>
      <c r="D105" s="3" t="n"/>
      <c r="H105" s="3" t="n"/>
    </row>
    <row customHeight="1" ht="16.5" r="106" s="29">
      <c r="A106" s="3" t="n"/>
      <c r="D106" s="3" t="n"/>
      <c r="H106" s="3" t="n"/>
    </row>
    <row customHeight="1" ht="16.5" r="107" s="29">
      <c r="A107" s="3" t="n"/>
      <c r="D107" s="3" t="n"/>
      <c r="H107" s="3" t="n"/>
    </row>
    <row customHeight="1" ht="16.5" r="108" s="29">
      <c r="A108" s="3" t="n"/>
      <c r="D108" s="3" t="n"/>
      <c r="H108" s="3" t="n"/>
    </row>
    <row customHeight="1" ht="16.5" r="109" s="29">
      <c r="A109" s="3" t="n"/>
      <c r="D109" s="3" t="n"/>
      <c r="H109" s="3" t="n"/>
    </row>
    <row customHeight="1" ht="16.5" r="110" s="29">
      <c r="A110" s="3" t="n"/>
      <c r="D110" s="3" t="n"/>
      <c r="H110" s="3" t="n"/>
    </row>
    <row customHeight="1" ht="16.5" r="111" s="29">
      <c r="A111" s="3" t="n"/>
      <c r="D111" s="3" t="n"/>
      <c r="H111" s="3" t="n"/>
    </row>
    <row customHeight="1" ht="16.5" r="112" s="29">
      <c r="A112" s="3" t="n"/>
      <c r="D112" s="3" t="n"/>
      <c r="H112" s="3" t="n"/>
    </row>
    <row customHeight="1" ht="16.5" r="113" s="29">
      <c r="A113" s="3" t="n"/>
      <c r="D113" s="3" t="n"/>
      <c r="H113" s="3" t="n"/>
    </row>
    <row customHeight="1" ht="16.5" r="114" s="29">
      <c r="A114" s="3" t="n"/>
      <c r="D114" s="3" t="n"/>
      <c r="H114" s="3" t="n"/>
    </row>
    <row customHeight="1" ht="16.5" r="115" s="29">
      <c r="A115" s="3" t="n"/>
      <c r="D115" s="3" t="n"/>
      <c r="H115" s="3" t="n"/>
    </row>
    <row customHeight="1" ht="16.5" r="116" s="29">
      <c r="A116" s="3" t="n"/>
      <c r="D116" s="3" t="n"/>
      <c r="H116" s="3" t="n"/>
    </row>
    <row customHeight="1" ht="16.5" r="117" s="29">
      <c r="A117" s="3" t="n"/>
      <c r="D117" s="3" t="n"/>
      <c r="H117" s="3" t="n"/>
    </row>
    <row customHeight="1" ht="16.5" r="118" s="29">
      <c r="A118" s="3" t="n"/>
      <c r="D118" s="3" t="n"/>
      <c r="H118" s="3" t="n"/>
    </row>
    <row customHeight="1" ht="16.5" r="119" s="29">
      <c r="A119" s="3" t="n"/>
      <c r="D119" s="3" t="n"/>
      <c r="H119" s="3" t="n"/>
    </row>
    <row customHeight="1" ht="16.5" r="120" s="29">
      <c r="A120" s="3" t="n"/>
      <c r="D120" s="3" t="n"/>
      <c r="H120" s="3" t="n"/>
    </row>
    <row customHeight="1" ht="16.5" r="121" s="29">
      <c r="A121" s="3" t="n"/>
      <c r="D121" s="3" t="n"/>
      <c r="H121" s="3" t="n"/>
    </row>
    <row customHeight="1" ht="16.5" r="122" s="29">
      <c r="A122" s="3" t="n"/>
      <c r="D122" s="3" t="n"/>
      <c r="H122" s="3" t="n"/>
    </row>
    <row customHeight="1" ht="16.5" r="123" s="29">
      <c r="A123" s="3" t="n"/>
      <c r="D123" s="3" t="n"/>
      <c r="H123" s="3" t="n"/>
    </row>
    <row customHeight="1" ht="16.5" r="124" s="29">
      <c r="A124" s="3" t="n"/>
      <c r="D124" s="3" t="n"/>
      <c r="H124" s="3" t="n"/>
    </row>
    <row customHeight="1" ht="16.5" r="125" s="29">
      <c r="A125" s="3" t="n"/>
      <c r="D125" s="3" t="n"/>
      <c r="H125" s="3" t="n"/>
    </row>
    <row customHeight="1" ht="16.5" r="126" s="29">
      <c r="A126" s="3" t="n"/>
      <c r="D126" s="3" t="n"/>
      <c r="H126" s="3" t="n"/>
    </row>
    <row customHeight="1" ht="16.5" r="127" s="29">
      <c r="A127" s="3" t="n"/>
      <c r="D127" s="3" t="n"/>
      <c r="H127" s="3" t="n"/>
    </row>
    <row customHeight="1" ht="16.5" r="128" s="29">
      <c r="A128" s="3" t="n"/>
      <c r="D128" s="3" t="n"/>
      <c r="H128" s="3" t="n"/>
    </row>
    <row customHeight="1" ht="16.5" r="129" s="29">
      <c r="A129" s="3" t="n"/>
      <c r="D129" s="3" t="n"/>
      <c r="H129" s="3" t="n"/>
    </row>
    <row customHeight="1" ht="16.5" r="130" s="29">
      <c r="A130" s="3" t="n"/>
      <c r="D130" s="3" t="n"/>
      <c r="H130" s="3" t="n"/>
    </row>
    <row customHeight="1" ht="16.5" r="131" s="29">
      <c r="A131" s="3" t="n"/>
      <c r="D131" s="3" t="n"/>
      <c r="H131" s="3" t="n"/>
    </row>
    <row customHeight="1" ht="16.5" r="132" s="29">
      <c r="A132" s="3" t="n"/>
      <c r="D132" s="3" t="n"/>
      <c r="H132" s="3" t="n"/>
    </row>
    <row customHeight="1" ht="16.5" r="133" s="29">
      <c r="A133" s="3" t="n"/>
      <c r="D133" s="3" t="n"/>
      <c r="H133" s="3" t="n"/>
    </row>
    <row customHeight="1" ht="16.5" r="134" s="29">
      <c r="A134" s="3" t="n"/>
      <c r="D134" s="3" t="n"/>
      <c r="H134" s="3" t="n"/>
    </row>
    <row customHeight="1" ht="16.5" r="135" s="29">
      <c r="A135" s="3" t="n"/>
      <c r="D135" s="3" t="n"/>
      <c r="H135" s="3" t="n"/>
    </row>
    <row customHeight="1" ht="16.5" r="136" s="29">
      <c r="A136" s="3" t="n"/>
      <c r="D136" s="3" t="n"/>
      <c r="H136" s="3" t="n"/>
    </row>
    <row customHeight="1" ht="16.5" r="137" s="29">
      <c r="A137" s="3" t="n"/>
      <c r="D137" s="3" t="n"/>
      <c r="H137" s="3" t="n"/>
    </row>
    <row customHeight="1" ht="16.5" r="138" s="29">
      <c r="A138" s="3" t="n"/>
      <c r="D138" s="3" t="n"/>
      <c r="H138" s="3" t="n"/>
    </row>
    <row customHeight="1" ht="16.5" r="139" s="29">
      <c r="A139" s="3" t="n"/>
      <c r="D139" s="3" t="n"/>
      <c r="H139" s="3" t="n"/>
    </row>
    <row customHeight="1" ht="16.5" r="140" s="29">
      <c r="A140" s="3" t="n"/>
      <c r="D140" s="3" t="n"/>
      <c r="H140" s="3" t="n"/>
    </row>
    <row customHeight="1" ht="16.5" r="141" s="29">
      <c r="A141" s="3" t="n"/>
      <c r="D141" s="3" t="n"/>
      <c r="H141" s="3" t="n"/>
    </row>
    <row customHeight="1" ht="16.5" r="142" s="29">
      <c r="A142" s="3" t="n"/>
      <c r="D142" s="3" t="n"/>
      <c r="H142" s="3" t="n"/>
    </row>
    <row customHeight="1" ht="16.5" r="143" s="29">
      <c r="A143" s="3" t="n"/>
      <c r="D143" s="3" t="n"/>
      <c r="H143" s="3" t="n"/>
    </row>
    <row customHeight="1" ht="16.5" r="144" s="29">
      <c r="A144" s="3" t="n"/>
      <c r="D144" s="3" t="n"/>
      <c r="H144" s="3" t="n"/>
    </row>
    <row customHeight="1" ht="16.5" r="145" s="29">
      <c r="A145" s="3" t="n"/>
      <c r="D145" s="3" t="n"/>
      <c r="H145" s="3" t="n"/>
    </row>
    <row customHeight="1" ht="16.5" r="146" s="29">
      <c r="A146" s="3" t="n"/>
      <c r="D146" s="3" t="n"/>
      <c r="H146" s="3" t="n"/>
    </row>
    <row customHeight="1" ht="16.5" r="147" s="29">
      <c r="A147" s="3" t="n"/>
      <c r="D147" s="3" t="n"/>
      <c r="H147" s="3" t="n"/>
    </row>
    <row customHeight="1" ht="16.5" r="148" s="29">
      <c r="A148" s="3" t="n"/>
      <c r="D148" s="3" t="n"/>
      <c r="H148" s="3" t="n"/>
    </row>
    <row customHeight="1" ht="16.5" r="149" s="29">
      <c r="A149" s="3" t="n"/>
      <c r="D149" s="3" t="n"/>
      <c r="H149" s="3" t="n"/>
    </row>
    <row customHeight="1" ht="16.5" r="150" s="29">
      <c r="A150" s="3" t="n"/>
      <c r="D150" s="3" t="n"/>
      <c r="H150" s="3" t="n"/>
    </row>
    <row customHeight="1" ht="16.5" r="151" s="29">
      <c r="A151" s="3" t="n"/>
      <c r="D151" s="3" t="n"/>
      <c r="H151" s="3" t="n"/>
    </row>
    <row customHeight="1" ht="16.5" r="152" s="29">
      <c r="A152" s="3" t="n"/>
      <c r="D152" s="3" t="n"/>
      <c r="H152" s="3" t="n"/>
    </row>
    <row customHeight="1" ht="16.5" r="153" s="29">
      <c r="A153" s="3" t="n"/>
      <c r="D153" s="3" t="n"/>
      <c r="H153" s="3" t="n"/>
    </row>
    <row customHeight="1" ht="16.5" r="154" s="29">
      <c r="A154" s="3" t="n"/>
      <c r="D154" s="3" t="n"/>
      <c r="H154" s="3" t="n"/>
    </row>
    <row customHeight="1" ht="16.5" r="155" s="29">
      <c r="A155" s="3" t="n"/>
      <c r="D155" s="3" t="n"/>
      <c r="H155" s="3" t="n"/>
    </row>
    <row customHeight="1" ht="16.5" r="156" s="29">
      <c r="A156" s="3" t="n"/>
      <c r="D156" s="3" t="n"/>
      <c r="H156" s="3" t="n"/>
    </row>
    <row customHeight="1" ht="16.5" r="157" s="29">
      <c r="A157" s="3" t="n"/>
      <c r="D157" s="3" t="n"/>
      <c r="H157" s="3" t="n"/>
    </row>
    <row customHeight="1" ht="16.5" r="158" s="29">
      <c r="A158" s="3" t="n"/>
      <c r="D158" s="3" t="n"/>
      <c r="H158" s="3" t="n"/>
    </row>
    <row customHeight="1" ht="16.5" r="159" s="29">
      <c r="A159" s="3" t="n"/>
      <c r="D159" s="3" t="n"/>
      <c r="H159" s="3" t="n"/>
    </row>
    <row customHeight="1" ht="16.5" r="160" s="29">
      <c r="A160" s="3" t="n"/>
      <c r="D160" s="3" t="n"/>
      <c r="H160" s="3" t="n"/>
    </row>
    <row customHeight="1" ht="16.5" r="161" s="29">
      <c r="A161" s="3" t="n"/>
      <c r="D161" s="3" t="n"/>
      <c r="H161" s="3" t="n"/>
    </row>
    <row customHeight="1" ht="16.5" r="162" s="29">
      <c r="A162" s="3" t="n"/>
      <c r="D162" s="3" t="n"/>
      <c r="H162" s="3" t="n"/>
    </row>
    <row customHeight="1" ht="16.5" r="163" s="29">
      <c r="A163" s="3" t="n"/>
      <c r="D163" s="3" t="n"/>
      <c r="H163" s="3" t="n"/>
    </row>
    <row customHeight="1" ht="16.5" r="164" s="29">
      <c r="A164" s="3" t="n"/>
      <c r="D164" s="3" t="n"/>
      <c r="H164" s="3" t="n"/>
    </row>
    <row customHeight="1" ht="16.5" r="165" s="29">
      <c r="A165" s="3" t="n"/>
      <c r="D165" s="3" t="n"/>
      <c r="H165" s="3" t="n"/>
    </row>
    <row customHeight="1" ht="16.5" r="166" s="29">
      <c r="A166" s="3" t="n"/>
      <c r="D166" s="3" t="n"/>
      <c r="H166" s="3" t="n"/>
    </row>
    <row customHeight="1" ht="16.5" r="167" s="29">
      <c r="A167" s="3" t="n"/>
      <c r="D167" s="3" t="n"/>
      <c r="H167" s="3" t="n"/>
    </row>
    <row customHeight="1" ht="16.5" r="168" s="29">
      <c r="A168" s="3" t="n"/>
      <c r="D168" s="3" t="n"/>
      <c r="H168" s="3" t="n"/>
    </row>
    <row customHeight="1" ht="16.5" r="169" s="29">
      <c r="A169" s="3" t="n"/>
      <c r="D169" s="3" t="n"/>
      <c r="H169" s="3" t="n"/>
    </row>
    <row customHeight="1" ht="16.5" r="170" s="29">
      <c r="A170" s="3" t="n"/>
      <c r="D170" s="3" t="n"/>
      <c r="H170" s="3" t="n"/>
    </row>
    <row customHeight="1" ht="16.5" r="171" s="29">
      <c r="A171" s="3" t="n"/>
      <c r="D171" s="3" t="n"/>
      <c r="H171" s="3" t="n"/>
    </row>
    <row customHeight="1" ht="16.5" r="172" s="29">
      <c r="A172" s="3" t="n"/>
      <c r="D172" s="3" t="n"/>
      <c r="H172" s="3" t="n"/>
    </row>
    <row customHeight="1" ht="16.5" r="173" s="29">
      <c r="A173" s="3" t="n"/>
      <c r="D173" s="3" t="n"/>
      <c r="H173" s="3" t="n"/>
    </row>
    <row customHeight="1" ht="16.5" r="174" s="29">
      <c r="A174" s="3" t="n"/>
      <c r="D174" s="3" t="n"/>
      <c r="H174" s="3" t="n"/>
    </row>
    <row customHeight="1" ht="16.5" r="175" s="29">
      <c r="A175" s="3" t="n"/>
      <c r="D175" s="3" t="n"/>
      <c r="H175" s="3" t="n"/>
    </row>
    <row customHeight="1" ht="16.5" r="176" s="29">
      <c r="A176" s="3" t="n"/>
      <c r="D176" s="3" t="n"/>
      <c r="H176" s="3" t="n"/>
    </row>
    <row customHeight="1" ht="16.5" r="177" s="29">
      <c r="A177" s="3" t="n"/>
      <c r="D177" s="3" t="n"/>
      <c r="H177" s="3" t="n"/>
    </row>
    <row customHeight="1" ht="16.5" r="178" s="29">
      <c r="A178" s="3" t="n"/>
      <c r="D178" s="3" t="n"/>
      <c r="H178" s="3" t="n"/>
    </row>
    <row customHeight="1" ht="16.5" r="179" s="29">
      <c r="A179" s="3" t="n"/>
      <c r="D179" s="3" t="n"/>
      <c r="H179" s="3" t="n"/>
    </row>
    <row customHeight="1" ht="16.5" r="180" s="29">
      <c r="A180" s="3" t="n"/>
      <c r="D180" s="3" t="n"/>
      <c r="H180" s="3" t="n"/>
    </row>
    <row customHeight="1" ht="16.5" r="181" s="29">
      <c r="A181" s="3" t="n"/>
      <c r="D181" s="3" t="n"/>
      <c r="H181" s="3" t="n"/>
    </row>
    <row customHeight="1" ht="16.5" r="182" s="29">
      <c r="A182" s="3" t="n"/>
      <c r="D182" s="3" t="n"/>
      <c r="H182" s="3" t="n"/>
    </row>
    <row customHeight="1" ht="16.5" r="183" s="29">
      <c r="A183" s="3" t="n"/>
      <c r="D183" s="3" t="n"/>
      <c r="H183" s="3" t="n"/>
    </row>
    <row customHeight="1" ht="16.5" r="184" s="29">
      <c r="A184" s="3" t="n"/>
      <c r="D184" s="3" t="n"/>
      <c r="H184" s="3" t="n"/>
    </row>
    <row customHeight="1" ht="16.5" r="185" s="29">
      <c r="A185" s="3" t="n"/>
      <c r="D185" s="3" t="n"/>
      <c r="H185" s="3" t="n"/>
    </row>
    <row customHeight="1" ht="16.5" r="186" s="29">
      <c r="A186" s="3" t="n"/>
      <c r="D186" s="3" t="n"/>
      <c r="H186" s="3" t="n"/>
    </row>
    <row customHeight="1" ht="16.5" r="187" s="29">
      <c r="A187" s="3" t="n"/>
      <c r="D187" s="3" t="n"/>
      <c r="H187" s="3" t="n"/>
    </row>
    <row customHeight="1" ht="16.5" r="188" s="29">
      <c r="A188" s="3" t="n"/>
      <c r="D188" s="3" t="n"/>
      <c r="H188" s="3" t="n"/>
    </row>
    <row customHeight="1" ht="16.5" r="189" s="29">
      <c r="A189" s="3" t="n"/>
      <c r="D189" s="3" t="n"/>
      <c r="H189" s="3" t="n"/>
    </row>
    <row customHeight="1" ht="16.5" r="190" s="29">
      <c r="A190" s="3" t="n"/>
      <c r="D190" s="3" t="n"/>
      <c r="H190" s="3" t="n"/>
    </row>
    <row customHeight="1" ht="16.5" r="191" s="29">
      <c r="A191" s="3" t="n"/>
      <c r="D191" s="3" t="n"/>
      <c r="H191" s="3" t="n"/>
    </row>
    <row customHeight="1" ht="16.5" r="192" s="29">
      <c r="A192" s="3" t="n"/>
      <c r="D192" s="3" t="n"/>
      <c r="H192" s="3" t="n"/>
    </row>
    <row customHeight="1" ht="16.5" r="193" s="29">
      <c r="A193" s="3" t="n"/>
      <c r="D193" s="3" t="n"/>
      <c r="H193" s="3" t="n"/>
    </row>
    <row customHeight="1" ht="16.5" r="194" s="29">
      <c r="A194" s="3" t="n"/>
      <c r="D194" s="3" t="n"/>
      <c r="H194" s="3" t="n"/>
    </row>
    <row customHeight="1" ht="16.5" r="195" s="29">
      <c r="A195" s="3" t="n"/>
      <c r="D195" s="3" t="n"/>
      <c r="H195" s="3" t="n"/>
    </row>
    <row customHeight="1" ht="16.5" r="196" s="29">
      <c r="A196" s="3" t="n"/>
      <c r="D196" s="3" t="n"/>
      <c r="H196" s="3" t="n"/>
    </row>
    <row customHeight="1" ht="16.5" r="197" s="29">
      <c r="A197" s="3" t="n"/>
      <c r="D197" s="3" t="n"/>
      <c r="H197" s="3" t="n"/>
    </row>
    <row customHeight="1" ht="16.5" r="198" s="29">
      <c r="A198" s="3" t="n"/>
      <c r="D198" s="3" t="n"/>
      <c r="H198" s="3" t="n"/>
    </row>
    <row customHeight="1" ht="16.5" r="199" s="29">
      <c r="A199" s="3" t="n"/>
      <c r="D199" s="3" t="n"/>
      <c r="H199" s="3" t="n"/>
    </row>
    <row customHeight="1" ht="16.5" r="200" s="29">
      <c r="A200" s="3" t="n"/>
      <c r="D200" s="3" t="n"/>
      <c r="H200" s="3" t="n"/>
    </row>
    <row customHeight="1" ht="16.5" r="201" s="29">
      <c r="A201" s="3" t="n"/>
      <c r="D201" s="3" t="n"/>
      <c r="H201" s="3" t="n"/>
    </row>
    <row customHeight="1" ht="16.5" r="202" s="29">
      <c r="A202" s="3" t="n"/>
      <c r="D202" s="3" t="n"/>
      <c r="H202" s="3" t="n"/>
    </row>
    <row customHeight="1" ht="16.5" r="203" s="29">
      <c r="A203" s="3" t="n"/>
      <c r="D203" s="3" t="n"/>
      <c r="H203" s="3" t="n"/>
    </row>
    <row customHeight="1" ht="16.5" r="204" s="29">
      <c r="A204" s="3" t="n"/>
      <c r="D204" s="3" t="n"/>
      <c r="H204" s="3" t="n"/>
    </row>
    <row customHeight="1" ht="16.5" r="205" s="29">
      <c r="A205" s="3" t="n"/>
      <c r="D205" s="3" t="n"/>
      <c r="H205" s="3" t="n"/>
    </row>
    <row customHeight="1" ht="16.5" r="206" s="29">
      <c r="A206" s="3" t="n"/>
      <c r="D206" s="3" t="n"/>
      <c r="H206" s="3" t="n"/>
    </row>
    <row customHeight="1" ht="16.5" r="207" s="29">
      <c r="A207" s="3" t="n"/>
      <c r="D207" s="3" t="n"/>
      <c r="H207" s="3" t="n"/>
    </row>
    <row customHeight="1" ht="16.5" r="208" s="29">
      <c r="A208" s="3" t="n"/>
      <c r="D208" s="3" t="n"/>
      <c r="H208" s="3" t="n"/>
    </row>
    <row customHeight="1" ht="16.5" r="209" s="29">
      <c r="A209" s="3" t="n"/>
      <c r="D209" s="3" t="n"/>
      <c r="H209" s="3" t="n"/>
    </row>
    <row customHeight="1" ht="16.5" r="210" s="29">
      <c r="A210" s="3" t="n"/>
      <c r="D210" s="3" t="n"/>
      <c r="H210" s="3" t="n"/>
    </row>
    <row customHeight="1" ht="16.5" r="211" s="29">
      <c r="A211" s="3" t="n"/>
      <c r="D211" s="3" t="n"/>
      <c r="H211" s="3" t="n"/>
    </row>
    <row customHeight="1" ht="16.5" r="212" s="29">
      <c r="A212" s="3" t="n"/>
      <c r="D212" s="3" t="n"/>
      <c r="H212" s="3" t="n"/>
    </row>
    <row customHeight="1" ht="16.5" r="213" s="29">
      <c r="A213" s="3" t="n"/>
      <c r="D213" s="3" t="n"/>
      <c r="H213" s="3" t="n"/>
    </row>
    <row customHeight="1" ht="16.5" r="214" s="29">
      <c r="A214" s="3" t="n"/>
      <c r="D214" s="3" t="n"/>
      <c r="H214" s="3" t="n"/>
    </row>
    <row customHeight="1" ht="16.5" r="215" s="29">
      <c r="A215" s="3" t="n"/>
      <c r="D215" s="3" t="n"/>
      <c r="H215" s="3" t="n"/>
    </row>
    <row customHeight="1" ht="16.5" r="216" s="29">
      <c r="A216" s="3" t="n"/>
      <c r="D216" s="3" t="n"/>
      <c r="H216" s="3" t="n"/>
    </row>
    <row customHeight="1" ht="16.5" r="217" s="29">
      <c r="A217" s="3" t="n"/>
      <c r="D217" s="3" t="n"/>
      <c r="H217" s="3" t="n"/>
    </row>
    <row customHeight="1" ht="16.5" r="218" s="29">
      <c r="A218" s="3" t="n"/>
      <c r="D218" s="3" t="n"/>
      <c r="H218" s="3" t="n"/>
    </row>
    <row customHeight="1" ht="16.5" r="219" s="29">
      <c r="A219" s="3" t="n"/>
      <c r="D219" s="3" t="n"/>
      <c r="H219" s="3" t="n"/>
    </row>
    <row customHeight="1" ht="16.5" r="220" s="29">
      <c r="A220" s="3" t="n"/>
      <c r="D220" s="3" t="n"/>
      <c r="H220" s="3" t="n"/>
    </row>
    <row customHeight="1" ht="16.5" r="221" s="29">
      <c r="A221" s="3" t="n"/>
      <c r="D221" s="3" t="n"/>
      <c r="H221" s="3" t="n"/>
    </row>
    <row customHeight="1" ht="16.5" r="222" s="29">
      <c r="A222" s="3" t="n"/>
      <c r="D222" s="3" t="n"/>
      <c r="H222" s="3" t="n"/>
    </row>
    <row customHeight="1" ht="16.5" r="223" s="29">
      <c r="A223" s="3" t="n"/>
      <c r="D223" s="3" t="n"/>
      <c r="H223" s="3" t="n"/>
    </row>
    <row customHeight="1" ht="16.5" r="224" s="29">
      <c r="A224" s="3" t="n"/>
      <c r="D224" s="3" t="n"/>
      <c r="H224" s="3" t="n"/>
    </row>
    <row customHeight="1" ht="16.5" r="225" s="29">
      <c r="A225" s="3" t="n"/>
      <c r="D225" s="3" t="n"/>
      <c r="H225" s="3" t="n"/>
    </row>
  </sheetData>
  <mergeCells count="3">
    <mergeCell ref="A1:H1"/>
    <mergeCell ref="A21:H21"/>
    <mergeCell ref="A22:H22"/>
  </mergeCells>
  <pageMargins bottom="0.75" footer="0" header="0" left="0.7" right="0.7" top="0.75"/>
  <pageSetup orientation="landscape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503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7.88"/>
    <col customWidth="1" max="2" min="2" style="29" width="7.25"/>
    <col customWidth="1" max="25" min="3" style="29" width="7"/>
  </cols>
  <sheetData>
    <row customHeight="1" ht="15" r="1" s="29">
      <c r="A1" s="11" t="inlineStr">
        <is>
          <t>中男組</t>
        </is>
      </c>
      <c r="B1" s="11" t="inlineStr">
        <is>
          <t>山水</t>
        </is>
      </c>
      <c r="C1" s="11" t="inlineStr">
        <is>
          <t>蘇頌祺</t>
        </is>
      </c>
      <c r="D1" s="11" t="inlineStr">
        <is>
          <t>王淑娟</t>
        </is>
      </c>
      <c r="E1" s="19" t="n">
        <v>401</v>
      </c>
    </row>
    <row customHeight="1" ht="15" r="2" s="29">
      <c r="A2" s="21" t="inlineStr">
        <is>
          <t>低男組</t>
        </is>
      </c>
      <c r="B2" s="21" t="inlineStr">
        <is>
          <t>中山</t>
        </is>
      </c>
      <c r="C2" s="21" t="inlineStr">
        <is>
          <t>呂劭衡</t>
        </is>
      </c>
      <c r="D2" s="21" t="inlineStr">
        <is>
          <t>陳鳳飛</t>
        </is>
      </c>
      <c r="E2" s="11" t="n">
        <v>201</v>
      </c>
    </row>
    <row customHeight="1" ht="15" r="3" s="29">
      <c r="A3" s="21" t="inlineStr">
        <is>
          <t>低男組</t>
        </is>
      </c>
      <c r="B3" s="21" t="inlineStr">
        <is>
          <t>中山</t>
        </is>
      </c>
      <c r="C3" s="21" t="inlineStr">
        <is>
          <t>鐘晨恩</t>
        </is>
      </c>
      <c r="D3" s="21" t="inlineStr">
        <is>
          <t>魏妤宸</t>
        </is>
      </c>
      <c r="E3" s="11" t="n">
        <v>202</v>
      </c>
    </row>
    <row customHeight="1" ht="15" r="4" s="29">
      <c r="A4" s="11" t="inlineStr">
        <is>
          <t>低女組</t>
        </is>
      </c>
      <c r="B4" s="11" t="inlineStr">
        <is>
          <t>中正</t>
        </is>
      </c>
      <c r="C4" s="11" t="inlineStr">
        <is>
          <t>呂昕穎</t>
        </is>
      </c>
      <c r="D4" s="11" t="inlineStr">
        <is>
          <t>馬秀娟</t>
        </is>
      </c>
      <c r="E4" s="11" t="n">
        <v>101</v>
      </c>
    </row>
    <row customHeight="1" ht="15" r="5" s="29">
      <c r="A5" s="11" t="inlineStr">
        <is>
          <t>低女組</t>
        </is>
      </c>
      <c r="B5" s="11" t="inlineStr">
        <is>
          <t>中正</t>
        </is>
      </c>
      <c r="C5" s="11" t="inlineStr">
        <is>
          <t>陳伃霏</t>
        </is>
      </c>
      <c r="D5" s="11" t="inlineStr">
        <is>
          <t>馬秀娟</t>
        </is>
      </c>
      <c r="E5" s="11" t="n">
        <v>102</v>
      </c>
    </row>
    <row customHeight="1" ht="15" r="6" s="29">
      <c r="A6" s="11" t="inlineStr">
        <is>
          <t>低女組</t>
        </is>
      </c>
      <c r="B6" s="11" t="inlineStr">
        <is>
          <t>中正</t>
        </is>
      </c>
      <c r="C6" s="11" t="inlineStr">
        <is>
          <t>楊喬筑</t>
        </is>
      </c>
      <c r="D6" s="11" t="inlineStr">
        <is>
          <t>莊秀月</t>
        </is>
      </c>
      <c r="E6" s="11" t="n">
        <v>103</v>
      </c>
    </row>
    <row customHeight="1" ht="15" r="7" s="29">
      <c r="A7" s="21" t="inlineStr">
        <is>
          <t>低男組</t>
        </is>
      </c>
      <c r="B7" s="21" t="inlineStr">
        <is>
          <t>中正</t>
        </is>
      </c>
      <c r="C7" s="21" t="inlineStr">
        <is>
          <t>吳承旭</t>
        </is>
      </c>
      <c r="D7" s="21" t="inlineStr">
        <is>
          <t>馬秀娟</t>
        </is>
      </c>
      <c r="E7" s="11" t="n">
        <v>203</v>
      </c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</row>
    <row customHeight="1" ht="15" r="8" s="29">
      <c r="A8" s="21" t="inlineStr">
        <is>
          <t>低男組</t>
        </is>
      </c>
      <c r="B8" s="21" t="inlineStr">
        <is>
          <t>中正</t>
        </is>
      </c>
      <c r="C8" s="21" t="inlineStr">
        <is>
          <t>高孟良</t>
        </is>
      </c>
      <c r="D8" s="21" t="inlineStr">
        <is>
          <t>馬秀娟</t>
        </is>
      </c>
      <c r="E8" s="11" t="n">
        <v>204</v>
      </c>
      <c r="F8" s="3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</row>
    <row customHeight="1" ht="15" r="9" s="29">
      <c r="A9" s="21" t="inlineStr">
        <is>
          <t>低男組</t>
        </is>
      </c>
      <c r="B9" s="21" t="inlineStr">
        <is>
          <t>中正</t>
        </is>
      </c>
      <c r="C9" s="21" t="inlineStr">
        <is>
          <t>蘇子昕</t>
        </is>
      </c>
      <c r="D9" s="21" t="inlineStr">
        <is>
          <t>馬秀娟</t>
        </is>
      </c>
      <c r="E9" s="11" t="n">
        <v>205</v>
      </c>
    </row>
    <row customHeight="1" ht="15" r="10" s="29">
      <c r="A10" s="21" t="inlineStr">
        <is>
          <t>低男組</t>
        </is>
      </c>
      <c r="B10" s="21" t="inlineStr">
        <is>
          <t>中正</t>
        </is>
      </c>
      <c r="C10" s="21" t="inlineStr">
        <is>
          <t>歐晉安</t>
        </is>
      </c>
      <c r="D10" s="21" t="inlineStr">
        <is>
          <t>馬秀娟</t>
        </is>
      </c>
      <c r="E10" s="11" t="n">
        <v>206</v>
      </c>
    </row>
    <row customHeight="1" ht="15" r="11" s="29">
      <c r="A11" s="21" t="inlineStr">
        <is>
          <t>低男組</t>
        </is>
      </c>
      <c r="B11" s="21" t="inlineStr">
        <is>
          <t>中正</t>
        </is>
      </c>
      <c r="C11" s="21" t="inlineStr">
        <is>
          <t>顏廷諺</t>
        </is>
      </c>
      <c r="D11" s="21" t="inlineStr">
        <is>
          <t>莊秀月</t>
        </is>
      </c>
      <c r="E11" s="11" t="n">
        <v>207</v>
      </c>
    </row>
    <row customHeight="1" ht="15" r="12" s="29">
      <c r="A12" s="21" t="inlineStr">
        <is>
          <t>低男組</t>
        </is>
      </c>
      <c r="B12" s="21" t="inlineStr">
        <is>
          <t>中正</t>
        </is>
      </c>
      <c r="C12" s="21" t="inlineStr">
        <is>
          <t>洪宥騏</t>
        </is>
      </c>
      <c r="D12" s="21" t="inlineStr">
        <is>
          <t>劉又嘉</t>
        </is>
      </c>
      <c r="E12" s="11" t="n">
        <v>208</v>
      </c>
    </row>
    <row customHeight="1" ht="15" r="13" s="29">
      <c r="A13" s="21" t="inlineStr">
        <is>
          <t>低男組</t>
        </is>
      </c>
      <c r="B13" s="21" t="inlineStr">
        <is>
          <t>中正</t>
        </is>
      </c>
      <c r="C13" s="21" t="inlineStr">
        <is>
          <t>邵宇睿</t>
        </is>
      </c>
      <c r="D13" s="21" t="inlineStr">
        <is>
          <t>劉又嘉</t>
        </is>
      </c>
      <c r="E13" s="11" t="n">
        <v>209</v>
      </c>
    </row>
    <row customHeight="1" ht="15" r="14" s="29">
      <c r="A14" s="11" t="inlineStr">
        <is>
          <t>中女組</t>
        </is>
      </c>
      <c r="B14" s="11" t="inlineStr">
        <is>
          <t>中正</t>
        </is>
      </c>
      <c r="C14" s="11" t="inlineStr">
        <is>
          <t>林彥妤</t>
        </is>
      </c>
      <c r="D14" s="11" t="inlineStr">
        <is>
          <t>林正雄</t>
        </is>
      </c>
      <c r="E14" s="11" t="n">
        <v>301</v>
      </c>
    </row>
    <row customHeight="1" ht="15" r="15" s="29">
      <c r="A15" s="11" t="inlineStr">
        <is>
          <t>中女組</t>
        </is>
      </c>
      <c r="B15" s="11" t="inlineStr">
        <is>
          <t>中正</t>
        </is>
      </c>
      <c r="C15" s="11" t="inlineStr">
        <is>
          <t>王聿安</t>
        </is>
      </c>
      <c r="D15" s="11" t="inlineStr">
        <is>
          <t>林正雄</t>
        </is>
      </c>
      <c r="E15" s="11" t="n">
        <v>302</v>
      </c>
    </row>
    <row customHeight="1" ht="15" r="16" s="29">
      <c r="A16" s="11" t="inlineStr">
        <is>
          <t>中女組</t>
        </is>
      </c>
      <c r="B16" s="11" t="inlineStr">
        <is>
          <t>中正</t>
        </is>
      </c>
      <c r="C16" s="11" t="inlineStr">
        <is>
          <t>王敏溱</t>
        </is>
      </c>
      <c r="D16" s="11" t="inlineStr">
        <is>
          <t>林正雄</t>
        </is>
      </c>
      <c r="E16" s="11" t="n">
        <v>303</v>
      </c>
    </row>
    <row customHeight="1" ht="15" r="17" s="29">
      <c r="A17" s="11" t="inlineStr">
        <is>
          <t>中女組</t>
        </is>
      </c>
      <c r="B17" s="11" t="inlineStr">
        <is>
          <t>中正</t>
        </is>
      </c>
      <c r="C17" s="11" t="inlineStr">
        <is>
          <t>邵子辰</t>
        </is>
      </c>
      <c r="D17" s="11" t="inlineStr">
        <is>
          <t>林素玉</t>
        </is>
      </c>
      <c r="E17" s="11" t="n">
        <v>304</v>
      </c>
    </row>
    <row customHeight="1" ht="15" r="18" s="29">
      <c r="A18" s="11" t="inlineStr">
        <is>
          <t>中女組</t>
        </is>
      </c>
      <c r="B18" s="11" t="inlineStr">
        <is>
          <t>中正</t>
        </is>
      </c>
      <c r="C18" s="11" t="inlineStr">
        <is>
          <t>黃芃甄</t>
        </is>
      </c>
      <c r="D18" s="11" t="inlineStr">
        <is>
          <t>胡春鳳</t>
        </is>
      </c>
      <c r="E18" s="11" t="n">
        <v>305</v>
      </c>
    </row>
    <row customHeight="1" ht="15" r="19" s="29">
      <c r="A19" s="11" t="inlineStr">
        <is>
          <t>中女組</t>
        </is>
      </c>
      <c r="B19" s="11" t="inlineStr">
        <is>
          <t>中正</t>
        </is>
      </c>
      <c r="C19" s="11" t="inlineStr">
        <is>
          <t>翁瑀婕</t>
        </is>
      </c>
      <c r="D19" s="11" t="inlineStr">
        <is>
          <t>胡春鳳</t>
        </is>
      </c>
      <c r="E19" s="11" t="n">
        <v>306</v>
      </c>
    </row>
    <row customHeight="1" ht="15" r="20" s="29">
      <c r="A20" s="11" t="inlineStr">
        <is>
          <t>中女組</t>
        </is>
      </c>
      <c r="B20" s="11" t="inlineStr">
        <is>
          <t>中正</t>
        </is>
      </c>
      <c r="C20" s="11" t="inlineStr">
        <is>
          <t>陳品妍</t>
        </is>
      </c>
      <c r="D20" s="11" t="inlineStr">
        <is>
          <t>胡春鳳</t>
        </is>
      </c>
      <c r="E20" s="11" t="n">
        <v>307</v>
      </c>
    </row>
    <row customHeight="1" ht="15" r="21" s="29">
      <c r="A21" s="11" t="inlineStr">
        <is>
          <t>中男組</t>
        </is>
      </c>
      <c r="B21" s="11" t="inlineStr">
        <is>
          <t>中正</t>
        </is>
      </c>
      <c r="C21" s="11" t="inlineStr">
        <is>
          <t>許晏睿</t>
        </is>
      </c>
      <c r="D21" s="11" t="inlineStr">
        <is>
          <t>王玉薰</t>
        </is>
      </c>
      <c r="E21" s="19" t="n">
        <v>402</v>
      </c>
    </row>
    <row customHeight="1" ht="15" r="22" s="29">
      <c r="A22" s="11" t="inlineStr">
        <is>
          <t>中男組</t>
        </is>
      </c>
      <c r="B22" s="11" t="inlineStr">
        <is>
          <t>中正</t>
        </is>
      </c>
      <c r="C22" s="11" t="inlineStr">
        <is>
          <t>許智量</t>
        </is>
      </c>
      <c r="D22" s="11" t="inlineStr">
        <is>
          <t>吳淑芬</t>
        </is>
      </c>
      <c r="E22" s="19" t="n">
        <v>403</v>
      </c>
    </row>
    <row customHeight="1" ht="15" r="23" s="29">
      <c r="A23" s="11" t="inlineStr">
        <is>
          <t>中男組</t>
        </is>
      </c>
      <c r="B23" s="11" t="inlineStr">
        <is>
          <t>中正</t>
        </is>
      </c>
      <c r="C23" s="11" t="inlineStr">
        <is>
          <t>蔡亞倫</t>
        </is>
      </c>
      <c r="D23" s="11" t="inlineStr">
        <is>
          <t>胡春鳳</t>
        </is>
      </c>
      <c r="E23" s="19" t="n">
        <v>404</v>
      </c>
      <c r="F23" s="4" t="n"/>
    </row>
    <row customHeight="1" ht="15" r="24" s="29">
      <c r="A24" s="11" t="inlineStr">
        <is>
          <t>中男組</t>
        </is>
      </c>
      <c r="B24" s="11" t="inlineStr">
        <is>
          <t>中正</t>
        </is>
      </c>
      <c r="C24" s="11" t="inlineStr">
        <is>
          <t>邵啟竣</t>
        </is>
      </c>
      <c r="D24" s="11" t="inlineStr">
        <is>
          <t>陳淑娟</t>
        </is>
      </c>
      <c r="E24" s="19" t="n">
        <v>405</v>
      </c>
      <c r="F24" s="4" t="n"/>
    </row>
    <row customHeight="1" ht="15" r="25" s="29">
      <c r="A25" s="11" t="inlineStr">
        <is>
          <t>高女組</t>
        </is>
      </c>
      <c r="B25" s="11" t="inlineStr">
        <is>
          <t>中正</t>
        </is>
      </c>
      <c r="C25" s="11" t="inlineStr">
        <is>
          <t>陳宥蓁</t>
        </is>
      </c>
      <c r="D25" s="11" t="inlineStr">
        <is>
          <t>林啟智</t>
        </is>
      </c>
      <c r="E25" s="11" t="n">
        <v>501</v>
      </c>
    </row>
    <row customHeight="1" ht="15" r="26" s="29">
      <c r="A26" s="11" t="inlineStr">
        <is>
          <t>高女組</t>
        </is>
      </c>
      <c r="B26" s="11" t="inlineStr">
        <is>
          <t>中正</t>
        </is>
      </c>
      <c r="C26" s="11" t="inlineStr">
        <is>
          <t>王敏芝</t>
        </is>
      </c>
      <c r="D26" s="11" t="inlineStr">
        <is>
          <t>林啟智</t>
        </is>
      </c>
      <c r="E26" s="11" t="n">
        <v>502</v>
      </c>
    </row>
    <row customHeight="1" ht="15" r="27" s="29">
      <c r="A27" s="11" t="inlineStr">
        <is>
          <t>高女組</t>
        </is>
      </c>
      <c r="B27" s="11" t="inlineStr">
        <is>
          <t>中正</t>
        </is>
      </c>
      <c r="C27" s="11" t="inlineStr">
        <is>
          <t>陳品潔</t>
        </is>
      </c>
      <c r="D27" s="11" t="inlineStr">
        <is>
          <t>陳秀芳</t>
        </is>
      </c>
      <c r="E27" s="11" t="n">
        <v>503</v>
      </c>
    </row>
    <row customHeight="1" ht="15" r="28" s="29">
      <c r="A28" s="11" t="inlineStr">
        <is>
          <t>高女組</t>
        </is>
      </c>
      <c r="B28" s="11" t="inlineStr">
        <is>
          <t>中正</t>
        </is>
      </c>
      <c r="C28" s="11" t="inlineStr">
        <is>
          <t>陳品蓁</t>
        </is>
      </c>
      <c r="D28" s="11" t="inlineStr">
        <is>
          <t>陳秀芳</t>
        </is>
      </c>
      <c r="E28" s="11" t="n">
        <v>504</v>
      </c>
    </row>
    <row customHeight="1" ht="15" r="29" s="29">
      <c r="A29" s="11" t="inlineStr">
        <is>
          <t>高女組</t>
        </is>
      </c>
      <c r="B29" s="11" t="inlineStr">
        <is>
          <t>中正</t>
        </is>
      </c>
      <c r="C29" s="11" t="inlineStr">
        <is>
          <t>趙芸湘</t>
        </is>
      </c>
      <c r="D29" s="11" t="inlineStr">
        <is>
          <t>趙婌琄</t>
        </is>
      </c>
      <c r="E29" s="11" t="n">
        <v>505</v>
      </c>
    </row>
    <row customHeight="1" ht="15" r="30" s="29">
      <c r="A30" s="11" t="inlineStr">
        <is>
          <t>高女組</t>
        </is>
      </c>
      <c r="B30" s="11" t="inlineStr">
        <is>
          <t>中正</t>
        </is>
      </c>
      <c r="C30" s="11" t="inlineStr">
        <is>
          <t>陳姿蓉</t>
        </is>
      </c>
      <c r="D30" s="11" t="inlineStr">
        <is>
          <t>蔡莉莉</t>
        </is>
      </c>
      <c r="E30" s="11" t="n">
        <v>506</v>
      </c>
    </row>
    <row customHeight="1" ht="15" r="31" s="29">
      <c r="A31" s="11" t="inlineStr">
        <is>
          <t>高女組</t>
        </is>
      </c>
      <c r="B31" s="11" t="inlineStr">
        <is>
          <t>中正</t>
        </is>
      </c>
      <c r="C31" s="11" t="inlineStr">
        <is>
          <t>郭家馨</t>
        </is>
      </c>
      <c r="D31" s="11" t="inlineStr">
        <is>
          <t>蔡莉莉</t>
        </is>
      </c>
      <c r="E31" s="11" t="n">
        <v>507</v>
      </c>
    </row>
    <row customHeight="1" ht="15" r="32" s="29">
      <c r="A32" s="11" t="inlineStr">
        <is>
          <t>高男組</t>
        </is>
      </c>
      <c r="B32" s="11" t="inlineStr">
        <is>
          <t>中正</t>
        </is>
      </c>
      <c r="C32" s="11" t="inlineStr">
        <is>
          <t>趙子安</t>
        </is>
      </c>
      <c r="D32" s="11" t="inlineStr">
        <is>
          <t>陳秀芳</t>
        </is>
      </c>
      <c r="E32" s="11" t="n">
        <v>601</v>
      </c>
    </row>
    <row customHeight="1" ht="15" r="33" s="29">
      <c r="A33" s="11" t="inlineStr">
        <is>
          <t>高男組</t>
        </is>
      </c>
      <c r="B33" s="11" t="inlineStr">
        <is>
          <t>中正</t>
        </is>
      </c>
      <c r="C33" s="11" t="inlineStr">
        <is>
          <t>陳頌昀</t>
        </is>
      </c>
      <c r="D33" s="11" t="inlineStr">
        <is>
          <t>趙婌琄</t>
        </is>
      </c>
      <c r="E33" s="11" t="n">
        <v>602</v>
      </c>
    </row>
    <row customHeight="1" ht="15" r="34" s="29">
      <c r="A34" s="11" t="inlineStr">
        <is>
          <t>低女組</t>
        </is>
      </c>
      <c r="B34" s="37" t="inlineStr">
        <is>
          <t>中興</t>
        </is>
      </c>
      <c r="C34" s="37" t="inlineStr">
        <is>
          <t>王瑞新</t>
        </is>
      </c>
      <c r="D34" s="37" t="inlineStr">
        <is>
          <t>張淑文</t>
        </is>
      </c>
      <c r="E34" s="11" t="n">
        <v>104</v>
      </c>
    </row>
    <row customHeight="1" ht="15" r="35" s="29">
      <c r="A35" s="11" t="inlineStr">
        <is>
          <t>低女組</t>
        </is>
      </c>
      <c r="B35" s="11" t="inlineStr">
        <is>
          <t>中興</t>
        </is>
      </c>
      <c r="C35" s="11" t="inlineStr">
        <is>
          <t>黃慧綺</t>
        </is>
      </c>
      <c r="D35" s="11" t="inlineStr">
        <is>
          <t>許彩虹</t>
        </is>
      </c>
      <c r="E35" s="11" t="n">
        <v>105</v>
      </c>
    </row>
    <row customHeight="1" ht="15" r="36" s="29">
      <c r="A36" s="11" t="inlineStr">
        <is>
          <t>低女組</t>
        </is>
      </c>
      <c r="B36" s="11" t="inlineStr">
        <is>
          <t>中興</t>
        </is>
      </c>
      <c r="C36" s="11" t="inlineStr">
        <is>
          <t>吳潤馨</t>
        </is>
      </c>
      <c r="D36" s="11" t="inlineStr">
        <is>
          <t>趙友琳</t>
        </is>
      </c>
      <c r="E36" s="11" t="n">
        <v>106</v>
      </c>
    </row>
    <row customHeight="1" ht="15" r="37" s="29">
      <c r="A37" s="21" t="inlineStr">
        <is>
          <t>低男組</t>
        </is>
      </c>
      <c r="B37" s="21" t="inlineStr">
        <is>
          <t>中興</t>
        </is>
      </c>
      <c r="C37" s="21" t="inlineStr">
        <is>
          <t>吳帛宥</t>
        </is>
      </c>
      <c r="D37" s="21" t="inlineStr">
        <is>
          <t>許春暉</t>
        </is>
      </c>
      <c r="E37" s="11" t="n">
        <v>210</v>
      </c>
    </row>
    <row customHeight="1" ht="15" r="38" s="29">
      <c r="A38" s="21" t="inlineStr">
        <is>
          <t>低男組</t>
        </is>
      </c>
      <c r="B38" s="21" t="inlineStr">
        <is>
          <t>中興</t>
        </is>
      </c>
      <c r="C38" s="21" t="inlineStr">
        <is>
          <t>游恩睿</t>
        </is>
      </c>
      <c r="D38" s="21" t="inlineStr">
        <is>
          <t>許彩虹</t>
        </is>
      </c>
      <c r="E38" s="11" t="n">
        <v>211</v>
      </c>
    </row>
    <row customHeight="1" ht="15" r="39" s="29">
      <c r="A39" s="21" t="inlineStr">
        <is>
          <t>低男組</t>
        </is>
      </c>
      <c r="B39" s="21" t="inlineStr">
        <is>
          <t>中興</t>
        </is>
      </c>
      <c r="C39" s="21" t="inlineStr">
        <is>
          <t>王瑞琮</t>
        </is>
      </c>
      <c r="D39" s="21" t="inlineStr">
        <is>
          <t>許雅玲</t>
        </is>
      </c>
      <c r="E39" s="11" t="n">
        <v>212</v>
      </c>
    </row>
    <row customHeight="1" ht="15" r="40" s="29">
      <c r="A40" s="21" t="inlineStr">
        <is>
          <t>低男組</t>
        </is>
      </c>
      <c r="B40" s="21" t="inlineStr">
        <is>
          <t>中興</t>
        </is>
      </c>
      <c r="C40" s="21" t="inlineStr">
        <is>
          <t>馬晨翔</t>
        </is>
      </c>
      <c r="D40" s="21" t="inlineStr">
        <is>
          <t>趙友琳</t>
        </is>
      </c>
      <c r="E40" s="11" t="n">
        <v>213</v>
      </c>
    </row>
    <row customHeight="1" ht="15" r="41" s="29">
      <c r="A41" s="21" t="inlineStr">
        <is>
          <t>低男組</t>
        </is>
      </c>
      <c r="B41" s="21" t="inlineStr">
        <is>
          <t>中興</t>
        </is>
      </c>
      <c r="C41" s="21" t="inlineStr">
        <is>
          <t>林  緯</t>
        </is>
      </c>
      <c r="D41" s="21" t="inlineStr">
        <is>
          <t>趙友琳</t>
        </is>
      </c>
      <c r="E41" s="11" t="n">
        <v>214</v>
      </c>
    </row>
    <row customHeight="1" ht="15" r="42" s="29">
      <c r="A42" s="11" t="inlineStr">
        <is>
          <t>中女組</t>
        </is>
      </c>
      <c r="B42" s="11" t="inlineStr">
        <is>
          <t>中興</t>
        </is>
      </c>
      <c r="C42" s="11" t="inlineStr">
        <is>
          <t>吳佳蓉</t>
        </is>
      </c>
      <c r="D42" s="11" t="inlineStr">
        <is>
          <t>陳蘭杏</t>
        </is>
      </c>
      <c r="E42" s="11" t="n">
        <v>308</v>
      </c>
    </row>
    <row customHeight="1" ht="15" r="43" s="29">
      <c r="A43" s="11" t="inlineStr">
        <is>
          <t>中男組</t>
        </is>
      </c>
      <c r="B43" s="11" t="inlineStr">
        <is>
          <t>中興</t>
        </is>
      </c>
      <c r="C43" s="11" t="inlineStr">
        <is>
          <t>李沛恩</t>
        </is>
      </c>
      <c r="D43" s="11" t="inlineStr">
        <is>
          <t>高美燦</t>
        </is>
      </c>
      <c r="E43" s="19" t="n">
        <v>406</v>
      </c>
    </row>
    <row customHeight="1" ht="15" r="44" s="29">
      <c r="A44" s="11" t="inlineStr">
        <is>
          <t>中男組</t>
        </is>
      </c>
      <c r="B44" s="11" t="inlineStr">
        <is>
          <t>中興</t>
        </is>
      </c>
      <c r="C44" s="11" t="inlineStr">
        <is>
          <t>林祺閎</t>
        </is>
      </c>
      <c r="D44" s="11" t="inlineStr">
        <is>
          <t>陳美娟</t>
        </is>
      </c>
      <c r="E44" s="19" t="n">
        <v>407</v>
      </c>
    </row>
    <row customHeight="1" ht="16.5" r="45" s="29">
      <c r="A45" s="11" t="inlineStr">
        <is>
          <t>中男組</t>
        </is>
      </c>
      <c r="B45" s="11" t="inlineStr">
        <is>
          <t>中興</t>
        </is>
      </c>
      <c r="C45" s="11" t="inlineStr">
        <is>
          <t>陳盈瑞</t>
        </is>
      </c>
      <c r="D45" s="11" t="inlineStr">
        <is>
          <t>陳蘭杏</t>
        </is>
      </c>
      <c r="E45" s="19" t="n">
        <v>408</v>
      </c>
    </row>
    <row customHeight="1" ht="16.5" r="46" s="29">
      <c r="A46" s="11" t="inlineStr">
        <is>
          <t>高男組</t>
        </is>
      </c>
      <c r="B46" s="11" t="inlineStr">
        <is>
          <t>中興</t>
        </is>
      </c>
      <c r="C46" s="11" t="inlineStr">
        <is>
          <t>魏宏晉</t>
        </is>
      </c>
      <c r="D46" s="11" t="inlineStr">
        <is>
          <t>王婉妮</t>
        </is>
      </c>
      <c r="E46" s="11" t="n">
        <v>603</v>
      </c>
    </row>
    <row customHeight="1" ht="16.5" r="47" s="29">
      <c r="A47" s="11" t="inlineStr">
        <is>
          <t>高男組</t>
        </is>
      </c>
      <c r="B47" s="11" t="inlineStr">
        <is>
          <t>中興</t>
        </is>
      </c>
      <c r="C47" s="11" t="inlineStr">
        <is>
          <t>高際洋</t>
        </is>
      </c>
      <c r="D47" s="11" t="inlineStr">
        <is>
          <t>王婉妮</t>
        </is>
      </c>
      <c r="E47" s="11" t="n">
        <v>604</v>
      </c>
    </row>
    <row customHeight="1" ht="16.5" r="48" s="29">
      <c r="A48" s="11" t="inlineStr">
        <is>
          <t>高女組</t>
        </is>
      </c>
      <c r="B48" s="11" t="inlineStr">
        <is>
          <t>五德</t>
        </is>
      </c>
      <c r="C48" s="11" t="inlineStr">
        <is>
          <t>邱惠萍</t>
        </is>
      </c>
      <c r="D48" s="11" t="inlineStr">
        <is>
          <t>何健興</t>
        </is>
      </c>
      <c r="E48" s="11" t="n">
        <v>508</v>
      </c>
    </row>
    <row customHeight="1" ht="16.5" r="49" s="29">
      <c r="A49" s="11" t="inlineStr">
        <is>
          <t>低女組</t>
        </is>
      </c>
      <c r="B49" s="11" t="inlineStr">
        <is>
          <t>文光</t>
        </is>
      </c>
      <c r="C49" s="11" t="inlineStr">
        <is>
          <t>林儀君</t>
        </is>
      </c>
      <c r="D49" s="11" t="inlineStr">
        <is>
          <t>林芓妡</t>
        </is>
      </c>
      <c r="E49" s="11" t="n">
        <v>107</v>
      </c>
    </row>
    <row customHeight="1" ht="16.5" r="50" s="29">
      <c r="A50" s="11" t="inlineStr">
        <is>
          <t>低女組</t>
        </is>
      </c>
      <c r="B50" s="11" t="inlineStr">
        <is>
          <t>文光</t>
        </is>
      </c>
      <c r="C50" s="11" t="inlineStr">
        <is>
          <t>林珮渝</t>
        </is>
      </c>
      <c r="D50" s="11" t="inlineStr">
        <is>
          <t>鄭士豪</t>
        </is>
      </c>
      <c r="E50" s="11" t="n">
        <v>108</v>
      </c>
    </row>
    <row customHeight="1" ht="16.5" r="51" s="29">
      <c r="A51" s="11" t="inlineStr">
        <is>
          <t>低女組</t>
        </is>
      </c>
      <c r="B51" s="11" t="inlineStr">
        <is>
          <t>文光</t>
        </is>
      </c>
      <c r="C51" s="11" t="inlineStr">
        <is>
          <t>城  薰</t>
        </is>
      </c>
      <c r="D51" s="11" t="inlineStr">
        <is>
          <t>鄭士豪</t>
        </is>
      </c>
      <c r="E51" s="11" t="n">
        <v>109</v>
      </c>
    </row>
    <row customHeight="1" ht="16.5" r="52" s="29">
      <c r="A52" s="11" t="inlineStr">
        <is>
          <t>低女組</t>
        </is>
      </c>
      <c r="B52" s="11" t="inlineStr">
        <is>
          <t>文光</t>
        </is>
      </c>
      <c r="C52" s="11" t="inlineStr">
        <is>
          <t>林昕芃</t>
        </is>
      </c>
      <c r="D52" s="11" t="inlineStr">
        <is>
          <t>鄭士豪</t>
        </is>
      </c>
      <c r="E52" s="11" t="n">
        <v>110</v>
      </c>
    </row>
    <row customHeight="1" ht="16.5" r="53" s="29">
      <c r="A53" s="11" t="inlineStr">
        <is>
          <t>低女組</t>
        </is>
      </c>
      <c r="B53" s="11" t="inlineStr">
        <is>
          <t>文光</t>
        </is>
      </c>
      <c r="C53" s="11" t="inlineStr">
        <is>
          <t>張雙雙</t>
        </is>
      </c>
      <c r="D53" s="11" t="inlineStr">
        <is>
          <t>鄭士豪</t>
        </is>
      </c>
      <c r="E53" s="11" t="n">
        <v>111</v>
      </c>
    </row>
    <row customHeight="1" ht="16.5" r="54" s="29">
      <c r="A54" s="11" t="inlineStr">
        <is>
          <t>低女組</t>
        </is>
      </c>
      <c r="B54" s="11" t="inlineStr">
        <is>
          <t>文光</t>
        </is>
      </c>
      <c r="C54" s="11" t="inlineStr">
        <is>
          <t>張緁容</t>
        </is>
      </c>
      <c r="D54" s="11" t="inlineStr">
        <is>
          <t>鄭士豪</t>
        </is>
      </c>
      <c r="E54" s="11" t="n">
        <v>112</v>
      </c>
    </row>
    <row customHeight="1" ht="16.5" r="55" s="29">
      <c r="A55" s="21" t="inlineStr">
        <is>
          <t>低男組</t>
        </is>
      </c>
      <c r="B55" s="21" t="inlineStr">
        <is>
          <t>文光</t>
        </is>
      </c>
      <c r="C55" s="21" t="inlineStr">
        <is>
          <t>陳健宏</t>
        </is>
      </c>
      <c r="D55" s="21" t="inlineStr">
        <is>
          <t>鄭士豪</t>
        </is>
      </c>
      <c r="E55" s="11" t="n">
        <v>215</v>
      </c>
    </row>
    <row customHeight="1" ht="16.5" r="56" s="29">
      <c r="A56" s="21" t="inlineStr">
        <is>
          <t>低男組</t>
        </is>
      </c>
      <c r="B56" s="21" t="inlineStr">
        <is>
          <t>文光</t>
        </is>
      </c>
      <c r="C56" s="21" t="inlineStr">
        <is>
          <t>吳瑞德</t>
        </is>
      </c>
      <c r="D56" s="21" t="inlineStr">
        <is>
          <t>鄭士豪</t>
        </is>
      </c>
      <c r="E56" s="11" t="n">
        <v>216</v>
      </c>
    </row>
    <row customHeight="1" ht="16.5" r="57" s="29">
      <c r="A57" s="21" t="inlineStr">
        <is>
          <t>低男組</t>
        </is>
      </c>
      <c r="B57" s="21" t="inlineStr">
        <is>
          <t>文光</t>
        </is>
      </c>
      <c r="C57" s="21" t="inlineStr">
        <is>
          <t>城  翊</t>
        </is>
      </c>
      <c r="D57" s="21" t="inlineStr">
        <is>
          <t>鄭士豪</t>
        </is>
      </c>
      <c r="E57" s="11" t="n">
        <v>217</v>
      </c>
    </row>
    <row customHeight="1" ht="16.5" r="58" s="29">
      <c r="A58" s="21" t="inlineStr">
        <is>
          <t>低男組</t>
        </is>
      </c>
      <c r="B58" s="21" t="inlineStr">
        <is>
          <t>文光</t>
        </is>
      </c>
      <c r="C58" s="21" t="inlineStr">
        <is>
          <t>李沃耘</t>
        </is>
      </c>
      <c r="D58" s="21" t="inlineStr">
        <is>
          <t>鄭士豪</t>
        </is>
      </c>
      <c r="E58" s="11" t="n">
        <v>218</v>
      </c>
    </row>
    <row customHeight="1" ht="16.5" r="59" s="29">
      <c r="A59" s="21" t="inlineStr">
        <is>
          <t>低男組</t>
        </is>
      </c>
      <c r="B59" s="21" t="inlineStr">
        <is>
          <t>文光</t>
        </is>
      </c>
      <c r="C59" s="21" t="inlineStr">
        <is>
          <t>張紘郡</t>
        </is>
      </c>
      <c r="D59" s="21" t="inlineStr">
        <is>
          <t>鄭士豪</t>
        </is>
      </c>
      <c r="E59" s="11" t="n">
        <v>219</v>
      </c>
    </row>
    <row customHeight="1" ht="16.5" r="60" s="29">
      <c r="A60" s="21" t="inlineStr">
        <is>
          <t>低男組</t>
        </is>
      </c>
      <c r="B60" s="21" t="inlineStr">
        <is>
          <t>文光</t>
        </is>
      </c>
      <c r="C60" s="21" t="inlineStr">
        <is>
          <t>曾靖睿</t>
        </is>
      </c>
      <c r="D60" s="21" t="inlineStr">
        <is>
          <t>鄭士豪</t>
        </is>
      </c>
      <c r="E60" s="11" t="n">
        <v>220</v>
      </c>
    </row>
    <row customHeight="1" ht="16.5" r="61" s="29">
      <c r="A61" s="21" t="inlineStr">
        <is>
          <t>低男組</t>
        </is>
      </c>
      <c r="B61" s="21" t="inlineStr">
        <is>
          <t>文光</t>
        </is>
      </c>
      <c r="C61" s="21" t="inlineStr">
        <is>
          <t>蔡明宇</t>
        </is>
      </c>
      <c r="D61" s="21" t="inlineStr">
        <is>
          <t>鄭士豪</t>
        </is>
      </c>
      <c r="E61" s="11" t="n">
        <v>221</v>
      </c>
    </row>
    <row customHeight="1" ht="16.5" r="62" s="29">
      <c r="A62" s="21" t="inlineStr">
        <is>
          <t>低男組</t>
        </is>
      </c>
      <c r="B62" s="21" t="inlineStr">
        <is>
          <t>文光</t>
        </is>
      </c>
      <c r="C62" s="21" t="inlineStr">
        <is>
          <t>陳俊佑</t>
        </is>
      </c>
      <c r="D62" s="21" t="inlineStr">
        <is>
          <t>鄭士豪</t>
        </is>
      </c>
      <c r="E62" s="11" t="n">
        <v>222</v>
      </c>
    </row>
    <row customHeight="1" ht="16.5" r="63" s="29">
      <c r="A63" s="21" t="inlineStr">
        <is>
          <t>低男組</t>
        </is>
      </c>
      <c r="B63" s="21" t="inlineStr">
        <is>
          <t>文光</t>
        </is>
      </c>
      <c r="C63" s="21" t="inlineStr">
        <is>
          <t>陳昱華</t>
        </is>
      </c>
      <c r="D63" s="21" t="inlineStr">
        <is>
          <t>鄭士豪</t>
        </is>
      </c>
      <c r="E63" s="11" t="n">
        <v>223</v>
      </c>
    </row>
    <row customHeight="1" ht="16.5" r="64" s="29">
      <c r="A64" s="11" t="inlineStr">
        <is>
          <t>中女組</t>
        </is>
      </c>
      <c r="B64" s="11" t="inlineStr">
        <is>
          <t>文光</t>
        </is>
      </c>
      <c r="C64" s="11" t="inlineStr">
        <is>
          <t>曾紫媞</t>
        </is>
      </c>
      <c r="D64" s="11" t="inlineStr">
        <is>
          <t>林芓妡</t>
        </is>
      </c>
      <c r="E64" s="11" t="n">
        <v>309</v>
      </c>
    </row>
    <row customHeight="1" ht="16.5" r="65" s="29">
      <c r="A65" s="11" t="inlineStr">
        <is>
          <t>中女組</t>
        </is>
      </c>
      <c r="B65" s="11" t="inlineStr">
        <is>
          <t>文光</t>
        </is>
      </c>
      <c r="C65" s="11" t="inlineStr">
        <is>
          <t>許芊珮</t>
        </is>
      </c>
      <c r="D65" s="11" t="inlineStr">
        <is>
          <t>鄭士豪</t>
        </is>
      </c>
      <c r="E65" s="11" t="n">
        <v>310</v>
      </c>
    </row>
    <row customHeight="1" ht="16.5" r="66" s="29">
      <c r="A66" s="11" t="inlineStr">
        <is>
          <t>中女組</t>
        </is>
      </c>
      <c r="B66" s="11" t="inlineStr">
        <is>
          <t>文光</t>
        </is>
      </c>
      <c r="C66" s="11" t="inlineStr">
        <is>
          <t>洪聖惟</t>
        </is>
      </c>
      <c r="D66" s="11" t="inlineStr">
        <is>
          <t>鄭士豪</t>
        </is>
      </c>
      <c r="E66" s="11" t="n">
        <v>311</v>
      </c>
    </row>
    <row customHeight="1" ht="16.5" r="67" s="29">
      <c r="A67" s="11" t="inlineStr">
        <is>
          <t>中女組</t>
        </is>
      </c>
      <c r="B67" s="11" t="inlineStr">
        <is>
          <t>文光</t>
        </is>
      </c>
      <c r="C67" s="11" t="inlineStr">
        <is>
          <t>葉佳妮</t>
        </is>
      </c>
      <c r="D67" s="11" t="inlineStr">
        <is>
          <t>鄭士豪</t>
        </is>
      </c>
      <c r="E67" s="11" t="n">
        <v>312</v>
      </c>
    </row>
    <row customHeight="1" ht="16.5" r="68" s="29">
      <c r="A68" s="11" t="inlineStr">
        <is>
          <t>中女組</t>
        </is>
      </c>
      <c r="B68" s="11" t="inlineStr">
        <is>
          <t>文光</t>
        </is>
      </c>
      <c r="C68" s="11" t="inlineStr">
        <is>
          <t>林美辰</t>
        </is>
      </c>
      <c r="D68" s="11" t="inlineStr">
        <is>
          <t>鄭士豪</t>
        </is>
      </c>
      <c r="E68" s="11" t="n">
        <v>313</v>
      </c>
    </row>
    <row customHeight="1" ht="16.5" r="69" s="29">
      <c r="A69" s="11" t="inlineStr">
        <is>
          <t>中男組</t>
        </is>
      </c>
      <c r="B69" s="11" t="inlineStr">
        <is>
          <t>文光</t>
        </is>
      </c>
      <c r="C69" s="11" t="inlineStr">
        <is>
          <t>陳勇學</t>
        </is>
      </c>
      <c r="D69" s="11" t="inlineStr">
        <is>
          <t>林芓妡</t>
        </is>
      </c>
      <c r="E69" s="19" t="n">
        <v>409</v>
      </c>
    </row>
    <row customHeight="1" ht="16.5" r="70" s="29">
      <c r="A70" s="11" t="inlineStr">
        <is>
          <t>中男組</t>
        </is>
      </c>
      <c r="B70" s="11" t="inlineStr">
        <is>
          <t>文光</t>
        </is>
      </c>
      <c r="C70" s="11" t="inlineStr">
        <is>
          <t>李佳祐</t>
        </is>
      </c>
      <c r="D70" s="11" t="inlineStr">
        <is>
          <t>鄭士豪</t>
        </is>
      </c>
      <c r="E70" s="19" t="n">
        <v>410</v>
      </c>
    </row>
    <row customHeight="1" ht="16.5" r="71" s="29">
      <c r="A71" s="11" t="inlineStr">
        <is>
          <t>中男組</t>
        </is>
      </c>
      <c r="B71" s="11" t="inlineStr">
        <is>
          <t>文光</t>
        </is>
      </c>
      <c r="C71" s="11" t="inlineStr">
        <is>
          <t>何翊禎</t>
        </is>
      </c>
      <c r="D71" s="11" t="inlineStr">
        <is>
          <t>鄭士豪</t>
        </is>
      </c>
      <c r="E71" s="19" t="n">
        <v>411</v>
      </c>
    </row>
    <row customHeight="1" ht="16.5" r="72" s="29">
      <c r="A72" s="11" t="inlineStr">
        <is>
          <t>中男組</t>
        </is>
      </c>
      <c r="B72" s="11" t="inlineStr">
        <is>
          <t>文光</t>
        </is>
      </c>
      <c r="C72" s="11" t="inlineStr">
        <is>
          <t>藍奕翔</t>
        </is>
      </c>
      <c r="D72" s="11" t="inlineStr">
        <is>
          <t>鄭士豪</t>
        </is>
      </c>
      <c r="E72" s="19" t="n">
        <v>412</v>
      </c>
    </row>
    <row customHeight="1" ht="16.5" r="73" s="29">
      <c r="A73" s="11" t="inlineStr">
        <is>
          <t>高女組</t>
        </is>
      </c>
      <c r="B73" s="11" t="inlineStr">
        <is>
          <t>文光</t>
        </is>
      </c>
      <c r="C73" s="11" t="inlineStr">
        <is>
          <t>陳喬怡</t>
        </is>
      </c>
      <c r="D73" s="11" t="inlineStr">
        <is>
          <t>鄭士豪</t>
        </is>
      </c>
      <c r="E73" s="11" t="n">
        <v>509</v>
      </c>
    </row>
    <row customHeight="1" ht="16.5" r="74" s="29">
      <c r="A74" s="11" t="inlineStr">
        <is>
          <t>高男組</t>
        </is>
      </c>
      <c r="B74" s="11" t="inlineStr">
        <is>
          <t>文光</t>
        </is>
      </c>
      <c r="C74" s="11" t="inlineStr">
        <is>
          <t>吳昆澤</t>
        </is>
      </c>
      <c r="D74" s="11" t="inlineStr">
        <is>
          <t>鄭士豪</t>
        </is>
      </c>
      <c r="E74" s="11" t="n">
        <v>605</v>
      </c>
    </row>
    <row customHeight="1" ht="16.5" r="75" s="29">
      <c r="A75" s="11" t="inlineStr">
        <is>
          <t>高男組</t>
        </is>
      </c>
      <c r="B75" s="11" t="inlineStr">
        <is>
          <t>文光</t>
        </is>
      </c>
      <c r="C75" s="11" t="inlineStr">
        <is>
          <t>陳鴻杰</t>
        </is>
      </c>
      <c r="D75" s="11" t="inlineStr">
        <is>
          <t>鄭士豪</t>
        </is>
      </c>
      <c r="E75" s="11" t="n">
        <v>606</v>
      </c>
    </row>
    <row customHeight="1" ht="16.5" r="76" s="29">
      <c r="A76" s="11" t="inlineStr">
        <is>
          <t>高男組</t>
        </is>
      </c>
      <c r="B76" s="11" t="inlineStr">
        <is>
          <t>文光</t>
        </is>
      </c>
      <c r="C76" s="11" t="inlineStr">
        <is>
          <t xml:space="preserve">洪勖宸  </t>
        </is>
      </c>
      <c r="D76" s="11" t="inlineStr">
        <is>
          <t>鄭士豪</t>
        </is>
      </c>
      <c r="E76" s="11" t="n">
        <v>607</v>
      </c>
    </row>
    <row customHeight="1" ht="16.5" r="77" s="29">
      <c r="A77" s="11" t="inlineStr">
        <is>
          <t>高男組</t>
        </is>
      </c>
      <c r="B77" s="11" t="inlineStr">
        <is>
          <t>文光</t>
        </is>
      </c>
      <c r="C77" s="11" t="inlineStr">
        <is>
          <t>黃昱豪</t>
        </is>
      </c>
      <c r="D77" s="11" t="inlineStr">
        <is>
          <t>鄭士豪</t>
        </is>
      </c>
      <c r="E77" s="11" t="n">
        <v>608</v>
      </c>
    </row>
    <row customHeight="1" ht="16.5" r="78" s="29">
      <c r="A78" s="11" t="inlineStr">
        <is>
          <t>低女組</t>
        </is>
      </c>
      <c r="B78" s="11" t="inlineStr">
        <is>
          <t>文澳</t>
        </is>
      </c>
      <c r="C78" s="11" t="inlineStr">
        <is>
          <t>許家榕</t>
        </is>
      </c>
      <c r="D78" s="11" t="inlineStr">
        <is>
          <t>呂佳玲</t>
        </is>
      </c>
      <c r="E78" s="11" t="n">
        <v>113</v>
      </c>
    </row>
    <row customHeight="1" ht="16.5" r="79" s="29">
      <c r="A79" s="11" t="inlineStr">
        <is>
          <t>低女組</t>
        </is>
      </c>
      <c r="B79" s="11" t="inlineStr">
        <is>
          <t>文澳</t>
        </is>
      </c>
      <c r="C79" s="11" t="inlineStr">
        <is>
          <t>陳貞綺</t>
        </is>
      </c>
      <c r="D79" s="11" t="inlineStr">
        <is>
          <t>夏麗鳴</t>
        </is>
      </c>
      <c r="E79" s="11" t="n">
        <v>114</v>
      </c>
    </row>
    <row customHeight="1" ht="16.5" r="80" s="29">
      <c r="A80" s="11" t="inlineStr">
        <is>
          <t>低女組</t>
        </is>
      </c>
      <c r="B80" s="11" t="inlineStr">
        <is>
          <t>文澳</t>
        </is>
      </c>
      <c r="C80" s="11" t="inlineStr">
        <is>
          <t>蔡子昕</t>
        </is>
      </c>
      <c r="D80" s="11" t="inlineStr">
        <is>
          <t>鄭玉玲</t>
        </is>
      </c>
      <c r="E80" s="11" t="n">
        <v>115</v>
      </c>
    </row>
    <row customHeight="1" ht="16.5" r="81" s="29">
      <c r="A81" s="11" t="inlineStr">
        <is>
          <t>低女組</t>
        </is>
      </c>
      <c r="B81" s="11" t="inlineStr">
        <is>
          <t>文澳</t>
        </is>
      </c>
      <c r="C81" s="11" t="inlineStr">
        <is>
          <t>許幃喬</t>
        </is>
      </c>
      <c r="D81" s="11" t="inlineStr">
        <is>
          <t>鄭綉雯</t>
        </is>
      </c>
      <c r="E81" s="11" t="n">
        <v>116</v>
      </c>
    </row>
    <row customHeight="1" ht="16.5" r="82" s="29">
      <c r="A82" s="11" t="inlineStr">
        <is>
          <t>低女組</t>
        </is>
      </c>
      <c r="B82" s="11" t="inlineStr">
        <is>
          <t>文澳</t>
        </is>
      </c>
      <c r="C82" s="11" t="inlineStr">
        <is>
          <t>洪千卉</t>
        </is>
      </c>
      <c r="D82" s="11" t="inlineStr">
        <is>
          <t>鄭綉鳳</t>
        </is>
      </c>
      <c r="E82" s="11" t="n">
        <v>117</v>
      </c>
    </row>
    <row customHeight="1" ht="16.5" r="83" s="29">
      <c r="A83" s="21" t="inlineStr">
        <is>
          <t>低男組</t>
        </is>
      </c>
      <c r="B83" s="21" t="inlineStr">
        <is>
          <t>文澳</t>
        </is>
      </c>
      <c r="C83" s="21" t="inlineStr">
        <is>
          <t>吳達恩</t>
        </is>
      </c>
      <c r="D83" s="21" t="inlineStr">
        <is>
          <t>呂佳玲</t>
        </is>
      </c>
      <c r="E83" s="11" t="n">
        <v>224</v>
      </c>
    </row>
    <row customHeight="1" ht="16.5" r="84" s="29">
      <c r="A84" s="21" t="inlineStr">
        <is>
          <t>低男組</t>
        </is>
      </c>
      <c r="B84" s="21" t="inlineStr">
        <is>
          <t>文澳</t>
        </is>
      </c>
      <c r="C84" s="21" t="inlineStr">
        <is>
          <t>許宸嘉</t>
        </is>
      </c>
      <c r="D84" s="21" t="inlineStr">
        <is>
          <t>呂佳玲</t>
        </is>
      </c>
      <c r="E84" s="11" t="n">
        <v>225</v>
      </c>
    </row>
    <row customHeight="1" ht="16.5" r="85" s="29">
      <c r="A85" s="21" t="inlineStr">
        <is>
          <t>低男組</t>
        </is>
      </c>
      <c r="B85" s="21" t="inlineStr">
        <is>
          <t>文澳</t>
        </is>
      </c>
      <c r="C85" s="21" t="inlineStr">
        <is>
          <t>陳履元</t>
        </is>
      </c>
      <c r="D85" s="21" t="inlineStr">
        <is>
          <t>夏麗鳴</t>
        </is>
      </c>
      <c r="E85" s="11" t="n">
        <v>226</v>
      </c>
    </row>
    <row customHeight="1" ht="16.5" r="86" s="29">
      <c r="A86" s="21" t="inlineStr">
        <is>
          <t>低男組</t>
        </is>
      </c>
      <c r="B86" s="21" t="inlineStr">
        <is>
          <t>文澳</t>
        </is>
      </c>
      <c r="C86" s="21" t="inlineStr">
        <is>
          <t>林敬恩</t>
        </is>
      </c>
      <c r="D86" s="21" t="inlineStr">
        <is>
          <t>夏麗鳴</t>
        </is>
      </c>
      <c r="E86" s="11" t="n">
        <v>227</v>
      </c>
    </row>
    <row customHeight="1" ht="16.5" r="87" s="29">
      <c r="A87" s="21" t="inlineStr">
        <is>
          <t>低男組</t>
        </is>
      </c>
      <c r="B87" s="21" t="inlineStr">
        <is>
          <t>文澳</t>
        </is>
      </c>
      <c r="C87" s="21" t="inlineStr">
        <is>
          <t>吳昕燁</t>
        </is>
      </c>
      <c r="D87" s="21" t="inlineStr">
        <is>
          <t>夏麗鳴</t>
        </is>
      </c>
      <c r="E87" s="11" t="n">
        <v>228</v>
      </c>
    </row>
    <row customHeight="1" ht="16.5" r="88" s="29">
      <c r="A88" s="21" t="inlineStr">
        <is>
          <t>低男組</t>
        </is>
      </c>
      <c r="B88" s="21" t="inlineStr">
        <is>
          <t>文澳</t>
        </is>
      </c>
      <c r="C88" s="21" t="inlineStr">
        <is>
          <t>謝凱恩</t>
        </is>
      </c>
      <c r="D88" s="21" t="inlineStr">
        <is>
          <t>莊惠媚</t>
        </is>
      </c>
      <c r="E88" s="11" t="n">
        <v>229</v>
      </c>
    </row>
    <row customHeight="1" ht="16.5" r="89" s="29">
      <c r="A89" s="21" t="inlineStr">
        <is>
          <t>低男組</t>
        </is>
      </c>
      <c r="B89" s="21" t="inlineStr">
        <is>
          <t>文澳</t>
        </is>
      </c>
      <c r="C89" s="21" t="inlineStr">
        <is>
          <t>許子謙</t>
        </is>
      </c>
      <c r="D89" s="21" t="inlineStr">
        <is>
          <t>莊惠媚</t>
        </is>
      </c>
      <c r="E89" s="11" t="n">
        <v>230</v>
      </c>
    </row>
    <row customHeight="1" ht="16.5" r="90" s="29">
      <c r="A90" s="21" t="inlineStr">
        <is>
          <t>低男組</t>
        </is>
      </c>
      <c r="B90" s="21" t="inlineStr">
        <is>
          <t>文澳</t>
        </is>
      </c>
      <c r="C90" s="21" t="inlineStr">
        <is>
          <t>陳泓銘</t>
        </is>
      </c>
      <c r="D90" s="21" t="inlineStr">
        <is>
          <t>鄭玉玲</t>
        </is>
      </c>
      <c r="E90" s="11" t="n">
        <v>231</v>
      </c>
    </row>
    <row customHeight="1" ht="16.5" r="91" s="29">
      <c r="A91" s="21" t="inlineStr">
        <is>
          <t>低男組</t>
        </is>
      </c>
      <c r="B91" s="21" t="inlineStr">
        <is>
          <t>文澳</t>
        </is>
      </c>
      <c r="C91" s="21" t="inlineStr">
        <is>
          <t>陳柏勳</t>
        </is>
      </c>
      <c r="D91" s="21" t="inlineStr">
        <is>
          <t>鄭玉玲</t>
        </is>
      </c>
      <c r="E91" s="11" t="n">
        <v>232</v>
      </c>
    </row>
    <row customHeight="1" ht="16.5" r="92" s="29">
      <c r="A92" s="21" t="inlineStr">
        <is>
          <t>低男組</t>
        </is>
      </c>
      <c r="B92" s="21" t="inlineStr">
        <is>
          <t>文澳</t>
        </is>
      </c>
      <c r="C92" s="21" t="inlineStr">
        <is>
          <t>楊正宇</t>
        </is>
      </c>
      <c r="D92" s="21" t="inlineStr">
        <is>
          <t>鄭玉玲</t>
        </is>
      </c>
      <c r="E92" s="11" t="n">
        <v>233</v>
      </c>
    </row>
    <row customHeight="1" ht="16.5" r="93" s="29">
      <c r="A93" s="21" t="inlineStr">
        <is>
          <t>低男組</t>
        </is>
      </c>
      <c r="B93" s="21" t="inlineStr">
        <is>
          <t>文澳</t>
        </is>
      </c>
      <c r="C93" s="21" t="inlineStr">
        <is>
          <t>徐易延</t>
        </is>
      </c>
      <c r="D93" s="21" t="inlineStr">
        <is>
          <t>鄭綉雯</t>
        </is>
      </c>
      <c r="E93" s="11" t="n">
        <v>234</v>
      </c>
    </row>
    <row customHeight="1" ht="16.5" r="94" s="29">
      <c r="A94" s="21" t="inlineStr">
        <is>
          <t>低男組</t>
        </is>
      </c>
      <c r="B94" s="21" t="inlineStr">
        <is>
          <t>文澳</t>
        </is>
      </c>
      <c r="C94" s="21" t="inlineStr">
        <is>
          <t>許順淵</t>
        </is>
      </c>
      <c r="D94" s="21" t="inlineStr">
        <is>
          <t>鄭綉雯</t>
        </is>
      </c>
      <c r="E94" s="11" t="n">
        <v>235</v>
      </c>
    </row>
    <row customHeight="1" ht="16.5" r="95" s="29">
      <c r="A95" s="21" t="inlineStr">
        <is>
          <t>低男組</t>
        </is>
      </c>
      <c r="B95" s="21" t="inlineStr">
        <is>
          <t>文澳</t>
        </is>
      </c>
      <c r="C95" s="21" t="inlineStr">
        <is>
          <t>歐哲銘</t>
        </is>
      </c>
      <c r="D95" s="21" t="inlineStr">
        <is>
          <t>鄭綉雯</t>
        </is>
      </c>
      <c r="E95" s="11" t="n">
        <v>236</v>
      </c>
    </row>
    <row customHeight="1" ht="16.5" r="96" s="29">
      <c r="A96" s="21" t="inlineStr">
        <is>
          <t>低男組</t>
        </is>
      </c>
      <c r="B96" s="21" t="inlineStr">
        <is>
          <t>文澳</t>
        </is>
      </c>
      <c r="C96" s="21" t="inlineStr">
        <is>
          <t>王建智</t>
        </is>
      </c>
      <c r="D96" s="21" t="inlineStr">
        <is>
          <t>鄭綉鳳</t>
        </is>
      </c>
      <c r="E96" s="11" t="n">
        <v>237</v>
      </c>
    </row>
    <row customHeight="1" ht="16.5" r="97" s="29">
      <c r="A97" s="21" t="inlineStr">
        <is>
          <t>低男組</t>
        </is>
      </c>
      <c r="B97" s="21" t="inlineStr">
        <is>
          <t>文澳</t>
        </is>
      </c>
      <c r="C97" s="21" t="inlineStr">
        <is>
          <t>李紹揚</t>
        </is>
      </c>
      <c r="D97" s="21" t="inlineStr">
        <is>
          <t>盧雅雯</t>
        </is>
      </c>
      <c r="E97" s="11" t="n">
        <v>238</v>
      </c>
    </row>
    <row customHeight="1" ht="16.5" r="98" s="29">
      <c r="A98" s="21" t="inlineStr">
        <is>
          <t>低男組</t>
        </is>
      </c>
      <c r="B98" s="21" t="inlineStr">
        <is>
          <t>文澳</t>
        </is>
      </c>
      <c r="C98" s="21" t="inlineStr">
        <is>
          <t>朱宸言</t>
        </is>
      </c>
      <c r="D98" s="21" t="inlineStr">
        <is>
          <t>盧雅雯</t>
        </is>
      </c>
      <c r="E98" s="11" t="n">
        <v>239</v>
      </c>
    </row>
    <row customHeight="1" ht="16.5" r="99" s="29">
      <c r="A99" s="11" t="inlineStr">
        <is>
          <t>中女組</t>
        </is>
      </c>
      <c r="B99" s="11" t="inlineStr">
        <is>
          <t>文澳</t>
        </is>
      </c>
      <c r="C99" s="11" t="inlineStr">
        <is>
          <t>陳韋霖</t>
        </is>
      </c>
      <c r="D99" s="11" t="inlineStr">
        <is>
          <t>胡芳瑩</t>
        </is>
      </c>
      <c r="E99" s="11" t="n">
        <v>314</v>
      </c>
    </row>
    <row customHeight="1" ht="16.5" r="100" s="29">
      <c r="A100" s="11" t="inlineStr">
        <is>
          <t>中女組</t>
        </is>
      </c>
      <c r="B100" s="11" t="inlineStr">
        <is>
          <t>文澳</t>
        </is>
      </c>
      <c r="C100" s="11" t="inlineStr">
        <is>
          <t>呂昱嫻</t>
        </is>
      </c>
      <c r="D100" s="11" t="inlineStr">
        <is>
          <t>陳淑霞</t>
        </is>
      </c>
      <c r="E100" s="11" t="n">
        <v>315</v>
      </c>
    </row>
    <row customHeight="1" ht="16.5" r="101" s="29">
      <c r="A101" s="11" t="inlineStr">
        <is>
          <t>中女組</t>
        </is>
      </c>
      <c r="B101" s="11" t="inlineStr">
        <is>
          <t>文澳</t>
        </is>
      </c>
      <c r="C101" s="11" t="inlineStr">
        <is>
          <t>廖奕涵</t>
        </is>
      </c>
      <c r="D101" s="11" t="inlineStr">
        <is>
          <t>陳淑霞</t>
        </is>
      </c>
      <c r="E101" s="11" t="n">
        <v>316</v>
      </c>
    </row>
    <row customHeight="1" ht="16.5" r="102" s="29">
      <c r="A102" s="11" t="inlineStr">
        <is>
          <t>中女組</t>
        </is>
      </c>
      <c r="B102" s="11" t="inlineStr">
        <is>
          <t>文澳</t>
        </is>
      </c>
      <c r="C102" s="11" t="inlineStr">
        <is>
          <t>呂思萱</t>
        </is>
      </c>
      <c r="D102" s="11" t="inlineStr">
        <is>
          <t>陳淑霞</t>
        </is>
      </c>
      <c r="E102" s="11" t="n">
        <v>317</v>
      </c>
    </row>
    <row customHeight="1" ht="16.5" r="103" s="29">
      <c r="A103" s="11" t="inlineStr">
        <is>
          <t>中女組</t>
        </is>
      </c>
      <c r="B103" s="11" t="inlineStr">
        <is>
          <t>文澳</t>
        </is>
      </c>
      <c r="C103" s="11" t="inlineStr">
        <is>
          <t>陳昱瑾</t>
        </is>
      </c>
      <c r="D103" s="11" t="inlineStr">
        <is>
          <t>黃珮瑜</t>
        </is>
      </c>
      <c r="E103" s="11" t="n">
        <v>318</v>
      </c>
    </row>
    <row customHeight="1" ht="16.5" r="104" s="29">
      <c r="A104" s="11" t="inlineStr">
        <is>
          <t>中男組</t>
        </is>
      </c>
      <c r="B104" s="11" t="inlineStr">
        <is>
          <t>文澳</t>
        </is>
      </c>
      <c r="C104" s="11" t="inlineStr">
        <is>
          <t>顏培羽</t>
        </is>
      </c>
      <c r="D104" s="11" t="inlineStr">
        <is>
          <t>林顏彩</t>
        </is>
      </c>
      <c r="E104" s="19" t="n">
        <v>413</v>
      </c>
    </row>
    <row customHeight="1" ht="16.5" r="105" s="29">
      <c r="A105" s="11" t="inlineStr">
        <is>
          <t>中男組</t>
        </is>
      </c>
      <c r="B105" s="11" t="inlineStr">
        <is>
          <t>文澳</t>
        </is>
      </c>
      <c r="C105" s="11" t="inlineStr">
        <is>
          <t>陳廷豐</t>
        </is>
      </c>
      <c r="D105" s="11" t="inlineStr">
        <is>
          <t>林顏彩</t>
        </is>
      </c>
      <c r="E105" s="19" t="n">
        <v>414</v>
      </c>
    </row>
    <row customHeight="1" ht="16.5" r="106" s="29">
      <c r="A106" s="11" t="inlineStr">
        <is>
          <t>中男組</t>
        </is>
      </c>
      <c r="B106" s="11" t="inlineStr">
        <is>
          <t>文澳</t>
        </is>
      </c>
      <c r="C106" s="11" t="inlineStr">
        <is>
          <t>鄭景鴻</t>
        </is>
      </c>
      <c r="D106" s="11" t="inlineStr">
        <is>
          <t>林顏彩</t>
        </is>
      </c>
      <c r="E106" s="19" t="n">
        <v>415</v>
      </c>
    </row>
    <row customHeight="1" ht="16.5" r="107" s="29">
      <c r="A107" s="11" t="inlineStr">
        <is>
          <t>中男組</t>
        </is>
      </c>
      <c r="B107" s="11" t="inlineStr">
        <is>
          <t>文澳</t>
        </is>
      </c>
      <c r="C107" s="11" t="inlineStr">
        <is>
          <t>葉柏岑</t>
        </is>
      </c>
      <c r="D107" s="11" t="inlineStr">
        <is>
          <t>林顏彩</t>
        </is>
      </c>
      <c r="E107" s="19" t="n">
        <v>416</v>
      </c>
    </row>
    <row customHeight="1" ht="16.5" r="108" s="29">
      <c r="A108" s="11" t="inlineStr">
        <is>
          <t>中男組</t>
        </is>
      </c>
      <c r="B108" s="11" t="inlineStr">
        <is>
          <t>文澳</t>
        </is>
      </c>
      <c r="C108" s="11" t="inlineStr">
        <is>
          <t>洪少凱</t>
        </is>
      </c>
      <c r="D108" s="11" t="inlineStr">
        <is>
          <t>林顏彩</t>
        </is>
      </c>
      <c r="E108" s="19" t="n">
        <v>417</v>
      </c>
    </row>
    <row customHeight="1" ht="16.5" r="109" s="29">
      <c r="A109" s="11" t="inlineStr">
        <is>
          <t>中男組</t>
        </is>
      </c>
      <c r="B109" s="11" t="inlineStr">
        <is>
          <t>文澳</t>
        </is>
      </c>
      <c r="C109" s="11" t="inlineStr">
        <is>
          <t>甘國嶔</t>
        </is>
      </c>
      <c r="D109" s="11" t="inlineStr">
        <is>
          <t>姚美蘭</t>
        </is>
      </c>
      <c r="E109" s="19" t="n">
        <v>418</v>
      </c>
    </row>
    <row customHeight="1" ht="16.5" r="110" s="29">
      <c r="A110" s="11" t="inlineStr">
        <is>
          <t>中男組</t>
        </is>
      </c>
      <c r="B110" s="11" t="inlineStr">
        <is>
          <t>文澳</t>
        </is>
      </c>
      <c r="C110" s="11" t="inlineStr">
        <is>
          <t>陳泓達</t>
        </is>
      </c>
      <c r="D110" s="11" t="inlineStr">
        <is>
          <t>姚美蘭</t>
        </is>
      </c>
      <c r="E110" s="19" t="n">
        <v>419</v>
      </c>
    </row>
    <row customHeight="1" ht="16.5" r="111" s="29">
      <c r="A111" s="11" t="inlineStr">
        <is>
          <t>中男組</t>
        </is>
      </c>
      <c r="B111" s="11" t="inlineStr">
        <is>
          <t>文澳</t>
        </is>
      </c>
      <c r="C111" s="11" t="inlineStr">
        <is>
          <t>李家興</t>
        </is>
      </c>
      <c r="D111" s="11" t="inlineStr">
        <is>
          <t>胡芳瑩</t>
        </is>
      </c>
      <c r="E111" s="19" t="n">
        <v>420</v>
      </c>
    </row>
    <row customHeight="1" ht="16.5" r="112" s="29">
      <c r="A112" s="11" t="inlineStr">
        <is>
          <t>中男組</t>
        </is>
      </c>
      <c r="B112" s="11" t="inlineStr">
        <is>
          <t>文澳</t>
        </is>
      </c>
      <c r="C112" s="11" t="inlineStr">
        <is>
          <t>陳永恩</t>
        </is>
      </c>
      <c r="D112" s="11" t="inlineStr">
        <is>
          <t>黃珮瑜</t>
        </is>
      </c>
      <c r="E112" s="19" t="n">
        <v>421</v>
      </c>
    </row>
    <row customHeight="1" ht="16.5" r="113" s="29">
      <c r="A113" s="11" t="inlineStr">
        <is>
          <t>中男組</t>
        </is>
      </c>
      <c r="B113" s="11" t="inlineStr">
        <is>
          <t>文澳</t>
        </is>
      </c>
      <c r="C113" s="11" t="inlineStr">
        <is>
          <t>黃繹軒</t>
        </is>
      </c>
      <c r="D113" s="11" t="inlineStr">
        <is>
          <t>黃珮瑜</t>
        </is>
      </c>
      <c r="E113" s="19" t="n">
        <v>422</v>
      </c>
    </row>
    <row customHeight="1" ht="16.5" r="114" s="29">
      <c r="A114" s="11" t="inlineStr">
        <is>
          <t>中男組</t>
        </is>
      </c>
      <c r="B114" s="11" t="inlineStr">
        <is>
          <t>文澳</t>
        </is>
      </c>
      <c r="C114" s="11" t="inlineStr">
        <is>
          <t>呂俊佑</t>
        </is>
      </c>
      <c r="D114" s="11" t="inlineStr">
        <is>
          <t>劉萱萱</t>
        </is>
      </c>
      <c r="E114" s="19" t="n">
        <v>423</v>
      </c>
    </row>
    <row customHeight="1" ht="16.5" r="115" s="29">
      <c r="A115" s="11" t="inlineStr">
        <is>
          <t>高女組</t>
        </is>
      </c>
      <c r="B115" s="11" t="inlineStr">
        <is>
          <t>文澳</t>
        </is>
      </c>
      <c r="C115" s="11" t="inlineStr">
        <is>
          <t>陳妍蓁</t>
        </is>
      </c>
      <c r="D115" s="11" t="inlineStr">
        <is>
          <t>李冠生</t>
        </is>
      </c>
      <c r="E115" s="11" t="n">
        <v>510</v>
      </c>
    </row>
    <row customHeight="1" ht="16.5" r="116" s="29">
      <c r="A116" s="11" t="inlineStr">
        <is>
          <t>高女組</t>
        </is>
      </c>
      <c r="B116" s="11" t="inlineStr">
        <is>
          <t>文澳</t>
        </is>
      </c>
      <c r="C116" s="11" t="inlineStr">
        <is>
          <t>鄭曉均</t>
        </is>
      </c>
      <c r="D116" s="11" t="inlineStr">
        <is>
          <t>陳容萱</t>
        </is>
      </c>
      <c r="E116" s="11" t="n">
        <v>511</v>
      </c>
    </row>
    <row customHeight="1" ht="16.5" r="117" s="29">
      <c r="A117" s="11" t="inlineStr">
        <is>
          <t>高女組</t>
        </is>
      </c>
      <c r="B117" s="11" t="inlineStr">
        <is>
          <t>文澳</t>
        </is>
      </c>
      <c r="C117" s="11" t="inlineStr">
        <is>
          <t>陳品君</t>
        </is>
      </c>
      <c r="D117" s="11" t="inlineStr">
        <is>
          <t>曾珮媛</t>
        </is>
      </c>
      <c r="E117" s="11" t="n">
        <v>512</v>
      </c>
    </row>
    <row customHeight="1" ht="16.5" r="118" s="29">
      <c r="A118" s="11" t="inlineStr">
        <is>
          <t>高男組</t>
        </is>
      </c>
      <c r="B118" s="11" t="inlineStr">
        <is>
          <t>文澳</t>
        </is>
      </c>
      <c r="C118" s="11" t="inlineStr">
        <is>
          <t>莊懿宸</t>
        </is>
      </c>
      <c r="D118" s="11" t="inlineStr">
        <is>
          <t>郭得海</t>
        </is>
      </c>
      <c r="E118" s="11" t="n">
        <v>609</v>
      </c>
    </row>
    <row customHeight="1" ht="16.5" r="119" s="29">
      <c r="A119" s="11" t="inlineStr">
        <is>
          <t>高男組</t>
        </is>
      </c>
      <c r="B119" s="11" t="inlineStr">
        <is>
          <t>文澳</t>
        </is>
      </c>
      <c r="C119" s="11" t="inlineStr">
        <is>
          <t>黃梓桓</t>
        </is>
      </c>
      <c r="D119" s="11" t="inlineStr">
        <is>
          <t>陳容萱</t>
        </is>
      </c>
      <c r="E119" s="11" t="n">
        <v>610</v>
      </c>
    </row>
    <row customHeight="1" ht="16.5" r="120" s="29">
      <c r="A120" s="11" t="inlineStr">
        <is>
          <t>高男組</t>
        </is>
      </c>
      <c r="B120" s="11" t="inlineStr">
        <is>
          <t>文澳</t>
        </is>
      </c>
      <c r="C120" s="11" t="inlineStr">
        <is>
          <t>鄭景謙</t>
        </is>
      </c>
      <c r="D120" s="11" t="inlineStr">
        <is>
          <t>蔡耀德</t>
        </is>
      </c>
      <c r="E120" s="11" t="n">
        <v>611</v>
      </c>
    </row>
    <row customHeight="1" ht="16.5" r="121" s="29">
      <c r="A121" s="11" t="inlineStr">
        <is>
          <t>低女組</t>
        </is>
      </c>
      <c r="B121" s="11" t="inlineStr">
        <is>
          <t>外垵</t>
        </is>
      </c>
      <c r="C121" s="11" t="inlineStr">
        <is>
          <t>李又恬</t>
        </is>
      </c>
      <c r="D121" s="11" t="inlineStr">
        <is>
          <t>陳俐文</t>
        </is>
      </c>
      <c r="E121" s="11" t="n">
        <v>118</v>
      </c>
    </row>
    <row customHeight="1" ht="16.5" r="122" s="29">
      <c r="A122" s="11" t="inlineStr">
        <is>
          <t>低女組</t>
        </is>
      </c>
      <c r="B122" s="11" t="inlineStr">
        <is>
          <t>外垵</t>
        </is>
      </c>
      <c r="C122" s="11" t="inlineStr">
        <is>
          <t>盧宥寧</t>
        </is>
      </c>
      <c r="D122" s="11" t="inlineStr">
        <is>
          <t>陳俐文</t>
        </is>
      </c>
      <c r="E122" s="11" t="n">
        <v>119</v>
      </c>
    </row>
    <row customHeight="1" ht="16.5" r="123" s="29">
      <c r="A123" s="11" t="inlineStr">
        <is>
          <t>低女組</t>
        </is>
      </c>
      <c r="B123" s="11" t="inlineStr">
        <is>
          <t>外垵</t>
        </is>
      </c>
      <c r="C123" s="11" t="inlineStr">
        <is>
          <t>許乃玉</t>
        </is>
      </c>
      <c r="D123" s="11" t="inlineStr">
        <is>
          <t>陳俐文</t>
        </is>
      </c>
      <c r="E123" s="11" t="n">
        <v>120</v>
      </c>
    </row>
    <row customHeight="1" ht="16.5" r="124" s="29">
      <c r="A124" s="11" t="inlineStr">
        <is>
          <t>低女組</t>
        </is>
      </c>
      <c r="B124" s="11" t="inlineStr">
        <is>
          <t>外垵</t>
        </is>
      </c>
      <c r="C124" s="11" t="inlineStr">
        <is>
          <t>許芯瑜</t>
        </is>
      </c>
      <c r="D124" s="11" t="inlineStr">
        <is>
          <t>陳俐文</t>
        </is>
      </c>
      <c r="E124" s="11" t="n">
        <v>121</v>
      </c>
    </row>
    <row customHeight="1" ht="16.5" r="125" s="29">
      <c r="A125" s="21" t="inlineStr">
        <is>
          <t>低男組</t>
        </is>
      </c>
      <c r="B125" s="21" t="inlineStr">
        <is>
          <t>外垵</t>
        </is>
      </c>
      <c r="C125" s="21" t="inlineStr">
        <is>
          <t>許上春</t>
        </is>
      </c>
      <c r="D125" s="21" t="inlineStr">
        <is>
          <t>陳俐文</t>
        </is>
      </c>
      <c r="E125" s="11" t="n">
        <v>240</v>
      </c>
    </row>
    <row customHeight="1" ht="16.5" r="126" s="29">
      <c r="A126" s="21" t="inlineStr">
        <is>
          <t>低男組</t>
        </is>
      </c>
      <c r="B126" s="21" t="inlineStr">
        <is>
          <t>外垵</t>
        </is>
      </c>
      <c r="C126" s="21" t="inlineStr">
        <is>
          <t>許軒凱</t>
        </is>
      </c>
      <c r="D126" s="21" t="inlineStr">
        <is>
          <t>趙彥婷</t>
        </is>
      </c>
      <c r="E126" s="11" t="n">
        <v>241</v>
      </c>
    </row>
    <row customHeight="1" ht="16.5" r="127" s="29">
      <c r="A127" s="21" t="inlineStr">
        <is>
          <t>低男組</t>
        </is>
      </c>
      <c r="B127" s="21" t="inlineStr">
        <is>
          <t>外垵</t>
        </is>
      </c>
      <c r="C127" s="21" t="inlineStr">
        <is>
          <t>許睿朋</t>
        </is>
      </c>
      <c r="D127" s="21" t="inlineStr">
        <is>
          <t>趙彥婷</t>
        </is>
      </c>
      <c r="E127" s="11" t="n">
        <v>242</v>
      </c>
    </row>
    <row customHeight="1" ht="16.5" r="128" s="29">
      <c r="A128" s="11" t="inlineStr">
        <is>
          <t>中女組</t>
        </is>
      </c>
      <c r="B128" s="11" t="inlineStr">
        <is>
          <t>外垵</t>
        </is>
      </c>
      <c r="C128" s="11" t="inlineStr">
        <is>
          <t>許玉宣</t>
        </is>
      </c>
      <c r="D128" s="11" t="inlineStr">
        <is>
          <t>廖勇順</t>
        </is>
      </c>
      <c r="E128" s="11" t="n">
        <v>319</v>
      </c>
    </row>
    <row customHeight="1" ht="16.5" r="129" s="29">
      <c r="A129" s="11" t="inlineStr">
        <is>
          <t>中女組</t>
        </is>
      </c>
      <c r="B129" s="11" t="inlineStr">
        <is>
          <t>外垵</t>
        </is>
      </c>
      <c r="C129" s="11" t="inlineStr">
        <is>
          <t>呂芯羽</t>
        </is>
      </c>
      <c r="D129" s="11" t="inlineStr">
        <is>
          <t>廖勇順</t>
        </is>
      </c>
      <c r="E129" s="11" t="n">
        <v>320</v>
      </c>
    </row>
    <row customHeight="1" ht="16.5" r="130" s="29">
      <c r="A130" s="11" t="inlineStr">
        <is>
          <t>中女組</t>
        </is>
      </c>
      <c r="B130" s="11" t="inlineStr">
        <is>
          <t>外垵</t>
        </is>
      </c>
      <c r="C130" s="11" t="inlineStr">
        <is>
          <t>許玲瑄</t>
        </is>
      </c>
      <c r="D130" s="11" t="inlineStr">
        <is>
          <t>廖勇順</t>
        </is>
      </c>
      <c r="E130" s="11" t="n">
        <v>321</v>
      </c>
    </row>
    <row customHeight="1" ht="16.5" r="131" s="29">
      <c r="A131" s="11" t="inlineStr">
        <is>
          <t>中女組</t>
        </is>
      </c>
      <c r="B131" s="11" t="inlineStr">
        <is>
          <t>外垵</t>
        </is>
      </c>
      <c r="C131" s="11" t="inlineStr">
        <is>
          <t>許乃云</t>
        </is>
      </c>
      <c r="D131" s="11" t="inlineStr">
        <is>
          <t>蘇哲毅</t>
        </is>
      </c>
      <c r="E131" s="11" t="n">
        <v>322</v>
      </c>
    </row>
    <row customHeight="1" ht="16.5" r="132" s="29">
      <c r="A132" s="11" t="inlineStr">
        <is>
          <t>中女組</t>
        </is>
      </c>
      <c r="B132" s="11" t="inlineStr">
        <is>
          <t>外垵</t>
        </is>
      </c>
      <c r="C132" s="11" t="inlineStr">
        <is>
          <t>許辰寧</t>
        </is>
      </c>
      <c r="D132" s="11" t="inlineStr">
        <is>
          <t>蘇哲毅</t>
        </is>
      </c>
      <c r="E132" s="11" t="n">
        <v>323</v>
      </c>
    </row>
    <row customHeight="1" ht="16.5" r="133" s="29">
      <c r="A133" s="11" t="inlineStr">
        <is>
          <t>中女組</t>
        </is>
      </c>
      <c r="B133" s="11" t="inlineStr">
        <is>
          <t>外垵</t>
        </is>
      </c>
      <c r="C133" s="11" t="inlineStr">
        <is>
          <t>許心如</t>
        </is>
      </c>
      <c r="D133" s="11" t="inlineStr">
        <is>
          <t>蘇哲毅</t>
        </is>
      </c>
      <c r="E133" s="11" t="n">
        <v>324</v>
      </c>
    </row>
    <row customHeight="1" ht="16.5" r="134" s="29">
      <c r="A134" s="11" t="inlineStr">
        <is>
          <t>中女組</t>
        </is>
      </c>
      <c r="B134" s="11" t="inlineStr">
        <is>
          <t>外垵</t>
        </is>
      </c>
      <c r="C134" s="11" t="inlineStr">
        <is>
          <t>許上虹</t>
        </is>
      </c>
      <c r="D134" s="11" t="inlineStr">
        <is>
          <t>蘇哲毅</t>
        </is>
      </c>
      <c r="E134" s="11" t="n">
        <v>325</v>
      </c>
    </row>
    <row customHeight="1" ht="16.5" r="135" s="29">
      <c r="A135" s="11" t="inlineStr">
        <is>
          <t>中女組</t>
        </is>
      </c>
      <c r="B135" s="11" t="inlineStr">
        <is>
          <t>外垵</t>
        </is>
      </c>
      <c r="C135" s="11" t="inlineStr">
        <is>
          <t>許詩婷</t>
        </is>
      </c>
      <c r="D135" s="11" t="inlineStr">
        <is>
          <t>蘇哲毅</t>
        </is>
      </c>
      <c r="E135" s="11" t="n">
        <v>326</v>
      </c>
    </row>
    <row customHeight="1" ht="16.5" r="136" s="29">
      <c r="A136" s="11" t="inlineStr">
        <is>
          <t>中男組</t>
        </is>
      </c>
      <c r="B136" s="11" t="inlineStr">
        <is>
          <t>外垵</t>
        </is>
      </c>
      <c r="C136" s="11" t="inlineStr">
        <is>
          <t>許上元</t>
        </is>
      </c>
      <c r="D136" s="11" t="inlineStr">
        <is>
          <t>廖勇順</t>
        </is>
      </c>
      <c r="E136" s="19" t="n">
        <v>424</v>
      </c>
    </row>
    <row customHeight="1" ht="16.5" r="137" s="29">
      <c r="A137" s="11" t="inlineStr">
        <is>
          <t>中男組</t>
        </is>
      </c>
      <c r="B137" s="11" t="inlineStr">
        <is>
          <t>外垵</t>
        </is>
      </c>
      <c r="C137" s="11" t="inlineStr">
        <is>
          <t>李又成</t>
        </is>
      </c>
      <c r="D137" s="11" t="inlineStr">
        <is>
          <t>廖勇順</t>
        </is>
      </c>
      <c r="E137" s="19" t="n">
        <v>425</v>
      </c>
    </row>
    <row customHeight="1" ht="16.5" r="138" s="29">
      <c r="A138" s="11" t="inlineStr">
        <is>
          <t>中男組</t>
        </is>
      </c>
      <c r="B138" s="11" t="inlineStr">
        <is>
          <t>外垵</t>
        </is>
      </c>
      <c r="C138" s="11" t="inlineStr">
        <is>
          <t>劉聿翔</t>
        </is>
      </c>
      <c r="D138" s="11" t="inlineStr">
        <is>
          <t>廖勇順</t>
        </is>
      </c>
      <c r="E138" s="19" t="n">
        <v>426</v>
      </c>
    </row>
    <row customHeight="1" ht="16.5" r="139" s="29">
      <c r="A139" s="11" t="inlineStr">
        <is>
          <t>中男組</t>
        </is>
      </c>
      <c r="B139" s="11" t="inlineStr">
        <is>
          <t>外垵</t>
        </is>
      </c>
      <c r="C139" s="11" t="inlineStr">
        <is>
          <t>曾翊庭</t>
        </is>
      </c>
      <c r="D139" s="11" t="inlineStr">
        <is>
          <t>蘇哲毅</t>
        </is>
      </c>
      <c r="E139" s="19" t="n">
        <v>427</v>
      </c>
    </row>
    <row customHeight="1" ht="16.5" r="140" s="29">
      <c r="A140" s="11" t="inlineStr">
        <is>
          <t>高女組</t>
        </is>
      </c>
      <c r="B140" s="11" t="inlineStr">
        <is>
          <t>外垵</t>
        </is>
      </c>
      <c r="C140" s="11" t="inlineStr">
        <is>
          <t>許博筑</t>
        </is>
      </c>
      <c r="D140" s="11" t="inlineStr">
        <is>
          <t>李嘉玲</t>
        </is>
      </c>
      <c r="E140" s="11" t="n">
        <v>513</v>
      </c>
    </row>
    <row customHeight="1" ht="16.5" r="141" s="29">
      <c r="A141" s="11" t="inlineStr">
        <is>
          <t>高女組</t>
        </is>
      </c>
      <c r="B141" s="11" t="inlineStr">
        <is>
          <t>外垵</t>
        </is>
      </c>
      <c r="C141" s="11" t="inlineStr">
        <is>
          <t>劉中愛</t>
        </is>
      </c>
      <c r="D141" s="11" t="inlineStr">
        <is>
          <t>李嘉玲</t>
        </is>
      </c>
      <c r="E141" s="11" t="n">
        <v>514</v>
      </c>
    </row>
    <row customHeight="1" ht="16.5" r="142" s="29">
      <c r="A142" s="11" t="inlineStr">
        <is>
          <t>高女組</t>
        </is>
      </c>
      <c r="B142" s="11" t="inlineStr">
        <is>
          <t>外垵</t>
        </is>
      </c>
      <c r="C142" s="11" t="inlineStr">
        <is>
          <t>許芳華</t>
        </is>
      </c>
      <c r="D142" s="11" t="inlineStr">
        <is>
          <t>許宗永</t>
        </is>
      </c>
      <c r="E142" s="11" t="n">
        <v>515</v>
      </c>
    </row>
    <row customHeight="1" ht="16.5" r="143" s="29">
      <c r="A143" s="11" t="inlineStr">
        <is>
          <t>低女組</t>
        </is>
      </c>
      <c r="B143" s="11" t="inlineStr">
        <is>
          <t>成功</t>
        </is>
      </c>
      <c r="C143" s="11" t="inlineStr">
        <is>
          <t>吳佳穎</t>
        </is>
      </c>
      <c r="D143" s="11" t="inlineStr">
        <is>
          <t>謝寶琴</t>
        </is>
      </c>
      <c r="E143" s="11" t="n">
        <v>122</v>
      </c>
    </row>
    <row customHeight="1" ht="16.5" r="144" s="29">
      <c r="A144" s="11" t="inlineStr">
        <is>
          <t>高女組</t>
        </is>
      </c>
      <c r="B144" s="11" t="inlineStr">
        <is>
          <t>成功</t>
        </is>
      </c>
      <c r="C144" s="11" t="inlineStr">
        <is>
          <t>吳婕妤</t>
        </is>
      </c>
      <c r="D144" s="11" t="inlineStr">
        <is>
          <t>薛世杰</t>
        </is>
      </c>
      <c r="E144" s="11" t="n">
        <v>516</v>
      </c>
    </row>
    <row customHeight="1" ht="16.5" r="145" s="29">
      <c r="A145" s="21" t="inlineStr">
        <is>
          <t>低男組</t>
        </is>
      </c>
      <c r="B145" s="21" t="inlineStr">
        <is>
          <t>池東</t>
        </is>
      </c>
      <c r="C145" s="21" t="inlineStr">
        <is>
          <t>陳慶霖</t>
        </is>
      </c>
      <c r="D145" s="21" t="inlineStr">
        <is>
          <t>王慧倩</t>
        </is>
      </c>
      <c r="E145" s="11" t="n">
        <v>243</v>
      </c>
    </row>
    <row customHeight="1" ht="16.5" r="146" s="29">
      <c r="A146" s="11" t="inlineStr">
        <is>
          <t>中女組</t>
        </is>
      </c>
      <c r="B146" s="11" t="inlineStr">
        <is>
          <t>池東</t>
        </is>
      </c>
      <c r="C146" s="11" t="inlineStr">
        <is>
          <t>李沛璇</t>
        </is>
      </c>
      <c r="D146" s="11" t="inlineStr">
        <is>
          <t>陳憶萍</t>
        </is>
      </c>
      <c r="E146" s="11" t="n">
        <v>327</v>
      </c>
    </row>
    <row customHeight="1" ht="16.5" r="147" s="29">
      <c r="A147" s="11" t="inlineStr">
        <is>
          <t>低女組</t>
        </is>
      </c>
      <c r="B147" s="11" t="inlineStr">
        <is>
          <t>東衛</t>
        </is>
      </c>
      <c r="C147" s="11" t="inlineStr">
        <is>
          <t>呂欣容</t>
        </is>
      </c>
      <c r="D147" s="11" t="inlineStr">
        <is>
          <t>陳美露</t>
        </is>
      </c>
      <c r="E147" s="11" t="n">
        <v>123</v>
      </c>
    </row>
    <row customHeight="1" ht="16.5" r="148" s="29">
      <c r="A148" s="11" t="inlineStr">
        <is>
          <t>中女組</t>
        </is>
      </c>
      <c r="B148" s="11" t="inlineStr">
        <is>
          <t>東衛</t>
        </is>
      </c>
      <c r="C148" s="11" t="inlineStr">
        <is>
          <t>蔡宜臻</t>
        </is>
      </c>
      <c r="D148" s="11" t="inlineStr">
        <is>
          <t>林明軫</t>
        </is>
      </c>
      <c r="E148" s="11" t="n">
        <v>328</v>
      </c>
    </row>
    <row customHeight="1" ht="16.5" r="149" s="29">
      <c r="A149" s="11" t="inlineStr">
        <is>
          <t>中男組</t>
        </is>
      </c>
      <c r="B149" s="11" t="inlineStr">
        <is>
          <t>東衛</t>
        </is>
      </c>
      <c r="C149" s="11" t="inlineStr">
        <is>
          <t>呂昱緯</t>
        </is>
      </c>
      <c r="D149" s="11" t="inlineStr">
        <is>
          <t>林明軫</t>
        </is>
      </c>
      <c r="E149" s="19" t="n">
        <v>428</v>
      </c>
    </row>
    <row customHeight="1" ht="16.5" r="150" s="29">
      <c r="A150" s="11" t="inlineStr">
        <is>
          <t>中男組</t>
        </is>
      </c>
      <c r="B150" s="11" t="inlineStr">
        <is>
          <t>東衛</t>
        </is>
      </c>
      <c r="C150" s="11" t="inlineStr">
        <is>
          <t>陳冠霖</t>
        </is>
      </c>
      <c r="D150" s="11" t="inlineStr">
        <is>
          <t>陳玉瑩</t>
        </is>
      </c>
      <c r="E150" s="19" t="n">
        <v>429</v>
      </c>
    </row>
    <row customHeight="1" ht="16.5" r="151" s="29">
      <c r="A151" s="11" t="inlineStr">
        <is>
          <t>低女組</t>
        </is>
      </c>
      <c r="B151" s="11" t="inlineStr">
        <is>
          <t>虎井</t>
        </is>
      </c>
      <c r="C151" s="11" t="inlineStr">
        <is>
          <t>陳俞蓁</t>
        </is>
      </c>
      <c r="D151" s="11" t="inlineStr">
        <is>
          <t>丁鏗耀</t>
        </is>
      </c>
      <c r="E151" s="11" t="n">
        <v>124</v>
      </c>
    </row>
    <row customHeight="1" ht="16.5" r="152" s="29">
      <c r="A152" s="11" t="inlineStr">
        <is>
          <t>中女組</t>
        </is>
      </c>
      <c r="B152" s="11" t="inlineStr">
        <is>
          <t>虎井</t>
        </is>
      </c>
      <c r="C152" s="11" t="inlineStr">
        <is>
          <t>翁宜靜</t>
        </is>
      </c>
      <c r="D152" s="11" t="inlineStr">
        <is>
          <t>丁鏗耀</t>
        </is>
      </c>
      <c r="E152" s="11" t="n">
        <v>329</v>
      </c>
    </row>
    <row customHeight="1" ht="16.5" r="153" s="29">
      <c r="A153" s="11" t="inlineStr">
        <is>
          <t>中男組</t>
        </is>
      </c>
      <c r="B153" s="11" t="inlineStr">
        <is>
          <t>虎井</t>
        </is>
      </c>
      <c r="C153" s="11" t="inlineStr">
        <is>
          <t>翁俊英</t>
        </is>
      </c>
      <c r="D153" s="11" t="inlineStr">
        <is>
          <t>丁鏗耀</t>
        </is>
      </c>
      <c r="E153" s="19" t="n">
        <v>430</v>
      </c>
    </row>
    <row customHeight="1" ht="16.5" r="154" s="29">
      <c r="A154" s="11" t="inlineStr">
        <is>
          <t>中男組</t>
        </is>
      </c>
      <c r="B154" s="11" t="inlineStr">
        <is>
          <t>虎井</t>
        </is>
      </c>
      <c r="C154" s="11" t="inlineStr">
        <is>
          <t>蔡承翰</t>
        </is>
      </c>
      <c r="D154" s="11" t="inlineStr">
        <is>
          <t>丁鏗耀</t>
        </is>
      </c>
      <c r="E154" s="19" t="n">
        <v>431</v>
      </c>
    </row>
    <row customHeight="1" ht="16.5" r="155" s="29">
      <c r="A155" s="11" t="inlineStr">
        <is>
          <t>高女組</t>
        </is>
      </c>
      <c r="B155" s="11" t="inlineStr">
        <is>
          <t>虎井</t>
        </is>
      </c>
      <c r="C155" s="11" t="inlineStr">
        <is>
          <t>陳倩語</t>
        </is>
      </c>
      <c r="D155" s="11" t="inlineStr">
        <is>
          <t>莊素真</t>
        </is>
      </c>
      <c r="E155" s="11" t="n">
        <v>517</v>
      </c>
    </row>
    <row customHeight="1" ht="16.5" r="156" s="29">
      <c r="A156" s="11" t="inlineStr">
        <is>
          <t>高女組</t>
        </is>
      </c>
      <c r="B156" s="11" t="inlineStr">
        <is>
          <t>虎井</t>
        </is>
      </c>
      <c r="C156" s="11" t="inlineStr">
        <is>
          <t>翁華欣</t>
        </is>
      </c>
      <c r="D156" s="11" t="inlineStr">
        <is>
          <t>莊素真</t>
        </is>
      </c>
      <c r="E156" s="11" t="n">
        <v>518</v>
      </c>
    </row>
    <row customHeight="1" ht="16.5" r="157" s="29">
      <c r="A157" s="11" t="inlineStr">
        <is>
          <t>高女組</t>
        </is>
      </c>
      <c r="B157" s="11" t="inlineStr">
        <is>
          <t>虎井</t>
        </is>
      </c>
      <c r="C157" s="11" t="inlineStr">
        <is>
          <t>陳婕妤</t>
        </is>
      </c>
      <c r="D157" s="11" t="inlineStr">
        <is>
          <t>黃玉琳</t>
        </is>
      </c>
      <c r="E157" s="11" t="n">
        <v>519</v>
      </c>
    </row>
    <row customHeight="1" ht="16.5" r="158" s="29">
      <c r="A158" s="11" t="inlineStr">
        <is>
          <t>中男組</t>
        </is>
      </c>
      <c r="B158" s="11" t="inlineStr">
        <is>
          <t>風櫃</t>
        </is>
      </c>
      <c r="C158" s="11" t="inlineStr">
        <is>
          <t>歐昱辰</t>
        </is>
      </c>
      <c r="D158" s="11" t="inlineStr">
        <is>
          <t>朱奕潔</t>
        </is>
      </c>
      <c r="E158" s="19" t="n">
        <v>461</v>
      </c>
    </row>
    <row customHeight="1" ht="16.5" r="159" s="29">
      <c r="A159" s="11" t="inlineStr">
        <is>
          <t>低女組</t>
        </is>
      </c>
      <c r="B159" s="11" t="inlineStr">
        <is>
          <t>馬公</t>
        </is>
      </c>
      <c r="C159" s="11" t="inlineStr">
        <is>
          <t>曾于庭</t>
        </is>
      </c>
      <c r="D159" s="11" t="inlineStr">
        <is>
          <t>吳彩蓮</t>
        </is>
      </c>
      <c r="E159" s="11" t="n">
        <v>125</v>
      </c>
    </row>
    <row customHeight="1" ht="16.5" r="160" s="29">
      <c r="A160" s="11" t="inlineStr">
        <is>
          <t>低女組</t>
        </is>
      </c>
      <c r="B160" s="11" t="inlineStr">
        <is>
          <t>馬公</t>
        </is>
      </c>
      <c r="C160" s="11" t="inlineStr">
        <is>
          <t>陳葶佳</t>
        </is>
      </c>
      <c r="D160" s="11" t="inlineStr">
        <is>
          <t>吳彩蓮</t>
        </is>
      </c>
      <c r="E160" s="11" t="n">
        <v>126</v>
      </c>
    </row>
    <row customHeight="1" ht="16.5" r="161" s="29">
      <c r="A161" s="11" t="inlineStr">
        <is>
          <t>低女組</t>
        </is>
      </c>
      <c r="B161" s="11" t="inlineStr">
        <is>
          <t>馬公</t>
        </is>
      </c>
      <c r="C161" s="11" t="inlineStr">
        <is>
          <t>蔡昀晏</t>
        </is>
      </c>
      <c r="D161" s="11" t="inlineStr">
        <is>
          <t>吳彩蓮</t>
        </is>
      </c>
      <c r="E161" s="11" t="n">
        <v>127</v>
      </c>
    </row>
    <row customHeight="1" ht="16.5" r="162" s="29">
      <c r="A162" s="11" t="inlineStr">
        <is>
          <t>低女組</t>
        </is>
      </c>
      <c r="B162" s="11" t="inlineStr">
        <is>
          <t>馬公</t>
        </is>
      </c>
      <c r="C162" s="11" t="inlineStr">
        <is>
          <t>陳竑聿</t>
        </is>
      </c>
      <c r="D162" s="11" t="inlineStr">
        <is>
          <t>吳彩蓮</t>
        </is>
      </c>
      <c r="E162" s="11" t="n">
        <v>128</v>
      </c>
    </row>
    <row customHeight="1" ht="16.5" r="163" s="29">
      <c r="A163" s="11" t="inlineStr">
        <is>
          <t>低女組</t>
        </is>
      </c>
      <c r="B163" s="11" t="inlineStr">
        <is>
          <t>馬公</t>
        </is>
      </c>
      <c r="C163" s="11" t="inlineStr">
        <is>
          <t>朱梅芬</t>
        </is>
      </c>
      <c r="D163" s="11" t="inlineStr">
        <is>
          <t>吳彩蓮</t>
        </is>
      </c>
      <c r="E163" s="11" t="n">
        <v>129</v>
      </c>
    </row>
    <row customHeight="1" ht="16.5" r="164" s="29">
      <c r="A164" s="11" t="inlineStr">
        <is>
          <t>低女組</t>
        </is>
      </c>
      <c r="B164" s="11" t="inlineStr">
        <is>
          <t>馬公</t>
        </is>
      </c>
      <c r="C164" s="11" t="inlineStr">
        <is>
          <t>齊妍晨</t>
        </is>
      </c>
      <c r="D164" s="11" t="inlineStr">
        <is>
          <t>吳彩蓮</t>
        </is>
      </c>
      <c r="E164" s="11" t="n">
        <v>130</v>
      </c>
    </row>
    <row customHeight="1" ht="16.5" r="165" s="29">
      <c r="A165" s="11" t="inlineStr">
        <is>
          <t>低女組</t>
        </is>
      </c>
      <c r="B165" s="11" t="inlineStr">
        <is>
          <t>馬公</t>
        </is>
      </c>
      <c r="C165" s="11" t="inlineStr">
        <is>
          <t>吳品燁</t>
        </is>
      </c>
      <c r="D165" s="11" t="inlineStr">
        <is>
          <t>馬淑敏</t>
        </is>
      </c>
      <c r="E165" s="11" t="n">
        <v>131</v>
      </c>
    </row>
    <row customHeight="1" ht="16.5" r="166" s="29">
      <c r="A166" s="11" t="inlineStr">
        <is>
          <t>低女組</t>
        </is>
      </c>
      <c r="B166" s="11" t="inlineStr">
        <is>
          <t>馬公</t>
        </is>
      </c>
      <c r="C166" s="11" t="inlineStr">
        <is>
          <t>張書涵</t>
        </is>
      </c>
      <c r="D166" s="11" t="inlineStr">
        <is>
          <t>馬淑敏</t>
        </is>
      </c>
      <c r="E166" s="11" t="n">
        <v>132</v>
      </c>
    </row>
    <row customHeight="1" ht="16.5" r="167" s="29">
      <c r="A167" s="11" t="inlineStr">
        <is>
          <t>低女組</t>
        </is>
      </c>
      <c r="B167" s="11" t="inlineStr">
        <is>
          <t>馬公</t>
        </is>
      </c>
      <c r="C167" s="11" t="inlineStr">
        <is>
          <t>蔡騏安</t>
        </is>
      </c>
      <c r="D167" s="11" t="inlineStr">
        <is>
          <t>張美玉</t>
        </is>
      </c>
      <c r="E167" s="11" t="n">
        <v>133</v>
      </c>
    </row>
    <row customHeight="1" ht="16.5" r="168" s="29">
      <c r="A168" s="11" t="inlineStr">
        <is>
          <t>低女組</t>
        </is>
      </c>
      <c r="B168" s="11" t="inlineStr">
        <is>
          <t>馬公</t>
        </is>
      </c>
      <c r="C168" s="11" t="inlineStr">
        <is>
          <t>朱宥慈</t>
        </is>
      </c>
      <c r="D168" s="11" t="inlineStr">
        <is>
          <t>張美玉</t>
        </is>
      </c>
      <c r="E168" s="11" t="n">
        <v>134</v>
      </c>
    </row>
    <row customHeight="1" ht="16.5" r="169" s="29">
      <c r="A169" s="11" t="inlineStr">
        <is>
          <t>低女組</t>
        </is>
      </c>
      <c r="B169" s="11" t="inlineStr">
        <is>
          <t>馬公</t>
        </is>
      </c>
      <c r="C169" s="11" t="inlineStr">
        <is>
          <t>歐祐慈</t>
        </is>
      </c>
      <c r="D169" s="11" t="inlineStr">
        <is>
          <t>張美玉</t>
        </is>
      </c>
      <c r="E169" s="11" t="n">
        <v>135</v>
      </c>
    </row>
    <row customHeight="1" ht="16.5" r="170" s="29">
      <c r="A170" s="11" t="inlineStr">
        <is>
          <t>低女組</t>
        </is>
      </c>
      <c r="B170" s="11" t="inlineStr">
        <is>
          <t>馬公</t>
        </is>
      </c>
      <c r="C170" s="11" t="inlineStr">
        <is>
          <t>陳筵嘉</t>
        </is>
      </c>
      <c r="D170" s="11" t="inlineStr">
        <is>
          <t>張美玉</t>
        </is>
      </c>
      <c r="E170" s="11" t="n">
        <v>136</v>
      </c>
    </row>
    <row customHeight="1" ht="16.5" r="171" s="29">
      <c r="A171" s="11" t="inlineStr">
        <is>
          <t>低女組</t>
        </is>
      </c>
      <c r="B171" s="11" t="inlineStr">
        <is>
          <t>馬公</t>
        </is>
      </c>
      <c r="C171" s="11" t="inlineStr">
        <is>
          <t>蔡佳臻</t>
        </is>
      </c>
      <c r="D171" s="11" t="inlineStr">
        <is>
          <t>張美玉</t>
        </is>
      </c>
      <c r="E171" s="11" t="n">
        <v>137</v>
      </c>
    </row>
    <row customHeight="1" ht="16.5" r="172" s="29">
      <c r="A172" s="11" t="inlineStr">
        <is>
          <t>低女組</t>
        </is>
      </c>
      <c r="B172" s="11" t="inlineStr">
        <is>
          <t>馬公</t>
        </is>
      </c>
      <c r="C172" s="11" t="inlineStr">
        <is>
          <t>張芯慈</t>
        </is>
      </c>
      <c r="D172" s="11" t="inlineStr">
        <is>
          <t>張美玉</t>
        </is>
      </c>
      <c r="E172" s="11" t="n">
        <v>138</v>
      </c>
    </row>
    <row customHeight="1" ht="16.5" r="173" s="29">
      <c r="A173" s="11" t="inlineStr">
        <is>
          <t>低女組</t>
        </is>
      </c>
      <c r="B173" s="11" t="inlineStr">
        <is>
          <t>馬公</t>
        </is>
      </c>
      <c r="C173" s="11" t="inlineStr">
        <is>
          <t>王若穎</t>
        </is>
      </c>
      <c r="D173" s="11" t="inlineStr">
        <is>
          <t>張涵婷</t>
        </is>
      </c>
      <c r="E173" s="11" t="n">
        <v>139</v>
      </c>
    </row>
    <row customHeight="1" ht="16.5" r="174" s="29">
      <c r="A174" s="11" t="inlineStr">
        <is>
          <t>低女組</t>
        </is>
      </c>
      <c r="B174" s="11" t="inlineStr">
        <is>
          <t>馬公</t>
        </is>
      </c>
      <c r="C174" s="11" t="inlineStr">
        <is>
          <t>顏筠蓁</t>
        </is>
      </c>
      <c r="D174" s="11" t="inlineStr">
        <is>
          <t>張涵婷</t>
        </is>
      </c>
      <c r="E174" s="11" t="n">
        <v>140</v>
      </c>
    </row>
    <row customHeight="1" ht="16.5" r="175" s="29">
      <c r="A175" s="11" t="inlineStr">
        <is>
          <t>低女組</t>
        </is>
      </c>
      <c r="B175" s="11" t="inlineStr">
        <is>
          <t>馬公</t>
        </is>
      </c>
      <c r="C175" s="11" t="inlineStr">
        <is>
          <t>許瓊之</t>
        </is>
      </c>
      <c r="D175" s="11" t="inlineStr">
        <is>
          <t>張涵婷</t>
        </is>
      </c>
      <c r="E175" s="11" t="n">
        <v>141</v>
      </c>
    </row>
    <row customHeight="1" ht="16.5" r="176" s="29">
      <c r="A176" s="11" t="inlineStr">
        <is>
          <t>低女組</t>
        </is>
      </c>
      <c r="B176" s="11" t="inlineStr">
        <is>
          <t>馬公</t>
        </is>
      </c>
      <c r="C176" s="11" t="inlineStr">
        <is>
          <t>林子芸</t>
        </is>
      </c>
      <c r="D176" s="11" t="inlineStr">
        <is>
          <t>許秀萍</t>
        </is>
      </c>
      <c r="E176" s="11" t="n">
        <v>142</v>
      </c>
    </row>
    <row customHeight="1" ht="16.5" r="177" s="29">
      <c r="A177" s="11" t="inlineStr">
        <is>
          <t>低女組</t>
        </is>
      </c>
      <c r="B177" s="11" t="inlineStr">
        <is>
          <t>馬公</t>
        </is>
      </c>
      <c r="C177" s="11" t="inlineStr">
        <is>
          <t>許宜婷</t>
        </is>
      </c>
      <c r="D177" s="11" t="inlineStr">
        <is>
          <t>許秀萍</t>
        </is>
      </c>
      <c r="E177" s="11" t="n">
        <v>143</v>
      </c>
    </row>
    <row customHeight="1" ht="16.5" r="178" s="29">
      <c r="A178" s="11" t="inlineStr">
        <is>
          <t>低女組</t>
        </is>
      </c>
      <c r="B178" s="11" t="inlineStr">
        <is>
          <t>馬公</t>
        </is>
      </c>
      <c r="C178" s="11" t="inlineStr">
        <is>
          <t>洪可姍</t>
        </is>
      </c>
      <c r="D178" s="11" t="inlineStr">
        <is>
          <t>許秀萍</t>
        </is>
      </c>
      <c r="E178" s="11" t="n">
        <v>144</v>
      </c>
    </row>
    <row customHeight="1" ht="16.5" r="179" s="29">
      <c r="A179" s="11" t="inlineStr">
        <is>
          <t>低女組</t>
        </is>
      </c>
      <c r="B179" s="11" t="inlineStr">
        <is>
          <t>馬公</t>
        </is>
      </c>
      <c r="C179" s="11" t="inlineStr">
        <is>
          <t>葉柔舜</t>
        </is>
      </c>
      <c r="D179" s="11" t="inlineStr">
        <is>
          <t>陳志瑋</t>
        </is>
      </c>
      <c r="E179" s="11" t="n">
        <v>145</v>
      </c>
    </row>
    <row customHeight="1" ht="16.5" r="180" s="29">
      <c r="A180" s="11" t="inlineStr">
        <is>
          <t>低女組</t>
        </is>
      </c>
      <c r="B180" s="11" t="inlineStr">
        <is>
          <t>馬公</t>
        </is>
      </c>
      <c r="C180" s="11" t="inlineStr">
        <is>
          <t>盧思安</t>
        </is>
      </c>
      <c r="D180" s="11" t="inlineStr">
        <is>
          <t>陳志瑋</t>
        </is>
      </c>
      <c r="E180" s="11" t="n">
        <v>146</v>
      </c>
    </row>
    <row customHeight="1" ht="16.5" r="181" s="29">
      <c r="A181" s="11" t="inlineStr">
        <is>
          <t>低女組</t>
        </is>
      </c>
      <c r="B181" s="11" t="inlineStr">
        <is>
          <t>馬公</t>
        </is>
      </c>
      <c r="C181" s="11" t="inlineStr">
        <is>
          <t>林宥甯</t>
        </is>
      </c>
      <c r="D181" s="11" t="inlineStr">
        <is>
          <t>陳雅青</t>
        </is>
      </c>
      <c r="E181" s="11" t="n">
        <v>147</v>
      </c>
    </row>
    <row customHeight="1" ht="16.5" r="182" s="29">
      <c r="A182" s="11" t="inlineStr">
        <is>
          <t>低女組</t>
        </is>
      </c>
      <c r="B182" s="11" t="inlineStr">
        <is>
          <t>馬公</t>
        </is>
      </c>
      <c r="C182" s="11" t="inlineStr">
        <is>
          <t>蕭亦晴</t>
        </is>
      </c>
      <c r="D182" s="11" t="inlineStr">
        <is>
          <t>陳雅青</t>
        </is>
      </c>
      <c r="E182" s="11" t="n">
        <v>148</v>
      </c>
    </row>
    <row customHeight="1" ht="16.5" r="183" s="29">
      <c r="A183" s="11" t="inlineStr">
        <is>
          <t>低女組</t>
        </is>
      </c>
      <c r="B183" s="11" t="inlineStr">
        <is>
          <t>馬公</t>
        </is>
      </c>
      <c r="C183" s="11" t="inlineStr">
        <is>
          <t>歐舒筠</t>
        </is>
      </c>
      <c r="D183" s="11" t="inlineStr">
        <is>
          <t>楊淑珍</t>
        </is>
      </c>
      <c r="E183" s="11" t="n">
        <v>149</v>
      </c>
    </row>
    <row customHeight="1" ht="16.5" r="184" s="29">
      <c r="A184" s="11" t="inlineStr">
        <is>
          <t>低女組</t>
        </is>
      </c>
      <c r="B184" s="11" t="inlineStr">
        <is>
          <t>馬公</t>
        </is>
      </c>
      <c r="C184" s="11" t="inlineStr">
        <is>
          <t>洪可馨</t>
        </is>
      </c>
      <c r="D184" s="11" t="inlineStr">
        <is>
          <t>楊淑珍</t>
        </is>
      </c>
      <c r="E184" s="11" t="n">
        <v>150</v>
      </c>
    </row>
    <row customHeight="1" ht="16.5" r="185" s="29">
      <c r="A185" s="11" t="inlineStr">
        <is>
          <t>低女組</t>
        </is>
      </c>
      <c r="B185" s="11" t="inlineStr">
        <is>
          <t>馬公</t>
        </is>
      </c>
      <c r="C185" s="11" t="inlineStr">
        <is>
          <t>方立忻</t>
        </is>
      </c>
      <c r="D185" s="11" t="inlineStr">
        <is>
          <t>楊淑珍</t>
        </is>
      </c>
      <c r="E185" s="11" t="n">
        <v>151</v>
      </c>
    </row>
    <row customHeight="1" ht="16.5" r="186" s="29">
      <c r="A186" s="21" t="inlineStr">
        <is>
          <t>低男組</t>
        </is>
      </c>
      <c r="B186" s="21" t="inlineStr">
        <is>
          <t>馬公</t>
        </is>
      </c>
      <c r="C186" s="21" t="inlineStr">
        <is>
          <t>張宏裕</t>
        </is>
      </c>
      <c r="D186" s="21" t="inlineStr">
        <is>
          <t>吳彩蓮</t>
        </is>
      </c>
      <c r="E186" s="11" t="n">
        <v>244</v>
      </c>
    </row>
    <row customHeight="1" ht="16.5" r="187" s="29">
      <c r="A187" s="21" t="inlineStr">
        <is>
          <t>低男組</t>
        </is>
      </c>
      <c r="B187" s="21" t="inlineStr">
        <is>
          <t>馬公</t>
        </is>
      </c>
      <c r="C187" s="21" t="inlineStr">
        <is>
          <t>紀承儒</t>
        </is>
      </c>
      <c r="D187" s="21" t="inlineStr">
        <is>
          <t>吳彩蓮</t>
        </is>
      </c>
      <c r="E187" s="11" t="n">
        <v>245</v>
      </c>
    </row>
    <row customHeight="1" ht="16.5" r="188" s="29">
      <c r="A188" s="21" t="inlineStr">
        <is>
          <t>低男組</t>
        </is>
      </c>
      <c r="B188" s="21" t="inlineStr">
        <is>
          <t>馬公</t>
        </is>
      </c>
      <c r="C188" s="21" t="inlineStr">
        <is>
          <t>鄭少芃</t>
        </is>
      </c>
      <c r="D188" s="21" t="inlineStr">
        <is>
          <t>馬淑敏</t>
        </is>
      </c>
      <c r="E188" s="11" t="n">
        <v>246</v>
      </c>
    </row>
    <row customHeight="1" ht="16.5" r="189" s="29">
      <c r="A189" s="21" t="inlineStr">
        <is>
          <t>低男組</t>
        </is>
      </c>
      <c r="B189" s="21" t="inlineStr">
        <is>
          <t>馬公</t>
        </is>
      </c>
      <c r="C189" s="21" t="inlineStr">
        <is>
          <t>鄭肖彤</t>
        </is>
      </c>
      <c r="D189" s="21" t="inlineStr">
        <is>
          <t>馬淑敏</t>
        </is>
      </c>
      <c r="E189" s="11" t="n">
        <v>247</v>
      </c>
    </row>
    <row customHeight="1" ht="16.5" r="190" s="29">
      <c r="A190" s="21" t="inlineStr">
        <is>
          <t>低男組</t>
        </is>
      </c>
      <c r="B190" s="21" t="inlineStr">
        <is>
          <t>馬公</t>
        </is>
      </c>
      <c r="C190" s="21" t="inlineStr">
        <is>
          <t>高  誠</t>
        </is>
      </c>
      <c r="D190" s="21" t="inlineStr">
        <is>
          <t>馬淑敏</t>
        </is>
      </c>
      <c r="E190" s="11" t="n">
        <v>248</v>
      </c>
    </row>
    <row customHeight="1" ht="16.5" r="191" s="29">
      <c r="A191" s="21" t="inlineStr">
        <is>
          <t>低男組</t>
        </is>
      </c>
      <c r="B191" s="21" t="inlineStr">
        <is>
          <t>馬公</t>
        </is>
      </c>
      <c r="C191" s="21" t="inlineStr">
        <is>
          <t>柳振寰</t>
        </is>
      </c>
      <c r="D191" s="21" t="inlineStr">
        <is>
          <t>馬淑敏</t>
        </is>
      </c>
      <c r="E191" s="11" t="n">
        <v>249</v>
      </c>
    </row>
    <row customHeight="1" ht="16.5" r="192" s="29">
      <c r="A192" s="21" t="inlineStr">
        <is>
          <t>低男組</t>
        </is>
      </c>
      <c r="B192" s="21" t="inlineStr">
        <is>
          <t>馬公</t>
        </is>
      </c>
      <c r="C192" s="21" t="inlineStr">
        <is>
          <t>蔡孟澔</t>
        </is>
      </c>
      <c r="D192" s="21" t="inlineStr">
        <is>
          <t>馬淑敏</t>
        </is>
      </c>
      <c r="E192" s="11" t="n">
        <v>250</v>
      </c>
    </row>
    <row customHeight="1" ht="16.5" r="193" s="29">
      <c r="A193" s="21" t="inlineStr">
        <is>
          <t>低男組</t>
        </is>
      </c>
      <c r="B193" s="21" t="inlineStr">
        <is>
          <t>馬公</t>
        </is>
      </c>
      <c r="C193" s="21" t="inlineStr">
        <is>
          <t>吳愷祥</t>
        </is>
      </c>
      <c r="D193" s="21" t="inlineStr">
        <is>
          <t>馬淑敏</t>
        </is>
      </c>
      <c r="E193" s="11" t="n">
        <v>251</v>
      </c>
    </row>
    <row customHeight="1" ht="16.5" r="194" s="29">
      <c r="A194" s="21" t="inlineStr">
        <is>
          <t>低男組</t>
        </is>
      </c>
      <c r="B194" s="21" t="inlineStr">
        <is>
          <t>馬公</t>
        </is>
      </c>
      <c r="C194" s="21" t="inlineStr">
        <is>
          <t>張偉倫</t>
        </is>
      </c>
      <c r="D194" s="21" t="inlineStr">
        <is>
          <t>馬淑敏</t>
        </is>
      </c>
      <c r="E194" s="11" t="n">
        <v>252</v>
      </c>
    </row>
    <row customHeight="1" ht="16.5" r="195" s="29">
      <c r="A195" s="21" t="inlineStr">
        <is>
          <t>低男組</t>
        </is>
      </c>
      <c r="B195" s="21" t="inlineStr">
        <is>
          <t>馬公</t>
        </is>
      </c>
      <c r="C195" s="21" t="inlineStr">
        <is>
          <t>鄭有順</t>
        </is>
      </c>
      <c r="D195" s="21" t="inlineStr">
        <is>
          <t>張美玉</t>
        </is>
      </c>
      <c r="E195" s="11" t="n">
        <v>253</v>
      </c>
    </row>
    <row customHeight="1" ht="16.5" r="196" s="29">
      <c r="A196" s="21" t="inlineStr">
        <is>
          <t>低男組</t>
        </is>
      </c>
      <c r="B196" s="21" t="inlineStr">
        <is>
          <t>馬公</t>
        </is>
      </c>
      <c r="C196" s="21" t="inlineStr">
        <is>
          <t>洪詣程</t>
        </is>
      </c>
      <c r="D196" s="21" t="inlineStr">
        <is>
          <t>張美玉</t>
        </is>
      </c>
      <c r="E196" s="11" t="n">
        <v>254</v>
      </c>
    </row>
    <row customHeight="1" ht="16.5" r="197" s="29">
      <c r="A197" s="21" t="inlineStr">
        <is>
          <t>低男組</t>
        </is>
      </c>
      <c r="B197" s="21" t="inlineStr">
        <is>
          <t>馬公</t>
        </is>
      </c>
      <c r="C197" s="21" t="inlineStr">
        <is>
          <t>吳崇瑋</t>
        </is>
      </c>
      <c r="D197" s="21" t="inlineStr">
        <is>
          <t>張涵婷</t>
        </is>
      </c>
      <c r="E197" s="11" t="n">
        <v>255</v>
      </c>
    </row>
    <row customHeight="1" ht="16.5" r="198" s="29">
      <c r="A198" s="21" t="inlineStr">
        <is>
          <t>低男組</t>
        </is>
      </c>
      <c r="B198" s="21" t="inlineStr">
        <is>
          <t>馬公</t>
        </is>
      </c>
      <c r="C198" s="21" t="inlineStr">
        <is>
          <t>陳  皓</t>
        </is>
      </c>
      <c r="D198" s="21" t="inlineStr">
        <is>
          <t>張涵婷</t>
        </is>
      </c>
      <c r="E198" s="11" t="n">
        <v>256</v>
      </c>
    </row>
    <row customHeight="1" ht="16.5" r="199" s="29">
      <c r="A199" s="21" t="inlineStr">
        <is>
          <t>低男組</t>
        </is>
      </c>
      <c r="B199" s="21" t="inlineStr">
        <is>
          <t>馬公</t>
        </is>
      </c>
      <c r="C199" s="21" t="inlineStr">
        <is>
          <t>曾少澤</t>
        </is>
      </c>
      <c r="D199" s="21" t="inlineStr">
        <is>
          <t>張涵婷</t>
        </is>
      </c>
      <c r="E199" s="11" t="n">
        <v>257</v>
      </c>
    </row>
    <row customHeight="1" ht="16.5" r="200" s="29">
      <c r="A200" s="21" t="inlineStr">
        <is>
          <t>低男組</t>
        </is>
      </c>
      <c r="B200" s="21" t="inlineStr">
        <is>
          <t>馬公</t>
        </is>
      </c>
      <c r="C200" s="21" t="inlineStr">
        <is>
          <t>洪敬翔</t>
        </is>
      </c>
      <c r="D200" s="21" t="inlineStr">
        <is>
          <t>張涵婷</t>
        </is>
      </c>
      <c r="E200" s="11" t="n">
        <v>258</v>
      </c>
    </row>
    <row customHeight="1" ht="16.5" r="201" s="29">
      <c r="A201" s="21" t="inlineStr">
        <is>
          <t>低男組</t>
        </is>
      </c>
      <c r="B201" s="21" t="inlineStr">
        <is>
          <t>馬公</t>
        </is>
      </c>
      <c r="C201" s="21" t="inlineStr">
        <is>
          <t>鄭又瑜</t>
        </is>
      </c>
      <c r="D201" s="21" t="inlineStr">
        <is>
          <t>許秀萍</t>
        </is>
      </c>
      <c r="E201" s="11" t="n">
        <v>259</v>
      </c>
    </row>
    <row customHeight="1" ht="16.5" r="202" s="29">
      <c r="A202" s="21" t="inlineStr">
        <is>
          <t>低男組</t>
        </is>
      </c>
      <c r="B202" s="21" t="inlineStr">
        <is>
          <t>馬公</t>
        </is>
      </c>
      <c r="C202" s="21" t="inlineStr">
        <is>
          <t>顏盛恩</t>
        </is>
      </c>
      <c r="D202" s="21" t="inlineStr">
        <is>
          <t>許秀萍</t>
        </is>
      </c>
      <c r="E202" s="11" t="n">
        <v>260</v>
      </c>
    </row>
    <row customHeight="1" ht="16.5" r="203" s="29">
      <c r="A203" s="21" t="inlineStr">
        <is>
          <t>低男組</t>
        </is>
      </c>
      <c r="B203" s="21" t="inlineStr">
        <is>
          <t>馬公</t>
        </is>
      </c>
      <c r="C203" s="21" t="inlineStr">
        <is>
          <t>陳冠棋</t>
        </is>
      </c>
      <c r="D203" s="21" t="inlineStr">
        <is>
          <t>許秀萍</t>
        </is>
      </c>
      <c r="E203" s="11" t="n">
        <v>261</v>
      </c>
    </row>
    <row customHeight="1" ht="16.5" r="204" s="29">
      <c r="A204" s="21" t="inlineStr">
        <is>
          <t>低男組</t>
        </is>
      </c>
      <c r="B204" s="21" t="inlineStr">
        <is>
          <t>馬公</t>
        </is>
      </c>
      <c r="C204" s="21" t="inlineStr">
        <is>
          <t>陳昱安</t>
        </is>
      </c>
      <c r="D204" s="21" t="inlineStr">
        <is>
          <t>許秀萍</t>
        </is>
      </c>
      <c r="E204" s="11" t="n">
        <v>262</v>
      </c>
    </row>
    <row customHeight="1" ht="16.5" r="205" s="29">
      <c r="A205" s="21" t="inlineStr">
        <is>
          <t>低男組</t>
        </is>
      </c>
      <c r="B205" s="21" t="inlineStr">
        <is>
          <t>馬公</t>
        </is>
      </c>
      <c r="C205" s="21" t="inlineStr">
        <is>
          <t>鄭宇祐</t>
        </is>
      </c>
      <c r="D205" s="21" t="inlineStr">
        <is>
          <t>陳志瑋</t>
        </is>
      </c>
      <c r="E205" s="11" t="n">
        <v>263</v>
      </c>
    </row>
    <row customHeight="1" ht="16.5" r="206" s="29">
      <c r="A206" s="21" t="inlineStr">
        <is>
          <t>低男組</t>
        </is>
      </c>
      <c r="B206" s="21" t="inlineStr">
        <is>
          <t>馬公</t>
        </is>
      </c>
      <c r="C206" s="21" t="inlineStr">
        <is>
          <t>翁天賜</t>
        </is>
      </c>
      <c r="D206" s="21" t="inlineStr">
        <is>
          <t>陳志瑋</t>
        </is>
      </c>
      <c r="E206" s="11" t="n">
        <v>264</v>
      </c>
    </row>
    <row customHeight="1" ht="16.5" r="207" s="29">
      <c r="A207" s="21" t="inlineStr">
        <is>
          <t>低男組</t>
        </is>
      </c>
      <c r="B207" s="21" t="inlineStr">
        <is>
          <t>馬公</t>
        </is>
      </c>
      <c r="C207" s="21" t="inlineStr">
        <is>
          <t>蕭辰守</t>
        </is>
      </c>
      <c r="D207" s="21" t="inlineStr">
        <is>
          <t>陳志瑋</t>
        </is>
      </c>
      <c r="E207" s="11" t="n">
        <v>265</v>
      </c>
    </row>
    <row customHeight="1" ht="16.5" r="208" s="29">
      <c r="A208" s="21" t="inlineStr">
        <is>
          <t>低男組</t>
        </is>
      </c>
      <c r="B208" s="21" t="inlineStr">
        <is>
          <t>馬公</t>
        </is>
      </c>
      <c r="C208" s="21" t="inlineStr">
        <is>
          <t>李光訓</t>
        </is>
      </c>
      <c r="D208" s="21" t="inlineStr">
        <is>
          <t>陳志瑋</t>
        </is>
      </c>
      <c r="E208" s="11" t="n">
        <v>266</v>
      </c>
    </row>
    <row customHeight="1" ht="16.5" r="209" s="29">
      <c r="A209" s="21" t="inlineStr">
        <is>
          <t>低男組</t>
        </is>
      </c>
      <c r="B209" s="21" t="inlineStr">
        <is>
          <t>馬公</t>
        </is>
      </c>
      <c r="C209" s="21" t="inlineStr">
        <is>
          <t>蔡宇盉</t>
        </is>
      </c>
      <c r="D209" s="21" t="inlineStr">
        <is>
          <t>陳雅青</t>
        </is>
      </c>
      <c r="E209" s="11" t="n">
        <v>267</v>
      </c>
    </row>
    <row customHeight="1" ht="16.5" r="210" s="29">
      <c r="A210" s="21" t="inlineStr">
        <is>
          <t>低男組</t>
        </is>
      </c>
      <c r="B210" s="21" t="inlineStr">
        <is>
          <t>馬公</t>
        </is>
      </c>
      <c r="C210" s="21" t="inlineStr">
        <is>
          <t>范睿雄</t>
        </is>
      </c>
      <c r="D210" s="21" t="inlineStr">
        <is>
          <t>陳雅青</t>
        </is>
      </c>
      <c r="E210" s="11" t="n">
        <v>268</v>
      </c>
    </row>
    <row customHeight="1" ht="16.5" r="211" s="29">
      <c r="A211" s="21" t="inlineStr">
        <is>
          <t>低男組</t>
        </is>
      </c>
      <c r="B211" s="21" t="inlineStr">
        <is>
          <t>馬公</t>
        </is>
      </c>
      <c r="C211" s="21" t="inlineStr">
        <is>
          <t>許家維</t>
        </is>
      </c>
      <c r="D211" s="21" t="inlineStr">
        <is>
          <t>陳雅青</t>
        </is>
      </c>
      <c r="E211" s="11" t="n">
        <v>269</v>
      </c>
    </row>
    <row customHeight="1" ht="16.5" r="212" s="29">
      <c r="A212" s="21" t="inlineStr">
        <is>
          <t>低男組</t>
        </is>
      </c>
      <c r="B212" s="21" t="inlineStr">
        <is>
          <t>馬公</t>
        </is>
      </c>
      <c r="C212" s="21" t="inlineStr">
        <is>
          <t>葉易璟</t>
        </is>
      </c>
      <c r="D212" s="21" t="inlineStr">
        <is>
          <t>陳雅青</t>
        </is>
      </c>
      <c r="E212" s="11" t="n">
        <v>270</v>
      </c>
    </row>
    <row customHeight="1" ht="16.5" r="213" s="29">
      <c r="A213" s="21" t="inlineStr">
        <is>
          <t>低男組</t>
        </is>
      </c>
      <c r="B213" s="21" t="inlineStr">
        <is>
          <t>馬公</t>
        </is>
      </c>
      <c r="C213" s="21" t="inlineStr">
        <is>
          <t>薛諺宏</t>
        </is>
      </c>
      <c r="D213" s="21" t="inlineStr">
        <is>
          <t>陳雅青</t>
        </is>
      </c>
      <c r="E213" s="11" t="n">
        <v>271</v>
      </c>
    </row>
    <row customHeight="1" ht="16.5" r="214" s="29">
      <c r="A214" s="21" t="inlineStr">
        <is>
          <t>低男組</t>
        </is>
      </c>
      <c r="B214" s="21" t="inlineStr">
        <is>
          <t>馬公</t>
        </is>
      </c>
      <c r="C214" s="21" t="inlineStr">
        <is>
          <t>何劉振軒</t>
        </is>
      </c>
      <c r="D214" s="21" t="inlineStr">
        <is>
          <t>陳雅青</t>
        </is>
      </c>
      <c r="E214" s="11" t="n">
        <v>272</v>
      </c>
    </row>
    <row customHeight="1" ht="16.5" r="215" s="29">
      <c r="A215" s="21" t="inlineStr">
        <is>
          <t>低男組</t>
        </is>
      </c>
      <c r="B215" s="21" t="inlineStr">
        <is>
          <t>馬公</t>
        </is>
      </c>
      <c r="C215" s="21" t="inlineStr">
        <is>
          <t>洪秉均</t>
        </is>
      </c>
      <c r="D215" s="21" t="inlineStr">
        <is>
          <t>陳雅青</t>
        </is>
      </c>
      <c r="E215" s="11" t="n">
        <v>273</v>
      </c>
    </row>
    <row customHeight="1" ht="16.5" r="216" s="29">
      <c r="A216" s="21" t="inlineStr">
        <is>
          <t>低男組</t>
        </is>
      </c>
      <c r="B216" s="21" t="inlineStr">
        <is>
          <t>馬公</t>
        </is>
      </c>
      <c r="C216" s="21" t="inlineStr">
        <is>
          <t>陳俊宇</t>
        </is>
      </c>
      <c r="D216" s="21" t="inlineStr">
        <is>
          <t>陳雅青</t>
        </is>
      </c>
      <c r="E216" s="11" t="n">
        <v>274</v>
      </c>
    </row>
    <row customHeight="1" ht="16.5" r="217" s="29">
      <c r="A217" s="21" t="inlineStr">
        <is>
          <t>低男組</t>
        </is>
      </c>
      <c r="B217" s="21" t="inlineStr">
        <is>
          <t>馬公</t>
        </is>
      </c>
      <c r="C217" s="21" t="inlineStr">
        <is>
          <t>莊峻朋</t>
        </is>
      </c>
      <c r="D217" s="21" t="inlineStr">
        <is>
          <t>楊淑珍</t>
        </is>
      </c>
      <c r="E217" s="11" t="n">
        <v>275</v>
      </c>
    </row>
    <row customHeight="1" ht="16.5" r="218" s="29">
      <c r="A218" s="21" t="inlineStr">
        <is>
          <t>低男組</t>
        </is>
      </c>
      <c r="B218" s="21" t="inlineStr">
        <is>
          <t>馬公</t>
        </is>
      </c>
      <c r="C218" s="21" t="inlineStr">
        <is>
          <t>胡宇豐</t>
        </is>
      </c>
      <c r="D218" s="21" t="inlineStr">
        <is>
          <t>楊淑珍</t>
        </is>
      </c>
      <c r="E218" s="11" t="n">
        <v>276</v>
      </c>
    </row>
    <row customHeight="1" ht="16.5" r="219" s="29">
      <c r="A219" s="21" t="inlineStr">
        <is>
          <t>低男組</t>
        </is>
      </c>
      <c r="B219" s="21" t="inlineStr">
        <is>
          <t>馬公</t>
        </is>
      </c>
      <c r="C219" s="21" t="inlineStr">
        <is>
          <t>蔡宗諺</t>
        </is>
      </c>
      <c r="D219" s="21" t="inlineStr">
        <is>
          <t>楊淑珍</t>
        </is>
      </c>
      <c r="E219" s="11" t="n">
        <v>277</v>
      </c>
    </row>
    <row customHeight="1" ht="16.5" r="220" s="29">
      <c r="A220" s="21" t="inlineStr">
        <is>
          <t>低男組</t>
        </is>
      </c>
      <c r="B220" s="21" t="inlineStr">
        <is>
          <t>馬公</t>
        </is>
      </c>
      <c r="C220" s="21" t="inlineStr">
        <is>
          <t>楊豐合</t>
        </is>
      </c>
      <c r="D220" s="21" t="inlineStr">
        <is>
          <t>楊淑珍</t>
        </is>
      </c>
      <c r="E220" s="11" t="n">
        <v>278</v>
      </c>
    </row>
    <row customHeight="1" ht="16.5" r="221" s="29">
      <c r="A221" s="21" t="inlineStr">
        <is>
          <t>低男組</t>
        </is>
      </c>
      <c r="B221" s="21" t="inlineStr">
        <is>
          <t>馬公</t>
        </is>
      </c>
      <c r="C221" s="21" t="inlineStr">
        <is>
          <t>初文儒</t>
        </is>
      </c>
      <c r="D221" s="21" t="inlineStr">
        <is>
          <t>楊淑珍</t>
        </is>
      </c>
      <c r="E221" s="11" t="n">
        <v>279</v>
      </c>
    </row>
    <row customHeight="1" ht="16.5" r="222" s="29">
      <c r="A222" s="21" t="inlineStr">
        <is>
          <t>低男組</t>
        </is>
      </c>
      <c r="B222" s="21" t="inlineStr">
        <is>
          <t>馬公</t>
        </is>
      </c>
      <c r="C222" s="21" t="inlineStr">
        <is>
          <t>郭于愷</t>
        </is>
      </c>
      <c r="D222" s="21" t="inlineStr">
        <is>
          <t>楊淑珍</t>
        </is>
      </c>
      <c r="E222" s="11" t="n">
        <v>280</v>
      </c>
    </row>
    <row customHeight="1" ht="16.5" r="223" s="29">
      <c r="A223" s="21" t="inlineStr">
        <is>
          <t>低男組</t>
        </is>
      </c>
      <c r="B223" s="21" t="inlineStr">
        <is>
          <t>馬公</t>
        </is>
      </c>
      <c r="C223" s="21" t="inlineStr">
        <is>
          <t>周承燁</t>
        </is>
      </c>
      <c r="D223" s="21" t="inlineStr">
        <is>
          <t>楊淑珍</t>
        </is>
      </c>
      <c r="E223" s="11" t="n">
        <v>281</v>
      </c>
    </row>
    <row customHeight="1" ht="16.5" r="224" s="29">
      <c r="A224" s="21" t="inlineStr">
        <is>
          <t>低男組</t>
        </is>
      </c>
      <c r="B224" s="21" t="inlineStr">
        <is>
          <t>馬公</t>
        </is>
      </c>
      <c r="C224" s="21" t="inlineStr">
        <is>
          <t>吳承隆</t>
        </is>
      </c>
      <c r="D224" s="21" t="inlineStr">
        <is>
          <t>楊淑珍</t>
        </is>
      </c>
      <c r="E224" s="11" t="n">
        <v>282</v>
      </c>
    </row>
    <row customHeight="1" ht="16.5" r="225" s="29">
      <c r="A225" s="11" t="inlineStr">
        <is>
          <t>中女組</t>
        </is>
      </c>
      <c r="B225" s="11" t="inlineStr">
        <is>
          <t>馬公</t>
        </is>
      </c>
      <c r="C225" s="11" t="inlineStr">
        <is>
          <t>鄭妤瑄</t>
        </is>
      </c>
      <c r="D225" s="11" t="inlineStr">
        <is>
          <t>辛秀娟</t>
        </is>
      </c>
      <c r="E225" s="11" t="n">
        <v>330</v>
      </c>
    </row>
    <row customHeight="1" ht="16.5" r="226" s="29">
      <c r="A226" s="11" t="inlineStr">
        <is>
          <t>中女組</t>
        </is>
      </c>
      <c r="B226" s="11" t="inlineStr">
        <is>
          <t>馬公</t>
        </is>
      </c>
      <c r="C226" s="11" t="inlineStr">
        <is>
          <t>李鈺琳</t>
        </is>
      </c>
      <c r="D226" s="11" t="inlineStr">
        <is>
          <t>辛秀娟</t>
        </is>
      </c>
      <c r="E226" s="11" t="n">
        <v>331</v>
      </c>
    </row>
    <row customHeight="1" ht="16.5" r="227" s="29">
      <c r="A227" s="11" t="inlineStr">
        <is>
          <t>中女組</t>
        </is>
      </c>
      <c r="B227" s="11" t="inlineStr">
        <is>
          <t>馬公</t>
        </is>
      </c>
      <c r="C227" s="11" t="inlineStr">
        <is>
          <t>紀昀辰</t>
        </is>
      </c>
      <c r="D227" s="11" t="inlineStr">
        <is>
          <t>張家羚</t>
        </is>
      </c>
      <c r="E227" s="11" t="n">
        <v>332</v>
      </c>
    </row>
    <row customHeight="1" ht="16.5" r="228" s="29">
      <c r="A228" s="11" t="inlineStr">
        <is>
          <t>中女組</t>
        </is>
      </c>
      <c r="B228" s="11" t="inlineStr">
        <is>
          <t>馬公</t>
        </is>
      </c>
      <c r="C228" s="11" t="inlineStr">
        <is>
          <t>蔡幸琹</t>
        </is>
      </c>
      <c r="D228" s="11" t="inlineStr">
        <is>
          <t>張家羚</t>
        </is>
      </c>
      <c r="E228" s="11" t="n">
        <v>333</v>
      </c>
    </row>
    <row customHeight="1" ht="16.5" r="229" s="29">
      <c r="A229" s="11" t="inlineStr">
        <is>
          <t>中女組</t>
        </is>
      </c>
      <c r="B229" s="11" t="inlineStr">
        <is>
          <t>馬公</t>
        </is>
      </c>
      <c r="C229" s="11" t="inlineStr">
        <is>
          <t>翁苡真</t>
        </is>
      </c>
      <c r="D229" s="11" t="inlineStr">
        <is>
          <t>張瓊琦</t>
        </is>
      </c>
      <c r="E229" s="11" t="n">
        <v>334</v>
      </c>
    </row>
    <row customHeight="1" ht="16.5" r="230" s="29">
      <c r="A230" s="11" t="inlineStr">
        <is>
          <t>中女組</t>
        </is>
      </c>
      <c r="B230" s="11" t="inlineStr">
        <is>
          <t>馬公</t>
        </is>
      </c>
      <c r="C230" s="11" t="inlineStr">
        <is>
          <t>陳宛和</t>
        </is>
      </c>
      <c r="D230" s="11" t="inlineStr">
        <is>
          <t>張瓊琦</t>
        </is>
      </c>
      <c r="E230" s="11" t="n">
        <v>335</v>
      </c>
    </row>
    <row customHeight="1" ht="16.5" r="231" s="29">
      <c r="A231" s="11" t="inlineStr">
        <is>
          <t>中女組</t>
        </is>
      </c>
      <c r="B231" s="11" t="inlineStr">
        <is>
          <t>馬公</t>
        </is>
      </c>
      <c r="C231" s="11" t="inlineStr">
        <is>
          <t>翁若慈</t>
        </is>
      </c>
      <c r="D231" s="11" t="inlineStr">
        <is>
          <t>張瓊琦</t>
        </is>
      </c>
      <c r="E231" s="11" t="n">
        <v>336</v>
      </c>
    </row>
    <row customHeight="1" ht="16.5" r="232" s="29">
      <c r="A232" s="11" t="inlineStr">
        <is>
          <t>中女組</t>
        </is>
      </c>
      <c r="B232" s="11" t="inlineStr">
        <is>
          <t>馬公</t>
        </is>
      </c>
      <c r="C232" s="11" t="inlineStr">
        <is>
          <t>陳佳伶</t>
        </is>
      </c>
      <c r="D232" s="11" t="inlineStr">
        <is>
          <t>許雅喜</t>
        </is>
      </c>
      <c r="E232" s="11" t="n">
        <v>337</v>
      </c>
    </row>
    <row customHeight="1" ht="16.5" r="233" s="29">
      <c r="A233" s="11" t="inlineStr">
        <is>
          <t>中女組</t>
        </is>
      </c>
      <c r="B233" s="11" t="inlineStr">
        <is>
          <t>馬公</t>
        </is>
      </c>
      <c r="C233" s="11" t="inlineStr">
        <is>
          <t>葉瑋庭</t>
        </is>
      </c>
      <c r="D233" s="11" t="inlineStr">
        <is>
          <t>陳金蘭</t>
        </is>
      </c>
      <c r="E233" s="11" t="n">
        <v>338</v>
      </c>
    </row>
    <row customHeight="1" ht="16.5" r="234" s="29">
      <c r="A234" s="11" t="inlineStr">
        <is>
          <t>中女組</t>
        </is>
      </c>
      <c r="B234" s="11" t="inlineStr">
        <is>
          <t>馬公</t>
        </is>
      </c>
      <c r="C234" s="11" t="inlineStr">
        <is>
          <t>洪仟榕</t>
        </is>
      </c>
      <c r="D234" s="11" t="inlineStr">
        <is>
          <t>陳金蘭</t>
        </is>
      </c>
      <c r="E234" s="11" t="n">
        <v>339</v>
      </c>
    </row>
    <row customHeight="1" ht="16.5" r="235" s="29">
      <c r="A235" s="11" t="inlineStr">
        <is>
          <t>中女組</t>
        </is>
      </c>
      <c r="B235" s="11" t="inlineStr">
        <is>
          <t>馬公</t>
        </is>
      </c>
      <c r="C235" s="11" t="inlineStr">
        <is>
          <t>許宜玲</t>
        </is>
      </c>
      <c r="D235" s="11" t="inlineStr">
        <is>
          <t>歐雅萍</t>
        </is>
      </c>
      <c r="E235" s="11" t="n">
        <v>340</v>
      </c>
    </row>
    <row customHeight="1" ht="16.5" r="236" s="29">
      <c r="A236" s="11" t="inlineStr">
        <is>
          <t>中女組</t>
        </is>
      </c>
      <c r="B236" s="11" t="inlineStr">
        <is>
          <t>馬公</t>
        </is>
      </c>
      <c r="C236" s="11" t="inlineStr">
        <is>
          <t>莊凱纓</t>
        </is>
      </c>
      <c r="D236" s="11" t="inlineStr">
        <is>
          <t>歐雅萍</t>
        </is>
      </c>
      <c r="E236" s="11" t="n">
        <v>341</v>
      </c>
    </row>
    <row customHeight="1" ht="16.5" r="237" s="29">
      <c r="A237" s="11" t="inlineStr">
        <is>
          <t>中女組</t>
        </is>
      </c>
      <c r="B237" s="11" t="inlineStr">
        <is>
          <t>馬公</t>
        </is>
      </c>
      <c r="C237" s="11" t="inlineStr">
        <is>
          <t>洪乙卉</t>
        </is>
      </c>
      <c r="D237" s="11" t="inlineStr">
        <is>
          <t>歐雅萍</t>
        </is>
      </c>
      <c r="E237" s="11" t="n">
        <v>342</v>
      </c>
    </row>
    <row customHeight="1" ht="16.5" r="238" s="29">
      <c r="A238" s="11" t="inlineStr">
        <is>
          <t>中女組</t>
        </is>
      </c>
      <c r="B238" s="11" t="inlineStr">
        <is>
          <t>馬公</t>
        </is>
      </c>
      <c r="C238" s="11" t="inlineStr">
        <is>
          <t>趙子萱</t>
        </is>
      </c>
      <c r="D238" s="11" t="inlineStr">
        <is>
          <t>歐雅萍</t>
        </is>
      </c>
      <c r="E238" s="11" t="n">
        <v>343</v>
      </c>
    </row>
    <row customHeight="1" ht="16.5" r="239" s="29">
      <c r="A239" s="11" t="inlineStr">
        <is>
          <t>中女組</t>
        </is>
      </c>
      <c r="B239" s="11" t="inlineStr">
        <is>
          <t>馬公</t>
        </is>
      </c>
      <c r="C239" s="11" t="inlineStr">
        <is>
          <t>林榆潔</t>
        </is>
      </c>
      <c r="D239" s="11" t="inlineStr">
        <is>
          <t>歐雅萍</t>
        </is>
      </c>
      <c r="E239" s="11" t="n">
        <v>344</v>
      </c>
    </row>
    <row customHeight="1" ht="16.5" r="240" s="29">
      <c r="A240" s="11" t="inlineStr">
        <is>
          <t>中女組</t>
        </is>
      </c>
      <c r="B240" s="11" t="inlineStr">
        <is>
          <t>馬公</t>
        </is>
      </c>
      <c r="C240" s="11" t="inlineStr">
        <is>
          <t>許采安</t>
        </is>
      </c>
      <c r="D240" s="11" t="inlineStr">
        <is>
          <t>歐雅萍</t>
        </is>
      </c>
      <c r="E240" s="11" t="n">
        <v>345</v>
      </c>
    </row>
    <row customHeight="1" ht="16.5" r="241" s="29">
      <c r="A241" s="11" t="inlineStr">
        <is>
          <t>中女組</t>
        </is>
      </c>
      <c r="B241" s="11" t="inlineStr">
        <is>
          <t>馬公</t>
        </is>
      </c>
      <c r="C241" s="11" t="inlineStr">
        <is>
          <t>簡至柔</t>
        </is>
      </c>
      <c r="D241" s="11" t="inlineStr">
        <is>
          <t>謝輝章</t>
        </is>
      </c>
      <c r="E241" s="11" t="n">
        <v>346</v>
      </c>
    </row>
    <row customHeight="1" ht="16.5" r="242" s="29">
      <c r="A242" s="11" t="inlineStr">
        <is>
          <t>中男組</t>
        </is>
      </c>
      <c r="B242" s="11" t="inlineStr">
        <is>
          <t>馬公</t>
        </is>
      </c>
      <c r="C242" s="11" t="inlineStr">
        <is>
          <t>王凱倫</t>
        </is>
      </c>
      <c r="D242" s="11" t="inlineStr">
        <is>
          <t>辛秀娟</t>
        </is>
      </c>
      <c r="E242" s="19" t="n">
        <v>432</v>
      </c>
    </row>
    <row customHeight="1" ht="16.5" r="243" s="29">
      <c r="A243" s="11" t="inlineStr">
        <is>
          <t>中男組</t>
        </is>
      </c>
      <c r="B243" s="11" t="inlineStr">
        <is>
          <t>馬公</t>
        </is>
      </c>
      <c r="C243" s="11" t="inlineStr">
        <is>
          <t>歐修孚</t>
        </is>
      </c>
      <c r="D243" s="11" t="inlineStr">
        <is>
          <t>辛秀娟</t>
        </is>
      </c>
      <c r="E243" s="19" t="n">
        <v>433</v>
      </c>
    </row>
    <row customHeight="1" ht="16.5" r="244" s="29">
      <c r="A244" s="11" t="inlineStr">
        <is>
          <t>中男組</t>
        </is>
      </c>
      <c r="B244" s="11" t="inlineStr">
        <is>
          <t>馬公</t>
        </is>
      </c>
      <c r="C244" s="11" t="inlineStr">
        <is>
          <t>陳鴻琳</t>
        </is>
      </c>
      <c r="D244" s="11" t="inlineStr">
        <is>
          <t>辛秀娟</t>
        </is>
      </c>
      <c r="E244" s="19" t="n">
        <v>434</v>
      </c>
    </row>
    <row customHeight="1" ht="16.5" r="245" s="29">
      <c r="A245" s="11" t="inlineStr">
        <is>
          <t>中男組</t>
        </is>
      </c>
      <c r="B245" s="11" t="inlineStr">
        <is>
          <t>馬公</t>
        </is>
      </c>
      <c r="C245" s="11" t="inlineStr">
        <is>
          <t>洪佳暘</t>
        </is>
      </c>
      <c r="D245" s="11" t="inlineStr">
        <is>
          <t>辛秀娟</t>
        </is>
      </c>
      <c r="E245" s="19" t="n">
        <v>435</v>
      </c>
    </row>
    <row customHeight="1" ht="16.5" r="246" s="29">
      <c r="A246" s="11" t="inlineStr">
        <is>
          <t>中男組</t>
        </is>
      </c>
      <c r="B246" s="11" t="inlineStr">
        <is>
          <t>馬公</t>
        </is>
      </c>
      <c r="C246" s="11" t="inlineStr">
        <is>
          <t>倪泊允</t>
        </is>
      </c>
      <c r="D246" s="11" t="inlineStr">
        <is>
          <t>翁慧怡</t>
        </is>
      </c>
      <c r="E246" s="19" t="n">
        <v>436</v>
      </c>
    </row>
    <row customHeight="1" ht="16.5" r="247" s="29">
      <c r="A247" s="11" t="inlineStr">
        <is>
          <t>中男組</t>
        </is>
      </c>
      <c r="B247" s="11" t="inlineStr">
        <is>
          <t>馬公</t>
        </is>
      </c>
      <c r="C247" s="11" t="inlineStr">
        <is>
          <t>范緯倫</t>
        </is>
      </c>
      <c r="D247" s="11" t="inlineStr">
        <is>
          <t>翁慧怡</t>
        </is>
      </c>
      <c r="E247" s="19" t="n">
        <v>437</v>
      </c>
    </row>
    <row customHeight="1" ht="16.5" r="248" s="29">
      <c r="A248" s="11" t="inlineStr">
        <is>
          <t>中男組</t>
        </is>
      </c>
      <c r="B248" s="11" t="inlineStr">
        <is>
          <t>馬公</t>
        </is>
      </c>
      <c r="C248" s="11" t="inlineStr">
        <is>
          <t>林俊佑</t>
        </is>
      </c>
      <c r="D248" s="11" t="inlineStr">
        <is>
          <t>翁慧怡</t>
        </is>
      </c>
      <c r="E248" s="19" t="n">
        <v>438</v>
      </c>
    </row>
    <row customHeight="1" ht="16.5" r="249" s="29">
      <c r="A249" s="11" t="inlineStr">
        <is>
          <t>中男組</t>
        </is>
      </c>
      <c r="B249" s="11" t="inlineStr">
        <is>
          <t>馬公</t>
        </is>
      </c>
      <c r="C249" s="11" t="inlineStr">
        <is>
          <t>黃偉倫</t>
        </is>
      </c>
      <c r="D249" s="11" t="inlineStr">
        <is>
          <t>翁慧怡</t>
        </is>
      </c>
      <c r="E249" s="19" t="n">
        <v>439</v>
      </c>
    </row>
    <row customHeight="1" ht="16.5" r="250" s="29">
      <c r="A250" s="11" t="inlineStr">
        <is>
          <t>中男組</t>
        </is>
      </c>
      <c r="B250" s="11" t="inlineStr">
        <is>
          <t>馬公</t>
        </is>
      </c>
      <c r="C250" s="11" t="inlineStr">
        <is>
          <t>王均堂</t>
        </is>
      </c>
      <c r="D250" s="11" t="inlineStr">
        <is>
          <t>翁慧怡</t>
        </is>
      </c>
      <c r="E250" s="19" t="n">
        <v>440</v>
      </c>
    </row>
    <row customHeight="1" ht="16.5" r="251" s="29">
      <c r="A251" s="11" t="inlineStr">
        <is>
          <t>中男組</t>
        </is>
      </c>
      <c r="B251" s="11" t="inlineStr">
        <is>
          <t>馬公</t>
        </is>
      </c>
      <c r="C251" s="11" t="inlineStr">
        <is>
          <t>呂宗祥</t>
        </is>
      </c>
      <c r="D251" s="11" t="inlineStr">
        <is>
          <t>翁慧怡</t>
        </is>
      </c>
      <c r="E251" s="19" t="n">
        <v>441</v>
      </c>
    </row>
    <row customHeight="1" ht="16.5" r="252" s="29">
      <c r="A252" s="11" t="inlineStr">
        <is>
          <t>中男組</t>
        </is>
      </c>
      <c r="B252" s="11" t="inlineStr">
        <is>
          <t>馬公</t>
        </is>
      </c>
      <c r="C252" s="11" t="inlineStr">
        <is>
          <t>鄭睿宇</t>
        </is>
      </c>
      <c r="D252" s="11" t="inlineStr">
        <is>
          <t>翁慧怡</t>
        </is>
      </c>
      <c r="E252" s="19" t="n">
        <v>442</v>
      </c>
    </row>
    <row customHeight="1" ht="16.5" r="253" s="29">
      <c r="A253" s="11" t="inlineStr">
        <is>
          <t>中男組</t>
        </is>
      </c>
      <c r="B253" s="11" t="inlineStr">
        <is>
          <t>馬公</t>
        </is>
      </c>
      <c r="C253" s="11" t="inlineStr">
        <is>
          <t>薛皓仁</t>
        </is>
      </c>
      <c r="D253" s="11" t="inlineStr">
        <is>
          <t>張家羚</t>
        </is>
      </c>
      <c r="E253" s="19" t="n">
        <v>443</v>
      </c>
    </row>
    <row customHeight="1" ht="16.5" r="254" s="29">
      <c r="A254" s="11" t="inlineStr">
        <is>
          <t>中男組</t>
        </is>
      </c>
      <c r="B254" s="11" t="inlineStr">
        <is>
          <t>馬公</t>
        </is>
      </c>
      <c r="C254" s="11" t="inlineStr">
        <is>
          <t>許裕立</t>
        </is>
      </c>
      <c r="D254" s="11" t="inlineStr">
        <is>
          <t>張家羚</t>
        </is>
      </c>
      <c r="E254" s="19" t="n">
        <v>444</v>
      </c>
    </row>
    <row customHeight="1" ht="16.5" r="255" s="29">
      <c r="A255" s="11" t="inlineStr">
        <is>
          <t>中男組</t>
        </is>
      </c>
      <c r="B255" s="11" t="inlineStr">
        <is>
          <t>馬公</t>
        </is>
      </c>
      <c r="C255" s="11" t="inlineStr">
        <is>
          <t>吳昭賢</t>
        </is>
      </c>
      <c r="D255" s="11" t="inlineStr">
        <is>
          <t>張瓊琦</t>
        </is>
      </c>
      <c r="E255" s="19" t="n">
        <v>445</v>
      </c>
    </row>
    <row customHeight="1" ht="16.5" r="256" s="29">
      <c r="A256" s="11" t="inlineStr">
        <is>
          <t>中男組</t>
        </is>
      </c>
      <c r="B256" s="11" t="inlineStr">
        <is>
          <t>馬公</t>
        </is>
      </c>
      <c r="C256" s="11" t="inlineStr">
        <is>
          <t>葉家瑋</t>
        </is>
      </c>
      <c r="D256" s="11" t="inlineStr">
        <is>
          <t>張瓊琦</t>
        </is>
      </c>
      <c r="E256" s="19" t="n">
        <v>446</v>
      </c>
    </row>
    <row customHeight="1" ht="16.5" r="257" s="29">
      <c r="A257" s="11" t="inlineStr">
        <is>
          <t>中男組</t>
        </is>
      </c>
      <c r="B257" s="11" t="inlineStr">
        <is>
          <t>馬公</t>
        </is>
      </c>
      <c r="C257" s="11" t="inlineStr">
        <is>
          <t>葛侑軒</t>
        </is>
      </c>
      <c r="D257" s="11" t="inlineStr">
        <is>
          <t>張瓊琦</t>
        </is>
      </c>
      <c r="E257" s="19" t="n">
        <v>447</v>
      </c>
    </row>
    <row customHeight="1" ht="16.5" r="258" s="29">
      <c r="A258" s="11" t="inlineStr">
        <is>
          <t>中男組</t>
        </is>
      </c>
      <c r="B258" s="11" t="inlineStr">
        <is>
          <t>馬公</t>
        </is>
      </c>
      <c r="C258" s="11" t="inlineStr">
        <is>
          <t>呂宗榮</t>
        </is>
      </c>
      <c r="D258" s="11" t="inlineStr">
        <is>
          <t>張瓊琦</t>
        </is>
      </c>
      <c r="E258" s="19" t="n">
        <v>448</v>
      </c>
    </row>
    <row customHeight="1" ht="16.5" r="259" s="29">
      <c r="A259" s="11" t="inlineStr">
        <is>
          <t>中男組</t>
        </is>
      </c>
      <c r="B259" s="11" t="inlineStr">
        <is>
          <t>馬公</t>
        </is>
      </c>
      <c r="C259" s="11" t="inlineStr">
        <is>
          <t>張恩浩</t>
        </is>
      </c>
      <c r="D259" s="11" t="inlineStr">
        <is>
          <t>許雅喜</t>
        </is>
      </c>
      <c r="E259" s="19" t="n">
        <v>449</v>
      </c>
    </row>
    <row customHeight="1" ht="16.5" r="260" s="29">
      <c r="A260" s="11" t="inlineStr">
        <is>
          <t>中男組</t>
        </is>
      </c>
      <c r="B260" s="11" t="inlineStr">
        <is>
          <t>馬公</t>
        </is>
      </c>
      <c r="C260" s="11" t="inlineStr">
        <is>
          <t>鄭丞訓</t>
        </is>
      </c>
      <c r="D260" s="11" t="inlineStr">
        <is>
          <t>許雅喜</t>
        </is>
      </c>
      <c r="E260" s="19" t="n">
        <v>450</v>
      </c>
    </row>
    <row customHeight="1" ht="16.5" r="261" s="29">
      <c r="A261" s="11" t="inlineStr">
        <is>
          <t>中男組</t>
        </is>
      </c>
      <c r="B261" s="11" t="inlineStr">
        <is>
          <t>馬公</t>
        </is>
      </c>
      <c r="C261" s="11" t="inlineStr">
        <is>
          <t>藍篊傑</t>
        </is>
      </c>
      <c r="D261" s="11" t="inlineStr">
        <is>
          <t>蔡研菁</t>
        </is>
      </c>
      <c r="E261" s="19" t="n">
        <v>451</v>
      </c>
    </row>
    <row customHeight="1" ht="16.5" r="262" s="29">
      <c r="A262" s="11" t="inlineStr">
        <is>
          <t>中男組</t>
        </is>
      </c>
      <c r="B262" s="11" t="inlineStr">
        <is>
          <t>馬公</t>
        </is>
      </c>
      <c r="C262" s="11" t="inlineStr">
        <is>
          <t>黃童言</t>
        </is>
      </c>
      <c r="D262" s="11" t="inlineStr">
        <is>
          <t>謝佩伶</t>
        </is>
      </c>
      <c r="E262" s="19" t="n">
        <v>452</v>
      </c>
    </row>
    <row customHeight="1" ht="16.5" r="263" s="29">
      <c r="A263" s="11" t="inlineStr">
        <is>
          <t>中男組</t>
        </is>
      </c>
      <c r="B263" s="11" t="inlineStr">
        <is>
          <t>馬公</t>
        </is>
      </c>
      <c r="C263" s="11" t="inlineStr">
        <is>
          <t>王昜縉</t>
        </is>
      </c>
      <c r="D263" s="11" t="inlineStr">
        <is>
          <t>謝佩伶</t>
        </is>
      </c>
      <c r="E263" s="19" t="n">
        <v>453</v>
      </c>
    </row>
    <row customHeight="1" ht="16.5" r="264" s="29">
      <c r="A264" s="11" t="inlineStr">
        <is>
          <t>中男組</t>
        </is>
      </c>
      <c r="B264" s="11" t="inlineStr">
        <is>
          <t>馬公</t>
        </is>
      </c>
      <c r="C264" s="11" t="inlineStr">
        <is>
          <t>蔡宗祐</t>
        </is>
      </c>
      <c r="D264" s="11" t="inlineStr">
        <is>
          <t>謝佩伶</t>
        </is>
      </c>
      <c r="E264" s="19" t="n">
        <v>454</v>
      </c>
    </row>
    <row customHeight="1" ht="16.5" r="265" s="29">
      <c r="A265" s="11" t="inlineStr">
        <is>
          <t>中男組</t>
        </is>
      </c>
      <c r="B265" s="11" t="inlineStr">
        <is>
          <t>馬公</t>
        </is>
      </c>
      <c r="C265" s="11" t="inlineStr">
        <is>
          <t>吳珉震</t>
        </is>
      </c>
      <c r="D265" s="11" t="inlineStr">
        <is>
          <t>謝佩伶</t>
        </is>
      </c>
      <c r="E265" s="19" t="n">
        <v>455</v>
      </c>
    </row>
    <row customHeight="1" ht="16.5" r="266" s="29">
      <c r="A266" s="11" t="inlineStr">
        <is>
          <t>中男組</t>
        </is>
      </c>
      <c r="B266" s="11" t="inlineStr">
        <is>
          <t>馬公</t>
        </is>
      </c>
      <c r="C266" s="11" t="inlineStr">
        <is>
          <t>蔡侑偉</t>
        </is>
      </c>
      <c r="D266" s="11" t="inlineStr">
        <is>
          <t>謝輝章</t>
        </is>
      </c>
      <c r="E266" s="19" t="n">
        <v>456</v>
      </c>
    </row>
    <row customHeight="1" ht="16.5" r="267" s="29">
      <c r="A267" s="11" t="inlineStr">
        <is>
          <t>中男組</t>
        </is>
      </c>
      <c r="B267" s="11" t="inlineStr">
        <is>
          <t>馬公</t>
        </is>
      </c>
      <c r="C267" s="11" t="inlineStr">
        <is>
          <t>歐昇榜</t>
        </is>
      </c>
      <c r="D267" s="11" t="inlineStr">
        <is>
          <t>謝輝章</t>
        </is>
      </c>
      <c r="E267" s="19" t="n">
        <v>457</v>
      </c>
    </row>
    <row customHeight="1" ht="16.5" r="268" s="29">
      <c r="A268" s="11" t="inlineStr">
        <is>
          <t>中男組</t>
        </is>
      </c>
      <c r="B268" s="11" t="inlineStr">
        <is>
          <t>馬公</t>
        </is>
      </c>
      <c r="C268" s="11" t="inlineStr">
        <is>
          <t>魏品佑</t>
        </is>
      </c>
      <c r="D268" s="11" t="inlineStr">
        <is>
          <t>謝輝章</t>
        </is>
      </c>
      <c r="E268" s="19" t="n">
        <v>458</v>
      </c>
    </row>
    <row customHeight="1" ht="16.5" r="269" s="29">
      <c r="A269" s="11" t="inlineStr">
        <is>
          <t>中男組</t>
        </is>
      </c>
      <c r="B269" s="11" t="inlineStr">
        <is>
          <t>馬公</t>
        </is>
      </c>
      <c r="C269" s="11" t="inlineStr">
        <is>
          <t>蔡佳恩</t>
        </is>
      </c>
      <c r="D269" s="11" t="inlineStr">
        <is>
          <t>謝輝章</t>
        </is>
      </c>
      <c r="E269" s="19" t="n">
        <v>459</v>
      </c>
    </row>
    <row customHeight="1" ht="16.5" r="270" s="29">
      <c r="A270" s="11" t="inlineStr">
        <is>
          <t>高女組</t>
        </is>
      </c>
      <c r="B270" s="11" t="inlineStr">
        <is>
          <t>馬公</t>
        </is>
      </c>
      <c r="C270" s="11" t="inlineStr">
        <is>
          <t>陳柔羽</t>
        </is>
      </c>
      <c r="D270" s="11" t="inlineStr">
        <is>
          <t>李世文</t>
        </is>
      </c>
      <c r="E270" s="11" t="n">
        <v>520</v>
      </c>
    </row>
    <row customHeight="1" ht="16.5" r="271" s="29">
      <c r="A271" s="11" t="inlineStr">
        <is>
          <t>高女組</t>
        </is>
      </c>
      <c r="B271" s="11" t="inlineStr">
        <is>
          <t>馬公</t>
        </is>
      </c>
      <c r="C271" s="11" t="inlineStr">
        <is>
          <t>呂寶穎</t>
        </is>
      </c>
      <c r="D271" s="11" t="inlineStr">
        <is>
          <t>李世文</t>
        </is>
      </c>
      <c r="E271" s="11" t="n">
        <v>521</v>
      </c>
    </row>
    <row customHeight="1" ht="16.5" r="272" s="29">
      <c r="A272" s="11" t="inlineStr">
        <is>
          <t>高女組</t>
        </is>
      </c>
      <c r="B272" s="11" t="inlineStr">
        <is>
          <t>馬公</t>
        </is>
      </c>
      <c r="C272" s="11" t="inlineStr">
        <is>
          <t>陳育安</t>
        </is>
      </c>
      <c r="D272" s="11" t="inlineStr">
        <is>
          <t>洪建中</t>
        </is>
      </c>
      <c r="E272" s="11" t="n">
        <v>522</v>
      </c>
    </row>
    <row customHeight="1" ht="16.5" r="273" s="29">
      <c r="A273" s="11" t="inlineStr">
        <is>
          <t>高女組</t>
        </is>
      </c>
      <c r="B273" s="11" t="inlineStr">
        <is>
          <t>馬公</t>
        </is>
      </c>
      <c r="C273" s="11" t="inlineStr">
        <is>
          <t>洪慧芸</t>
        </is>
      </c>
      <c r="D273" s="11" t="inlineStr">
        <is>
          <t>洪建中</t>
        </is>
      </c>
      <c r="E273" s="11" t="n">
        <v>523</v>
      </c>
    </row>
    <row customHeight="1" ht="16.5" r="274" s="29">
      <c r="A274" s="11" t="inlineStr">
        <is>
          <t>高女組</t>
        </is>
      </c>
      <c r="B274" s="11" t="inlineStr">
        <is>
          <t>馬公</t>
        </is>
      </c>
      <c r="C274" s="11" t="inlineStr">
        <is>
          <t>陳  洋</t>
        </is>
      </c>
      <c r="D274" s="11" t="inlineStr">
        <is>
          <t>洪建中</t>
        </is>
      </c>
      <c r="E274" s="11" t="n">
        <v>524</v>
      </c>
    </row>
    <row customHeight="1" ht="16.5" r="275" s="29">
      <c r="A275" s="11" t="inlineStr">
        <is>
          <t>高女組</t>
        </is>
      </c>
      <c r="B275" s="11" t="inlineStr">
        <is>
          <t>馬公</t>
        </is>
      </c>
      <c r="C275" s="11" t="inlineStr">
        <is>
          <t>蔡予晨</t>
        </is>
      </c>
      <c r="D275" s="11" t="inlineStr">
        <is>
          <t>郭嘉偉</t>
        </is>
      </c>
      <c r="E275" s="11" t="n">
        <v>525</v>
      </c>
    </row>
    <row customHeight="1" ht="16.5" r="276" s="29">
      <c r="A276" s="11" t="inlineStr">
        <is>
          <t>高女組</t>
        </is>
      </c>
      <c r="B276" s="11" t="inlineStr">
        <is>
          <t>馬公</t>
        </is>
      </c>
      <c r="C276" s="11" t="inlineStr">
        <is>
          <t>許燕玲</t>
        </is>
      </c>
      <c r="D276" s="11" t="inlineStr">
        <is>
          <t>賴剛鈺</t>
        </is>
      </c>
      <c r="E276" s="11" t="n">
        <v>526</v>
      </c>
    </row>
    <row customHeight="1" ht="16.5" r="277" s="29">
      <c r="A277" s="11" t="inlineStr">
        <is>
          <t>高女組</t>
        </is>
      </c>
      <c r="B277" s="11" t="inlineStr">
        <is>
          <t>馬公</t>
        </is>
      </c>
      <c r="C277" s="11" t="inlineStr">
        <is>
          <t>李禹沁</t>
        </is>
      </c>
      <c r="D277" s="11" t="inlineStr">
        <is>
          <t>賴剛鈺</t>
        </is>
      </c>
      <c r="E277" s="11" t="n">
        <v>527</v>
      </c>
    </row>
    <row customHeight="1" ht="16.5" r="278" s="29">
      <c r="A278" s="11" t="inlineStr">
        <is>
          <t>高女組</t>
        </is>
      </c>
      <c r="B278" s="11" t="inlineStr">
        <is>
          <t>馬公</t>
        </is>
      </c>
      <c r="C278" s="11" t="inlineStr">
        <is>
          <t>陳禹瑄</t>
        </is>
      </c>
      <c r="D278" s="11" t="inlineStr">
        <is>
          <t>謝光榮</t>
        </is>
      </c>
      <c r="E278" s="11" t="n">
        <v>528</v>
      </c>
    </row>
    <row customHeight="1" ht="16.5" r="279" s="29">
      <c r="A279" s="11" t="inlineStr">
        <is>
          <t>高女組</t>
        </is>
      </c>
      <c r="B279" s="11" t="inlineStr">
        <is>
          <t>馬公</t>
        </is>
      </c>
      <c r="C279" s="11" t="inlineStr">
        <is>
          <t>陳彥嘉</t>
        </is>
      </c>
      <c r="D279" s="11" t="inlineStr">
        <is>
          <t>謝光榮</t>
        </is>
      </c>
      <c r="E279" s="11" t="n">
        <v>529</v>
      </c>
    </row>
    <row customHeight="1" ht="16.5" r="280" s="29">
      <c r="A280" s="11" t="inlineStr">
        <is>
          <t>高女組</t>
        </is>
      </c>
      <c r="B280" s="11" t="inlineStr">
        <is>
          <t>馬公</t>
        </is>
      </c>
      <c r="C280" s="11" t="inlineStr">
        <is>
          <t>葛芊宇</t>
        </is>
      </c>
      <c r="D280" s="11" t="inlineStr">
        <is>
          <t>謝光榮</t>
        </is>
      </c>
      <c r="E280" s="11" t="n">
        <v>530</v>
      </c>
    </row>
    <row customHeight="1" ht="16.5" r="281" s="29">
      <c r="A281" s="11" t="inlineStr">
        <is>
          <t>高女組</t>
        </is>
      </c>
      <c r="B281" s="11" t="inlineStr">
        <is>
          <t>馬公</t>
        </is>
      </c>
      <c r="C281" s="11" t="inlineStr">
        <is>
          <t>李文婷</t>
        </is>
      </c>
      <c r="D281" s="11" t="inlineStr">
        <is>
          <t>蘇美玉</t>
        </is>
      </c>
      <c r="E281" s="11" t="n">
        <v>531</v>
      </c>
    </row>
    <row customHeight="1" ht="16.5" r="282" s="29">
      <c r="A282" s="11" t="inlineStr">
        <is>
          <t>高女組</t>
        </is>
      </c>
      <c r="B282" s="11" t="inlineStr">
        <is>
          <t>馬公</t>
        </is>
      </c>
      <c r="C282" s="11" t="inlineStr">
        <is>
          <t>鄭少芊</t>
        </is>
      </c>
      <c r="D282" s="11" t="inlineStr">
        <is>
          <t>蘇美玉</t>
        </is>
      </c>
      <c r="E282" s="11" t="n">
        <v>532</v>
      </c>
    </row>
    <row customHeight="1" ht="16.5" r="283" s="29">
      <c r="A283" s="11" t="inlineStr">
        <is>
          <t>高女組</t>
        </is>
      </c>
      <c r="B283" s="11" t="inlineStr">
        <is>
          <t>馬公</t>
        </is>
      </c>
      <c r="C283" s="11" t="inlineStr">
        <is>
          <t>范喜樂</t>
        </is>
      </c>
      <c r="D283" s="11" t="inlineStr">
        <is>
          <t>蘇美玉</t>
        </is>
      </c>
      <c r="E283" s="11" t="n">
        <v>533</v>
      </c>
    </row>
    <row customHeight="1" ht="16.5" r="284" s="29">
      <c r="A284" s="11" t="inlineStr">
        <is>
          <t>高女組</t>
        </is>
      </c>
      <c r="B284" s="11" t="inlineStr">
        <is>
          <t>馬公</t>
        </is>
      </c>
      <c r="C284" s="11" t="inlineStr">
        <is>
          <t>王俞晴</t>
        </is>
      </c>
      <c r="D284" s="11" t="inlineStr">
        <is>
          <t>蘇美玉</t>
        </is>
      </c>
      <c r="E284" s="11" t="n">
        <v>534</v>
      </c>
    </row>
    <row customHeight="1" ht="16.5" r="285" s="29">
      <c r="A285" s="11" t="inlineStr">
        <is>
          <t>高男組</t>
        </is>
      </c>
      <c r="B285" s="11" t="inlineStr">
        <is>
          <t>馬公</t>
        </is>
      </c>
      <c r="C285" s="11" t="inlineStr">
        <is>
          <t>黃健傑</t>
        </is>
      </c>
      <c r="D285" s="11" t="inlineStr">
        <is>
          <t>李世文</t>
        </is>
      </c>
      <c r="E285" s="11" t="n">
        <v>612</v>
      </c>
    </row>
    <row customHeight="1" ht="16.5" r="286" s="29">
      <c r="A286" s="11" t="inlineStr">
        <is>
          <t>高男組</t>
        </is>
      </c>
      <c r="B286" s="11" t="inlineStr">
        <is>
          <t>馬公</t>
        </is>
      </c>
      <c r="C286" s="11" t="inlineStr">
        <is>
          <t>鄭宇家</t>
        </is>
      </c>
      <c r="D286" s="11" t="inlineStr">
        <is>
          <t>李世文</t>
        </is>
      </c>
      <c r="E286" s="11" t="n">
        <v>613</v>
      </c>
    </row>
    <row customHeight="1" ht="16.5" r="287" s="29">
      <c r="A287" s="11" t="inlineStr">
        <is>
          <t>高男組</t>
        </is>
      </c>
      <c r="B287" s="11" t="inlineStr">
        <is>
          <t>馬公</t>
        </is>
      </c>
      <c r="C287" s="11" t="inlineStr">
        <is>
          <t>吳潁銓</t>
        </is>
      </c>
      <c r="D287" s="11" t="inlineStr">
        <is>
          <t>郭嘉偉</t>
        </is>
      </c>
      <c r="E287" s="11" t="n">
        <v>614</v>
      </c>
    </row>
    <row customHeight="1" ht="16.5" r="288" s="29">
      <c r="A288" s="11" t="inlineStr">
        <is>
          <t>高男組</t>
        </is>
      </c>
      <c r="B288" s="11" t="inlineStr">
        <is>
          <t>馬公</t>
        </is>
      </c>
      <c r="C288" s="11" t="inlineStr">
        <is>
          <t>洪敬堯</t>
        </is>
      </c>
      <c r="D288" s="11" t="inlineStr">
        <is>
          <t>郭嘉偉</t>
        </is>
      </c>
      <c r="E288" s="11" t="n">
        <v>615</v>
      </c>
    </row>
    <row customHeight="1" ht="16.5" r="289" s="29">
      <c r="A289" s="11" t="inlineStr">
        <is>
          <t>高男組</t>
        </is>
      </c>
      <c r="B289" s="11" t="inlineStr">
        <is>
          <t>馬公</t>
        </is>
      </c>
      <c r="C289" s="11" t="inlineStr">
        <is>
          <t>許紀樵</t>
        </is>
      </c>
      <c r="D289" s="11" t="inlineStr">
        <is>
          <t>郭嘉偉</t>
        </is>
      </c>
      <c r="E289" s="11" t="n">
        <v>616</v>
      </c>
    </row>
    <row customHeight="1" ht="16.5" r="290" s="29">
      <c r="A290" s="11" t="inlineStr">
        <is>
          <t>高男組</t>
        </is>
      </c>
      <c r="B290" s="11" t="inlineStr">
        <is>
          <t>馬公</t>
        </is>
      </c>
      <c r="C290" s="11" t="inlineStr">
        <is>
          <t>吳莛凱</t>
        </is>
      </c>
      <c r="D290" s="11" t="inlineStr">
        <is>
          <t>楊明耀</t>
        </is>
      </c>
      <c r="E290" s="11" t="n">
        <v>617</v>
      </c>
    </row>
    <row customHeight="1" ht="16.5" r="291" s="29">
      <c r="A291" s="11" t="inlineStr">
        <is>
          <t>高男組</t>
        </is>
      </c>
      <c r="B291" s="11" t="inlineStr">
        <is>
          <t>馬公</t>
        </is>
      </c>
      <c r="C291" s="11" t="inlineStr">
        <is>
          <t>陳嘉愿</t>
        </is>
      </c>
      <c r="D291" s="11" t="inlineStr">
        <is>
          <t>賴剛鈺</t>
        </is>
      </c>
      <c r="E291" s="11" t="n">
        <v>618</v>
      </c>
    </row>
    <row customHeight="1" ht="16.5" r="292" s="29">
      <c r="A292" s="11" t="inlineStr">
        <is>
          <t>高男組</t>
        </is>
      </c>
      <c r="B292" s="11" t="inlineStr">
        <is>
          <t>馬公</t>
        </is>
      </c>
      <c r="C292" s="11" t="inlineStr">
        <is>
          <t>徐梓鳴</t>
        </is>
      </c>
      <c r="D292" s="11" t="inlineStr">
        <is>
          <t>賴剛鈺</t>
        </is>
      </c>
      <c r="E292" s="11" t="n">
        <v>619</v>
      </c>
    </row>
    <row customHeight="1" ht="16.5" r="293" s="29">
      <c r="A293" s="11" t="inlineStr">
        <is>
          <t>低女組</t>
        </is>
      </c>
      <c r="B293" s="11" t="inlineStr">
        <is>
          <t>菓葉</t>
        </is>
      </c>
      <c r="C293" s="11" t="inlineStr">
        <is>
          <t>許雅惠</t>
        </is>
      </c>
      <c r="D293" s="11" t="inlineStr">
        <is>
          <t>林秀芳</t>
        </is>
      </c>
      <c r="E293" s="11" t="n">
        <v>152</v>
      </c>
    </row>
    <row customHeight="1" ht="16.5" r="294" s="29">
      <c r="A294" s="11" t="inlineStr">
        <is>
          <t>低女組</t>
        </is>
      </c>
      <c r="B294" s="11" t="inlineStr">
        <is>
          <t>菓葉</t>
        </is>
      </c>
      <c r="C294" s="11" t="inlineStr">
        <is>
          <t>盧雨晴</t>
        </is>
      </c>
      <c r="D294" s="11" t="inlineStr">
        <is>
          <t>林秀芳</t>
        </is>
      </c>
      <c r="E294" s="11" t="n">
        <v>153</v>
      </c>
    </row>
    <row customHeight="1" ht="16.5" r="295" s="29">
      <c r="A295" s="11" t="inlineStr">
        <is>
          <t>低女組</t>
        </is>
      </c>
      <c r="B295" s="11" t="inlineStr">
        <is>
          <t>菓葉</t>
        </is>
      </c>
      <c r="C295" s="11" t="inlineStr">
        <is>
          <t>許溫蕎</t>
        </is>
      </c>
      <c r="D295" s="11" t="inlineStr">
        <is>
          <t>林秀芳</t>
        </is>
      </c>
      <c r="E295" s="11" t="n">
        <v>154</v>
      </c>
    </row>
    <row customHeight="1" ht="16.5" r="296" s="29">
      <c r="A296" s="21" t="inlineStr">
        <is>
          <t>低男組</t>
        </is>
      </c>
      <c r="B296" s="21" t="inlineStr">
        <is>
          <t>菓葉</t>
        </is>
      </c>
      <c r="C296" s="21" t="inlineStr">
        <is>
          <t>許文豪</t>
        </is>
      </c>
      <c r="D296" s="21" t="inlineStr">
        <is>
          <t>林秀芳</t>
        </is>
      </c>
      <c r="E296" s="11" t="n">
        <v>283</v>
      </c>
    </row>
    <row customHeight="1" ht="16.5" r="297" s="29">
      <c r="A297" s="11" t="inlineStr">
        <is>
          <t>中女組</t>
        </is>
      </c>
      <c r="B297" s="11" t="inlineStr">
        <is>
          <t>菓葉</t>
        </is>
      </c>
      <c r="C297" s="11" t="inlineStr">
        <is>
          <t>莊惠晴</t>
        </is>
      </c>
      <c r="D297" s="11" t="inlineStr">
        <is>
          <t>林秀芳</t>
        </is>
      </c>
      <c r="E297" s="11" t="n">
        <v>347</v>
      </c>
    </row>
    <row customHeight="1" ht="16.5" r="298" s="29">
      <c r="A298" s="11" t="inlineStr">
        <is>
          <t>中女組</t>
        </is>
      </c>
      <c r="B298" s="11" t="inlineStr">
        <is>
          <t>菓葉</t>
        </is>
      </c>
      <c r="C298" s="11" t="inlineStr">
        <is>
          <t>盧佩欣</t>
        </is>
      </c>
      <c r="D298" s="11" t="inlineStr">
        <is>
          <t>林秀芳</t>
        </is>
      </c>
      <c r="E298" s="11" t="n">
        <v>348</v>
      </c>
    </row>
    <row customHeight="1" ht="16.5" r="299" s="29">
      <c r="A299" s="11" t="inlineStr">
        <is>
          <t>高男組</t>
        </is>
      </c>
      <c r="B299" s="11" t="inlineStr">
        <is>
          <t>菓葉</t>
        </is>
      </c>
      <c r="C299" s="11" t="inlineStr">
        <is>
          <t>許嘉宇</t>
        </is>
      </c>
      <c r="D299" s="11" t="inlineStr">
        <is>
          <t>林秀芳</t>
        </is>
      </c>
      <c r="E299" s="11" t="n">
        <v>620</v>
      </c>
    </row>
    <row customHeight="1" ht="16.5" r="300" s="29">
      <c r="A300" s="11" t="inlineStr">
        <is>
          <t>高男組</t>
        </is>
      </c>
      <c r="B300" s="11" t="inlineStr">
        <is>
          <t>菓葉</t>
        </is>
      </c>
      <c r="C300" s="11" t="inlineStr">
        <is>
          <t>陳文賢</t>
        </is>
      </c>
      <c r="D300" s="11" t="inlineStr">
        <is>
          <t>林秀芳</t>
        </is>
      </c>
      <c r="E300" s="11" t="n">
        <v>621</v>
      </c>
    </row>
    <row customHeight="1" ht="16.5" r="301" s="29">
      <c r="A301" s="11" t="inlineStr">
        <is>
          <t>高男組</t>
        </is>
      </c>
      <c r="B301" s="11" t="inlineStr">
        <is>
          <t>菓葉</t>
        </is>
      </c>
      <c r="C301" s="11" t="inlineStr">
        <is>
          <t>劉昱成</t>
        </is>
      </c>
      <c r="D301" s="11" t="inlineStr">
        <is>
          <t>林秀芳</t>
        </is>
      </c>
      <c r="E301" s="11" t="n">
        <v>622</v>
      </c>
    </row>
    <row customHeight="1" ht="16.5" r="302" s="29">
      <c r="A302" s="11" t="inlineStr">
        <is>
          <t>高男組</t>
        </is>
      </c>
      <c r="B302" s="11" t="inlineStr">
        <is>
          <t>菓葉</t>
        </is>
      </c>
      <c r="C302" s="11" t="inlineStr">
        <is>
          <t>許晉瑋</t>
        </is>
      </c>
      <c r="D302" s="11" t="inlineStr">
        <is>
          <t>林秀芳</t>
        </is>
      </c>
      <c r="E302" s="11" t="n">
        <v>623</v>
      </c>
    </row>
    <row customHeight="1" ht="16.5" r="303" s="29">
      <c r="A303" s="11" t="inlineStr">
        <is>
          <t>中男組</t>
        </is>
      </c>
      <c r="B303" s="11" t="inlineStr">
        <is>
          <t>嵵裡</t>
        </is>
      </c>
      <c r="C303" s="11" t="inlineStr">
        <is>
          <t>陳逸軒</t>
        </is>
      </c>
      <c r="D303" s="11" t="inlineStr">
        <is>
          <t>張榆英</t>
        </is>
      </c>
      <c r="E303" s="19" t="n">
        <v>460</v>
      </c>
    </row>
    <row customHeight="1" ht="16.5" r="304" s="29">
      <c r="A304" s="3" t="n"/>
      <c r="B304" s="3" t="n"/>
    </row>
    <row customHeight="1" ht="16.5" r="305" s="29">
      <c r="A305" s="3" t="n"/>
      <c r="B305" s="3" t="n"/>
    </row>
    <row customHeight="1" ht="16.5" r="306" s="29">
      <c r="A306" s="3" t="n"/>
      <c r="B306" s="3" t="n"/>
    </row>
    <row customHeight="1" ht="16.5" r="307" s="29">
      <c r="A307" s="3" t="n"/>
      <c r="B307" s="3" t="n"/>
    </row>
    <row customHeight="1" ht="16.5" r="308" s="29">
      <c r="A308" s="3" t="n"/>
      <c r="B308" s="3" t="n"/>
    </row>
    <row customHeight="1" ht="16.5" r="309" s="29">
      <c r="A309" s="3" t="n"/>
      <c r="B309" s="3" t="n"/>
    </row>
    <row customHeight="1" ht="16.5" r="310" s="29">
      <c r="A310" s="3" t="n"/>
      <c r="B310" s="3" t="n"/>
    </row>
    <row customHeight="1" ht="16.5" r="311" s="29">
      <c r="A311" s="3" t="n"/>
      <c r="B311" s="3" t="n"/>
    </row>
    <row customHeight="1" ht="16.5" r="312" s="29">
      <c r="A312" s="3" t="n"/>
      <c r="B312" s="3" t="n"/>
    </row>
    <row customHeight="1" ht="16.5" r="313" s="29">
      <c r="A313" s="3" t="n"/>
      <c r="B313" s="3" t="n"/>
    </row>
    <row customHeight="1" ht="16.5" r="314" s="29">
      <c r="A314" s="3" t="n"/>
      <c r="B314" s="3" t="n"/>
    </row>
    <row customHeight="1" ht="16.5" r="315" s="29">
      <c r="A315" s="3" t="n"/>
      <c r="B315" s="3" t="n"/>
    </row>
    <row customHeight="1" ht="16.5" r="316" s="29">
      <c r="A316" s="3" t="n"/>
      <c r="B316" s="3" t="n"/>
    </row>
    <row customHeight="1" ht="16.5" r="317" s="29">
      <c r="A317" s="3" t="n"/>
      <c r="B317" s="3" t="n"/>
    </row>
    <row customHeight="1" ht="16.5" r="318" s="29">
      <c r="A318" s="3" t="n"/>
      <c r="B318" s="3" t="n"/>
    </row>
    <row customHeight="1" ht="16.5" r="319" s="29">
      <c r="A319" s="3" t="n"/>
      <c r="B319" s="3" t="n"/>
    </row>
    <row customHeight="1" ht="16.5" r="320" s="29">
      <c r="A320" s="3" t="n"/>
      <c r="B320" s="3" t="n"/>
    </row>
    <row customHeight="1" ht="16.5" r="321" s="29">
      <c r="A321" s="3" t="n"/>
      <c r="B321" s="3" t="n"/>
    </row>
    <row customHeight="1" ht="16.5" r="322" s="29">
      <c r="A322" s="3" t="n"/>
      <c r="B322" s="3" t="n"/>
    </row>
    <row customHeight="1" ht="16.5" r="323" s="29">
      <c r="A323" s="3" t="n"/>
      <c r="B323" s="3" t="n"/>
    </row>
    <row customHeight="1" ht="16.5" r="324" s="29">
      <c r="A324" s="3" t="n"/>
      <c r="B324" s="3" t="n"/>
    </row>
    <row customHeight="1" ht="16.5" r="325" s="29">
      <c r="A325" s="3" t="n"/>
      <c r="B325" s="3" t="n"/>
    </row>
    <row customHeight="1" ht="16.5" r="326" s="29">
      <c r="A326" s="3" t="n"/>
      <c r="B326" s="3" t="n"/>
    </row>
    <row customHeight="1" ht="16.5" r="327" s="29">
      <c r="A327" s="3" t="n"/>
      <c r="B327" s="3" t="n"/>
    </row>
    <row customHeight="1" ht="16.5" r="328" s="29">
      <c r="A328" s="3" t="n"/>
      <c r="B328" s="3" t="n"/>
    </row>
    <row customHeight="1" ht="16.5" r="329" s="29">
      <c r="A329" s="3" t="n"/>
      <c r="B329" s="3" t="n"/>
    </row>
    <row customHeight="1" ht="16.5" r="330" s="29">
      <c r="A330" s="3" t="n"/>
      <c r="B330" s="3" t="n"/>
    </row>
    <row customHeight="1" ht="16.5" r="331" s="29">
      <c r="A331" s="3" t="n"/>
      <c r="B331" s="3" t="n"/>
    </row>
    <row customHeight="1" ht="16.5" r="332" s="29">
      <c r="A332" s="3" t="n"/>
      <c r="B332" s="3" t="n"/>
    </row>
    <row customHeight="1" ht="16.5" r="333" s="29">
      <c r="A333" s="3" t="n"/>
      <c r="B333" s="3" t="n"/>
    </row>
    <row customHeight="1" ht="16.5" r="334" s="29">
      <c r="A334" s="3" t="n"/>
      <c r="B334" s="3" t="n"/>
    </row>
    <row customHeight="1" ht="16.5" r="335" s="29">
      <c r="A335" s="3" t="n"/>
      <c r="B335" s="3" t="n"/>
    </row>
    <row customHeight="1" ht="16.5" r="336" s="29">
      <c r="A336" s="3" t="n"/>
      <c r="B336" s="3" t="n"/>
    </row>
    <row customHeight="1" ht="16.5" r="337" s="29">
      <c r="A337" s="3" t="n"/>
      <c r="B337" s="3" t="n"/>
    </row>
    <row customHeight="1" ht="16.5" r="338" s="29">
      <c r="A338" s="3" t="n"/>
      <c r="B338" s="3" t="n"/>
    </row>
    <row customHeight="1" ht="16.5" r="339" s="29">
      <c r="A339" s="3" t="n"/>
      <c r="B339" s="3" t="n"/>
    </row>
    <row customHeight="1" ht="16.5" r="340" s="29">
      <c r="A340" s="3" t="n"/>
      <c r="B340" s="3" t="n"/>
    </row>
    <row customHeight="1" ht="16.5" r="341" s="29">
      <c r="A341" s="3" t="n"/>
      <c r="B341" s="3" t="n"/>
    </row>
    <row customHeight="1" ht="16.5" r="342" s="29">
      <c r="A342" s="3" t="n"/>
      <c r="B342" s="3" t="n"/>
    </row>
    <row customHeight="1" ht="16.5" r="343" s="29">
      <c r="A343" s="3" t="n"/>
      <c r="B343" s="3" t="n"/>
    </row>
    <row customHeight="1" ht="16.5" r="344" s="29">
      <c r="A344" s="3" t="n"/>
      <c r="B344" s="3" t="n"/>
    </row>
    <row customHeight="1" ht="16.5" r="345" s="29">
      <c r="A345" s="3" t="n"/>
      <c r="B345" s="3" t="n"/>
    </row>
    <row customHeight="1" ht="16.5" r="346" s="29">
      <c r="A346" s="3" t="n"/>
      <c r="B346" s="3" t="n"/>
    </row>
    <row customHeight="1" ht="16.5" r="347" s="29">
      <c r="A347" s="3" t="n"/>
      <c r="B347" s="3" t="n"/>
    </row>
    <row customHeight="1" ht="16.5" r="348" s="29">
      <c r="A348" s="3" t="n"/>
      <c r="B348" s="3" t="n"/>
    </row>
    <row customHeight="1" ht="16.5" r="349" s="29">
      <c r="A349" s="3" t="n"/>
      <c r="B349" s="3" t="n"/>
    </row>
    <row customHeight="1" ht="16.5" r="350" s="29">
      <c r="A350" s="3" t="n"/>
      <c r="B350" s="3" t="n"/>
    </row>
    <row customHeight="1" ht="16.5" r="351" s="29">
      <c r="A351" s="3" t="n"/>
      <c r="B351" s="3" t="n"/>
    </row>
    <row customHeight="1" ht="16.5" r="352" s="29">
      <c r="A352" s="3" t="n"/>
      <c r="B352" s="3" t="n"/>
    </row>
    <row customHeight="1" ht="16.5" r="353" s="29">
      <c r="A353" s="3" t="n"/>
      <c r="B353" s="3" t="n"/>
    </row>
    <row customHeight="1" ht="16.5" r="354" s="29">
      <c r="A354" s="3" t="n"/>
      <c r="B354" s="3" t="n"/>
    </row>
    <row customHeight="1" ht="16.5" r="355" s="29">
      <c r="A355" s="3" t="n"/>
      <c r="B355" s="3" t="n"/>
    </row>
    <row customHeight="1" ht="16.5" r="356" s="29">
      <c r="A356" s="3" t="n"/>
      <c r="B356" s="3" t="n"/>
    </row>
    <row customHeight="1" ht="16.5" r="357" s="29">
      <c r="A357" s="3" t="n"/>
      <c r="B357" s="3" t="n"/>
    </row>
    <row customHeight="1" ht="16.5" r="358" s="29">
      <c r="A358" s="3" t="n"/>
      <c r="B358" s="3" t="n"/>
    </row>
    <row customHeight="1" ht="16.5" r="359" s="29">
      <c r="A359" s="3" t="n"/>
      <c r="B359" s="3" t="n"/>
    </row>
    <row customHeight="1" ht="16.5" r="360" s="29">
      <c r="A360" s="3" t="n"/>
      <c r="B360" s="3" t="n"/>
    </row>
    <row customHeight="1" ht="16.5" r="361" s="29">
      <c r="A361" s="3" t="n"/>
      <c r="B361" s="3" t="n"/>
    </row>
    <row customHeight="1" ht="16.5" r="362" s="29">
      <c r="A362" s="3" t="n"/>
      <c r="B362" s="3" t="n"/>
    </row>
    <row customHeight="1" ht="16.5" r="363" s="29">
      <c r="A363" s="3" t="n"/>
      <c r="B363" s="3" t="n"/>
    </row>
    <row customHeight="1" ht="16.5" r="364" s="29">
      <c r="A364" s="3" t="n"/>
      <c r="B364" s="3" t="n"/>
    </row>
    <row customHeight="1" ht="16.5" r="365" s="29">
      <c r="A365" s="3" t="n"/>
      <c r="B365" s="3" t="n"/>
    </row>
    <row customHeight="1" ht="16.5" r="366" s="29">
      <c r="A366" s="3" t="n"/>
      <c r="B366" s="3" t="n"/>
    </row>
    <row customHeight="1" ht="16.5" r="367" s="29">
      <c r="A367" s="3" t="n"/>
      <c r="B367" s="3" t="n"/>
    </row>
    <row customHeight="1" ht="16.5" r="368" s="29">
      <c r="A368" s="3" t="n"/>
      <c r="B368" s="3" t="n"/>
    </row>
    <row customHeight="1" ht="16.5" r="369" s="29">
      <c r="A369" s="3" t="n"/>
      <c r="B369" s="3" t="n"/>
    </row>
    <row customHeight="1" ht="16.5" r="370" s="29">
      <c r="A370" s="3" t="n"/>
      <c r="B370" s="3" t="n"/>
    </row>
    <row customHeight="1" ht="16.5" r="371" s="29">
      <c r="A371" s="3" t="n"/>
      <c r="B371" s="3" t="n"/>
    </row>
    <row customHeight="1" ht="16.5" r="372" s="29">
      <c r="A372" s="3" t="n"/>
      <c r="B372" s="3" t="n"/>
    </row>
    <row customHeight="1" ht="16.5" r="373" s="29">
      <c r="A373" s="3" t="n"/>
      <c r="B373" s="3" t="n"/>
    </row>
    <row customHeight="1" ht="16.5" r="374" s="29">
      <c r="A374" s="3" t="n"/>
      <c r="B374" s="3" t="n"/>
    </row>
    <row customHeight="1" ht="16.5" r="375" s="29">
      <c r="A375" s="3" t="n"/>
      <c r="B375" s="3" t="n"/>
    </row>
    <row customHeight="1" ht="16.5" r="376" s="29">
      <c r="A376" s="3" t="n"/>
      <c r="B376" s="3" t="n"/>
    </row>
    <row customHeight="1" ht="16.5" r="377" s="29">
      <c r="A377" s="3" t="n"/>
      <c r="B377" s="3" t="n"/>
    </row>
    <row customHeight="1" ht="16.5" r="378" s="29">
      <c r="A378" s="3" t="n"/>
      <c r="B378" s="3" t="n"/>
    </row>
    <row customHeight="1" ht="16.5" r="379" s="29">
      <c r="A379" s="3" t="n"/>
      <c r="B379" s="3" t="n"/>
    </row>
    <row customHeight="1" ht="16.5" r="380" s="29">
      <c r="A380" s="3" t="n"/>
      <c r="B380" s="3" t="n"/>
    </row>
    <row customHeight="1" ht="16.5" r="381" s="29">
      <c r="A381" s="3" t="n"/>
      <c r="B381" s="3" t="n"/>
    </row>
    <row customHeight="1" ht="16.5" r="382" s="29">
      <c r="A382" s="3" t="n"/>
      <c r="B382" s="3" t="n"/>
    </row>
    <row customHeight="1" ht="16.5" r="383" s="29">
      <c r="A383" s="3" t="n"/>
      <c r="B383" s="3" t="n"/>
    </row>
    <row customHeight="1" ht="16.5" r="384" s="29">
      <c r="A384" s="3" t="n"/>
      <c r="B384" s="3" t="n"/>
    </row>
    <row customHeight="1" ht="16.5" r="385" s="29">
      <c r="A385" s="3" t="n"/>
      <c r="B385" s="3" t="n"/>
    </row>
    <row customHeight="1" ht="16.5" r="386" s="29">
      <c r="A386" s="3" t="n"/>
      <c r="B386" s="3" t="n"/>
    </row>
    <row customHeight="1" ht="16.5" r="387" s="29">
      <c r="A387" s="3" t="n"/>
      <c r="B387" s="3" t="n"/>
    </row>
    <row customHeight="1" ht="16.5" r="388" s="29">
      <c r="A388" s="3" t="n"/>
      <c r="B388" s="3" t="n"/>
    </row>
    <row customHeight="1" ht="16.5" r="389" s="29">
      <c r="A389" s="3" t="n"/>
      <c r="B389" s="3" t="n"/>
    </row>
    <row customHeight="1" ht="16.5" r="390" s="29">
      <c r="A390" s="3" t="n"/>
      <c r="B390" s="3" t="n"/>
    </row>
    <row customHeight="1" ht="16.5" r="391" s="29">
      <c r="A391" s="3" t="n"/>
      <c r="B391" s="3" t="n"/>
    </row>
    <row customHeight="1" ht="16.5" r="392" s="29">
      <c r="A392" s="3" t="n"/>
      <c r="B392" s="3" t="n"/>
    </row>
    <row customHeight="1" ht="16.5" r="393" s="29">
      <c r="A393" s="3" t="n"/>
      <c r="B393" s="3" t="n"/>
    </row>
    <row customHeight="1" ht="16.5" r="394" s="29">
      <c r="A394" s="3" t="n"/>
      <c r="B394" s="3" t="n"/>
    </row>
    <row customHeight="1" ht="16.5" r="395" s="29">
      <c r="A395" s="3" t="n"/>
      <c r="B395" s="3" t="n"/>
    </row>
    <row customHeight="1" ht="16.5" r="396" s="29">
      <c r="A396" s="3" t="n"/>
      <c r="B396" s="3" t="n"/>
    </row>
    <row customHeight="1" ht="16.5" r="397" s="29">
      <c r="A397" s="3" t="n"/>
      <c r="B397" s="3" t="n"/>
    </row>
    <row customHeight="1" ht="16.5" r="398" s="29">
      <c r="A398" s="3" t="n"/>
      <c r="B398" s="3" t="n"/>
    </row>
    <row customHeight="1" ht="16.5" r="399" s="29">
      <c r="A399" s="3" t="n"/>
      <c r="B399" s="3" t="n"/>
    </row>
    <row customHeight="1" ht="16.5" r="400" s="29">
      <c r="A400" s="3" t="n"/>
      <c r="B400" s="3" t="n"/>
    </row>
    <row customHeight="1" ht="16.5" r="401" s="29">
      <c r="A401" s="3" t="n"/>
      <c r="B401" s="3" t="n"/>
    </row>
    <row customHeight="1" ht="16.5" r="402" s="29">
      <c r="A402" s="3" t="n"/>
      <c r="B402" s="3" t="n"/>
    </row>
    <row customHeight="1" ht="16.5" r="403" s="29">
      <c r="A403" s="3" t="n"/>
      <c r="B403" s="3" t="n"/>
    </row>
    <row customHeight="1" ht="16.5" r="404" s="29">
      <c r="A404" s="3" t="n"/>
      <c r="B404" s="3" t="n"/>
    </row>
    <row customHeight="1" ht="16.5" r="405" s="29">
      <c r="A405" s="3" t="n"/>
      <c r="B405" s="3" t="n"/>
    </row>
    <row customHeight="1" ht="16.5" r="406" s="29">
      <c r="A406" s="3" t="n"/>
      <c r="B406" s="3" t="n"/>
    </row>
    <row customHeight="1" ht="16.5" r="407" s="29">
      <c r="A407" s="3" t="n"/>
      <c r="B407" s="3" t="n"/>
    </row>
    <row customHeight="1" ht="16.5" r="408" s="29">
      <c r="A408" s="3" t="n"/>
      <c r="B408" s="3" t="n"/>
    </row>
    <row customHeight="1" ht="16.5" r="409" s="29">
      <c r="A409" s="3" t="n"/>
      <c r="B409" s="3" t="n"/>
    </row>
    <row customHeight="1" ht="16.5" r="410" s="29">
      <c r="A410" s="3" t="n"/>
      <c r="B410" s="3" t="n"/>
    </row>
    <row customHeight="1" ht="16.5" r="411" s="29">
      <c r="A411" s="3" t="n"/>
      <c r="B411" s="3" t="n"/>
    </row>
    <row customHeight="1" ht="16.5" r="412" s="29">
      <c r="A412" s="3" t="n"/>
      <c r="B412" s="3" t="n"/>
    </row>
    <row customHeight="1" ht="16.5" r="413" s="29">
      <c r="A413" s="3" t="n"/>
      <c r="B413" s="3" t="n"/>
    </row>
    <row customHeight="1" ht="16.5" r="414" s="29">
      <c r="A414" s="3" t="n"/>
      <c r="B414" s="3" t="n"/>
    </row>
    <row customHeight="1" ht="16.5" r="415" s="29">
      <c r="A415" s="3" t="n"/>
      <c r="B415" s="3" t="n"/>
    </row>
    <row customHeight="1" ht="16.5" r="416" s="29">
      <c r="A416" s="3" t="n"/>
      <c r="B416" s="3" t="n"/>
    </row>
    <row customHeight="1" ht="16.5" r="417" s="29">
      <c r="A417" s="3" t="n"/>
      <c r="B417" s="3" t="n"/>
    </row>
    <row customHeight="1" ht="16.5" r="418" s="29">
      <c r="A418" s="3" t="n"/>
      <c r="B418" s="3" t="n"/>
    </row>
    <row customHeight="1" ht="16.5" r="419" s="29">
      <c r="A419" s="3" t="n"/>
      <c r="B419" s="3" t="n"/>
    </row>
    <row customHeight="1" ht="16.5" r="420" s="29">
      <c r="A420" s="3" t="n"/>
      <c r="B420" s="3" t="n"/>
    </row>
    <row customHeight="1" ht="16.5" r="421" s="29">
      <c r="A421" s="3" t="n"/>
      <c r="B421" s="3" t="n"/>
    </row>
    <row customHeight="1" ht="16.5" r="422" s="29">
      <c r="A422" s="3" t="n"/>
      <c r="B422" s="3" t="n"/>
    </row>
    <row customHeight="1" ht="16.5" r="423" s="29">
      <c r="A423" s="3" t="n"/>
      <c r="B423" s="3" t="n"/>
    </row>
    <row customHeight="1" ht="16.5" r="424" s="29">
      <c r="A424" s="3" t="n"/>
      <c r="B424" s="3" t="n"/>
    </row>
    <row customHeight="1" ht="16.5" r="425" s="29">
      <c r="A425" s="3" t="n"/>
      <c r="B425" s="3" t="n"/>
    </row>
    <row customHeight="1" ht="16.5" r="426" s="29">
      <c r="A426" s="3" t="n"/>
      <c r="B426" s="3" t="n"/>
    </row>
    <row customHeight="1" ht="16.5" r="427" s="29">
      <c r="A427" s="3" t="n"/>
      <c r="B427" s="3" t="n"/>
    </row>
    <row customHeight="1" ht="16.5" r="428" s="29">
      <c r="A428" s="3" t="n"/>
      <c r="B428" s="3" t="n"/>
    </row>
    <row customHeight="1" ht="16.5" r="429" s="29">
      <c r="A429" s="3" t="n"/>
      <c r="B429" s="3" t="n"/>
    </row>
    <row customHeight="1" ht="16.5" r="430" s="29">
      <c r="A430" s="3" t="n"/>
      <c r="B430" s="3" t="n"/>
    </row>
    <row customHeight="1" ht="16.5" r="431" s="29">
      <c r="A431" s="3" t="n"/>
      <c r="B431" s="3" t="n"/>
    </row>
    <row customHeight="1" ht="16.5" r="432" s="29">
      <c r="A432" s="3" t="n"/>
      <c r="B432" s="3" t="n"/>
    </row>
    <row customHeight="1" ht="16.5" r="433" s="29">
      <c r="A433" s="3" t="n"/>
      <c r="B433" s="3" t="n"/>
    </row>
    <row customHeight="1" ht="16.5" r="434" s="29">
      <c r="A434" s="3" t="n"/>
      <c r="B434" s="3" t="n"/>
    </row>
    <row customHeight="1" ht="16.5" r="435" s="29">
      <c r="A435" s="3" t="n"/>
      <c r="B435" s="3" t="n"/>
    </row>
    <row customHeight="1" ht="16.5" r="436" s="29">
      <c r="A436" s="3" t="n"/>
      <c r="B436" s="3" t="n"/>
    </row>
    <row customHeight="1" ht="16.5" r="437" s="29">
      <c r="A437" s="3" t="n"/>
      <c r="B437" s="3" t="n"/>
    </row>
    <row customHeight="1" ht="16.5" r="438" s="29">
      <c r="A438" s="3" t="n"/>
      <c r="B438" s="3" t="n"/>
    </row>
    <row customHeight="1" ht="16.5" r="439" s="29">
      <c r="A439" s="3" t="n"/>
      <c r="B439" s="3" t="n"/>
    </row>
    <row customHeight="1" ht="16.5" r="440" s="29">
      <c r="A440" s="3" t="n"/>
      <c r="B440" s="3" t="n"/>
    </row>
    <row customHeight="1" ht="16.5" r="441" s="29">
      <c r="A441" s="3" t="n"/>
      <c r="B441" s="3" t="n"/>
    </row>
    <row customHeight="1" ht="16.5" r="442" s="29">
      <c r="A442" s="3" t="n"/>
      <c r="B442" s="3" t="n"/>
    </row>
    <row customHeight="1" ht="16.5" r="443" s="29">
      <c r="A443" s="3" t="n"/>
      <c r="B443" s="3" t="n"/>
    </row>
    <row customHeight="1" ht="16.5" r="444" s="29">
      <c r="A444" s="3" t="n"/>
      <c r="B444" s="3" t="n"/>
    </row>
    <row customHeight="1" ht="16.5" r="445" s="29">
      <c r="A445" s="3" t="n"/>
      <c r="B445" s="3" t="n"/>
    </row>
    <row customHeight="1" ht="16.5" r="446" s="29">
      <c r="A446" s="3" t="n"/>
      <c r="B446" s="3" t="n"/>
    </row>
    <row customHeight="1" ht="16.5" r="447" s="29">
      <c r="A447" s="3" t="n"/>
      <c r="B447" s="3" t="n"/>
    </row>
    <row customHeight="1" ht="16.5" r="448" s="29">
      <c r="A448" s="3" t="n"/>
      <c r="B448" s="3" t="n"/>
    </row>
    <row customHeight="1" ht="16.5" r="449" s="29">
      <c r="A449" s="3" t="n"/>
      <c r="B449" s="3" t="n"/>
    </row>
    <row customHeight="1" ht="16.5" r="450" s="29">
      <c r="A450" s="3" t="n"/>
      <c r="B450" s="3" t="n"/>
    </row>
    <row customHeight="1" ht="16.5" r="451" s="29">
      <c r="A451" s="3" t="n"/>
      <c r="B451" s="3" t="n"/>
    </row>
    <row customHeight="1" ht="16.5" r="452" s="29">
      <c r="A452" s="3" t="n"/>
      <c r="B452" s="3" t="n"/>
    </row>
    <row customHeight="1" ht="16.5" r="453" s="29">
      <c r="A453" s="3" t="n"/>
      <c r="B453" s="3" t="n"/>
    </row>
    <row customHeight="1" ht="16.5" r="454" s="29">
      <c r="A454" s="3" t="n"/>
      <c r="B454" s="3" t="n"/>
    </row>
    <row customHeight="1" ht="16.5" r="455" s="29">
      <c r="A455" s="3" t="n"/>
      <c r="B455" s="3" t="n"/>
    </row>
    <row customHeight="1" ht="16.5" r="456" s="29">
      <c r="A456" s="3" t="n"/>
      <c r="B456" s="3" t="n"/>
    </row>
    <row customHeight="1" ht="16.5" r="457" s="29">
      <c r="A457" s="3" t="n"/>
      <c r="B457" s="3" t="n"/>
    </row>
    <row customHeight="1" ht="16.5" r="458" s="29">
      <c r="A458" s="3" t="n"/>
      <c r="B458" s="3" t="n"/>
    </row>
    <row customHeight="1" ht="16.5" r="459" s="29">
      <c r="A459" s="3" t="n"/>
      <c r="B459" s="3" t="n"/>
    </row>
    <row customHeight="1" ht="16.5" r="460" s="29">
      <c r="A460" s="3" t="n"/>
      <c r="B460" s="3" t="n"/>
    </row>
    <row customHeight="1" ht="16.5" r="461" s="29">
      <c r="A461" s="3" t="n"/>
      <c r="B461" s="3" t="n"/>
    </row>
    <row customHeight="1" ht="16.5" r="462" s="29">
      <c r="A462" s="3" t="n"/>
      <c r="B462" s="3" t="n"/>
    </row>
    <row customHeight="1" ht="16.5" r="463" s="29">
      <c r="A463" s="3" t="n"/>
      <c r="B463" s="3" t="n"/>
    </row>
    <row customHeight="1" ht="16.5" r="464" s="29">
      <c r="A464" s="3" t="n"/>
      <c r="B464" s="3" t="n"/>
    </row>
    <row customHeight="1" ht="16.5" r="465" s="29">
      <c r="A465" s="3" t="n"/>
      <c r="B465" s="3" t="n"/>
    </row>
    <row customHeight="1" ht="16.5" r="466" s="29">
      <c r="A466" s="3" t="n"/>
      <c r="B466" s="3" t="n"/>
    </row>
    <row customHeight="1" ht="16.5" r="467" s="29">
      <c r="A467" s="3" t="n"/>
      <c r="B467" s="3" t="n"/>
    </row>
    <row customHeight="1" ht="16.5" r="468" s="29">
      <c r="A468" s="3" t="n"/>
      <c r="B468" s="3" t="n"/>
    </row>
    <row customHeight="1" ht="16.5" r="469" s="29">
      <c r="A469" s="3" t="n"/>
      <c r="B469" s="3" t="n"/>
    </row>
    <row customHeight="1" ht="16.5" r="470" s="29">
      <c r="A470" s="3" t="n"/>
      <c r="B470" s="3" t="n"/>
    </row>
    <row customHeight="1" ht="16.5" r="471" s="29">
      <c r="A471" s="3" t="n"/>
      <c r="B471" s="3" t="n"/>
    </row>
    <row customHeight="1" ht="16.5" r="472" s="29">
      <c r="A472" s="3" t="n"/>
      <c r="B472" s="3" t="n"/>
    </row>
    <row customHeight="1" ht="16.5" r="473" s="29">
      <c r="A473" s="3" t="n"/>
      <c r="B473" s="3" t="n"/>
    </row>
    <row customHeight="1" ht="16.5" r="474" s="29">
      <c r="A474" s="3" t="n"/>
      <c r="B474" s="3" t="n"/>
    </row>
    <row customHeight="1" ht="16.5" r="475" s="29">
      <c r="A475" s="3" t="n"/>
      <c r="B475" s="3" t="n"/>
    </row>
    <row customHeight="1" ht="16.5" r="476" s="29">
      <c r="A476" s="3" t="n"/>
      <c r="B476" s="3" t="n"/>
    </row>
    <row customHeight="1" ht="16.5" r="477" s="29">
      <c r="A477" s="3" t="n"/>
      <c r="B477" s="3" t="n"/>
    </row>
    <row customHeight="1" ht="16.5" r="478" s="29">
      <c r="A478" s="3" t="n"/>
      <c r="B478" s="3" t="n"/>
    </row>
    <row customHeight="1" ht="16.5" r="479" s="29">
      <c r="A479" s="3" t="n"/>
      <c r="B479" s="3" t="n"/>
    </row>
    <row customHeight="1" ht="16.5" r="480" s="29">
      <c r="A480" s="3" t="n"/>
      <c r="B480" s="3" t="n"/>
    </row>
    <row customHeight="1" ht="16.5" r="481" s="29">
      <c r="A481" s="3" t="n"/>
      <c r="B481" s="3" t="n"/>
    </row>
    <row customHeight="1" ht="16.5" r="482" s="29">
      <c r="A482" s="3" t="n"/>
      <c r="B482" s="3" t="n"/>
    </row>
    <row customHeight="1" ht="16.5" r="483" s="29">
      <c r="A483" s="3" t="n"/>
      <c r="B483" s="3" t="n"/>
    </row>
    <row customHeight="1" ht="16.5" r="484" s="29">
      <c r="A484" s="3" t="n"/>
      <c r="B484" s="3" t="n"/>
    </row>
    <row customHeight="1" ht="16.5" r="485" s="29">
      <c r="A485" s="3" t="n"/>
      <c r="B485" s="3" t="n"/>
    </row>
    <row customHeight="1" ht="16.5" r="486" s="29">
      <c r="A486" s="3" t="n"/>
      <c r="B486" s="3" t="n"/>
    </row>
    <row customHeight="1" ht="16.5" r="487" s="29">
      <c r="A487" s="3" t="n"/>
      <c r="B487" s="3" t="n"/>
    </row>
    <row customHeight="1" ht="16.5" r="488" s="29">
      <c r="A488" s="3" t="n"/>
      <c r="B488" s="3" t="n"/>
    </row>
    <row customHeight="1" ht="16.5" r="489" s="29">
      <c r="A489" s="3" t="n"/>
      <c r="B489" s="3" t="n"/>
    </row>
    <row customHeight="1" ht="16.5" r="490" s="29">
      <c r="A490" s="3" t="n"/>
      <c r="B490" s="3" t="n"/>
    </row>
    <row customHeight="1" ht="16.5" r="491" s="29">
      <c r="A491" s="3" t="n"/>
      <c r="B491" s="3" t="n"/>
    </row>
    <row customHeight="1" ht="16.5" r="492" s="29">
      <c r="A492" s="3" t="n"/>
      <c r="B492" s="3" t="n"/>
    </row>
    <row customHeight="1" ht="16.5" r="493" s="29">
      <c r="A493" s="3" t="n"/>
      <c r="B493" s="3" t="n"/>
    </row>
    <row customHeight="1" ht="16.5" r="494" s="29">
      <c r="A494" s="3" t="n"/>
      <c r="B494" s="3" t="n"/>
    </row>
    <row customHeight="1" ht="16.5" r="495" s="29">
      <c r="A495" s="3" t="n"/>
      <c r="B495" s="3" t="n"/>
    </row>
    <row customHeight="1" ht="16.5" r="496" s="29">
      <c r="A496" s="3" t="n"/>
      <c r="B496" s="3" t="n"/>
    </row>
    <row customHeight="1" ht="16.5" r="497" s="29">
      <c r="A497" s="3" t="n"/>
      <c r="B497" s="3" t="n"/>
    </row>
    <row customHeight="1" ht="16.5" r="498" s="29">
      <c r="A498" s="3" t="n"/>
      <c r="B498" s="3" t="n"/>
    </row>
    <row customHeight="1" ht="16.5" r="499" s="29">
      <c r="A499" s="3" t="n"/>
      <c r="B499" s="3" t="n"/>
    </row>
    <row customHeight="1" ht="16.5" r="500" s="29">
      <c r="A500" s="3" t="n"/>
      <c r="B500" s="3" t="n"/>
    </row>
    <row customHeight="1" ht="16.5" r="501" s="29">
      <c r="A501" s="3" t="n"/>
      <c r="B501" s="3" t="n"/>
    </row>
    <row customHeight="1" ht="16.5" r="502" s="29">
      <c r="A502" s="3" t="n"/>
      <c r="B502" s="3" t="n"/>
    </row>
    <row customHeight="1" ht="16.5" r="503" s="29">
      <c r="A503" s="3" t="n"/>
      <c r="B503" s="3" t="n"/>
    </row>
  </sheetData>
  <pageMargins bottom="0.75" footer="0" header="0" left="0.7" right="0.7" top="0.75"/>
  <pageSetup orientation="landscape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536"/>
  <sheetViews>
    <sheetView workbookViewId="0">
      <selection activeCell="A1" sqref="A1"/>
    </sheetView>
  </sheetViews>
  <sheetFormatPr baseColWidth="8" customHeight="1" defaultColWidth="12.63" defaultRowHeight="15"/>
  <cols>
    <col customWidth="1" hidden="1" max="1" min="1" style="29" width="6.25"/>
    <col customWidth="1" max="2" min="2" style="29" width="7.88"/>
    <col customWidth="1" max="4" min="3" style="29" width="13.75"/>
    <col customWidth="1" max="5" min="5" style="29" width="11.13"/>
    <col customWidth="1" max="7" min="6" style="29" width="13.75"/>
    <col customWidth="1" max="17" min="8" style="29" width="7.88"/>
    <col customWidth="1" max="26" min="18" style="29" width="7"/>
  </cols>
  <sheetData>
    <row customHeight="1" ht="39.75" r="1" s="29">
      <c r="A1" s="72" t="n"/>
      <c r="B1" s="72" t="n"/>
      <c r="C1" s="72" t="inlineStr">
        <is>
          <t>各校選手名單及號碼對照表</t>
        </is>
      </c>
      <c r="H1" s="72" t="n"/>
      <c r="I1" s="72" t="n"/>
      <c r="J1" s="72" t="n"/>
      <c r="K1" s="72" t="n"/>
      <c r="L1" s="72" t="n"/>
      <c r="M1" s="72" t="n"/>
      <c r="N1" s="72" t="n"/>
      <c r="O1" s="72" t="n"/>
      <c r="P1" s="72" t="n"/>
      <c r="Q1" s="72" t="n"/>
      <c r="R1" s="72" t="n"/>
      <c r="S1" s="72" t="n"/>
      <c r="T1" s="72" t="n"/>
      <c r="U1" s="72" t="n"/>
      <c r="V1" s="72" t="n"/>
      <c r="W1" s="72" t="n"/>
      <c r="X1" s="72" t="n"/>
      <c r="Y1" s="72" t="n"/>
      <c r="Z1" s="72" t="n"/>
    </row>
    <row customHeight="1" ht="24.75" r="2" s="29">
      <c r="A2" s="18" t="n"/>
      <c r="B2" s="18" t="n"/>
      <c r="C2" s="60" t="inlineStr">
        <is>
          <t>學校</t>
        </is>
      </c>
      <c r="D2" s="60" t="inlineStr">
        <is>
          <t>組別</t>
        </is>
      </c>
      <c r="E2" s="60" t="inlineStr">
        <is>
          <t>編號</t>
        </is>
      </c>
      <c r="F2" s="60" t="inlineStr">
        <is>
          <t>學生</t>
        </is>
      </c>
      <c r="G2" s="60" t="inlineStr">
        <is>
          <t>指導教師</t>
        </is>
      </c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</row>
    <row customHeight="1" ht="18" r="3" s="29">
      <c r="A3" s="18" t="n">
        <v>1</v>
      </c>
      <c r="B3" s="18" t="n">
        <v>1</v>
      </c>
      <c r="C3" s="73">
        <f ref="C3" t="array">INDEX('秩1原'!B:B,B3)</f>
        <v/>
      </c>
      <c r="D3" s="73">
        <f ref="D3" t="array">INDEX('秩1原'!A:A,B3)</f>
        <v/>
      </c>
      <c r="E3" s="73">
        <f ref="E3" t="array">INDEX('秩1原'!E:E,B3)</f>
        <v/>
      </c>
      <c r="F3" s="73">
        <f ref="F3" t="array">INDEX('秩1原'!C:C,B3)</f>
        <v/>
      </c>
      <c r="G3" s="73">
        <f ref="G3" t="array">INDEX('秩1原'!D:D,B3)</f>
        <v/>
      </c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</row>
    <row customHeight="1" ht="18" r="4" s="29">
      <c r="A4" s="18" t="n">
        <v>2</v>
      </c>
      <c r="B4" s="18">
        <f>B3+1</f>
        <v/>
      </c>
      <c r="C4" s="73">
        <f ref="C4" t="array">INDEX('秩1原'!B:B,B4)</f>
        <v/>
      </c>
      <c r="D4" s="73">
        <f ref="D4" t="array">INDEX('秩1原'!A:A,B4)</f>
        <v/>
      </c>
      <c r="E4" s="73">
        <f ref="E4" t="array">INDEX('秩1原'!E:E,B4)</f>
        <v/>
      </c>
      <c r="F4" s="73">
        <f ref="F4" t="array">INDEX('秩1原'!C:C,B4)</f>
        <v/>
      </c>
      <c r="G4" s="73">
        <f ref="G4" t="array">INDEX('秩1原'!D:D,B4)</f>
        <v/>
      </c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</row>
    <row customHeight="1" ht="18" r="5" s="29">
      <c r="A5" s="18" t="n">
        <v>3</v>
      </c>
      <c r="B5" s="18">
        <f>B4+1</f>
        <v/>
      </c>
      <c r="C5" s="73">
        <f ref="C5" t="array">INDEX('秩1原'!B:B,B5)</f>
        <v/>
      </c>
      <c r="D5" s="73">
        <f ref="D5" t="array">INDEX('秩1原'!A:A,B5)</f>
        <v/>
      </c>
      <c r="E5" s="73">
        <f ref="E5" t="array">INDEX('秩1原'!E:E,B5)</f>
        <v/>
      </c>
      <c r="F5" s="73">
        <f ref="F5" t="array">INDEX('秩1原'!C:C,B5)</f>
        <v/>
      </c>
      <c r="G5" s="73">
        <f ref="G5" t="array">INDEX('秩1原'!D:D,B5)</f>
        <v/>
      </c>
      <c r="H5" s="74" t="n"/>
      <c r="I5" s="74" t="n"/>
      <c r="J5" s="74" t="n"/>
      <c r="K5" s="74" t="n"/>
      <c r="L5" s="74" t="n"/>
      <c r="M5" s="74" t="n"/>
      <c r="N5" s="74" t="n"/>
      <c r="O5" s="74" t="n"/>
      <c r="P5" s="74" t="n"/>
      <c r="Q5" s="74" t="n"/>
      <c r="R5" s="74" t="n"/>
      <c r="S5" s="74" t="n"/>
      <c r="T5" s="74" t="n"/>
      <c r="U5" s="74" t="n"/>
      <c r="V5" s="74" t="n"/>
      <c r="W5" s="74" t="n"/>
      <c r="X5" s="74" t="n"/>
      <c r="Y5" s="74" t="n"/>
      <c r="Z5" s="74" t="n"/>
    </row>
    <row customHeight="1" ht="18" r="6" s="29">
      <c r="A6" s="18" t="n">
        <v>4</v>
      </c>
      <c r="B6" s="18">
        <f>B5+1</f>
        <v/>
      </c>
      <c r="C6" s="73">
        <f ref="C6" t="array">INDEX('秩1原'!B:B,B6)</f>
        <v/>
      </c>
      <c r="D6" s="73">
        <f ref="D6" t="array">INDEX('秩1原'!A:A,B6)</f>
        <v/>
      </c>
      <c r="E6" s="73">
        <f ref="E6" t="array">INDEX('秩1原'!E:E,B6)</f>
        <v/>
      </c>
      <c r="F6" s="73">
        <f ref="F6" t="array">INDEX('秩1原'!C:C,B6)</f>
        <v/>
      </c>
      <c r="G6" s="73">
        <f ref="G6" t="array">INDEX('秩1原'!D:D,B6)</f>
        <v/>
      </c>
      <c r="H6" s="74" t="n"/>
      <c r="I6" s="74" t="n"/>
      <c r="J6" s="74" t="n"/>
      <c r="K6" s="74" t="n"/>
      <c r="L6" s="74" t="n"/>
      <c r="M6" s="74" t="n"/>
      <c r="N6" s="74" t="n"/>
      <c r="O6" s="74" t="n"/>
      <c r="P6" s="74" t="n"/>
      <c r="Q6" s="74" t="n"/>
      <c r="R6" s="74" t="n"/>
      <c r="S6" s="74" t="n"/>
      <c r="T6" s="74" t="n"/>
      <c r="U6" s="74" t="n"/>
      <c r="V6" s="74" t="n"/>
      <c r="W6" s="74" t="n"/>
      <c r="X6" s="74" t="n"/>
      <c r="Y6" s="74" t="n"/>
      <c r="Z6" s="74" t="n"/>
    </row>
    <row customHeight="1" ht="18" r="7" s="29">
      <c r="A7" s="18" t="n">
        <v>5</v>
      </c>
      <c r="B7" s="18">
        <f>B6+1</f>
        <v/>
      </c>
      <c r="C7" s="73">
        <f ref="C7" t="array">INDEX('秩1原'!B:B,B7)</f>
        <v/>
      </c>
      <c r="D7" s="73">
        <f ref="D7" t="array">INDEX('秩1原'!A:A,B7)</f>
        <v/>
      </c>
      <c r="E7" s="73">
        <f ref="E7" t="array">INDEX('秩1原'!E:E,B7)</f>
        <v/>
      </c>
      <c r="F7" s="73">
        <f ref="F7" t="array">INDEX('秩1原'!C:C,B7)</f>
        <v/>
      </c>
      <c r="G7" s="73">
        <f ref="G7" t="array">INDEX('秩1原'!D:D,B7)</f>
        <v/>
      </c>
      <c r="H7" s="74" t="n"/>
      <c r="I7" s="74" t="n"/>
      <c r="J7" s="74" t="n"/>
      <c r="K7" s="74" t="n"/>
      <c r="L7" s="74" t="n"/>
      <c r="M7" s="74" t="n"/>
      <c r="N7" s="74" t="n"/>
      <c r="O7" s="74" t="n"/>
      <c r="P7" s="74" t="n"/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</row>
    <row customHeight="1" ht="18" r="8" s="29">
      <c r="A8" s="18" t="n">
        <v>6</v>
      </c>
      <c r="B8" s="18">
        <f>B7+1</f>
        <v/>
      </c>
      <c r="C8" s="73">
        <f ref="C8" t="array">INDEX('秩1原'!B:B,B8)</f>
        <v/>
      </c>
      <c r="D8" s="73">
        <f ref="D8" t="array">INDEX('秩1原'!A:A,B8)</f>
        <v/>
      </c>
      <c r="E8" s="73">
        <f ref="E8" t="array">INDEX('秩1原'!E:E,B8)</f>
        <v/>
      </c>
      <c r="F8" s="73">
        <f ref="F8" t="array">INDEX('秩1原'!C:C,B8)</f>
        <v/>
      </c>
      <c r="G8" s="73">
        <f ref="G8" t="array">INDEX('秩1原'!D:D,B8)</f>
        <v/>
      </c>
      <c r="H8" s="74" t="n"/>
      <c r="I8" s="74" t="n"/>
      <c r="J8" s="74" t="n"/>
      <c r="K8" s="74" t="n"/>
      <c r="L8" s="74" t="n"/>
      <c r="M8" s="74" t="n"/>
      <c r="N8" s="74" t="n"/>
      <c r="O8" s="74" t="n"/>
      <c r="P8" s="74" t="n"/>
      <c r="Q8" s="74" t="n"/>
      <c r="R8" s="74" t="n"/>
      <c r="S8" s="74" t="n"/>
      <c r="T8" s="74" t="n"/>
      <c r="U8" s="74" t="n"/>
      <c r="V8" s="74" t="n"/>
      <c r="W8" s="74" t="n"/>
      <c r="X8" s="74" t="n"/>
      <c r="Y8" s="74" t="n"/>
      <c r="Z8" s="74" t="n"/>
    </row>
    <row customHeight="1" ht="18" r="9" s="29">
      <c r="A9" s="18" t="n">
        <v>7</v>
      </c>
      <c r="B9" s="18">
        <f>B8+1</f>
        <v/>
      </c>
      <c r="C9" s="73">
        <f ref="C9" t="array">INDEX('秩1原'!B:B,B9)</f>
        <v/>
      </c>
      <c r="D9" s="73">
        <f ref="D9" t="array">INDEX('秩1原'!A:A,B9)</f>
        <v/>
      </c>
      <c r="E9" s="73">
        <f ref="E9" t="array">INDEX('秩1原'!E:E,B9)</f>
        <v/>
      </c>
      <c r="F9" s="73">
        <f ref="F9" t="array">INDEX('秩1原'!C:C,B9)</f>
        <v/>
      </c>
      <c r="G9" s="73">
        <f ref="G9" t="array">INDEX('秩1原'!D:D,B9)</f>
        <v/>
      </c>
      <c r="H9" s="74" t="n"/>
      <c r="I9" s="74" t="n"/>
      <c r="J9" s="74" t="n"/>
      <c r="K9" s="74" t="n"/>
      <c r="L9" s="74" t="n"/>
      <c r="M9" s="74" t="n"/>
      <c r="N9" s="74" t="n"/>
      <c r="O9" s="74" t="n"/>
      <c r="P9" s="74" t="n"/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</row>
    <row customHeight="1" ht="18" r="10" s="29">
      <c r="A10" s="18" t="n">
        <v>8</v>
      </c>
      <c r="B10" s="18">
        <f>B9+1</f>
        <v/>
      </c>
      <c r="C10" s="73">
        <f ref="C10" t="array">INDEX('秩1原'!B:B,B10)</f>
        <v/>
      </c>
      <c r="D10" s="73">
        <f ref="D10" t="array">INDEX('秩1原'!A:A,B10)</f>
        <v/>
      </c>
      <c r="E10" s="73">
        <f ref="E10" t="array">INDEX('秩1原'!E:E,B10)</f>
        <v/>
      </c>
      <c r="F10" s="73">
        <f ref="F10" t="array">INDEX('秩1原'!C:C,B10)</f>
        <v/>
      </c>
      <c r="G10" s="73">
        <f ref="G10" t="array">INDEX('秩1原'!D:D,B10)</f>
        <v/>
      </c>
      <c r="H10" s="74" t="n"/>
      <c r="I10" s="74" t="n"/>
      <c r="J10" s="74" t="n"/>
      <c r="K10" s="74" t="n"/>
      <c r="L10" s="74" t="n"/>
      <c r="M10" s="74" t="n"/>
      <c r="N10" s="74" t="n"/>
      <c r="O10" s="74" t="n"/>
      <c r="P10" s="74" t="n"/>
      <c r="Q10" s="74" t="n"/>
      <c r="R10" s="74" t="n"/>
      <c r="S10" s="74" t="n"/>
      <c r="T10" s="74" t="n"/>
      <c r="U10" s="74" t="n"/>
      <c r="V10" s="74" t="n"/>
      <c r="W10" s="74" t="n"/>
      <c r="X10" s="74" t="n"/>
      <c r="Y10" s="74" t="n"/>
      <c r="Z10" s="74" t="n"/>
    </row>
    <row customHeight="1" ht="18" r="11" s="29">
      <c r="A11" s="18" t="n">
        <v>9</v>
      </c>
      <c r="B11" s="18">
        <f>B10+1</f>
        <v/>
      </c>
      <c r="C11" s="73">
        <f ref="C11" t="array">INDEX('秩1原'!B:B,B11)</f>
        <v/>
      </c>
      <c r="D11" s="73">
        <f ref="D11" t="array">INDEX('秩1原'!A:A,B11)</f>
        <v/>
      </c>
      <c r="E11" s="73">
        <f ref="E11" t="array">INDEX('秩1原'!E:E,B11)</f>
        <v/>
      </c>
      <c r="F11" s="73">
        <f ref="F11" t="array">INDEX('秩1原'!C:C,B11)</f>
        <v/>
      </c>
      <c r="G11" s="73">
        <f ref="G11" t="array">INDEX('秩1原'!D:D,B11)</f>
        <v/>
      </c>
      <c r="H11" s="74" t="n"/>
      <c r="I11" s="74" t="n"/>
      <c r="J11" s="74" t="n"/>
      <c r="K11" s="74" t="n"/>
      <c r="L11" s="74" t="n"/>
      <c r="M11" s="74" t="n"/>
      <c r="N11" s="74" t="n"/>
      <c r="O11" s="74" t="n"/>
      <c r="P11" s="74" t="n"/>
      <c r="Q11" s="74" t="n"/>
      <c r="R11" s="74" t="n"/>
      <c r="S11" s="74" t="n"/>
      <c r="T11" s="74" t="n"/>
      <c r="U11" s="74" t="n"/>
      <c r="V11" s="74" t="n"/>
      <c r="W11" s="74" t="n"/>
      <c r="X11" s="74" t="n"/>
      <c r="Y11" s="74" t="n"/>
      <c r="Z11" s="74" t="n"/>
    </row>
    <row customHeight="1" ht="18" r="12" s="29">
      <c r="A12" s="18" t="n">
        <v>10</v>
      </c>
      <c r="B12" s="18">
        <f>B11+1</f>
        <v/>
      </c>
      <c r="C12" s="73">
        <f ref="C12" t="array">INDEX('秩1原'!B:B,B12)</f>
        <v/>
      </c>
      <c r="D12" s="73">
        <f ref="D12" t="array">INDEX('秩1原'!A:A,B12)</f>
        <v/>
      </c>
      <c r="E12" s="73">
        <f ref="E12" t="array">INDEX('秩1原'!E:E,B12)</f>
        <v/>
      </c>
      <c r="F12" s="73">
        <f ref="F12" t="array">INDEX('秩1原'!C:C,B12)</f>
        <v/>
      </c>
      <c r="G12" s="73">
        <f ref="G12" t="array">INDEX('秩1原'!D:D,B12)</f>
        <v/>
      </c>
      <c r="H12" s="74" t="n"/>
      <c r="I12" s="74" t="n"/>
      <c r="J12" s="74" t="n"/>
      <c r="K12" s="74" t="n"/>
      <c r="L12" s="74" t="n"/>
      <c r="M12" s="74" t="n"/>
      <c r="N12" s="74" t="n"/>
      <c r="O12" s="74" t="n"/>
      <c r="P12" s="74" t="n"/>
      <c r="Q12" s="74" t="n"/>
      <c r="R12" s="74" t="n"/>
      <c r="S12" s="74" t="n"/>
      <c r="T12" s="74" t="n"/>
      <c r="U12" s="74" t="n"/>
      <c r="V12" s="74" t="n"/>
      <c r="W12" s="74" t="n"/>
      <c r="X12" s="74" t="n"/>
      <c r="Y12" s="74" t="n"/>
      <c r="Z12" s="74" t="n"/>
    </row>
    <row customHeight="1" ht="18" r="13" s="29">
      <c r="A13" s="18" t="n">
        <v>11</v>
      </c>
      <c r="B13" s="18">
        <f>B12+1</f>
        <v/>
      </c>
      <c r="C13" s="73">
        <f ref="C13" t="array">INDEX('秩1原'!B:B,B13)</f>
        <v/>
      </c>
      <c r="D13" s="73">
        <f ref="D13" t="array">INDEX('秩1原'!A:A,B13)</f>
        <v/>
      </c>
      <c r="E13" s="73">
        <f ref="E13" t="array">INDEX('秩1原'!E:E,B13)</f>
        <v/>
      </c>
      <c r="F13" s="73">
        <f ref="F13" t="array">INDEX('秩1原'!C:C,B13)</f>
        <v/>
      </c>
      <c r="G13" s="73">
        <f ref="G13" t="array">INDEX('秩1原'!D:D,B13)</f>
        <v/>
      </c>
      <c r="H13" s="74" t="n"/>
      <c r="I13" s="74" t="n"/>
      <c r="J13" s="74" t="n"/>
      <c r="K13" s="74" t="n"/>
      <c r="L13" s="74" t="n"/>
      <c r="M13" s="74" t="n"/>
      <c r="N13" s="74" t="n"/>
      <c r="O13" s="74" t="n"/>
      <c r="P13" s="74" t="n"/>
      <c r="Q13" s="74" t="n"/>
      <c r="R13" s="74" t="n"/>
      <c r="S13" s="74" t="n"/>
      <c r="T13" s="74" t="n"/>
      <c r="U13" s="74" t="n"/>
      <c r="V13" s="74" t="n"/>
      <c r="W13" s="74" t="n"/>
      <c r="X13" s="74" t="n"/>
      <c r="Y13" s="74" t="n"/>
      <c r="Z13" s="74" t="n"/>
    </row>
    <row customHeight="1" ht="18" r="14" s="29">
      <c r="A14" s="18" t="n">
        <v>12</v>
      </c>
      <c r="B14" s="18">
        <f>B13+1</f>
        <v/>
      </c>
      <c r="C14" s="73">
        <f ref="C14" t="array">INDEX('秩1原'!B:B,B14)</f>
        <v/>
      </c>
      <c r="D14" s="73">
        <f ref="D14" t="array">INDEX('秩1原'!A:A,B14)</f>
        <v/>
      </c>
      <c r="E14" s="73">
        <f ref="E14" t="array">INDEX('秩1原'!E:E,B14)</f>
        <v/>
      </c>
      <c r="F14" s="73">
        <f ref="F14" t="array">INDEX('秩1原'!C:C,B14)</f>
        <v/>
      </c>
      <c r="G14" s="73">
        <f ref="G14" t="array">INDEX('秩1原'!D:D,B14)</f>
        <v/>
      </c>
      <c r="H14" s="74" t="n"/>
      <c r="I14" s="74" t="n"/>
      <c r="J14" s="74" t="n"/>
      <c r="K14" s="74" t="n"/>
      <c r="L14" s="74" t="n"/>
      <c r="M14" s="74" t="n"/>
      <c r="N14" s="74" t="n"/>
      <c r="O14" s="74" t="n"/>
      <c r="P14" s="74" t="n"/>
      <c r="Q14" s="74" t="n"/>
      <c r="R14" s="74" t="n"/>
      <c r="S14" s="74" t="n"/>
      <c r="T14" s="74" t="n"/>
      <c r="U14" s="74" t="n"/>
      <c r="V14" s="74" t="n"/>
      <c r="W14" s="74" t="n"/>
      <c r="X14" s="74" t="n"/>
      <c r="Y14" s="74" t="n"/>
      <c r="Z14" s="74" t="n"/>
    </row>
    <row customHeight="1" ht="18" r="15" s="29">
      <c r="A15" s="18" t="n">
        <v>13</v>
      </c>
      <c r="B15" s="18">
        <f>B14+1</f>
        <v/>
      </c>
      <c r="C15" s="73">
        <f ref="C15" t="array">INDEX('秩1原'!B:B,B15)</f>
        <v/>
      </c>
      <c r="D15" s="73">
        <f ref="D15" t="array">INDEX('秩1原'!A:A,B15)</f>
        <v/>
      </c>
      <c r="E15" s="73">
        <f ref="E15" t="array">INDEX('秩1原'!E:E,B15)</f>
        <v/>
      </c>
      <c r="F15" s="73">
        <f ref="F15" t="array">INDEX('秩1原'!C:C,B15)</f>
        <v/>
      </c>
      <c r="G15" s="73">
        <f ref="G15" t="array">INDEX('秩1原'!D:D,B15)</f>
        <v/>
      </c>
      <c r="H15" s="74" t="n"/>
      <c r="I15" s="74" t="n"/>
      <c r="J15" s="74" t="n"/>
      <c r="K15" s="74" t="n"/>
      <c r="L15" s="74" t="n"/>
      <c r="M15" s="74" t="n"/>
      <c r="N15" s="74" t="n"/>
      <c r="O15" s="74" t="n"/>
      <c r="P15" s="74" t="n"/>
      <c r="Q15" s="74" t="n"/>
      <c r="R15" s="74" t="n"/>
      <c r="S15" s="74" t="n"/>
      <c r="T15" s="74" t="n"/>
      <c r="U15" s="74" t="n"/>
      <c r="V15" s="74" t="n"/>
      <c r="W15" s="74" t="n"/>
      <c r="X15" s="74" t="n"/>
      <c r="Y15" s="74" t="n"/>
      <c r="Z15" s="74" t="n"/>
    </row>
    <row customHeight="1" ht="18" r="16" s="29">
      <c r="A16" s="18" t="n">
        <v>14</v>
      </c>
      <c r="B16" s="18">
        <f>B15+1</f>
        <v/>
      </c>
      <c r="C16" s="73">
        <f ref="C16" t="array">INDEX('秩1原'!B:B,B16)</f>
        <v/>
      </c>
      <c r="D16" s="73">
        <f ref="D16" t="array">INDEX('秩1原'!A:A,B16)</f>
        <v/>
      </c>
      <c r="E16" s="73">
        <f ref="E16" t="array">INDEX('秩1原'!E:E,B16)</f>
        <v/>
      </c>
      <c r="F16" s="73">
        <f ref="F16" t="array">INDEX('秩1原'!C:C,B16)</f>
        <v/>
      </c>
      <c r="G16" s="73">
        <f ref="G16" t="array">INDEX('秩1原'!D:D,B16)</f>
        <v/>
      </c>
      <c r="H16" s="74" t="n"/>
      <c r="I16" s="74" t="n"/>
      <c r="J16" s="74" t="n"/>
      <c r="K16" s="74" t="n"/>
      <c r="L16" s="74" t="n"/>
      <c r="M16" s="74" t="n"/>
      <c r="N16" s="74" t="n"/>
      <c r="O16" s="74" t="n"/>
      <c r="P16" s="74" t="n"/>
      <c r="Q16" s="74" t="n"/>
      <c r="R16" s="74" t="n"/>
      <c r="S16" s="74" t="n"/>
      <c r="T16" s="74" t="n"/>
      <c r="U16" s="74" t="n"/>
      <c r="V16" s="74" t="n"/>
      <c r="W16" s="74" t="n"/>
      <c r="X16" s="74" t="n"/>
      <c r="Y16" s="74" t="n"/>
      <c r="Z16" s="74" t="n"/>
    </row>
    <row customHeight="1" ht="18" r="17" s="29">
      <c r="A17" s="18" t="n">
        <v>15</v>
      </c>
      <c r="B17" s="18">
        <f>B16+1</f>
        <v/>
      </c>
      <c r="C17" s="73">
        <f ref="C17" t="array">INDEX('秩1原'!B:B,B17)</f>
        <v/>
      </c>
      <c r="D17" s="73">
        <f ref="D17" t="array">INDEX('秩1原'!A:A,B17)</f>
        <v/>
      </c>
      <c r="E17" s="73">
        <f ref="E17" t="array">INDEX('秩1原'!E:E,B17)</f>
        <v/>
      </c>
      <c r="F17" s="73">
        <f ref="F17" t="array">INDEX('秩1原'!C:C,B17)</f>
        <v/>
      </c>
      <c r="G17" s="73">
        <f ref="G17" t="array">INDEX('秩1原'!D:D,B17)</f>
        <v/>
      </c>
      <c r="H17" s="74" t="n"/>
      <c r="I17" s="74" t="n"/>
      <c r="J17" s="74" t="n"/>
      <c r="K17" s="74" t="n"/>
      <c r="L17" s="74" t="n"/>
      <c r="M17" s="74" t="n"/>
      <c r="N17" s="74" t="n"/>
      <c r="O17" s="74" t="n"/>
      <c r="P17" s="74" t="n"/>
      <c r="Q17" s="74" t="n"/>
      <c r="R17" s="74" t="n"/>
      <c r="S17" s="74" t="n"/>
      <c r="T17" s="74" t="n"/>
      <c r="U17" s="74" t="n"/>
      <c r="V17" s="74" t="n"/>
      <c r="W17" s="74" t="n"/>
      <c r="X17" s="74" t="n"/>
      <c r="Y17" s="74" t="n"/>
      <c r="Z17" s="74" t="n"/>
    </row>
    <row customHeight="1" ht="18" r="18" s="29">
      <c r="A18" s="18" t="n">
        <v>16</v>
      </c>
      <c r="B18" s="18">
        <f>B17+1</f>
        <v/>
      </c>
      <c r="C18" s="73">
        <f ref="C18" t="array">INDEX('秩1原'!B:B,B18)</f>
        <v/>
      </c>
      <c r="D18" s="73">
        <f ref="D18" t="array">INDEX('秩1原'!A:A,B18)</f>
        <v/>
      </c>
      <c r="E18" s="73">
        <f ref="E18" t="array">INDEX('秩1原'!E:E,B18)</f>
        <v/>
      </c>
      <c r="F18" s="73">
        <f ref="F18" t="array">INDEX('秩1原'!C:C,B18)</f>
        <v/>
      </c>
      <c r="G18" s="73">
        <f ref="G18" t="array">INDEX('秩1原'!D:D,B18)</f>
        <v/>
      </c>
      <c r="H18" s="74" t="n"/>
      <c r="I18" s="74" t="n"/>
      <c r="J18" s="74" t="n"/>
      <c r="K18" s="74" t="n"/>
      <c r="L18" s="74" t="n"/>
      <c r="M18" s="74" t="n"/>
      <c r="N18" s="74" t="n"/>
      <c r="O18" s="74" t="n"/>
      <c r="P18" s="74" t="n"/>
      <c r="Q18" s="74" t="n"/>
      <c r="R18" s="74" t="n"/>
      <c r="S18" s="74" t="n"/>
      <c r="T18" s="74" t="n"/>
      <c r="U18" s="74" t="n"/>
      <c r="V18" s="74" t="n"/>
      <c r="W18" s="74" t="n"/>
      <c r="X18" s="74" t="n"/>
      <c r="Y18" s="74" t="n"/>
      <c r="Z18" s="74" t="n"/>
    </row>
    <row customHeight="1" ht="18" r="19" s="29">
      <c r="A19" s="18" t="n">
        <v>17</v>
      </c>
      <c r="B19" s="18">
        <f>B18+1</f>
        <v/>
      </c>
      <c r="C19" s="73">
        <f ref="C19" t="array">INDEX('秩1原'!B:B,B19)</f>
        <v/>
      </c>
      <c r="D19" s="73">
        <f ref="D19" t="array">INDEX('秩1原'!A:A,B19)</f>
        <v/>
      </c>
      <c r="E19" s="73">
        <f ref="E19" t="array">INDEX('秩1原'!E:E,B19)</f>
        <v/>
      </c>
      <c r="F19" s="73">
        <f ref="F19" t="array">INDEX('秩1原'!C:C,B19)</f>
        <v/>
      </c>
      <c r="G19" s="73">
        <f ref="G19" t="array">INDEX('秩1原'!D:D,B19)</f>
        <v/>
      </c>
      <c r="H19" s="74" t="n"/>
      <c r="I19" s="74" t="n"/>
      <c r="J19" s="74" t="n"/>
      <c r="K19" s="74" t="n"/>
      <c r="L19" s="74" t="n"/>
      <c r="M19" s="74" t="n"/>
      <c r="N19" s="74" t="n"/>
      <c r="O19" s="74" t="n"/>
      <c r="P19" s="74" t="n"/>
      <c r="Q19" s="74" t="n"/>
      <c r="R19" s="74" t="n"/>
      <c r="S19" s="74" t="n"/>
      <c r="T19" s="74" t="n"/>
      <c r="U19" s="74" t="n"/>
      <c r="V19" s="74" t="n"/>
      <c r="W19" s="74" t="n"/>
      <c r="X19" s="74" t="n"/>
      <c r="Y19" s="74" t="n"/>
      <c r="Z19" s="74" t="n"/>
    </row>
    <row customHeight="1" ht="18" r="20" s="29">
      <c r="A20" s="18" t="n">
        <v>18</v>
      </c>
      <c r="B20" s="18">
        <f>B19+1</f>
        <v/>
      </c>
      <c r="C20" s="73">
        <f ref="C20" t="array">INDEX('秩1原'!B:B,B20)</f>
        <v/>
      </c>
      <c r="D20" s="73">
        <f ref="D20" t="array">INDEX('秩1原'!A:A,B20)</f>
        <v/>
      </c>
      <c r="E20" s="73">
        <f ref="E20" t="array">INDEX('秩1原'!E:E,B20)</f>
        <v/>
      </c>
      <c r="F20" s="73">
        <f ref="F20" t="array">INDEX('秩1原'!C:C,B20)</f>
        <v/>
      </c>
      <c r="G20" s="73">
        <f ref="G20" t="array">INDEX('秩1原'!D:D,B20)</f>
        <v/>
      </c>
      <c r="H20" s="74" t="n"/>
      <c r="I20" s="74" t="n"/>
      <c r="J20" s="74" t="n"/>
      <c r="K20" s="74" t="n"/>
      <c r="L20" s="74" t="n"/>
      <c r="M20" s="74" t="n"/>
      <c r="N20" s="74" t="n"/>
      <c r="O20" s="74" t="n"/>
      <c r="P20" s="74" t="n"/>
      <c r="Q20" s="74" t="n"/>
      <c r="R20" s="74" t="n"/>
      <c r="S20" s="74" t="n"/>
      <c r="T20" s="74" t="n"/>
      <c r="U20" s="74" t="n"/>
      <c r="V20" s="74" t="n"/>
      <c r="W20" s="74" t="n"/>
      <c r="X20" s="74" t="n"/>
      <c r="Y20" s="74" t="n"/>
      <c r="Z20" s="74" t="n"/>
    </row>
    <row customHeight="1" ht="18" r="21" s="29">
      <c r="A21" s="18" t="n">
        <v>19</v>
      </c>
      <c r="B21" s="18">
        <f>B20+1</f>
        <v/>
      </c>
      <c r="C21" s="73">
        <f ref="C21" t="array">INDEX('秩1原'!B:B,B21)</f>
        <v/>
      </c>
      <c r="D21" s="73">
        <f ref="D21" t="array">INDEX('秩1原'!A:A,B21)</f>
        <v/>
      </c>
      <c r="E21" s="73">
        <f ref="E21" t="array">INDEX('秩1原'!E:E,B21)</f>
        <v/>
      </c>
      <c r="F21" s="73">
        <f ref="F21" t="array">INDEX('秩1原'!C:C,B21)</f>
        <v/>
      </c>
      <c r="G21" s="73">
        <f ref="G21" t="array">INDEX('秩1原'!D:D,B21)</f>
        <v/>
      </c>
      <c r="H21" s="74" t="n"/>
      <c r="I21" s="74" t="n"/>
      <c r="J21" s="74" t="n"/>
      <c r="K21" s="74" t="n"/>
      <c r="L21" s="74" t="n"/>
      <c r="M21" s="74" t="n"/>
      <c r="N21" s="74" t="n"/>
      <c r="O21" s="74" t="n"/>
      <c r="P21" s="74" t="n"/>
      <c r="Q21" s="74" t="n"/>
      <c r="R21" s="74" t="n"/>
      <c r="S21" s="74" t="n"/>
      <c r="T21" s="74" t="n"/>
      <c r="U21" s="74" t="n"/>
      <c r="V21" s="74" t="n"/>
      <c r="W21" s="74" t="n"/>
      <c r="X21" s="74" t="n"/>
      <c r="Y21" s="74" t="n"/>
      <c r="Z21" s="74" t="n"/>
    </row>
    <row customHeight="1" ht="18" r="22" s="29">
      <c r="A22" s="18" t="n">
        <v>20</v>
      </c>
      <c r="B22" s="18">
        <f>B21+1</f>
        <v/>
      </c>
      <c r="C22" s="73">
        <f ref="C22" t="array">INDEX('秩1原'!B:B,B22)</f>
        <v/>
      </c>
      <c r="D22" s="73">
        <f ref="D22" t="array">INDEX('秩1原'!A:A,B22)</f>
        <v/>
      </c>
      <c r="E22" s="73">
        <f ref="E22" t="array">INDEX('秩1原'!E:E,B22)</f>
        <v/>
      </c>
      <c r="F22" s="73">
        <f ref="F22" t="array">INDEX('秩1原'!C:C,B22)</f>
        <v/>
      </c>
      <c r="G22" s="73">
        <f ref="G22" t="array">INDEX('秩1原'!D:D,B22)</f>
        <v/>
      </c>
      <c r="H22" s="74" t="n"/>
      <c r="I22" s="74" t="n"/>
      <c r="J22" s="74" t="n"/>
      <c r="K22" s="74" t="n"/>
      <c r="L22" s="74" t="n"/>
      <c r="M22" s="74" t="n"/>
      <c r="N22" s="74" t="n"/>
      <c r="O22" s="74" t="n"/>
      <c r="P22" s="74" t="n"/>
      <c r="Q22" s="74" t="n"/>
      <c r="R22" s="74" t="n"/>
      <c r="S22" s="74" t="n"/>
      <c r="T22" s="74" t="n"/>
      <c r="U22" s="74" t="n"/>
      <c r="V22" s="74" t="n"/>
      <c r="W22" s="74" t="n"/>
      <c r="X22" s="74" t="n"/>
      <c r="Y22" s="74" t="n"/>
      <c r="Z22" s="74" t="n"/>
    </row>
    <row customHeight="1" ht="18" r="23" s="29">
      <c r="A23" s="18" t="n">
        <v>21</v>
      </c>
      <c r="B23" s="18">
        <f>B22+1</f>
        <v/>
      </c>
      <c r="C23" s="73">
        <f ref="C23" t="array">INDEX('秩1原'!B:B,B23)</f>
        <v/>
      </c>
      <c r="D23" s="73">
        <f ref="D23" t="array">INDEX('秩1原'!A:A,B23)</f>
        <v/>
      </c>
      <c r="E23" s="73">
        <f ref="E23" t="array">INDEX('秩1原'!E:E,B23)</f>
        <v/>
      </c>
      <c r="F23" s="73">
        <f ref="F23" t="array">INDEX('秩1原'!C:C,B23)</f>
        <v/>
      </c>
      <c r="G23" s="73">
        <f ref="G23" t="array">INDEX('秩1原'!D:D,B23)</f>
        <v/>
      </c>
      <c r="H23" s="74" t="n"/>
      <c r="I23" s="74" t="n"/>
      <c r="J23" s="74" t="n"/>
      <c r="K23" s="74" t="n"/>
      <c r="L23" s="74" t="n"/>
      <c r="M23" s="74" t="n"/>
      <c r="N23" s="74" t="n"/>
      <c r="O23" s="74" t="n"/>
      <c r="P23" s="74" t="n"/>
      <c r="Q23" s="74" t="n"/>
      <c r="R23" s="74" t="n"/>
      <c r="S23" s="74" t="n"/>
      <c r="T23" s="74" t="n"/>
      <c r="U23" s="74" t="n"/>
      <c r="V23" s="74" t="n"/>
      <c r="W23" s="74" t="n"/>
      <c r="X23" s="74" t="n"/>
      <c r="Y23" s="74" t="n"/>
      <c r="Z23" s="74" t="n"/>
    </row>
    <row customHeight="1" ht="18" r="24" s="29">
      <c r="A24" s="18" t="n">
        <v>22</v>
      </c>
      <c r="B24" s="18">
        <f>B23+1</f>
        <v/>
      </c>
      <c r="C24" s="73">
        <f ref="C24" t="array">INDEX('秩1原'!B:B,B24)</f>
        <v/>
      </c>
      <c r="D24" s="73">
        <f ref="D24" t="array">INDEX('秩1原'!A:A,B24)</f>
        <v/>
      </c>
      <c r="E24" s="73">
        <f ref="E24" t="array">INDEX('秩1原'!E:E,B24)</f>
        <v/>
      </c>
      <c r="F24" s="73">
        <f ref="F24" t="array">INDEX('秩1原'!C:C,B24)</f>
        <v/>
      </c>
      <c r="G24" s="73">
        <f ref="G24" t="array">INDEX('秩1原'!D:D,B24)</f>
        <v/>
      </c>
      <c r="H24" s="74" t="n"/>
      <c r="I24" s="74" t="n"/>
      <c r="J24" s="74" t="n"/>
      <c r="K24" s="74" t="n"/>
      <c r="L24" s="74" t="n"/>
      <c r="M24" s="74" t="n"/>
      <c r="N24" s="74" t="n"/>
      <c r="O24" s="74" t="n"/>
      <c r="P24" s="74" t="n"/>
      <c r="Q24" s="74" t="n"/>
      <c r="R24" s="74" t="n"/>
      <c r="S24" s="74" t="n"/>
      <c r="T24" s="74" t="n"/>
      <c r="U24" s="74" t="n"/>
      <c r="V24" s="74" t="n"/>
      <c r="W24" s="74" t="n"/>
      <c r="X24" s="74" t="n"/>
      <c r="Y24" s="74" t="n"/>
      <c r="Z24" s="74" t="n"/>
    </row>
    <row customHeight="1" ht="18" r="25" s="29">
      <c r="A25" s="18" t="n">
        <v>23</v>
      </c>
      <c r="B25" s="18">
        <f>B24+1</f>
        <v/>
      </c>
      <c r="C25" s="73">
        <f ref="C25" t="array">INDEX('秩1原'!B:B,B25)</f>
        <v/>
      </c>
      <c r="D25" s="73">
        <f ref="D25" t="array">INDEX('秩1原'!A:A,B25)</f>
        <v/>
      </c>
      <c r="E25" s="73">
        <f ref="E25" t="array">INDEX('秩1原'!E:E,B25)</f>
        <v/>
      </c>
      <c r="F25" s="73">
        <f ref="F25" t="array">INDEX('秩1原'!C:C,B25)</f>
        <v/>
      </c>
      <c r="G25" s="73">
        <f ref="G25" t="array">INDEX('秩1原'!D:D,B25)</f>
        <v/>
      </c>
      <c r="H25" s="74" t="n"/>
      <c r="I25" s="74" t="n"/>
      <c r="J25" s="74" t="n"/>
      <c r="K25" s="74" t="n"/>
      <c r="L25" s="74" t="n"/>
      <c r="M25" s="74" t="n"/>
      <c r="N25" s="74" t="n"/>
      <c r="O25" s="74" t="n"/>
      <c r="P25" s="74" t="n"/>
      <c r="Q25" s="74" t="n"/>
      <c r="R25" s="74" t="n"/>
      <c r="S25" s="74" t="n"/>
      <c r="T25" s="74" t="n"/>
      <c r="U25" s="74" t="n"/>
      <c r="V25" s="74" t="n"/>
      <c r="W25" s="74" t="n"/>
      <c r="X25" s="74" t="n"/>
      <c r="Y25" s="74" t="n"/>
      <c r="Z25" s="74" t="n"/>
    </row>
    <row customHeight="1" ht="18" r="26" s="29">
      <c r="A26" s="18" t="n">
        <v>24</v>
      </c>
      <c r="B26" s="18">
        <f>B25+1</f>
        <v/>
      </c>
      <c r="C26" s="73">
        <f ref="C26" t="array">INDEX('秩1原'!B:B,B26)</f>
        <v/>
      </c>
      <c r="D26" s="73">
        <f ref="D26" t="array">INDEX('秩1原'!A:A,B26)</f>
        <v/>
      </c>
      <c r="E26" s="73">
        <f ref="E26" t="array">INDEX('秩1原'!E:E,B26)</f>
        <v/>
      </c>
      <c r="F26" s="73">
        <f ref="F26" t="array">INDEX('秩1原'!C:C,B26)</f>
        <v/>
      </c>
      <c r="G26" s="73">
        <f ref="G26" t="array">INDEX('秩1原'!D:D,B26)</f>
        <v/>
      </c>
      <c r="H26" s="74" t="n"/>
      <c r="I26" s="74" t="n"/>
      <c r="J26" s="74" t="n"/>
      <c r="K26" s="74" t="n"/>
      <c r="L26" s="74" t="n"/>
      <c r="M26" s="74" t="n"/>
      <c r="N26" s="74" t="n"/>
      <c r="O26" s="74" t="n"/>
      <c r="P26" s="74" t="n"/>
      <c r="Q26" s="74" t="n"/>
      <c r="R26" s="74" t="n"/>
      <c r="S26" s="74" t="n"/>
      <c r="T26" s="74" t="n"/>
      <c r="U26" s="74" t="n"/>
      <c r="V26" s="74" t="n"/>
      <c r="W26" s="74" t="n"/>
      <c r="X26" s="74" t="n"/>
      <c r="Y26" s="74" t="n"/>
      <c r="Z26" s="74" t="n"/>
    </row>
    <row customHeight="1" ht="18" r="27" s="29">
      <c r="A27" s="18" t="n">
        <v>25</v>
      </c>
      <c r="B27" s="18">
        <f>B26+1</f>
        <v/>
      </c>
      <c r="C27" s="73">
        <f ref="C27" t="array">INDEX('秩1原'!B:B,B27)</f>
        <v/>
      </c>
      <c r="D27" s="73">
        <f ref="D27" t="array">INDEX('秩1原'!A:A,B27)</f>
        <v/>
      </c>
      <c r="E27" s="73">
        <f ref="E27" t="array">INDEX('秩1原'!E:E,B27)</f>
        <v/>
      </c>
      <c r="F27" s="73">
        <f ref="F27" t="array">INDEX('秩1原'!C:C,B27)</f>
        <v/>
      </c>
      <c r="G27" s="73">
        <f ref="G27" t="array">INDEX('秩1原'!D:D,B27)</f>
        <v/>
      </c>
      <c r="H27" s="74" t="n"/>
      <c r="I27" s="74" t="n"/>
      <c r="J27" s="74" t="n"/>
      <c r="K27" s="74" t="n"/>
      <c r="L27" s="74" t="n"/>
      <c r="M27" s="74" t="n"/>
      <c r="N27" s="74" t="n"/>
      <c r="O27" s="74" t="n"/>
      <c r="P27" s="74" t="n"/>
      <c r="Q27" s="74" t="n"/>
      <c r="R27" s="74" t="n"/>
      <c r="S27" s="74" t="n"/>
      <c r="T27" s="74" t="n"/>
      <c r="U27" s="74" t="n"/>
      <c r="V27" s="74" t="n"/>
      <c r="W27" s="74" t="n"/>
      <c r="X27" s="74" t="n"/>
      <c r="Y27" s="74" t="n"/>
      <c r="Z27" s="74" t="n"/>
    </row>
    <row customHeight="1" ht="18" r="28" s="29">
      <c r="A28" s="18" t="n">
        <v>26</v>
      </c>
      <c r="B28" s="18">
        <f>B27+1</f>
        <v/>
      </c>
      <c r="C28" s="73">
        <f ref="C28" t="array">INDEX('秩1原'!B:B,B28)</f>
        <v/>
      </c>
      <c r="D28" s="73">
        <f ref="D28" t="array">INDEX('秩1原'!A:A,B28)</f>
        <v/>
      </c>
      <c r="E28" s="73">
        <f ref="E28" t="array">INDEX('秩1原'!E:E,B28)</f>
        <v/>
      </c>
      <c r="F28" s="73">
        <f ref="F28" t="array">INDEX('秩1原'!C:C,B28)</f>
        <v/>
      </c>
      <c r="G28" s="73">
        <f ref="G28" t="array">INDEX('秩1原'!D:D,B28)</f>
        <v/>
      </c>
      <c r="H28" s="74" t="n"/>
      <c r="I28" s="74" t="n"/>
      <c r="J28" s="74" t="n"/>
      <c r="K28" s="74" t="n"/>
      <c r="L28" s="74" t="n"/>
      <c r="M28" s="74" t="n"/>
      <c r="N28" s="74" t="n"/>
      <c r="O28" s="74" t="n"/>
      <c r="P28" s="74" t="n"/>
      <c r="Q28" s="74" t="n"/>
      <c r="R28" s="74" t="n"/>
      <c r="S28" s="74" t="n"/>
      <c r="T28" s="74" t="n"/>
      <c r="U28" s="74" t="n"/>
      <c r="V28" s="74" t="n"/>
      <c r="W28" s="74" t="n"/>
      <c r="X28" s="74" t="n"/>
      <c r="Y28" s="74" t="n"/>
      <c r="Z28" s="74" t="n"/>
    </row>
    <row customHeight="1" ht="18" r="29" s="29">
      <c r="A29" s="18" t="n">
        <v>27</v>
      </c>
      <c r="B29" s="18">
        <f>B28+1</f>
        <v/>
      </c>
      <c r="C29" s="73">
        <f ref="C29" t="array">INDEX('秩1原'!B:B,B29)</f>
        <v/>
      </c>
      <c r="D29" s="73">
        <f ref="D29" t="array">INDEX('秩1原'!A:A,B29)</f>
        <v/>
      </c>
      <c r="E29" s="73">
        <f ref="E29" t="array">INDEX('秩1原'!E:E,B29)</f>
        <v/>
      </c>
      <c r="F29" s="73">
        <f ref="F29" t="array">INDEX('秩1原'!C:C,B29)</f>
        <v/>
      </c>
      <c r="G29" s="73">
        <f ref="G29" t="array">INDEX('秩1原'!D:D,B29)</f>
        <v/>
      </c>
      <c r="H29" s="74" t="n"/>
      <c r="I29" s="74" t="n"/>
      <c r="J29" s="74" t="n"/>
      <c r="K29" s="74" t="n"/>
      <c r="L29" s="74" t="n"/>
      <c r="M29" s="74" t="n"/>
      <c r="N29" s="74" t="n"/>
      <c r="O29" s="74" t="n"/>
      <c r="P29" s="74" t="n"/>
      <c r="Q29" s="74" t="n"/>
      <c r="R29" s="74" t="n"/>
      <c r="S29" s="74" t="n"/>
      <c r="T29" s="74" t="n"/>
      <c r="U29" s="74" t="n"/>
      <c r="V29" s="74" t="n"/>
      <c r="W29" s="74" t="n"/>
      <c r="X29" s="74" t="n"/>
      <c r="Y29" s="74" t="n"/>
      <c r="Z29" s="74" t="n"/>
    </row>
    <row customHeight="1" ht="18" r="30" s="29">
      <c r="A30" s="18" t="n">
        <v>28</v>
      </c>
      <c r="B30" s="18">
        <f>B29+1</f>
        <v/>
      </c>
      <c r="C30" s="73">
        <f ref="C30" t="array">INDEX('秩1原'!B:B,B30)</f>
        <v/>
      </c>
      <c r="D30" s="73">
        <f ref="D30" t="array">INDEX('秩1原'!A:A,B30)</f>
        <v/>
      </c>
      <c r="E30" s="73">
        <f ref="E30" t="array">INDEX('秩1原'!E:E,B30)</f>
        <v/>
      </c>
      <c r="F30" s="73">
        <f ref="F30" t="array">INDEX('秩1原'!C:C,B30)</f>
        <v/>
      </c>
      <c r="G30" s="73">
        <f ref="G30" t="array">INDEX('秩1原'!D:D,B30)</f>
        <v/>
      </c>
      <c r="H30" s="74" t="n"/>
      <c r="I30" s="74" t="n"/>
      <c r="J30" s="74" t="n"/>
      <c r="K30" s="74" t="n"/>
      <c r="L30" s="74" t="n"/>
      <c r="M30" s="74" t="n"/>
      <c r="N30" s="74" t="n"/>
      <c r="O30" s="74" t="n"/>
      <c r="P30" s="74" t="n"/>
      <c r="Q30" s="74" t="n"/>
      <c r="R30" s="74" t="n"/>
      <c r="S30" s="74" t="n"/>
      <c r="T30" s="74" t="n"/>
      <c r="U30" s="74" t="n"/>
      <c r="V30" s="74" t="n"/>
      <c r="W30" s="74" t="n"/>
      <c r="X30" s="74" t="n"/>
      <c r="Y30" s="74" t="n"/>
      <c r="Z30" s="74" t="n"/>
    </row>
    <row customHeight="1" ht="18" r="31" s="29">
      <c r="A31" s="18" t="n">
        <v>29</v>
      </c>
      <c r="B31" s="18">
        <f>B30+1</f>
        <v/>
      </c>
      <c r="C31" s="73">
        <f ref="C31" t="array">INDEX('秩1原'!B:B,B31)</f>
        <v/>
      </c>
      <c r="D31" s="73">
        <f ref="D31" t="array">INDEX('秩1原'!A:A,B31)</f>
        <v/>
      </c>
      <c r="E31" s="73">
        <f ref="E31" t="array">INDEX('秩1原'!E:E,B31)</f>
        <v/>
      </c>
      <c r="F31" s="73">
        <f ref="F31" t="array">INDEX('秩1原'!C:C,B31)</f>
        <v/>
      </c>
      <c r="G31" s="73">
        <f ref="G31" t="array">INDEX('秩1原'!D:D,B31)</f>
        <v/>
      </c>
      <c r="H31" s="74" t="n"/>
      <c r="I31" s="74" t="n"/>
      <c r="J31" s="74" t="n"/>
      <c r="K31" s="74" t="n"/>
      <c r="L31" s="74" t="n"/>
      <c r="M31" s="74" t="n"/>
      <c r="N31" s="74" t="n"/>
      <c r="O31" s="74" t="n"/>
      <c r="P31" s="74" t="n"/>
      <c r="Q31" s="74" t="n"/>
      <c r="R31" s="74" t="n"/>
      <c r="S31" s="74" t="n"/>
      <c r="T31" s="74" t="n"/>
      <c r="U31" s="74" t="n"/>
      <c r="V31" s="74" t="n"/>
      <c r="W31" s="74" t="n"/>
      <c r="X31" s="74" t="n"/>
      <c r="Y31" s="74" t="n"/>
      <c r="Z31" s="74" t="n"/>
    </row>
    <row customHeight="1" ht="18" r="32" s="29">
      <c r="A32" s="18" t="n">
        <v>30</v>
      </c>
      <c r="B32" s="18">
        <f>B31+1</f>
        <v/>
      </c>
      <c r="C32" s="73">
        <f ref="C32" t="array">INDEX('秩1原'!B:B,B32)</f>
        <v/>
      </c>
      <c r="D32" s="73">
        <f ref="D32" t="array">INDEX('秩1原'!A:A,B32)</f>
        <v/>
      </c>
      <c r="E32" s="73">
        <f ref="E32" t="array">INDEX('秩1原'!E:E,B32)</f>
        <v/>
      </c>
      <c r="F32" s="73">
        <f ref="F32" t="array">INDEX('秩1原'!C:C,B32)</f>
        <v/>
      </c>
      <c r="G32" s="73">
        <f ref="G32" t="array">INDEX('秩1原'!D:D,B32)</f>
        <v/>
      </c>
      <c r="H32" s="74" t="n"/>
      <c r="I32" s="74" t="n"/>
      <c r="J32" s="74" t="n"/>
      <c r="K32" s="74" t="n"/>
      <c r="L32" s="74" t="n"/>
      <c r="M32" s="74" t="n"/>
      <c r="N32" s="74" t="n"/>
      <c r="O32" s="74" t="n"/>
      <c r="P32" s="74" t="n"/>
      <c r="Q32" s="74" t="n"/>
      <c r="R32" s="74" t="n"/>
      <c r="S32" s="74" t="n"/>
      <c r="T32" s="74" t="n"/>
      <c r="U32" s="74" t="n"/>
      <c r="V32" s="74" t="n"/>
      <c r="W32" s="74" t="n"/>
      <c r="X32" s="74" t="n"/>
      <c r="Y32" s="74" t="n"/>
      <c r="Z32" s="74" t="n"/>
    </row>
    <row customHeight="1" ht="18" r="33" s="29">
      <c r="A33" s="18" t="n">
        <v>31</v>
      </c>
      <c r="B33" s="18">
        <f>B32+1</f>
        <v/>
      </c>
      <c r="C33" s="73">
        <f ref="C33" t="array">INDEX('秩1原'!B:B,B33)</f>
        <v/>
      </c>
      <c r="D33" s="73">
        <f ref="D33" t="array">INDEX('秩1原'!A:A,B33)</f>
        <v/>
      </c>
      <c r="E33" s="73">
        <f ref="E33" t="array">INDEX('秩1原'!E:E,B33)</f>
        <v/>
      </c>
      <c r="F33" s="73">
        <f ref="F33" t="array">INDEX('秩1原'!C:C,B33)</f>
        <v/>
      </c>
      <c r="G33" s="73">
        <f ref="G33" t="array">INDEX('秩1原'!D:D,B33)</f>
        <v/>
      </c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</row>
    <row customHeight="1" ht="18" r="34" s="29">
      <c r="A34" s="18" t="n">
        <v>32</v>
      </c>
      <c r="B34" s="18">
        <f>B33+1</f>
        <v/>
      </c>
      <c r="C34" s="73">
        <f ref="C34" t="array">INDEX('秩1原'!B:B,B34)</f>
        <v/>
      </c>
      <c r="D34" s="73">
        <f ref="D34" t="array">INDEX('秩1原'!A:A,B34)</f>
        <v/>
      </c>
      <c r="E34" s="73">
        <f ref="E34" t="array">INDEX('秩1原'!E:E,B34)</f>
        <v/>
      </c>
      <c r="F34" s="73">
        <f ref="F34" t="array">INDEX('秩1原'!C:C,B34)</f>
        <v/>
      </c>
      <c r="G34" s="73">
        <f ref="G34" t="array">INDEX('秩1原'!D:D,B34)</f>
        <v/>
      </c>
      <c r="H34" s="74" t="n"/>
      <c r="I34" s="74" t="n"/>
      <c r="J34" s="74" t="n"/>
      <c r="K34" s="74" t="n"/>
      <c r="L34" s="74" t="n"/>
      <c r="M34" s="74" t="n"/>
      <c r="N34" s="74" t="n"/>
      <c r="O34" s="74" t="n"/>
      <c r="P34" s="74" t="n"/>
      <c r="Q34" s="74" t="n"/>
      <c r="R34" s="74" t="n"/>
      <c r="S34" s="74" t="n"/>
      <c r="T34" s="74" t="n"/>
      <c r="U34" s="74" t="n"/>
      <c r="V34" s="74" t="n"/>
      <c r="W34" s="74" t="n"/>
      <c r="X34" s="74" t="n"/>
      <c r="Y34" s="74" t="n"/>
      <c r="Z34" s="74" t="n"/>
    </row>
    <row customHeight="1" ht="18" r="35" s="29">
      <c r="A35" s="18" t="n">
        <v>33</v>
      </c>
      <c r="B35" s="18">
        <f>B34+1</f>
        <v/>
      </c>
      <c r="C35" s="73">
        <f ref="C35" t="array">INDEX('秩1原'!B:B,B35)</f>
        <v/>
      </c>
      <c r="D35" s="73">
        <f ref="D35" t="array">INDEX('秩1原'!A:A,B35)</f>
        <v/>
      </c>
      <c r="E35" s="73">
        <f ref="E35" t="array">INDEX('秩1原'!E:E,B35)</f>
        <v/>
      </c>
      <c r="F35" s="73">
        <f ref="F35" t="array">INDEX('秩1原'!C:C,B35)</f>
        <v/>
      </c>
      <c r="G35" s="73">
        <f ref="G35" t="array">INDEX('秩1原'!D:D,B35)</f>
        <v/>
      </c>
      <c r="H35" s="74" t="n"/>
      <c r="I35" s="74" t="n"/>
      <c r="J35" s="74" t="n"/>
      <c r="K35" s="74" t="n"/>
      <c r="L35" s="74" t="n"/>
      <c r="M35" s="74" t="n"/>
      <c r="N35" s="74" t="n"/>
      <c r="O35" s="74" t="n"/>
      <c r="P35" s="74" t="n"/>
      <c r="Q35" s="74" t="n"/>
      <c r="R35" s="74" t="n"/>
      <c r="S35" s="74" t="n"/>
      <c r="T35" s="74" t="n"/>
      <c r="U35" s="74" t="n"/>
      <c r="V35" s="74" t="n"/>
      <c r="W35" s="74" t="n"/>
      <c r="X35" s="74" t="n"/>
      <c r="Y35" s="74" t="n"/>
      <c r="Z35" s="74" t="n"/>
    </row>
    <row customHeight="1" ht="18" r="36" s="29">
      <c r="A36" s="18" t="n">
        <v>34</v>
      </c>
      <c r="B36" s="18">
        <f>B35+1</f>
        <v/>
      </c>
      <c r="C36" s="73">
        <f ref="C36" t="array">INDEX('秩1原'!B:B,B36)</f>
        <v/>
      </c>
      <c r="D36" s="73">
        <f ref="D36" t="array">INDEX('秩1原'!A:A,B36)</f>
        <v/>
      </c>
      <c r="E36" s="73">
        <f ref="E36" t="array">INDEX('秩1原'!E:E,B36)</f>
        <v/>
      </c>
      <c r="F36" s="73">
        <f ref="F36" t="array">INDEX('秩1原'!C:C,B36)</f>
        <v/>
      </c>
      <c r="G36" s="73">
        <f ref="G36" t="array">INDEX('秩1原'!D:D,B36)</f>
        <v/>
      </c>
      <c r="H36" s="74" t="n"/>
      <c r="I36" s="74" t="n"/>
      <c r="J36" s="74" t="n"/>
      <c r="K36" s="74" t="n"/>
      <c r="L36" s="74" t="n"/>
      <c r="M36" s="74" t="n"/>
      <c r="N36" s="74" t="n"/>
      <c r="O36" s="74" t="n"/>
      <c r="P36" s="74" t="n"/>
      <c r="Q36" s="74" t="n"/>
      <c r="R36" s="74" t="n"/>
      <c r="S36" s="74" t="n"/>
      <c r="T36" s="74" t="n"/>
      <c r="U36" s="74" t="n"/>
      <c r="V36" s="74" t="n"/>
      <c r="W36" s="74" t="n"/>
      <c r="X36" s="74" t="n"/>
      <c r="Y36" s="74" t="n"/>
      <c r="Z36" s="74" t="n"/>
    </row>
    <row customHeight="1" ht="18" r="37" s="29">
      <c r="A37" s="18" t="n">
        <v>35</v>
      </c>
      <c r="B37" s="18">
        <f>B36+1</f>
        <v/>
      </c>
      <c r="C37" s="73">
        <f ref="C37" t="array">INDEX('秩1原'!B:B,B37)</f>
        <v/>
      </c>
      <c r="D37" s="73">
        <f ref="D37" t="array">INDEX('秩1原'!A:A,B37)</f>
        <v/>
      </c>
      <c r="E37" s="73">
        <f ref="E37" t="array">INDEX('秩1原'!E:E,B37)</f>
        <v/>
      </c>
      <c r="F37" s="73">
        <f ref="F37" t="array">INDEX('秩1原'!C:C,B37)</f>
        <v/>
      </c>
      <c r="G37" s="73">
        <f ref="G37" t="array">INDEX('秩1原'!D:D,B37)</f>
        <v/>
      </c>
      <c r="H37" s="74" t="n"/>
      <c r="I37" s="74" t="n"/>
      <c r="J37" s="74" t="n"/>
      <c r="K37" s="74" t="n"/>
      <c r="L37" s="74" t="n"/>
      <c r="M37" s="74" t="n"/>
      <c r="N37" s="74" t="n"/>
      <c r="O37" s="74" t="n"/>
      <c r="P37" s="74" t="n"/>
      <c r="Q37" s="74" t="n"/>
      <c r="R37" s="74" t="n"/>
      <c r="S37" s="74" t="n"/>
      <c r="T37" s="74" t="n"/>
      <c r="U37" s="74" t="n"/>
      <c r="V37" s="74" t="n"/>
      <c r="W37" s="74" t="n"/>
      <c r="X37" s="74" t="n"/>
      <c r="Y37" s="74" t="n"/>
      <c r="Z37" s="74" t="n"/>
    </row>
    <row customHeight="1" ht="18" r="38" s="29">
      <c r="A38" s="18" t="n">
        <v>36</v>
      </c>
      <c r="B38" s="18">
        <f>B37+1</f>
        <v/>
      </c>
      <c r="C38" s="73">
        <f ref="C38" t="array">INDEX('秩1原'!B:B,B38)</f>
        <v/>
      </c>
      <c r="D38" s="73">
        <f ref="D38" t="array">INDEX('秩1原'!A:A,B38)</f>
        <v/>
      </c>
      <c r="E38" s="73">
        <f ref="E38" t="array">INDEX('秩1原'!E:E,B38)</f>
        <v/>
      </c>
      <c r="F38" s="73">
        <f ref="F38" t="array">INDEX('秩1原'!C:C,B38)</f>
        <v/>
      </c>
      <c r="G38" s="73">
        <f ref="G38" t="array">INDEX('秩1原'!D:D,B38)</f>
        <v/>
      </c>
      <c r="H38" s="74" t="n"/>
      <c r="I38" s="74" t="n"/>
      <c r="J38" s="74" t="n"/>
      <c r="K38" s="74" t="n"/>
      <c r="L38" s="74" t="n"/>
      <c r="M38" s="74" t="n"/>
      <c r="N38" s="74" t="n"/>
      <c r="O38" s="74" t="n"/>
      <c r="P38" s="74" t="n"/>
      <c r="Q38" s="74" t="n"/>
      <c r="R38" s="74" t="n"/>
      <c r="S38" s="74" t="n"/>
      <c r="T38" s="74" t="n"/>
      <c r="U38" s="74" t="n"/>
      <c r="V38" s="74" t="n"/>
      <c r="W38" s="74" t="n"/>
      <c r="X38" s="74" t="n"/>
      <c r="Y38" s="74" t="n"/>
      <c r="Z38" s="74" t="n"/>
    </row>
    <row customHeight="1" ht="18" r="39" s="29">
      <c r="A39" s="18" t="n">
        <v>37</v>
      </c>
      <c r="B39" s="18">
        <f>B38+1</f>
        <v/>
      </c>
      <c r="C39" s="73">
        <f ref="C39" t="array">INDEX('秩1原'!B:B,B39)</f>
        <v/>
      </c>
      <c r="D39" s="73">
        <f ref="D39" t="array">INDEX('秩1原'!A:A,B39)</f>
        <v/>
      </c>
      <c r="E39" s="73">
        <f ref="E39" t="array">INDEX('秩1原'!E:E,B39)</f>
        <v/>
      </c>
      <c r="F39" s="73">
        <f ref="F39" t="array">INDEX('秩1原'!C:C,B39)</f>
        <v/>
      </c>
      <c r="G39" s="73">
        <f ref="G39" t="array">INDEX('秩1原'!D:D,B39)</f>
        <v/>
      </c>
      <c r="H39" s="74" t="n"/>
      <c r="I39" s="74" t="n"/>
      <c r="J39" s="74" t="n"/>
      <c r="K39" s="74" t="n"/>
      <c r="L39" s="74" t="n"/>
      <c r="M39" s="74" t="n"/>
      <c r="N39" s="74" t="n"/>
      <c r="O39" s="74" t="n"/>
      <c r="P39" s="74" t="n"/>
      <c r="Q39" s="74" t="n"/>
      <c r="R39" s="74" t="n"/>
      <c r="S39" s="74" t="n"/>
      <c r="T39" s="74" t="n"/>
      <c r="U39" s="74" t="n"/>
      <c r="V39" s="74" t="n"/>
      <c r="W39" s="74" t="n"/>
      <c r="X39" s="74" t="n"/>
      <c r="Y39" s="74" t="n"/>
      <c r="Z39" s="74" t="n"/>
    </row>
    <row customHeight="1" ht="18" r="40" s="29">
      <c r="A40" s="18" t="n">
        <v>38</v>
      </c>
      <c r="B40" s="18">
        <f>B39+1</f>
        <v/>
      </c>
      <c r="C40" s="73">
        <f ref="C40" t="array">INDEX('秩1原'!B:B,B40)</f>
        <v/>
      </c>
      <c r="D40" s="73">
        <f ref="D40" t="array">INDEX('秩1原'!A:A,B40)</f>
        <v/>
      </c>
      <c r="E40" s="73">
        <f ref="E40" t="array">INDEX('秩1原'!E:E,B40)</f>
        <v/>
      </c>
      <c r="F40" s="73">
        <f ref="F40" t="array">INDEX('秩1原'!C:C,B40)</f>
        <v/>
      </c>
      <c r="G40" s="73">
        <f ref="G40" t="array">INDEX('秩1原'!D:D,B40)</f>
        <v/>
      </c>
      <c r="H40" s="74" t="n"/>
      <c r="I40" s="74" t="n"/>
      <c r="J40" s="74" t="n"/>
      <c r="K40" s="74" t="n"/>
      <c r="L40" s="74" t="n"/>
      <c r="M40" s="74" t="n"/>
      <c r="N40" s="74" t="n"/>
      <c r="O40" s="74" t="n"/>
      <c r="P40" s="74" t="n"/>
      <c r="Q40" s="74" t="n"/>
      <c r="R40" s="74" t="n"/>
      <c r="S40" s="74" t="n"/>
      <c r="T40" s="74" t="n"/>
      <c r="U40" s="74" t="n"/>
      <c r="V40" s="74" t="n"/>
      <c r="W40" s="74" t="n"/>
      <c r="X40" s="74" t="n"/>
      <c r="Y40" s="74" t="n"/>
      <c r="Z40" s="74" t="n"/>
    </row>
    <row customHeight="1" ht="18" r="41" s="29">
      <c r="A41" s="18" t="n">
        <v>39</v>
      </c>
      <c r="B41" s="18">
        <f>B40+1</f>
        <v/>
      </c>
      <c r="C41" s="73">
        <f ref="C41" t="array">INDEX('秩1原'!B:B,B41)</f>
        <v/>
      </c>
      <c r="D41" s="73">
        <f ref="D41" t="array">INDEX('秩1原'!A:A,B41)</f>
        <v/>
      </c>
      <c r="E41" s="73">
        <f ref="E41" t="array">INDEX('秩1原'!E:E,B41)</f>
        <v/>
      </c>
      <c r="F41" s="73">
        <f ref="F41" t="array">INDEX('秩1原'!C:C,B41)</f>
        <v/>
      </c>
      <c r="G41" s="73">
        <f ref="G41" t="array">INDEX('秩1原'!D:D,B41)</f>
        <v/>
      </c>
      <c r="H41" s="74" t="n"/>
      <c r="I41" s="74" t="n"/>
      <c r="J41" s="74" t="n"/>
      <c r="K41" s="74" t="n"/>
      <c r="L41" s="74" t="n"/>
      <c r="M41" s="74" t="n"/>
      <c r="N41" s="74" t="n"/>
      <c r="O41" s="74" t="n"/>
      <c r="P41" s="74" t="n"/>
      <c r="Q41" s="74" t="n"/>
      <c r="R41" s="74" t="n"/>
      <c r="S41" s="74" t="n"/>
      <c r="T41" s="74" t="n"/>
      <c r="U41" s="74" t="n"/>
      <c r="V41" s="74" t="n"/>
      <c r="W41" s="74" t="n"/>
      <c r="X41" s="74" t="n"/>
      <c r="Y41" s="74" t="n"/>
      <c r="Z41" s="74" t="n"/>
    </row>
    <row customHeight="1" ht="18" r="42" s="29">
      <c r="A42" s="18" t="n">
        <v>40</v>
      </c>
      <c r="B42" s="18">
        <f>B41+1</f>
        <v/>
      </c>
      <c r="C42" s="73">
        <f ref="C42" t="array">INDEX('秩1原'!B:B,B42)</f>
        <v/>
      </c>
      <c r="D42" s="73">
        <f ref="D42" t="array">INDEX('秩1原'!A:A,B42)</f>
        <v/>
      </c>
      <c r="E42" s="73">
        <f ref="E42" t="array">INDEX('秩1原'!E:E,B42)</f>
        <v/>
      </c>
      <c r="F42" s="73">
        <f ref="F42" t="array">INDEX('秩1原'!C:C,B42)</f>
        <v/>
      </c>
      <c r="G42" s="73">
        <f ref="G42" t="array">INDEX('秩1原'!D:D,B42)</f>
        <v/>
      </c>
      <c r="H42" s="74" t="n"/>
      <c r="I42" s="74" t="n"/>
      <c r="J42" s="74" t="n"/>
      <c r="K42" s="74" t="n"/>
      <c r="L42" s="74" t="n"/>
      <c r="M42" s="74" t="n"/>
      <c r="N42" s="74" t="n"/>
      <c r="O42" s="74" t="n"/>
      <c r="P42" s="74" t="n"/>
      <c r="Q42" s="74" t="n"/>
      <c r="R42" s="74" t="n"/>
      <c r="S42" s="74" t="n"/>
      <c r="T42" s="74" t="n"/>
      <c r="U42" s="74" t="n"/>
      <c r="V42" s="74" t="n"/>
      <c r="W42" s="74" t="n"/>
      <c r="X42" s="74" t="n"/>
      <c r="Y42" s="74" t="n"/>
      <c r="Z42" s="74" t="n"/>
    </row>
    <row customHeight="1" ht="39.75" r="43" s="29">
      <c r="A43" s="72" t="n"/>
      <c r="B43" s="72" t="n"/>
      <c r="C43" s="72" t="inlineStr">
        <is>
          <t>各校選手名單及號碼對照表</t>
        </is>
      </c>
      <c r="H43" s="72" t="n"/>
      <c r="I43" s="72" t="n"/>
      <c r="J43" s="72" t="n"/>
      <c r="K43" s="72" t="n"/>
      <c r="L43" s="72" t="n"/>
      <c r="M43" s="72" t="n"/>
      <c r="N43" s="72" t="n"/>
      <c r="O43" s="72" t="n"/>
      <c r="P43" s="72" t="n"/>
      <c r="Q43" s="72" t="n"/>
      <c r="R43" s="72" t="n"/>
      <c r="S43" s="72" t="n"/>
      <c r="T43" s="72" t="n"/>
      <c r="U43" s="72" t="n"/>
      <c r="V43" s="72" t="n"/>
      <c r="W43" s="72" t="n"/>
      <c r="X43" s="72" t="n"/>
      <c r="Y43" s="72" t="n"/>
      <c r="Z43" s="72" t="n"/>
    </row>
    <row customHeight="1" ht="24.75" r="44" s="29">
      <c r="A44" s="18" t="n"/>
      <c r="B44" s="18" t="n"/>
      <c r="C44" s="60" t="inlineStr">
        <is>
          <t>學校</t>
        </is>
      </c>
      <c r="D44" s="60" t="inlineStr">
        <is>
          <t>組別</t>
        </is>
      </c>
      <c r="E44" s="60" t="inlineStr">
        <is>
          <t>編號</t>
        </is>
      </c>
      <c r="F44" s="60" t="inlineStr">
        <is>
          <t>學生</t>
        </is>
      </c>
      <c r="G44" s="60" t="inlineStr">
        <is>
          <t>指導教師</t>
        </is>
      </c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</row>
    <row customHeight="1" ht="18" r="45" s="29">
      <c r="A45" s="18" t="n">
        <v>1</v>
      </c>
      <c r="B45" s="18" t="n">
        <v>41</v>
      </c>
      <c r="C45" s="73">
        <f ref="C45" t="array">INDEX('秩1原'!B:B,B45)</f>
        <v/>
      </c>
      <c r="D45" s="73">
        <f ref="D45" t="array">INDEX('秩1原'!A:A,B45)</f>
        <v/>
      </c>
      <c r="E45" s="73">
        <f ref="E45" t="array">INDEX('秩1原'!E:E,B45)</f>
        <v/>
      </c>
      <c r="F45" s="73">
        <f ref="F45" t="array">INDEX('秩1原'!C:C,B45)</f>
        <v/>
      </c>
      <c r="G45" s="73">
        <f ref="G45" t="array">INDEX('秩1原'!D:D,B45)</f>
        <v/>
      </c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</row>
    <row customHeight="1" ht="18" r="46" s="29">
      <c r="A46" s="18" t="n">
        <v>2</v>
      </c>
      <c r="B46" s="18">
        <f>B45+1</f>
        <v/>
      </c>
      <c r="C46" s="73">
        <f ref="C46" t="array">INDEX('秩1原'!B:B,B46)</f>
        <v/>
      </c>
      <c r="D46" s="73">
        <f ref="D46" t="array">INDEX('秩1原'!A:A,B46)</f>
        <v/>
      </c>
      <c r="E46" s="73">
        <f ref="E46" t="array">INDEX('秩1原'!E:E,B46)</f>
        <v/>
      </c>
      <c r="F46" s="73">
        <f ref="F46" t="array">INDEX('秩1原'!C:C,B46)</f>
        <v/>
      </c>
      <c r="G46" s="73">
        <f ref="G46" t="array">INDEX('秩1原'!D:D,B46)</f>
        <v/>
      </c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</row>
    <row customHeight="1" ht="18" r="47" s="29">
      <c r="A47" s="18" t="n">
        <v>3</v>
      </c>
      <c r="B47" s="18">
        <f>B46+1</f>
        <v/>
      </c>
      <c r="C47" s="73">
        <f ref="C47" t="array">INDEX('秩1原'!B:B,B47)</f>
        <v/>
      </c>
      <c r="D47" s="73">
        <f ref="D47" t="array">INDEX('秩1原'!A:A,B47)</f>
        <v/>
      </c>
      <c r="E47" s="73">
        <f ref="E47" t="array">INDEX('秩1原'!E:E,B47)</f>
        <v/>
      </c>
      <c r="F47" s="73">
        <f ref="F47" t="array">INDEX('秩1原'!C:C,B47)</f>
        <v/>
      </c>
      <c r="G47" s="73">
        <f ref="G47" t="array">INDEX('秩1原'!D:D,B47)</f>
        <v/>
      </c>
      <c r="H47" s="74" t="n"/>
      <c r="I47" s="74" t="n"/>
      <c r="J47" s="74" t="n"/>
      <c r="K47" s="74" t="n"/>
      <c r="L47" s="74" t="n"/>
      <c r="M47" s="74" t="n"/>
      <c r="N47" s="74" t="n"/>
      <c r="O47" s="74" t="n"/>
      <c r="P47" s="74" t="n"/>
      <c r="Q47" s="74" t="n"/>
      <c r="R47" s="74" t="n"/>
      <c r="S47" s="74" t="n"/>
      <c r="T47" s="74" t="n"/>
      <c r="U47" s="74" t="n"/>
      <c r="V47" s="74" t="n"/>
      <c r="W47" s="74" t="n"/>
      <c r="X47" s="74" t="n"/>
      <c r="Y47" s="74" t="n"/>
      <c r="Z47" s="74" t="n"/>
    </row>
    <row customHeight="1" ht="18" r="48" s="29">
      <c r="A48" s="18" t="n">
        <v>4</v>
      </c>
      <c r="B48" s="18">
        <f>B47+1</f>
        <v/>
      </c>
      <c r="C48" s="73">
        <f ref="C48" t="array">INDEX('秩1原'!B:B,B48)</f>
        <v/>
      </c>
      <c r="D48" s="73">
        <f ref="D48" t="array">INDEX('秩1原'!A:A,B48)</f>
        <v/>
      </c>
      <c r="E48" s="73">
        <f ref="E48" t="array">INDEX('秩1原'!E:E,B48)</f>
        <v/>
      </c>
      <c r="F48" s="73">
        <f ref="F48" t="array">INDEX('秩1原'!C:C,B48)</f>
        <v/>
      </c>
      <c r="G48" s="73">
        <f ref="G48" t="array">INDEX('秩1原'!D:D,B48)</f>
        <v/>
      </c>
      <c r="H48" s="74" t="n"/>
      <c r="I48" s="74" t="n"/>
      <c r="J48" s="74" t="n"/>
      <c r="K48" s="74" t="n"/>
      <c r="L48" s="74" t="n"/>
      <c r="M48" s="74" t="n"/>
      <c r="N48" s="74" t="n"/>
      <c r="O48" s="74" t="n"/>
      <c r="P48" s="74" t="n"/>
      <c r="Q48" s="74" t="n"/>
      <c r="R48" s="74" t="n"/>
      <c r="S48" s="74" t="n"/>
      <c r="T48" s="74" t="n"/>
      <c r="U48" s="74" t="n"/>
      <c r="V48" s="74" t="n"/>
      <c r="W48" s="74" t="n"/>
      <c r="X48" s="74" t="n"/>
      <c r="Y48" s="74" t="n"/>
      <c r="Z48" s="74" t="n"/>
    </row>
    <row customHeight="1" ht="18" r="49" s="29">
      <c r="A49" s="18" t="n">
        <v>5</v>
      </c>
      <c r="B49" s="18">
        <f>B48+1</f>
        <v/>
      </c>
      <c r="C49" s="73">
        <f ref="C49" t="array">INDEX('秩1原'!B:B,B49)</f>
        <v/>
      </c>
      <c r="D49" s="73">
        <f ref="D49" t="array">INDEX('秩1原'!A:A,B49)</f>
        <v/>
      </c>
      <c r="E49" s="73">
        <f ref="E49" t="array">INDEX('秩1原'!E:E,B49)</f>
        <v/>
      </c>
      <c r="F49" s="73">
        <f ref="F49" t="array">INDEX('秩1原'!C:C,B49)</f>
        <v/>
      </c>
      <c r="G49" s="73">
        <f ref="G49" t="array">INDEX('秩1原'!D:D,B49)</f>
        <v/>
      </c>
      <c r="H49" s="74" t="n"/>
      <c r="I49" s="74" t="n"/>
      <c r="J49" s="74" t="n"/>
      <c r="K49" s="74" t="n"/>
      <c r="L49" s="74" t="n"/>
      <c r="M49" s="74" t="n"/>
      <c r="N49" s="74" t="n"/>
      <c r="O49" s="74" t="n"/>
      <c r="P49" s="74" t="n"/>
      <c r="Q49" s="74" t="n"/>
      <c r="R49" s="74" t="n"/>
      <c r="S49" s="74" t="n"/>
      <c r="T49" s="74" t="n"/>
      <c r="U49" s="74" t="n"/>
      <c r="V49" s="74" t="n"/>
      <c r="W49" s="74" t="n"/>
      <c r="X49" s="74" t="n"/>
      <c r="Y49" s="74" t="n"/>
      <c r="Z49" s="74" t="n"/>
    </row>
    <row customHeight="1" ht="18" r="50" s="29">
      <c r="A50" s="18" t="n">
        <v>6</v>
      </c>
      <c r="B50" s="18">
        <f>B49+1</f>
        <v/>
      </c>
      <c r="C50" s="73">
        <f ref="C50" t="array">INDEX('秩1原'!B:B,B50)</f>
        <v/>
      </c>
      <c r="D50" s="73">
        <f ref="D50" t="array">INDEX('秩1原'!A:A,B50)</f>
        <v/>
      </c>
      <c r="E50" s="73">
        <f ref="E50" t="array">INDEX('秩1原'!E:E,B50)</f>
        <v/>
      </c>
      <c r="F50" s="73">
        <f ref="F50" t="array">INDEX('秩1原'!C:C,B50)</f>
        <v/>
      </c>
      <c r="G50" s="73">
        <f ref="G50" t="array">INDEX('秩1原'!D:D,B50)</f>
        <v/>
      </c>
      <c r="H50" s="74" t="n"/>
      <c r="I50" s="74" t="n"/>
      <c r="J50" s="74" t="n"/>
      <c r="K50" s="74" t="n"/>
      <c r="L50" s="74" t="n"/>
      <c r="M50" s="74" t="n"/>
      <c r="N50" s="74" t="n"/>
      <c r="O50" s="74" t="n"/>
      <c r="P50" s="74" t="n"/>
      <c r="Q50" s="74" t="n"/>
      <c r="R50" s="74" t="n"/>
      <c r="S50" s="74" t="n"/>
      <c r="T50" s="74" t="n"/>
      <c r="U50" s="74" t="n"/>
      <c r="V50" s="74" t="n"/>
      <c r="W50" s="74" t="n"/>
      <c r="X50" s="74" t="n"/>
      <c r="Y50" s="74" t="n"/>
      <c r="Z50" s="74" t="n"/>
    </row>
    <row customHeight="1" ht="18" r="51" s="29">
      <c r="A51" s="18" t="n">
        <v>7</v>
      </c>
      <c r="B51" s="18">
        <f>B50+1</f>
        <v/>
      </c>
      <c r="C51" s="73">
        <f ref="C51" t="array">INDEX('秩1原'!B:B,B51)</f>
        <v/>
      </c>
      <c r="D51" s="73">
        <f ref="D51" t="array">INDEX('秩1原'!A:A,B51)</f>
        <v/>
      </c>
      <c r="E51" s="73">
        <f ref="E51" t="array">INDEX('秩1原'!E:E,B51)</f>
        <v/>
      </c>
      <c r="F51" s="73">
        <f ref="F51" t="array">INDEX('秩1原'!C:C,B51)</f>
        <v/>
      </c>
      <c r="G51" s="73">
        <f ref="G51" t="array">INDEX('秩1原'!D:D,B51)</f>
        <v/>
      </c>
      <c r="H51" s="74" t="n"/>
      <c r="I51" s="74" t="n"/>
      <c r="J51" s="74" t="n"/>
      <c r="K51" s="74" t="n"/>
      <c r="L51" s="74" t="n"/>
      <c r="M51" s="74" t="n"/>
      <c r="N51" s="74" t="n"/>
      <c r="O51" s="74" t="n"/>
      <c r="P51" s="74" t="n"/>
      <c r="Q51" s="74" t="n"/>
      <c r="R51" s="74" t="n"/>
      <c r="S51" s="74" t="n"/>
      <c r="T51" s="74" t="n"/>
      <c r="U51" s="74" t="n"/>
      <c r="V51" s="74" t="n"/>
      <c r="W51" s="74" t="n"/>
      <c r="X51" s="74" t="n"/>
      <c r="Y51" s="74" t="n"/>
      <c r="Z51" s="74" t="n"/>
    </row>
    <row customHeight="1" ht="18" r="52" s="29">
      <c r="A52" s="18" t="n">
        <v>8</v>
      </c>
      <c r="B52" s="18">
        <f>B51+1</f>
        <v/>
      </c>
      <c r="C52" s="73">
        <f ref="C52" t="array">INDEX('秩1原'!B:B,B52)</f>
        <v/>
      </c>
      <c r="D52" s="73">
        <f ref="D52" t="array">INDEX('秩1原'!A:A,B52)</f>
        <v/>
      </c>
      <c r="E52" s="73">
        <f ref="E52" t="array">INDEX('秩1原'!E:E,B52)</f>
        <v/>
      </c>
      <c r="F52" s="73">
        <f ref="F52" t="array">INDEX('秩1原'!C:C,B52)</f>
        <v/>
      </c>
      <c r="G52" s="73">
        <f ref="G52" t="array">INDEX('秩1原'!D:D,B52)</f>
        <v/>
      </c>
      <c r="H52" s="74" t="n"/>
      <c r="I52" s="74" t="n"/>
      <c r="J52" s="74" t="n"/>
      <c r="K52" s="74" t="n"/>
      <c r="L52" s="74" t="n"/>
      <c r="M52" s="74" t="n"/>
      <c r="N52" s="74" t="n"/>
      <c r="O52" s="74" t="n"/>
      <c r="P52" s="74" t="n"/>
      <c r="Q52" s="74" t="n"/>
      <c r="R52" s="74" t="n"/>
      <c r="S52" s="74" t="n"/>
      <c r="T52" s="74" t="n"/>
      <c r="U52" s="74" t="n"/>
      <c r="V52" s="74" t="n"/>
      <c r="W52" s="74" t="n"/>
      <c r="X52" s="74" t="n"/>
      <c r="Y52" s="74" t="n"/>
      <c r="Z52" s="74" t="n"/>
    </row>
    <row customHeight="1" ht="18" r="53" s="29">
      <c r="A53" s="18" t="n">
        <v>9</v>
      </c>
      <c r="B53" s="18">
        <f>B52+1</f>
        <v/>
      </c>
      <c r="C53" s="73">
        <f ref="C53" t="array">INDEX('秩1原'!B:B,B53)</f>
        <v/>
      </c>
      <c r="D53" s="73">
        <f ref="D53" t="array">INDEX('秩1原'!A:A,B53)</f>
        <v/>
      </c>
      <c r="E53" s="73">
        <f ref="E53" t="array">INDEX('秩1原'!E:E,B53)</f>
        <v/>
      </c>
      <c r="F53" s="73">
        <f ref="F53" t="array">INDEX('秩1原'!C:C,B53)</f>
        <v/>
      </c>
      <c r="G53" s="73">
        <f ref="G53" t="array">INDEX('秩1原'!D:D,B53)</f>
        <v/>
      </c>
      <c r="H53" s="74" t="n"/>
      <c r="I53" s="74" t="n"/>
      <c r="J53" s="74" t="n"/>
      <c r="K53" s="74" t="n"/>
      <c r="L53" s="74" t="n"/>
      <c r="M53" s="74" t="n"/>
      <c r="N53" s="74" t="n"/>
      <c r="O53" s="74" t="n"/>
      <c r="P53" s="74" t="n"/>
      <c r="Q53" s="74" t="n"/>
      <c r="R53" s="74" t="n"/>
      <c r="S53" s="74" t="n"/>
      <c r="T53" s="74" t="n"/>
      <c r="U53" s="74" t="n"/>
      <c r="V53" s="74" t="n"/>
      <c r="W53" s="74" t="n"/>
      <c r="X53" s="74" t="n"/>
      <c r="Y53" s="74" t="n"/>
      <c r="Z53" s="74" t="n"/>
    </row>
    <row customHeight="1" ht="18" r="54" s="29">
      <c r="A54" s="18" t="n">
        <v>10</v>
      </c>
      <c r="B54" s="18">
        <f>B53+1</f>
        <v/>
      </c>
      <c r="C54" s="73">
        <f ref="C54" t="array">INDEX('秩1原'!B:B,B54)</f>
        <v/>
      </c>
      <c r="D54" s="73">
        <f ref="D54" t="array">INDEX('秩1原'!A:A,B54)</f>
        <v/>
      </c>
      <c r="E54" s="73">
        <f ref="E54" t="array">INDEX('秩1原'!E:E,B54)</f>
        <v/>
      </c>
      <c r="F54" s="73">
        <f ref="F54" t="array">INDEX('秩1原'!C:C,B54)</f>
        <v/>
      </c>
      <c r="G54" s="73">
        <f ref="G54" t="array">INDEX('秩1原'!D:D,B54)</f>
        <v/>
      </c>
      <c r="H54" s="74" t="n"/>
      <c r="I54" s="74" t="n"/>
      <c r="J54" s="74" t="n"/>
      <c r="K54" s="74" t="n"/>
      <c r="L54" s="74" t="n"/>
      <c r="M54" s="74" t="n"/>
      <c r="N54" s="74" t="n"/>
      <c r="O54" s="74" t="n"/>
      <c r="P54" s="74" t="n"/>
      <c r="Q54" s="74" t="n"/>
      <c r="R54" s="74" t="n"/>
      <c r="S54" s="74" t="n"/>
      <c r="T54" s="74" t="n"/>
      <c r="U54" s="74" t="n"/>
      <c r="V54" s="74" t="n"/>
      <c r="W54" s="74" t="n"/>
      <c r="X54" s="74" t="n"/>
      <c r="Y54" s="74" t="n"/>
      <c r="Z54" s="74" t="n"/>
    </row>
    <row customHeight="1" ht="18" r="55" s="29">
      <c r="A55" s="18" t="n">
        <v>11</v>
      </c>
      <c r="B55" s="18">
        <f>B54+1</f>
        <v/>
      </c>
      <c r="C55" s="73">
        <f ref="C55" t="array">INDEX('秩1原'!B:B,B55)</f>
        <v/>
      </c>
      <c r="D55" s="73">
        <f ref="D55" t="array">INDEX('秩1原'!A:A,B55)</f>
        <v/>
      </c>
      <c r="E55" s="73">
        <f ref="E55" t="array">INDEX('秩1原'!E:E,B55)</f>
        <v/>
      </c>
      <c r="F55" s="73">
        <f ref="F55" t="array">INDEX('秩1原'!C:C,B55)</f>
        <v/>
      </c>
      <c r="G55" s="73">
        <f ref="G55" t="array">INDEX('秩1原'!D:D,B55)</f>
        <v/>
      </c>
      <c r="H55" s="74" t="n"/>
      <c r="I55" s="74" t="n"/>
      <c r="J55" s="74" t="n"/>
      <c r="K55" s="74" t="n"/>
      <c r="L55" s="74" t="n"/>
      <c r="M55" s="74" t="n"/>
      <c r="N55" s="74" t="n"/>
      <c r="O55" s="74" t="n"/>
      <c r="P55" s="74" t="n"/>
      <c r="Q55" s="74" t="n"/>
      <c r="R55" s="74" t="n"/>
      <c r="S55" s="74" t="n"/>
      <c r="T55" s="74" t="n"/>
      <c r="U55" s="74" t="n"/>
      <c r="V55" s="74" t="n"/>
      <c r="W55" s="74" t="n"/>
      <c r="X55" s="74" t="n"/>
      <c r="Y55" s="74" t="n"/>
      <c r="Z55" s="74" t="n"/>
    </row>
    <row customHeight="1" ht="18" r="56" s="29">
      <c r="A56" s="18" t="n">
        <v>12</v>
      </c>
      <c r="B56" s="18">
        <f>B55+1</f>
        <v/>
      </c>
      <c r="C56" s="73">
        <f ref="C56" t="array">INDEX('秩1原'!B:B,B56)</f>
        <v/>
      </c>
      <c r="D56" s="73">
        <f ref="D56" t="array">INDEX('秩1原'!A:A,B56)</f>
        <v/>
      </c>
      <c r="E56" s="73">
        <f ref="E56" t="array">INDEX('秩1原'!E:E,B56)</f>
        <v/>
      </c>
      <c r="F56" s="73">
        <f ref="F56" t="array">INDEX('秩1原'!C:C,B56)</f>
        <v/>
      </c>
      <c r="G56" s="73">
        <f ref="G56" t="array">INDEX('秩1原'!D:D,B56)</f>
        <v/>
      </c>
      <c r="H56" s="74" t="n"/>
      <c r="I56" s="74" t="n"/>
      <c r="J56" s="74" t="n"/>
      <c r="K56" s="74" t="n"/>
      <c r="L56" s="74" t="n"/>
      <c r="M56" s="74" t="n"/>
      <c r="N56" s="74" t="n"/>
      <c r="O56" s="74" t="n"/>
      <c r="P56" s="74" t="n"/>
      <c r="Q56" s="74" t="n"/>
      <c r="R56" s="74" t="n"/>
      <c r="S56" s="74" t="n"/>
      <c r="T56" s="74" t="n"/>
      <c r="U56" s="74" t="n"/>
      <c r="V56" s="74" t="n"/>
      <c r="W56" s="74" t="n"/>
      <c r="X56" s="74" t="n"/>
      <c r="Y56" s="74" t="n"/>
      <c r="Z56" s="74" t="n"/>
    </row>
    <row customHeight="1" ht="18" r="57" s="29">
      <c r="A57" s="18" t="n">
        <v>13</v>
      </c>
      <c r="B57" s="18">
        <f>B56+1</f>
        <v/>
      </c>
      <c r="C57" s="73">
        <f ref="C57" t="array">INDEX('秩1原'!B:B,B57)</f>
        <v/>
      </c>
      <c r="D57" s="73">
        <f ref="D57" t="array">INDEX('秩1原'!A:A,B57)</f>
        <v/>
      </c>
      <c r="E57" s="73">
        <f ref="E57" t="array">INDEX('秩1原'!E:E,B57)</f>
        <v/>
      </c>
      <c r="F57" s="73">
        <f ref="F57" t="array">INDEX('秩1原'!C:C,B57)</f>
        <v/>
      </c>
      <c r="G57" s="73">
        <f ref="G57" t="array">INDEX('秩1原'!D:D,B57)</f>
        <v/>
      </c>
      <c r="H57" s="74" t="n"/>
      <c r="I57" s="74" t="n"/>
      <c r="J57" s="74" t="n"/>
      <c r="K57" s="74" t="n"/>
      <c r="L57" s="74" t="n"/>
      <c r="M57" s="74" t="n"/>
      <c r="N57" s="74" t="n"/>
      <c r="O57" s="74" t="n"/>
      <c r="P57" s="74" t="n"/>
      <c r="Q57" s="74" t="n"/>
      <c r="R57" s="74" t="n"/>
      <c r="S57" s="74" t="n"/>
      <c r="T57" s="74" t="n"/>
      <c r="U57" s="74" t="n"/>
      <c r="V57" s="74" t="n"/>
      <c r="W57" s="74" t="n"/>
      <c r="X57" s="74" t="n"/>
      <c r="Y57" s="74" t="n"/>
      <c r="Z57" s="74" t="n"/>
    </row>
    <row customHeight="1" ht="18" r="58" s="29">
      <c r="A58" s="18" t="n">
        <v>14</v>
      </c>
      <c r="B58" s="18">
        <f>B57+1</f>
        <v/>
      </c>
      <c r="C58" s="73">
        <f ref="C58" t="array">INDEX('秩1原'!B:B,B58)</f>
        <v/>
      </c>
      <c r="D58" s="73">
        <f ref="D58" t="array">INDEX('秩1原'!A:A,B58)</f>
        <v/>
      </c>
      <c r="E58" s="73">
        <f ref="E58" t="array">INDEX('秩1原'!E:E,B58)</f>
        <v/>
      </c>
      <c r="F58" s="73">
        <f ref="F58" t="array">INDEX('秩1原'!C:C,B58)</f>
        <v/>
      </c>
      <c r="G58" s="73">
        <f ref="G58" t="array">INDEX('秩1原'!D:D,B58)</f>
        <v/>
      </c>
      <c r="H58" s="74" t="n"/>
      <c r="I58" s="74" t="n"/>
      <c r="J58" s="74" t="n"/>
      <c r="K58" s="74" t="n"/>
      <c r="L58" s="74" t="n"/>
      <c r="M58" s="74" t="n"/>
      <c r="N58" s="74" t="n"/>
      <c r="O58" s="74" t="n"/>
      <c r="P58" s="74" t="n"/>
      <c r="Q58" s="74" t="n"/>
      <c r="R58" s="74" t="n"/>
      <c r="S58" s="74" t="n"/>
      <c r="T58" s="74" t="n"/>
      <c r="U58" s="74" t="n"/>
      <c r="V58" s="74" t="n"/>
      <c r="W58" s="74" t="n"/>
      <c r="X58" s="74" t="n"/>
      <c r="Y58" s="74" t="n"/>
      <c r="Z58" s="74" t="n"/>
    </row>
    <row customHeight="1" ht="18" r="59" s="29">
      <c r="A59" s="18" t="n">
        <v>15</v>
      </c>
      <c r="B59" s="18">
        <f>B58+1</f>
        <v/>
      </c>
      <c r="C59" s="73">
        <f ref="C59" t="array">INDEX('秩1原'!B:B,B59)</f>
        <v/>
      </c>
      <c r="D59" s="73">
        <f ref="D59" t="array">INDEX('秩1原'!A:A,B59)</f>
        <v/>
      </c>
      <c r="E59" s="73">
        <f ref="E59" t="array">INDEX('秩1原'!E:E,B59)</f>
        <v/>
      </c>
      <c r="F59" s="73">
        <f ref="F59" t="array">INDEX('秩1原'!C:C,B59)</f>
        <v/>
      </c>
      <c r="G59" s="73">
        <f ref="G59" t="array">INDEX('秩1原'!D:D,B59)</f>
        <v/>
      </c>
      <c r="H59" s="74" t="n"/>
      <c r="I59" s="74" t="n"/>
      <c r="J59" s="74" t="n"/>
      <c r="K59" s="74" t="n"/>
      <c r="L59" s="74" t="n"/>
      <c r="M59" s="74" t="n"/>
      <c r="N59" s="74" t="n"/>
      <c r="O59" s="74" t="n"/>
      <c r="P59" s="74" t="n"/>
      <c r="Q59" s="74" t="n"/>
      <c r="R59" s="74" t="n"/>
      <c r="S59" s="74" t="n"/>
      <c r="T59" s="74" t="n"/>
      <c r="U59" s="74" t="n"/>
      <c r="V59" s="74" t="n"/>
      <c r="W59" s="74" t="n"/>
      <c r="X59" s="74" t="n"/>
      <c r="Y59" s="74" t="n"/>
      <c r="Z59" s="74" t="n"/>
    </row>
    <row customHeight="1" ht="18" r="60" s="29">
      <c r="A60" s="18" t="n">
        <v>16</v>
      </c>
      <c r="B60" s="18">
        <f>B59+1</f>
        <v/>
      </c>
      <c r="C60" s="73">
        <f ref="C60" t="array">INDEX('秩1原'!B:B,B60)</f>
        <v/>
      </c>
      <c r="D60" s="73">
        <f ref="D60" t="array">INDEX('秩1原'!A:A,B60)</f>
        <v/>
      </c>
      <c r="E60" s="73">
        <f ref="E60" t="array">INDEX('秩1原'!E:E,B60)</f>
        <v/>
      </c>
      <c r="F60" s="73">
        <f ref="F60" t="array">INDEX('秩1原'!C:C,B60)</f>
        <v/>
      </c>
      <c r="G60" s="73">
        <f ref="G60" t="array">INDEX('秩1原'!D:D,B60)</f>
        <v/>
      </c>
      <c r="H60" s="74" t="n"/>
      <c r="I60" s="74" t="n"/>
      <c r="J60" s="74" t="n"/>
      <c r="K60" s="74" t="n"/>
      <c r="L60" s="74" t="n"/>
      <c r="M60" s="74" t="n"/>
      <c r="N60" s="74" t="n"/>
      <c r="O60" s="74" t="n"/>
      <c r="P60" s="74" t="n"/>
      <c r="Q60" s="74" t="n"/>
      <c r="R60" s="74" t="n"/>
      <c r="S60" s="74" t="n"/>
      <c r="T60" s="74" t="n"/>
      <c r="U60" s="74" t="n"/>
      <c r="V60" s="74" t="n"/>
      <c r="W60" s="74" t="n"/>
      <c r="X60" s="74" t="n"/>
      <c r="Y60" s="74" t="n"/>
      <c r="Z60" s="74" t="n"/>
    </row>
    <row customHeight="1" ht="18" r="61" s="29">
      <c r="A61" s="18" t="n">
        <v>17</v>
      </c>
      <c r="B61" s="18">
        <f>B60+1</f>
        <v/>
      </c>
      <c r="C61" s="73">
        <f ref="C61" t="array">INDEX('秩1原'!B:B,B61)</f>
        <v/>
      </c>
      <c r="D61" s="73">
        <f ref="D61" t="array">INDEX('秩1原'!A:A,B61)</f>
        <v/>
      </c>
      <c r="E61" s="73">
        <f ref="E61" t="array">INDEX('秩1原'!E:E,B61)</f>
        <v/>
      </c>
      <c r="F61" s="73">
        <f ref="F61" t="array">INDEX('秩1原'!C:C,B61)</f>
        <v/>
      </c>
      <c r="G61" s="73">
        <f ref="G61" t="array">INDEX('秩1原'!D:D,B61)</f>
        <v/>
      </c>
      <c r="H61" s="74" t="n"/>
      <c r="I61" s="74" t="n"/>
      <c r="J61" s="74" t="n"/>
      <c r="K61" s="74" t="n"/>
      <c r="L61" s="74" t="n"/>
      <c r="M61" s="74" t="n"/>
      <c r="N61" s="74" t="n"/>
      <c r="O61" s="74" t="n"/>
      <c r="P61" s="74" t="n"/>
      <c r="Q61" s="74" t="n"/>
      <c r="R61" s="74" t="n"/>
      <c r="S61" s="74" t="n"/>
      <c r="T61" s="74" t="n"/>
      <c r="U61" s="74" t="n"/>
      <c r="V61" s="74" t="n"/>
      <c r="W61" s="74" t="n"/>
      <c r="X61" s="74" t="n"/>
      <c r="Y61" s="74" t="n"/>
      <c r="Z61" s="74" t="n"/>
    </row>
    <row customHeight="1" ht="18" r="62" s="29">
      <c r="A62" s="18" t="n">
        <v>18</v>
      </c>
      <c r="B62" s="18">
        <f>B61+1</f>
        <v/>
      </c>
      <c r="C62" s="73">
        <f ref="C62" t="array">INDEX('秩1原'!B:B,B62)</f>
        <v/>
      </c>
      <c r="D62" s="73">
        <f ref="D62" t="array">INDEX('秩1原'!A:A,B62)</f>
        <v/>
      </c>
      <c r="E62" s="73">
        <f ref="E62" t="array">INDEX('秩1原'!E:E,B62)</f>
        <v/>
      </c>
      <c r="F62" s="73">
        <f ref="F62" t="array">INDEX('秩1原'!C:C,B62)</f>
        <v/>
      </c>
      <c r="G62" s="73">
        <f ref="G62" t="array">INDEX('秩1原'!D:D,B62)</f>
        <v/>
      </c>
      <c r="H62" s="74" t="n"/>
      <c r="I62" s="74" t="n"/>
      <c r="J62" s="74" t="n"/>
      <c r="K62" s="74" t="n"/>
      <c r="L62" s="74" t="n"/>
      <c r="M62" s="74" t="n"/>
      <c r="N62" s="74" t="n"/>
      <c r="O62" s="74" t="n"/>
      <c r="P62" s="74" t="n"/>
      <c r="Q62" s="74" t="n"/>
      <c r="R62" s="74" t="n"/>
      <c r="S62" s="74" t="n"/>
      <c r="T62" s="74" t="n"/>
      <c r="U62" s="74" t="n"/>
      <c r="V62" s="74" t="n"/>
      <c r="W62" s="74" t="n"/>
      <c r="X62" s="74" t="n"/>
      <c r="Y62" s="74" t="n"/>
      <c r="Z62" s="74" t="n"/>
    </row>
    <row customHeight="1" ht="18" r="63" s="29">
      <c r="A63" s="18" t="n">
        <v>19</v>
      </c>
      <c r="B63" s="18">
        <f>B62+1</f>
        <v/>
      </c>
      <c r="C63" s="73">
        <f ref="C63" t="array">INDEX('秩1原'!B:B,B63)</f>
        <v/>
      </c>
      <c r="D63" s="73">
        <f ref="D63" t="array">INDEX('秩1原'!A:A,B63)</f>
        <v/>
      </c>
      <c r="E63" s="73">
        <f ref="E63" t="array">INDEX('秩1原'!E:E,B63)</f>
        <v/>
      </c>
      <c r="F63" s="73">
        <f ref="F63" t="array">INDEX('秩1原'!C:C,B63)</f>
        <v/>
      </c>
      <c r="G63" s="73">
        <f ref="G63" t="array">INDEX('秩1原'!D:D,B63)</f>
        <v/>
      </c>
      <c r="H63" s="74" t="n"/>
      <c r="I63" s="74" t="n"/>
      <c r="J63" s="74" t="n"/>
      <c r="K63" s="74" t="n"/>
      <c r="L63" s="74" t="n"/>
      <c r="M63" s="74" t="n"/>
      <c r="N63" s="74" t="n"/>
      <c r="O63" s="74" t="n"/>
      <c r="P63" s="74" t="n"/>
      <c r="Q63" s="74" t="n"/>
      <c r="R63" s="74" t="n"/>
      <c r="S63" s="74" t="n"/>
      <c r="T63" s="74" t="n"/>
      <c r="U63" s="74" t="n"/>
      <c r="V63" s="74" t="n"/>
      <c r="W63" s="74" t="n"/>
      <c r="X63" s="74" t="n"/>
      <c r="Y63" s="74" t="n"/>
      <c r="Z63" s="74" t="n"/>
    </row>
    <row customHeight="1" ht="18" r="64" s="29">
      <c r="A64" s="18" t="n">
        <v>20</v>
      </c>
      <c r="B64" s="18">
        <f>B63+1</f>
        <v/>
      </c>
      <c r="C64" s="73">
        <f ref="C64" t="array">INDEX('秩1原'!B:B,B64)</f>
        <v/>
      </c>
      <c r="D64" s="73">
        <f ref="D64" t="array">INDEX('秩1原'!A:A,B64)</f>
        <v/>
      </c>
      <c r="E64" s="73">
        <f ref="E64" t="array">INDEX('秩1原'!E:E,B64)</f>
        <v/>
      </c>
      <c r="F64" s="73">
        <f ref="F64" t="array">INDEX('秩1原'!C:C,B64)</f>
        <v/>
      </c>
      <c r="G64" s="73">
        <f ref="G64" t="array">INDEX('秩1原'!D:D,B64)</f>
        <v/>
      </c>
      <c r="H64" s="74" t="n"/>
      <c r="I64" s="74" t="n"/>
      <c r="J64" s="74" t="n"/>
      <c r="K64" s="74" t="n"/>
      <c r="L64" s="74" t="n"/>
      <c r="M64" s="74" t="n"/>
      <c r="N64" s="74" t="n"/>
      <c r="O64" s="74" t="n"/>
      <c r="P64" s="74" t="n"/>
      <c r="Q64" s="74" t="n"/>
      <c r="R64" s="74" t="n"/>
      <c r="S64" s="74" t="n"/>
      <c r="T64" s="74" t="n"/>
      <c r="U64" s="74" t="n"/>
      <c r="V64" s="74" t="n"/>
      <c r="W64" s="74" t="n"/>
      <c r="X64" s="74" t="n"/>
      <c r="Y64" s="74" t="n"/>
      <c r="Z64" s="74" t="n"/>
    </row>
    <row customHeight="1" ht="18" r="65" s="29">
      <c r="A65" s="18" t="n">
        <v>21</v>
      </c>
      <c r="B65" s="18">
        <f>B64+1</f>
        <v/>
      </c>
      <c r="C65" s="73">
        <f ref="C65" t="array">INDEX('秩1原'!B:B,B65)</f>
        <v/>
      </c>
      <c r="D65" s="73">
        <f ref="D65" t="array">INDEX('秩1原'!A:A,B65)</f>
        <v/>
      </c>
      <c r="E65" s="73">
        <f ref="E65" t="array">INDEX('秩1原'!E:E,B65)</f>
        <v/>
      </c>
      <c r="F65" s="73">
        <f ref="F65" t="array">INDEX('秩1原'!C:C,B65)</f>
        <v/>
      </c>
      <c r="G65" s="73">
        <f ref="G65" t="array">INDEX('秩1原'!D:D,B65)</f>
        <v/>
      </c>
      <c r="H65" s="74" t="n"/>
      <c r="I65" s="74" t="n"/>
      <c r="J65" s="74" t="n"/>
      <c r="K65" s="74" t="n"/>
      <c r="L65" s="74" t="n"/>
      <c r="M65" s="74" t="n"/>
      <c r="N65" s="74" t="n"/>
      <c r="O65" s="74" t="n"/>
      <c r="P65" s="74" t="n"/>
      <c r="Q65" s="74" t="n"/>
      <c r="R65" s="74" t="n"/>
      <c r="S65" s="74" t="n"/>
      <c r="T65" s="74" t="n"/>
      <c r="U65" s="74" t="n"/>
      <c r="V65" s="74" t="n"/>
      <c r="W65" s="74" t="n"/>
      <c r="X65" s="74" t="n"/>
      <c r="Y65" s="74" t="n"/>
      <c r="Z65" s="74" t="n"/>
    </row>
    <row customHeight="1" ht="18" r="66" s="29">
      <c r="A66" s="18" t="n">
        <v>22</v>
      </c>
      <c r="B66" s="18">
        <f>B65+1</f>
        <v/>
      </c>
      <c r="C66" s="73">
        <f ref="C66" t="array">INDEX('秩1原'!B:B,B66)</f>
        <v/>
      </c>
      <c r="D66" s="73">
        <f ref="D66" t="array">INDEX('秩1原'!A:A,B66)</f>
        <v/>
      </c>
      <c r="E66" s="73">
        <f ref="E66" t="array">INDEX('秩1原'!E:E,B66)</f>
        <v/>
      </c>
      <c r="F66" s="73">
        <f ref="F66" t="array">INDEX('秩1原'!C:C,B66)</f>
        <v/>
      </c>
      <c r="G66" s="73">
        <f ref="G66" t="array">INDEX('秩1原'!D:D,B66)</f>
        <v/>
      </c>
      <c r="H66" s="74" t="n"/>
      <c r="I66" s="74" t="n"/>
      <c r="J66" s="74" t="n"/>
      <c r="K66" s="74" t="n"/>
      <c r="L66" s="74" t="n"/>
      <c r="M66" s="74" t="n"/>
      <c r="N66" s="74" t="n"/>
      <c r="O66" s="74" t="n"/>
      <c r="P66" s="74" t="n"/>
      <c r="Q66" s="74" t="n"/>
      <c r="R66" s="74" t="n"/>
      <c r="S66" s="74" t="n"/>
      <c r="T66" s="74" t="n"/>
      <c r="U66" s="74" t="n"/>
      <c r="V66" s="74" t="n"/>
      <c r="W66" s="74" t="n"/>
      <c r="X66" s="74" t="n"/>
      <c r="Y66" s="74" t="n"/>
      <c r="Z66" s="74" t="n"/>
    </row>
    <row customHeight="1" ht="18" r="67" s="29">
      <c r="A67" s="18" t="n">
        <v>23</v>
      </c>
      <c r="B67" s="18">
        <f>B66+1</f>
        <v/>
      </c>
      <c r="C67" s="73">
        <f ref="C67" t="array">INDEX('秩1原'!B:B,B67)</f>
        <v/>
      </c>
      <c r="D67" s="73">
        <f ref="D67" t="array">INDEX('秩1原'!A:A,B67)</f>
        <v/>
      </c>
      <c r="E67" s="73">
        <f ref="E67" t="array">INDEX('秩1原'!E:E,B67)</f>
        <v/>
      </c>
      <c r="F67" s="73">
        <f ref="F67" t="array">INDEX('秩1原'!C:C,B67)</f>
        <v/>
      </c>
      <c r="G67" s="73">
        <f ref="G67" t="array">INDEX('秩1原'!D:D,B67)</f>
        <v/>
      </c>
      <c r="H67" s="74" t="n"/>
      <c r="I67" s="74" t="n"/>
      <c r="J67" s="74" t="n"/>
      <c r="K67" s="74" t="n"/>
      <c r="L67" s="74" t="n"/>
      <c r="M67" s="74" t="n"/>
      <c r="N67" s="74" t="n"/>
      <c r="O67" s="74" t="n"/>
      <c r="P67" s="74" t="n"/>
      <c r="Q67" s="74" t="n"/>
      <c r="R67" s="74" t="n"/>
      <c r="S67" s="74" t="n"/>
      <c r="T67" s="74" t="n"/>
      <c r="U67" s="74" t="n"/>
      <c r="V67" s="74" t="n"/>
      <c r="W67" s="74" t="n"/>
      <c r="X67" s="74" t="n"/>
      <c r="Y67" s="74" t="n"/>
      <c r="Z67" s="74" t="n"/>
    </row>
    <row customHeight="1" ht="18" r="68" s="29">
      <c r="A68" s="18" t="n">
        <v>24</v>
      </c>
      <c r="B68" s="18">
        <f>B67+1</f>
        <v/>
      </c>
      <c r="C68" s="73">
        <f ref="C68" t="array">INDEX('秩1原'!B:B,B68)</f>
        <v/>
      </c>
      <c r="D68" s="73">
        <f ref="D68" t="array">INDEX('秩1原'!A:A,B68)</f>
        <v/>
      </c>
      <c r="E68" s="73">
        <f ref="E68" t="array">INDEX('秩1原'!E:E,B68)</f>
        <v/>
      </c>
      <c r="F68" s="73">
        <f ref="F68" t="array">INDEX('秩1原'!C:C,B68)</f>
        <v/>
      </c>
      <c r="G68" s="73">
        <f ref="G68" t="array">INDEX('秩1原'!D:D,B68)</f>
        <v/>
      </c>
      <c r="H68" s="74" t="n"/>
      <c r="I68" s="74" t="n"/>
      <c r="J68" s="74" t="n"/>
      <c r="K68" s="74" t="n"/>
      <c r="L68" s="74" t="n"/>
      <c r="M68" s="74" t="n"/>
      <c r="N68" s="74" t="n"/>
      <c r="O68" s="74" t="n"/>
      <c r="P68" s="74" t="n"/>
      <c r="Q68" s="74" t="n"/>
      <c r="R68" s="74" t="n"/>
      <c r="S68" s="74" t="n"/>
      <c r="T68" s="74" t="n"/>
      <c r="U68" s="74" t="n"/>
      <c r="V68" s="74" t="n"/>
      <c r="W68" s="74" t="n"/>
      <c r="X68" s="74" t="n"/>
      <c r="Y68" s="74" t="n"/>
      <c r="Z68" s="74" t="n"/>
    </row>
    <row customHeight="1" ht="18" r="69" s="29">
      <c r="A69" s="18" t="n">
        <v>25</v>
      </c>
      <c r="B69" s="18">
        <f>B68+1</f>
        <v/>
      </c>
      <c r="C69" s="73">
        <f ref="C69" t="array">INDEX('秩1原'!B:B,B69)</f>
        <v/>
      </c>
      <c r="D69" s="73">
        <f ref="D69" t="array">INDEX('秩1原'!A:A,B69)</f>
        <v/>
      </c>
      <c r="E69" s="73">
        <f ref="E69" t="array">INDEX('秩1原'!E:E,B69)</f>
        <v/>
      </c>
      <c r="F69" s="73">
        <f ref="F69" t="array">INDEX('秩1原'!C:C,B69)</f>
        <v/>
      </c>
      <c r="G69" s="73">
        <f ref="G69" t="array">INDEX('秩1原'!D:D,B69)</f>
        <v/>
      </c>
      <c r="H69" s="74" t="n"/>
      <c r="I69" s="74" t="n"/>
      <c r="J69" s="74" t="n"/>
      <c r="K69" s="74" t="n"/>
      <c r="L69" s="74" t="n"/>
      <c r="M69" s="74" t="n"/>
      <c r="N69" s="74" t="n"/>
      <c r="O69" s="74" t="n"/>
      <c r="P69" s="74" t="n"/>
      <c r="Q69" s="74" t="n"/>
      <c r="R69" s="74" t="n"/>
      <c r="S69" s="74" t="n"/>
      <c r="T69" s="74" t="n"/>
      <c r="U69" s="74" t="n"/>
      <c r="V69" s="74" t="n"/>
      <c r="W69" s="74" t="n"/>
      <c r="X69" s="74" t="n"/>
      <c r="Y69" s="74" t="n"/>
      <c r="Z69" s="74" t="n"/>
    </row>
    <row customHeight="1" ht="18" r="70" s="29">
      <c r="A70" s="18" t="n">
        <v>26</v>
      </c>
      <c r="B70" s="18">
        <f>B69+1</f>
        <v/>
      </c>
      <c r="C70" s="73">
        <f ref="C70" t="array">INDEX('秩1原'!B:B,B70)</f>
        <v/>
      </c>
      <c r="D70" s="73">
        <f ref="D70" t="array">INDEX('秩1原'!A:A,B70)</f>
        <v/>
      </c>
      <c r="E70" s="73">
        <f ref="E70" t="array">INDEX('秩1原'!E:E,B70)</f>
        <v/>
      </c>
      <c r="F70" s="73">
        <f ref="F70" t="array">INDEX('秩1原'!C:C,B70)</f>
        <v/>
      </c>
      <c r="G70" s="73">
        <f ref="G70" t="array">INDEX('秩1原'!D:D,B70)</f>
        <v/>
      </c>
      <c r="H70" s="74" t="n"/>
      <c r="I70" s="74" t="n"/>
      <c r="J70" s="74" t="n"/>
      <c r="K70" s="74" t="n"/>
      <c r="L70" s="74" t="n"/>
      <c r="M70" s="74" t="n"/>
      <c r="N70" s="74" t="n"/>
      <c r="O70" s="74" t="n"/>
      <c r="P70" s="74" t="n"/>
      <c r="Q70" s="74" t="n"/>
      <c r="R70" s="74" t="n"/>
      <c r="S70" s="74" t="n"/>
      <c r="T70" s="74" t="n"/>
      <c r="U70" s="74" t="n"/>
      <c r="V70" s="74" t="n"/>
      <c r="W70" s="74" t="n"/>
      <c r="X70" s="74" t="n"/>
      <c r="Y70" s="74" t="n"/>
      <c r="Z70" s="74" t="n"/>
    </row>
    <row customHeight="1" ht="18" r="71" s="29">
      <c r="A71" s="18" t="n">
        <v>27</v>
      </c>
      <c r="B71" s="18">
        <f>B70+1</f>
        <v/>
      </c>
      <c r="C71" s="73">
        <f ref="C71" t="array">INDEX('秩1原'!B:B,B71)</f>
        <v/>
      </c>
      <c r="D71" s="73">
        <f ref="D71" t="array">INDEX('秩1原'!A:A,B71)</f>
        <v/>
      </c>
      <c r="E71" s="73">
        <f ref="E71" t="array">INDEX('秩1原'!E:E,B71)</f>
        <v/>
      </c>
      <c r="F71" s="73">
        <f ref="F71" t="array">INDEX('秩1原'!C:C,B71)</f>
        <v/>
      </c>
      <c r="G71" s="73">
        <f ref="G71" t="array">INDEX('秩1原'!D:D,B71)</f>
        <v/>
      </c>
      <c r="H71" s="74" t="n"/>
      <c r="I71" s="74" t="n"/>
      <c r="J71" s="74" t="n"/>
      <c r="K71" s="74" t="n"/>
      <c r="L71" s="74" t="n"/>
      <c r="M71" s="74" t="n"/>
      <c r="N71" s="74" t="n"/>
      <c r="O71" s="74" t="n"/>
      <c r="P71" s="74" t="n"/>
      <c r="Q71" s="74" t="n"/>
      <c r="R71" s="74" t="n"/>
      <c r="S71" s="74" t="n"/>
      <c r="T71" s="74" t="n"/>
      <c r="U71" s="74" t="n"/>
      <c r="V71" s="74" t="n"/>
      <c r="W71" s="74" t="n"/>
      <c r="X71" s="74" t="n"/>
      <c r="Y71" s="74" t="n"/>
      <c r="Z71" s="74" t="n"/>
    </row>
    <row customHeight="1" ht="18" r="72" s="29">
      <c r="A72" s="18" t="n">
        <v>28</v>
      </c>
      <c r="B72" s="18">
        <f>B71+1</f>
        <v/>
      </c>
      <c r="C72" s="73">
        <f ref="C72" t="array">INDEX('秩1原'!B:B,B72)</f>
        <v/>
      </c>
      <c r="D72" s="73">
        <f ref="D72" t="array">INDEX('秩1原'!A:A,B72)</f>
        <v/>
      </c>
      <c r="E72" s="73">
        <f ref="E72" t="array">INDEX('秩1原'!E:E,B72)</f>
        <v/>
      </c>
      <c r="F72" s="73">
        <f ref="F72" t="array">INDEX('秩1原'!C:C,B72)</f>
        <v/>
      </c>
      <c r="G72" s="73">
        <f ref="G72" t="array">INDEX('秩1原'!D:D,B72)</f>
        <v/>
      </c>
      <c r="H72" s="74" t="n"/>
      <c r="I72" s="74" t="n"/>
      <c r="J72" s="74" t="n"/>
      <c r="K72" s="74" t="n"/>
      <c r="L72" s="74" t="n"/>
      <c r="M72" s="74" t="n"/>
      <c r="N72" s="74" t="n"/>
      <c r="O72" s="74" t="n"/>
      <c r="P72" s="74" t="n"/>
      <c r="Q72" s="74" t="n"/>
      <c r="R72" s="74" t="n"/>
      <c r="S72" s="74" t="n"/>
      <c r="T72" s="74" t="n"/>
      <c r="U72" s="74" t="n"/>
      <c r="V72" s="74" t="n"/>
      <c r="W72" s="74" t="n"/>
      <c r="X72" s="74" t="n"/>
      <c r="Y72" s="74" t="n"/>
      <c r="Z72" s="74" t="n"/>
    </row>
    <row customHeight="1" ht="18" r="73" s="29">
      <c r="A73" s="18" t="n">
        <v>29</v>
      </c>
      <c r="B73" s="18">
        <f>B72+1</f>
        <v/>
      </c>
      <c r="C73" s="73">
        <f ref="C73" t="array">INDEX('秩1原'!B:B,B73)</f>
        <v/>
      </c>
      <c r="D73" s="73">
        <f ref="D73" t="array">INDEX('秩1原'!A:A,B73)</f>
        <v/>
      </c>
      <c r="E73" s="73">
        <f ref="E73" t="array">INDEX('秩1原'!E:E,B73)</f>
        <v/>
      </c>
      <c r="F73" s="73">
        <f ref="F73" t="array">INDEX('秩1原'!C:C,B73)</f>
        <v/>
      </c>
      <c r="G73" s="73">
        <f ref="G73" t="array">INDEX('秩1原'!D:D,B73)</f>
        <v/>
      </c>
      <c r="H73" s="74" t="n"/>
      <c r="I73" s="74" t="n"/>
      <c r="J73" s="74" t="n"/>
      <c r="K73" s="74" t="n"/>
      <c r="L73" s="74" t="n"/>
      <c r="M73" s="74" t="n"/>
      <c r="N73" s="74" t="n"/>
      <c r="O73" s="74" t="n"/>
      <c r="P73" s="74" t="n"/>
      <c r="Q73" s="74" t="n"/>
      <c r="R73" s="74" t="n"/>
      <c r="S73" s="74" t="n"/>
      <c r="T73" s="74" t="n"/>
      <c r="U73" s="74" t="n"/>
      <c r="V73" s="74" t="n"/>
      <c r="W73" s="74" t="n"/>
      <c r="X73" s="74" t="n"/>
      <c r="Y73" s="74" t="n"/>
      <c r="Z73" s="74" t="n"/>
    </row>
    <row customHeight="1" ht="18" r="74" s="29">
      <c r="A74" s="18" t="n">
        <v>30</v>
      </c>
      <c r="B74" s="18">
        <f>B73+1</f>
        <v/>
      </c>
      <c r="C74" s="73">
        <f ref="C74" t="array">INDEX('秩1原'!B:B,B74)</f>
        <v/>
      </c>
      <c r="D74" s="73">
        <f ref="D74" t="array">INDEX('秩1原'!A:A,B74)</f>
        <v/>
      </c>
      <c r="E74" s="73">
        <f ref="E74" t="array">INDEX('秩1原'!E:E,B74)</f>
        <v/>
      </c>
      <c r="F74" s="73">
        <f ref="F74" t="array">INDEX('秩1原'!C:C,B74)</f>
        <v/>
      </c>
      <c r="G74" s="73">
        <f ref="G74" t="array">INDEX('秩1原'!D:D,B74)</f>
        <v/>
      </c>
      <c r="H74" s="74" t="n"/>
      <c r="I74" s="74" t="n"/>
      <c r="J74" s="74" t="n"/>
      <c r="K74" s="74" t="n"/>
      <c r="L74" s="74" t="n"/>
      <c r="M74" s="74" t="n"/>
      <c r="N74" s="74" t="n"/>
      <c r="O74" s="74" t="n"/>
      <c r="P74" s="74" t="n"/>
      <c r="Q74" s="74" t="n"/>
      <c r="R74" s="74" t="n"/>
      <c r="S74" s="74" t="n"/>
      <c r="T74" s="74" t="n"/>
      <c r="U74" s="74" t="n"/>
      <c r="V74" s="74" t="n"/>
      <c r="W74" s="74" t="n"/>
      <c r="X74" s="74" t="n"/>
      <c r="Y74" s="74" t="n"/>
      <c r="Z74" s="74" t="n"/>
    </row>
    <row customHeight="1" ht="18" r="75" s="29">
      <c r="A75" s="18" t="n">
        <v>31</v>
      </c>
      <c r="B75" s="18">
        <f>B74+1</f>
        <v/>
      </c>
      <c r="C75" s="73">
        <f ref="C75" t="array">INDEX('秩1原'!B:B,B75)</f>
        <v/>
      </c>
      <c r="D75" s="73">
        <f ref="D75" t="array">INDEX('秩1原'!A:A,B75)</f>
        <v/>
      </c>
      <c r="E75" s="73">
        <f ref="E75" t="array">INDEX('秩1原'!E:E,B75)</f>
        <v/>
      </c>
      <c r="F75" s="73">
        <f ref="F75" t="array">INDEX('秩1原'!C:C,B75)</f>
        <v/>
      </c>
      <c r="G75" s="73">
        <f ref="G75" t="array">INDEX('秩1原'!D:D,B75)</f>
        <v/>
      </c>
      <c r="H75" s="74" t="n"/>
      <c r="I75" s="74" t="n"/>
      <c r="J75" s="74" t="n"/>
      <c r="K75" s="74" t="n"/>
      <c r="L75" s="74" t="n"/>
      <c r="M75" s="74" t="n"/>
      <c r="N75" s="74" t="n"/>
      <c r="O75" s="74" t="n"/>
      <c r="P75" s="74" t="n"/>
      <c r="Q75" s="74" t="n"/>
      <c r="R75" s="74" t="n"/>
      <c r="S75" s="74" t="n"/>
      <c r="T75" s="74" t="n"/>
      <c r="U75" s="74" t="n"/>
      <c r="V75" s="74" t="n"/>
      <c r="W75" s="74" t="n"/>
      <c r="X75" s="74" t="n"/>
      <c r="Y75" s="74" t="n"/>
      <c r="Z75" s="74" t="n"/>
    </row>
    <row customHeight="1" ht="18" r="76" s="29">
      <c r="A76" s="18" t="n">
        <v>32</v>
      </c>
      <c r="B76" s="18">
        <f>B75+1</f>
        <v/>
      </c>
      <c r="C76" s="73">
        <f ref="C76" t="array">INDEX('秩1原'!B:B,B76)</f>
        <v/>
      </c>
      <c r="D76" s="73">
        <f ref="D76" t="array">INDEX('秩1原'!A:A,B76)</f>
        <v/>
      </c>
      <c r="E76" s="73">
        <f ref="E76" t="array">INDEX('秩1原'!E:E,B76)</f>
        <v/>
      </c>
      <c r="F76" s="73">
        <f ref="F76" t="array">INDEX('秩1原'!C:C,B76)</f>
        <v/>
      </c>
      <c r="G76" s="73">
        <f ref="G76" t="array">INDEX('秩1原'!D:D,B76)</f>
        <v/>
      </c>
      <c r="H76" s="74" t="n"/>
      <c r="I76" s="74" t="n"/>
      <c r="J76" s="74" t="n"/>
      <c r="K76" s="74" t="n"/>
      <c r="L76" s="74" t="n"/>
      <c r="M76" s="74" t="n"/>
      <c r="N76" s="74" t="n"/>
      <c r="O76" s="74" t="n"/>
      <c r="P76" s="74" t="n"/>
      <c r="Q76" s="74" t="n"/>
      <c r="R76" s="74" t="n"/>
      <c r="S76" s="74" t="n"/>
      <c r="T76" s="74" t="n"/>
      <c r="U76" s="74" t="n"/>
      <c r="V76" s="74" t="n"/>
      <c r="W76" s="74" t="n"/>
      <c r="X76" s="74" t="n"/>
      <c r="Y76" s="74" t="n"/>
      <c r="Z76" s="74" t="n"/>
    </row>
    <row customHeight="1" ht="18" r="77" s="29">
      <c r="A77" s="18" t="n">
        <v>33</v>
      </c>
      <c r="B77" s="18">
        <f>B76+1</f>
        <v/>
      </c>
      <c r="C77" s="73">
        <f ref="C77" t="array">INDEX('秩1原'!B:B,B77)</f>
        <v/>
      </c>
      <c r="D77" s="73">
        <f ref="D77" t="array">INDEX('秩1原'!A:A,B77)</f>
        <v/>
      </c>
      <c r="E77" s="73">
        <f ref="E77" t="array">INDEX('秩1原'!E:E,B77)</f>
        <v/>
      </c>
      <c r="F77" s="73">
        <f ref="F77" t="array">INDEX('秩1原'!C:C,B77)</f>
        <v/>
      </c>
      <c r="G77" s="73">
        <f ref="G77" t="array">INDEX('秩1原'!D:D,B77)</f>
        <v/>
      </c>
      <c r="H77" s="74" t="n"/>
      <c r="I77" s="74" t="n"/>
      <c r="J77" s="74" t="n"/>
      <c r="K77" s="74" t="n"/>
      <c r="L77" s="74" t="n"/>
      <c r="M77" s="74" t="n"/>
      <c r="N77" s="74" t="n"/>
      <c r="O77" s="74" t="n"/>
      <c r="P77" s="74" t="n"/>
      <c r="Q77" s="74" t="n"/>
      <c r="R77" s="74" t="n"/>
      <c r="S77" s="74" t="n"/>
      <c r="T77" s="74" t="n"/>
      <c r="U77" s="74" t="n"/>
      <c r="V77" s="74" t="n"/>
      <c r="W77" s="74" t="n"/>
      <c r="X77" s="74" t="n"/>
      <c r="Y77" s="74" t="n"/>
      <c r="Z77" s="74" t="n"/>
    </row>
    <row customHeight="1" ht="18" r="78" s="29">
      <c r="A78" s="18" t="n">
        <v>34</v>
      </c>
      <c r="B78" s="18">
        <f>B77+1</f>
        <v/>
      </c>
      <c r="C78" s="73">
        <f ref="C78" t="array">INDEX('秩1原'!B:B,B78)</f>
        <v/>
      </c>
      <c r="D78" s="73">
        <f ref="D78" t="array">INDEX('秩1原'!A:A,B78)</f>
        <v/>
      </c>
      <c r="E78" s="73">
        <f ref="E78" t="array">INDEX('秩1原'!E:E,B78)</f>
        <v/>
      </c>
      <c r="F78" s="73">
        <f ref="F78" t="array">INDEX('秩1原'!C:C,B78)</f>
        <v/>
      </c>
      <c r="G78" s="73">
        <f ref="G78" t="array">INDEX('秩1原'!D:D,B78)</f>
        <v/>
      </c>
      <c r="H78" s="74" t="n"/>
      <c r="I78" s="74" t="n"/>
      <c r="J78" s="74" t="n"/>
      <c r="K78" s="74" t="n"/>
      <c r="L78" s="74" t="n"/>
      <c r="M78" s="74" t="n"/>
      <c r="N78" s="74" t="n"/>
      <c r="O78" s="74" t="n"/>
      <c r="P78" s="74" t="n"/>
      <c r="Q78" s="74" t="n"/>
      <c r="R78" s="74" t="n"/>
      <c r="S78" s="74" t="n"/>
      <c r="T78" s="74" t="n"/>
      <c r="U78" s="74" t="n"/>
      <c r="V78" s="74" t="n"/>
      <c r="W78" s="74" t="n"/>
      <c r="X78" s="74" t="n"/>
      <c r="Y78" s="74" t="n"/>
      <c r="Z78" s="74" t="n"/>
    </row>
    <row customHeight="1" ht="18" r="79" s="29">
      <c r="A79" s="18" t="n">
        <v>35</v>
      </c>
      <c r="B79" s="18">
        <f>B78+1</f>
        <v/>
      </c>
      <c r="C79" s="73">
        <f ref="C79" t="array">INDEX('秩1原'!B:B,B79)</f>
        <v/>
      </c>
      <c r="D79" s="73">
        <f ref="D79" t="array">INDEX('秩1原'!A:A,B79)</f>
        <v/>
      </c>
      <c r="E79" s="73">
        <f ref="E79" t="array">INDEX('秩1原'!E:E,B79)</f>
        <v/>
      </c>
      <c r="F79" s="73">
        <f ref="F79" t="array">INDEX('秩1原'!C:C,B79)</f>
        <v/>
      </c>
      <c r="G79" s="73">
        <f ref="G79" t="array">INDEX('秩1原'!D:D,B79)</f>
        <v/>
      </c>
      <c r="H79" s="74" t="n"/>
      <c r="I79" s="74" t="n"/>
      <c r="J79" s="74" t="n"/>
      <c r="K79" s="74" t="n"/>
      <c r="L79" s="74" t="n"/>
      <c r="M79" s="74" t="n"/>
      <c r="N79" s="74" t="n"/>
      <c r="O79" s="74" t="n"/>
      <c r="P79" s="74" t="n"/>
      <c r="Q79" s="74" t="n"/>
      <c r="R79" s="74" t="n"/>
      <c r="S79" s="74" t="n"/>
      <c r="T79" s="74" t="n"/>
      <c r="U79" s="74" t="n"/>
      <c r="V79" s="74" t="n"/>
      <c r="W79" s="74" t="n"/>
      <c r="X79" s="74" t="n"/>
      <c r="Y79" s="74" t="n"/>
      <c r="Z79" s="74" t="n"/>
    </row>
    <row customHeight="1" ht="18" r="80" s="29">
      <c r="A80" s="18" t="n">
        <v>36</v>
      </c>
      <c r="B80" s="18">
        <f>B79+1</f>
        <v/>
      </c>
      <c r="C80" s="73">
        <f ref="C80" t="array">INDEX('秩1原'!B:B,B80)</f>
        <v/>
      </c>
      <c r="D80" s="73">
        <f ref="D80" t="array">INDEX('秩1原'!A:A,B80)</f>
        <v/>
      </c>
      <c r="E80" s="73">
        <f ref="E80" t="array">INDEX('秩1原'!E:E,B80)</f>
        <v/>
      </c>
      <c r="F80" s="73">
        <f ref="F80" t="array">INDEX('秩1原'!C:C,B80)</f>
        <v/>
      </c>
      <c r="G80" s="73">
        <f ref="G80" t="array">INDEX('秩1原'!D:D,B80)</f>
        <v/>
      </c>
      <c r="H80" s="74" t="n"/>
      <c r="I80" s="74" t="n"/>
      <c r="J80" s="74" t="n"/>
      <c r="K80" s="74" t="n"/>
      <c r="L80" s="74" t="n"/>
      <c r="M80" s="74" t="n"/>
      <c r="N80" s="74" t="n"/>
      <c r="O80" s="74" t="n"/>
      <c r="P80" s="74" t="n"/>
      <c r="Q80" s="74" t="n"/>
      <c r="R80" s="74" t="n"/>
      <c r="S80" s="74" t="n"/>
      <c r="T80" s="74" t="n"/>
      <c r="U80" s="74" t="n"/>
      <c r="V80" s="74" t="n"/>
      <c r="W80" s="74" t="n"/>
      <c r="X80" s="74" t="n"/>
      <c r="Y80" s="74" t="n"/>
      <c r="Z80" s="74" t="n"/>
    </row>
    <row customHeight="1" ht="18" r="81" s="29">
      <c r="A81" s="18" t="n">
        <v>37</v>
      </c>
      <c r="B81" s="18">
        <f>B80+1</f>
        <v/>
      </c>
      <c r="C81" s="73">
        <f ref="C81" t="array">INDEX('秩1原'!B:B,B81)</f>
        <v/>
      </c>
      <c r="D81" s="73">
        <f ref="D81" t="array">INDEX('秩1原'!A:A,B81)</f>
        <v/>
      </c>
      <c r="E81" s="73">
        <f ref="E81" t="array">INDEX('秩1原'!E:E,B81)</f>
        <v/>
      </c>
      <c r="F81" s="73">
        <f ref="F81" t="array">INDEX('秩1原'!C:C,B81)</f>
        <v/>
      </c>
      <c r="G81" s="73">
        <f ref="G81" t="array">INDEX('秩1原'!D:D,B81)</f>
        <v/>
      </c>
      <c r="H81" s="74" t="n"/>
      <c r="I81" s="74" t="n"/>
      <c r="J81" s="74" t="n"/>
      <c r="K81" s="74" t="n"/>
      <c r="L81" s="74" t="n"/>
      <c r="M81" s="74" t="n"/>
      <c r="N81" s="74" t="n"/>
      <c r="O81" s="74" t="n"/>
      <c r="P81" s="74" t="n"/>
      <c r="Q81" s="74" t="n"/>
      <c r="R81" s="74" t="n"/>
      <c r="S81" s="74" t="n"/>
      <c r="T81" s="74" t="n"/>
      <c r="U81" s="74" t="n"/>
      <c r="V81" s="74" t="n"/>
      <c r="W81" s="74" t="n"/>
      <c r="X81" s="74" t="n"/>
      <c r="Y81" s="74" t="n"/>
      <c r="Z81" s="74" t="n"/>
    </row>
    <row customHeight="1" ht="18" r="82" s="29">
      <c r="A82" s="18" t="n">
        <v>38</v>
      </c>
      <c r="B82" s="18">
        <f>B81+1</f>
        <v/>
      </c>
      <c r="C82" s="73">
        <f ref="C82" t="array">INDEX('秩1原'!B:B,B82)</f>
        <v/>
      </c>
      <c r="D82" s="73">
        <f ref="D82" t="array">INDEX('秩1原'!A:A,B82)</f>
        <v/>
      </c>
      <c r="E82" s="73">
        <f ref="E82" t="array">INDEX('秩1原'!E:E,B82)</f>
        <v/>
      </c>
      <c r="F82" s="73">
        <f ref="F82" t="array">INDEX('秩1原'!C:C,B82)</f>
        <v/>
      </c>
      <c r="G82" s="73">
        <f ref="G82" t="array">INDEX('秩1原'!D:D,B82)</f>
        <v/>
      </c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</row>
    <row customHeight="1" ht="18" r="83" s="29">
      <c r="A83" s="18" t="n">
        <v>39</v>
      </c>
      <c r="B83" s="18">
        <f>B82+1</f>
        <v/>
      </c>
      <c r="C83" s="73">
        <f ref="C83" t="array">INDEX('秩1原'!B:B,B83)</f>
        <v/>
      </c>
      <c r="D83" s="73">
        <f ref="D83" t="array">INDEX('秩1原'!A:A,B83)</f>
        <v/>
      </c>
      <c r="E83" s="73">
        <f ref="E83" t="array">INDEX('秩1原'!E:E,B83)</f>
        <v/>
      </c>
      <c r="F83" s="73">
        <f ref="F83" t="array">INDEX('秩1原'!C:C,B83)</f>
        <v/>
      </c>
      <c r="G83" s="73">
        <f ref="G83" t="array">INDEX('秩1原'!D:D,B83)</f>
        <v/>
      </c>
      <c r="H83" s="74" t="n"/>
      <c r="I83" s="74" t="n"/>
      <c r="J83" s="74" t="n"/>
      <c r="K83" s="74" t="n"/>
      <c r="L83" s="74" t="n"/>
      <c r="M83" s="74" t="n"/>
      <c r="N83" s="74" t="n"/>
      <c r="O83" s="74" t="n"/>
      <c r="P83" s="74" t="n"/>
      <c r="Q83" s="74" t="n"/>
      <c r="R83" s="74" t="n"/>
      <c r="S83" s="74" t="n"/>
      <c r="T83" s="74" t="n"/>
      <c r="U83" s="74" t="n"/>
      <c r="V83" s="74" t="n"/>
      <c r="W83" s="74" t="n"/>
      <c r="X83" s="74" t="n"/>
      <c r="Y83" s="74" t="n"/>
      <c r="Z83" s="74" t="n"/>
    </row>
    <row customHeight="1" ht="18" r="84" s="29">
      <c r="A84" s="18" t="n">
        <v>40</v>
      </c>
      <c r="B84" s="18">
        <f>B83+1</f>
        <v/>
      </c>
      <c r="C84" s="73">
        <f ref="C84" t="array">INDEX('秩1原'!B:B,B84)</f>
        <v/>
      </c>
      <c r="D84" s="73">
        <f ref="D84" t="array">INDEX('秩1原'!A:A,B84)</f>
        <v/>
      </c>
      <c r="E84" s="73">
        <f ref="E84" t="array">INDEX('秩1原'!E:E,B84)</f>
        <v/>
      </c>
      <c r="F84" s="73">
        <f ref="F84" t="array">INDEX('秩1原'!C:C,B84)</f>
        <v/>
      </c>
      <c r="G84" s="73">
        <f ref="G84" t="array">INDEX('秩1原'!D:D,B84)</f>
        <v/>
      </c>
      <c r="H84" s="74" t="n"/>
      <c r="I84" s="74" t="n"/>
      <c r="J84" s="74" t="n"/>
      <c r="K84" s="74" t="n"/>
      <c r="L84" s="74" t="n"/>
      <c r="M84" s="74" t="n"/>
      <c r="N84" s="74" t="n"/>
      <c r="O84" s="74" t="n"/>
      <c r="P84" s="74" t="n"/>
      <c r="Q84" s="74" t="n"/>
      <c r="R84" s="74" t="n"/>
      <c r="S84" s="74" t="n"/>
      <c r="T84" s="74" t="n"/>
      <c r="U84" s="74" t="n"/>
      <c r="V84" s="74" t="n"/>
      <c r="W84" s="74" t="n"/>
      <c r="X84" s="74" t="n"/>
      <c r="Y84" s="74" t="n"/>
      <c r="Z84" s="74" t="n"/>
    </row>
    <row customHeight="1" ht="39.75" r="85" s="29">
      <c r="A85" s="72" t="n"/>
      <c r="B85" s="72" t="n"/>
      <c r="C85" s="72" t="inlineStr">
        <is>
          <t>各校選手名單及號碼對照表</t>
        </is>
      </c>
      <c r="H85" s="72" t="n"/>
      <c r="I85" s="72" t="n"/>
      <c r="J85" s="72" t="n"/>
      <c r="K85" s="72" t="n"/>
      <c r="L85" s="72" t="n"/>
      <c r="M85" s="72" t="n"/>
      <c r="N85" s="72" t="n"/>
      <c r="O85" s="72" t="n"/>
      <c r="P85" s="72" t="n"/>
      <c r="Q85" s="72" t="n"/>
      <c r="R85" s="72" t="n"/>
      <c r="S85" s="72" t="n"/>
      <c r="T85" s="72" t="n"/>
      <c r="U85" s="72" t="n"/>
      <c r="V85" s="72" t="n"/>
      <c r="W85" s="72" t="n"/>
      <c r="X85" s="72" t="n"/>
      <c r="Y85" s="72" t="n"/>
      <c r="Z85" s="72" t="n"/>
    </row>
    <row customHeight="1" ht="24.75" r="86" s="29">
      <c r="A86" s="18" t="n"/>
      <c r="B86" s="18" t="n"/>
      <c r="C86" s="60" t="inlineStr">
        <is>
          <t>學校</t>
        </is>
      </c>
      <c r="D86" s="60" t="inlineStr">
        <is>
          <t>組別</t>
        </is>
      </c>
      <c r="E86" s="60" t="inlineStr">
        <is>
          <t>編號</t>
        </is>
      </c>
      <c r="F86" s="60" t="inlineStr">
        <is>
          <t>學生</t>
        </is>
      </c>
      <c r="G86" s="60" t="inlineStr">
        <is>
          <t>指導教師</t>
        </is>
      </c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  <c r="S86" s="18" t="n"/>
      <c r="T86" s="18" t="n"/>
      <c r="U86" s="18" t="n"/>
      <c r="V86" s="18" t="n"/>
      <c r="W86" s="18" t="n"/>
      <c r="X86" s="18" t="n"/>
      <c r="Y86" s="18" t="n"/>
      <c r="Z86" s="18" t="n"/>
    </row>
    <row customHeight="1" ht="18" r="87" s="29">
      <c r="A87" s="18" t="n">
        <v>1</v>
      </c>
      <c r="B87" s="18" t="n">
        <v>81</v>
      </c>
      <c r="C87" s="73">
        <f ref="C87" t="array">INDEX('秩1原'!B:B,B87)</f>
        <v/>
      </c>
      <c r="D87" s="73">
        <f ref="D87" t="array">INDEX('秩1原'!A:A,B87)</f>
        <v/>
      </c>
      <c r="E87" s="73">
        <f ref="E87" t="array">INDEX('秩1原'!E:E,B87)</f>
        <v/>
      </c>
      <c r="F87" s="73">
        <f ref="F87" t="array">INDEX('秩1原'!C:C,B87)</f>
        <v/>
      </c>
      <c r="G87" s="73">
        <f ref="G87" t="array">INDEX('秩1原'!D:D,B87)</f>
        <v/>
      </c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  <c r="S87" s="18" t="n"/>
      <c r="T87" s="18" t="n"/>
      <c r="U87" s="18" t="n"/>
      <c r="V87" s="18" t="n"/>
      <c r="W87" s="18" t="n"/>
      <c r="X87" s="18" t="n"/>
      <c r="Y87" s="18" t="n"/>
      <c r="Z87" s="18" t="n"/>
    </row>
    <row customHeight="1" ht="18" r="88" s="29">
      <c r="A88" s="18" t="n">
        <v>2</v>
      </c>
      <c r="B88" s="18">
        <f>B87+1</f>
        <v/>
      </c>
      <c r="C88" s="73">
        <f ref="C88" t="array">INDEX('秩1原'!B:B,B88)</f>
        <v/>
      </c>
      <c r="D88" s="73">
        <f ref="D88" t="array">INDEX('秩1原'!A:A,B88)</f>
        <v/>
      </c>
      <c r="E88" s="73">
        <f ref="E88" t="array">INDEX('秩1原'!E:E,B88)</f>
        <v/>
      </c>
      <c r="F88" s="73">
        <f ref="F88" t="array">INDEX('秩1原'!C:C,B88)</f>
        <v/>
      </c>
      <c r="G88" s="73">
        <f ref="G88" t="array">INDEX('秩1原'!D:D,B88)</f>
        <v/>
      </c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  <c r="S88" s="18" t="n"/>
      <c r="T88" s="18" t="n"/>
      <c r="U88" s="18" t="n"/>
      <c r="V88" s="18" t="n"/>
      <c r="W88" s="18" t="n"/>
      <c r="X88" s="18" t="n"/>
      <c r="Y88" s="18" t="n"/>
      <c r="Z88" s="18" t="n"/>
    </row>
    <row customHeight="1" ht="18" r="89" s="29">
      <c r="A89" s="18" t="n">
        <v>3</v>
      </c>
      <c r="B89" s="18">
        <f>B88+1</f>
        <v/>
      </c>
      <c r="C89" s="73">
        <f ref="C89" t="array">INDEX('秩1原'!B:B,B89)</f>
        <v/>
      </c>
      <c r="D89" s="73">
        <f ref="D89" t="array">INDEX('秩1原'!A:A,B89)</f>
        <v/>
      </c>
      <c r="E89" s="73">
        <f ref="E89" t="array">INDEX('秩1原'!E:E,B89)</f>
        <v/>
      </c>
      <c r="F89" s="73">
        <f ref="F89" t="array">INDEX('秩1原'!C:C,B89)</f>
        <v/>
      </c>
      <c r="G89" s="73">
        <f ref="G89" t="array">INDEX('秩1原'!D:D,B89)</f>
        <v/>
      </c>
      <c r="H89" s="74" t="n"/>
      <c r="I89" s="74" t="n"/>
      <c r="J89" s="74" t="n"/>
      <c r="K89" s="74" t="n"/>
      <c r="L89" s="74" t="n"/>
      <c r="M89" s="74" t="n"/>
      <c r="N89" s="74" t="n"/>
      <c r="O89" s="74" t="n"/>
      <c r="P89" s="74" t="n"/>
      <c r="Q89" s="74" t="n"/>
      <c r="R89" s="74" t="n"/>
      <c r="S89" s="74" t="n"/>
      <c r="T89" s="74" t="n"/>
      <c r="U89" s="74" t="n"/>
      <c r="V89" s="74" t="n"/>
      <c r="W89" s="74" t="n"/>
      <c r="X89" s="74" t="n"/>
      <c r="Y89" s="74" t="n"/>
      <c r="Z89" s="74" t="n"/>
    </row>
    <row customHeight="1" ht="18" r="90" s="29">
      <c r="A90" s="18" t="n">
        <v>4</v>
      </c>
      <c r="B90" s="18">
        <f>B89+1</f>
        <v/>
      </c>
      <c r="C90" s="73">
        <f ref="C90" t="array">INDEX('秩1原'!B:B,B90)</f>
        <v/>
      </c>
      <c r="D90" s="73">
        <f ref="D90" t="array">INDEX('秩1原'!A:A,B90)</f>
        <v/>
      </c>
      <c r="E90" s="73">
        <f ref="E90" t="array">INDEX('秩1原'!E:E,B90)</f>
        <v/>
      </c>
      <c r="F90" s="73">
        <f ref="F90" t="array">INDEX('秩1原'!C:C,B90)</f>
        <v/>
      </c>
      <c r="G90" s="73">
        <f ref="G90" t="array">INDEX('秩1原'!D:D,B90)</f>
        <v/>
      </c>
      <c r="H90" s="74" t="n"/>
      <c r="I90" s="74" t="n"/>
      <c r="J90" s="74" t="n"/>
      <c r="K90" s="74" t="n"/>
      <c r="L90" s="74" t="n"/>
      <c r="M90" s="74" t="n"/>
      <c r="N90" s="74" t="n"/>
      <c r="O90" s="74" t="n"/>
      <c r="P90" s="74" t="n"/>
      <c r="Q90" s="74" t="n"/>
      <c r="R90" s="74" t="n"/>
      <c r="S90" s="74" t="n"/>
      <c r="T90" s="74" t="n"/>
      <c r="U90" s="74" t="n"/>
      <c r="V90" s="74" t="n"/>
      <c r="W90" s="74" t="n"/>
      <c r="X90" s="74" t="n"/>
      <c r="Y90" s="74" t="n"/>
      <c r="Z90" s="74" t="n"/>
    </row>
    <row customHeight="1" ht="18" r="91" s="29">
      <c r="A91" s="18" t="n">
        <v>5</v>
      </c>
      <c r="B91" s="18">
        <f>B90+1</f>
        <v/>
      </c>
      <c r="C91" s="73">
        <f ref="C91" t="array">INDEX('秩1原'!B:B,B91)</f>
        <v/>
      </c>
      <c r="D91" s="73">
        <f ref="D91" t="array">INDEX('秩1原'!A:A,B91)</f>
        <v/>
      </c>
      <c r="E91" s="73">
        <f ref="E91" t="array">INDEX('秩1原'!E:E,B91)</f>
        <v/>
      </c>
      <c r="F91" s="73">
        <f ref="F91" t="array">INDEX('秩1原'!C:C,B91)</f>
        <v/>
      </c>
      <c r="G91" s="73">
        <f ref="G91" t="array">INDEX('秩1原'!D:D,B91)</f>
        <v/>
      </c>
      <c r="H91" s="74" t="n"/>
      <c r="I91" s="74" t="n"/>
      <c r="J91" s="74" t="n"/>
      <c r="K91" s="74" t="n"/>
      <c r="L91" s="74" t="n"/>
      <c r="M91" s="74" t="n"/>
      <c r="N91" s="74" t="n"/>
      <c r="O91" s="74" t="n"/>
      <c r="P91" s="74" t="n"/>
      <c r="Q91" s="74" t="n"/>
      <c r="R91" s="74" t="n"/>
      <c r="S91" s="74" t="n"/>
      <c r="T91" s="74" t="n"/>
      <c r="U91" s="74" t="n"/>
      <c r="V91" s="74" t="n"/>
      <c r="W91" s="74" t="n"/>
      <c r="X91" s="74" t="n"/>
      <c r="Y91" s="74" t="n"/>
      <c r="Z91" s="74" t="n"/>
    </row>
    <row customHeight="1" ht="18" r="92" s="29">
      <c r="A92" s="18" t="n">
        <v>6</v>
      </c>
      <c r="B92" s="18">
        <f>B91+1</f>
        <v/>
      </c>
      <c r="C92" s="73">
        <f ref="C92" t="array">INDEX('秩1原'!B:B,B92)</f>
        <v/>
      </c>
      <c r="D92" s="73">
        <f ref="D92" t="array">INDEX('秩1原'!A:A,B92)</f>
        <v/>
      </c>
      <c r="E92" s="73">
        <f ref="E92" t="array">INDEX('秩1原'!E:E,B92)</f>
        <v/>
      </c>
      <c r="F92" s="73">
        <f ref="F92" t="array">INDEX('秩1原'!C:C,B92)</f>
        <v/>
      </c>
      <c r="G92" s="73">
        <f ref="G92" t="array">INDEX('秩1原'!D:D,B92)</f>
        <v/>
      </c>
      <c r="H92" s="74" t="n"/>
      <c r="I92" s="74" t="n"/>
      <c r="J92" s="74" t="n"/>
      <c r="K92" s="74" t="n"/>
      <c r="L92" s="74" t="n"/>
      <c r="M92" s="74" t="n"/>
      <c r="N92" s="74" t="n"/>
      <c r="O92" s="74" t="n"/>
      <c r="P92" s="74" t="n"/>
      <c r="Q92" s="74" t="n"/>
      <c r="R92" s="74" t="n"/>
      <c r="S92" s="74" t="n"/>
      <c r="T92" s="74" t="n"/>
      <c r="U92" s="74" t="n"/>
      <c r="V92" s="74" t="n"/>
      <c r="W92" s="74" t="n"/>
      <c r="X92" s="74" t="n"/>
      <c r="Y92" s="74" t="n"/>
      <c r="Z92" s="74" t="n"/>
    </row>
    <row customHeight="1" ht="18" r="93" s="29">
      <c r="A93" s="18" t="n">
        <v>7</v>
      </c>
      <c r="B93" s="18">
        <f>B92+1</f>
        <v/>
      </c>
      <c r="C93" s="73">
        <f ref="C93" t="array">INDEX('秩1原'!B:B,B93)</f>
        <v/>
      </c>
      <c r="D93" s="73">
        <f ref="D93" t="array">INDEX('秩1原'!A:A,B93)</f>
        <v/>
      </c>
      <c r="E93" s="73">
        <f ref="E93" t="array">INDEX('秩1原'!E:E,B93)</f>
        <v/>
      </c>
      <c r="F93" s="73">
        <f ref="F93" t="array">INDEX('秩1原'!C:C,B93)</f>
        <v/>
      </c>
      <c r="G93" s="73">
        <f ref="G93" t="array">INDEX('秩1原'!D:D,B93)</f>
        <v/>
      </c>
      <c r="H93" s="74" t="n"/>
      <c r="I93" s="74" t="n"/>
      <c r="J93" s="74" t="n"/>
      <c r="K93" s="74" t="n"/>
      <c r="L93" s="74" t="n"/>
      <c r="M93" s="74" t="n"/>
      <c r="N93" s="74" t="n"/>
      <c r="O93" s="74" t="n"/>
      <c r="P93" s="74" t="n"/>
      <c r="Q93" s="74" t="n"/>
      <c r="R93" s="74" t="n"/>
      <c r="S93" s="74" t="n"/>
      <c r="T93" s="74" t="n"/>
      <c r="U93" s="74" t="n"/>
      <c r="V93" s="74" t="n"/>
      <c r="W93" s="74" t="n"/>
      <c r="X93" s="74" t="n"/>
      <c r="Y93" s="74" t="n"/>
      <c r="Z93" s="74" t="n"/>
    </row>
    <row customHeight="1" ht="18" r="94" s="29">
      <c r="A94" s="18" t="n">
        <v>8</v>
      </c>
      <c r="B94" s="18">
        <f>B93+1</f>
        <v/>
      </c>
      <c r="C94" s="73">
        <f ref="C94" t="array">INDEX('秩1原'!B:B,B94)</f>
        <v/>
      </c>
      <c r="D94" s="73">
        <f ref="D94" t="array">INDEX('秩1原'!A:A,B94)</f>
        <v/>
      </c>
      <c r="E94" s="73">
        <f ref="E94" t="array">INDEX('秩1原'!E:E,B94)</f>
        <v/>
      </c>
      <c r="F94" s="73">
        <f ref="F94" t="array">INDEX('秩1原'!C:C,B94)</f>
        <v/>
      </c>
      <c r="G94" s="73">
        <f ref="G94" t="array">INDEX('秩1原'!D:D,B94)</f>
        <v/>
      </c>
      <c r="H94" s="74" t="n"/>
      <c r="I94" s="74" t="n"/>
      <c r="J94" s="74" t="n"/>
      <c r="K94" s="74" t="n"/>
      <c r="L94" s="74" t="n"/>
      <c r="M94" s="74" t="n"/>
      <c r="N94" s="74" t="n"/>
      <c r="O94" s="74" t="n"/>
      <c r="P94" s="74" t="n"/>
      <c r="Q94" s="74" t="n"/>
      <c r="R94" s="74" t="n"/>
      <c r="S94" s="74" t="n"/>
      <c r="T94" s="74" t="n"/>
      <c r="U94" s="74" t="n"/>
      <c r="V94" s="74" t="n"/>
      <c r="W94" s="74" t="n"/>
      <c r="X94" s="74" t="n"/>
      <c r="Y94" s="74" t="n"/>
      <c r="Z94" s="74" t="n"/>
    </row>
    <row customHeight="1" ht="18" r="95" s="29">
      <c r="A95" s="18" t="n">
        <v>9</v>
      </c>
      <c r="B95" s="18">
        <f>B94+1</f>
        <v/>
      </c>
      <c r="C95" s="73">
        <f ref="C95" t="array">INDEX('秩1原'!B:B,B95)</f>
        <v/>
      </c>
      <c r="D95" s="73">
        <f ref="D95" t="array">INDEX('秩1原'!A:A,B95)</f>
        <v/>
      </c>
      <c r="E95" s="73">
        <f ref="E95" t="array">INDEX('秩1原'!E:E,B95)</f>
        <v/>
      </c>
      <c r="F95" s="73">
        <f ref="F95" t="array">INDEX('秩1原'!C:C,B95)</f>
        <v/>
      </c>
      <c r="G95" s="73">
        <f ref="G95" t="array">INDEX('秩1原'!D:D,B95)</f>
        <v/>
      </c>
      <c r="H95" s="74" t="n"/>
      <c r="I95" s="74" t="n"/>
      <c r="J95" s="74" t="n"/>
      <c r="K95" s="74" t="n"/>
      <c r="L95" s="74" t="n"/>
      <c r="M95" s="74" t="n"/>
      <c r="N95" s="74" t="n"/>
      <c r="O95" s="74" t="n"/>
      <c r="P95" s="74" t="n"/>
      <c r="Q95" s="74" t="n"/>
      <c r="R95" s="74" t="n"/>
      <c r="S95" s="74" t="n"/>
      <c r="T95" s="74" t="n"/>
      <c r="U95" s="74" t="n"/>
      <c r="V95" s="74" t="n"/>
      <c r="W95" s="74" t="n"/>
      <c r="X95" s="74" t="n"/>
      <c r="Y95" s="74" t="n"/>
      <c r="Z95" s="74" t="n"/>
    </row>
    <row customHeight="1" ht="18" r="96" s="29">
      <c r="A96" s="18" t="n">
        <v>10</v>
      </c>
      <c r="B96" s="18">
        <f>B95+1</f>
        <v/>
      </c>
      <c r="C96" s="73">
        <f ref="C96" t="array">INDEX('秩1原'!B:B,B96)</f>
        <v/>
      </c>
      <c r="D96" s="73">
        <f ref="D96" t="array">INDEX('秩1原'!A:A,B96)</f>
        <v/>
      </c>
      <c r="E96" s="73">
        <f ref="E96" t="array">INDEX('秩1原'!E:E,B96)</f>
        <v/>
      </c>
      <c r="F96" s="73">
        <f ref="F96" t="array">INDEX('秩1原'!C:C,B96)</f>
        <v/>
      </c>
      <c r="G96" s="73">
        <f ref="G96" t="array">INDEX('秩1原'!D:D,B96)</f>
        <v/>
      </c>
      <c r="H96" s="74" t="n"/>
      <c r="I96" s="74" t="n"/>
      <c r="J96" s="74" t="n"/>
      <c r="K96" s="74" t="n"/>
      <c r="L96" s="74" t="n"/>
      <c r="M96" s="74" t="n"/>
      <c r="N96" s="74" t="n"/>
      <c r="O96" s="74" t="n"/>
      <c r="P96" s="74" t="n"/>
      <c r="Q96" s="74" t="n"/>
      <c r="R96" s="74" t="n"/>
      <c r="S96" s="74" t="n"/>
      <c r="T96" s="74" t="n"/>
      <c r="U96" s="74" t="n"/>
      <c r="V96" s="74" t="n"/>
      <c r="W96" s="74" t="n"/>
      <c r="X96" s="74" t="n"/>
      <c r="Y96" s="74" t="n"/>
      <c r="Z96" s="74" t="n"/>
    </row>
    <row customHeight="1" ht="18" r="97" s="29">
      <c r="A97" s="18" t="n">
        <v>11</v>
      </c>
      <c r="B97" s="18">
        <f>B96+1</f>
        <v/>
      </c>
      <c r="C97" s="73">
        <f ref="C97" t="array">INDEX('秩1原'!B:B,B97)</f>
        <v/>
      </c>
      <c r="D97" s="73">
        <f ref="D97" t="array">INDEX('秩1原'!A:A,B97)</f>
        <v/>
      </c>
      <c r="E97" s="73">
        <f ref="E97" t="array">INDEX('秩1原'!E:E,B97)</f>
        <v/>
      </c>
      <c r="F97" s="73">
        <f ref="F97" t="array">INDEX('秩1原'!C:C,B97)</f>
        <v/>
      </c>
      <c r="G97" s="73">
        <f ref="G97" t="array">INDEX('秩1原'!D:D,B97)</f>
        <v/>
      </c>
      <c r="H97" s="74" t="n"/>
      <c r="I97" s="74" t="n"/>
      <c r="J97" s="74" t="n"/>
      <c r="K97" s="74" t="n"/>
      <c r="L97" s="74" t="n"/>
      <c r="M97" s="74" t="n"/>
      <c r="N97" s="74" t="n"/>
      <c r="O97" s="74" t="n"/>
      <c r="P97" s="74" t="n"/>
      <c r="Q97" s="74" t="n"/>
      <c r="R97" s="74" t="n"/>
      <c r="S97" s="74" t="n"/>
      <c r="T97" s="74" t="n"/>
      <c r="U97" s="74" t="n"/>
      <c r="V97" s="74" t="n"/>
      <c r="W97" s="74" t="n"/>
      <c r="X97" s="74" t="n"/>
      <c r="Y97" s="74" t="n"/>
      <c r="Z97" s="74" t="n"/>
    </row>
    <row customHeight="1" ht="18" r="98" s="29">
      <c r="A98" s="18" t="n">
        <v>12</v>
      </c>
      <c r="B98" s="18">
        <f>B97+1</f>
        <v/>
      </c>
      <c r="C98" s="73">
        <f ref="C98" t="array">INDEX('秩1原'!B:B,B98)</f>
        <v/>
      </c>
      <c r="D98" s="73">
        <f ref="D98" t="array">INDEX('秩1原'!A:A,B98)</f>
        <v/>
      </c>
      <c r="E98" s="73">
        <f ref="E98" t="array">INDEX('秩1原'!E:E,B98)</f>
        <v/>
      </c>
      <c r="F98" s="73">
        <f ref="F98" t="array">INDEX('秩1原'!C:C,B98)</f>
        <v/>
      </c>
      <c r="G98" s="73">
        <f ref="G98" t="array">INDEX('秩1原'!D:D,B98)</f>
        <v/>
      </c>
      <c r="H98" s="74" t="n"/>
      <c r="I98" s="74" t="n"/>
      <c r="J98" s="74" t="n"/>
      <c r="K98" s="74" t="n"/>
      <c r="L98" s="74" t="n"/>
      <c r="M98" s="74" t="n"/>
      <c r="N98" s="74" t="n"/>
      <c r="O98" s="74" t="n"/>
      <c r="P98" s="74" t="n"/>
      <c r="Q98" s="74" t="n"/>
      <c r="R98" s="74" t="n"/>
      <c r="S98" s="74" t="n"/>
      <c r="T98" s="74" t="n"/>
      <c r="U98" s="74" t="n"/>
      <c r="V98" s="74" t="n"/>
      <c r="W98" s="74" t="n"/>
      <c r="X98" s="74" t="n"/>
      <c r="Y98" s="74" t="n"/>
      <c r="Z98" s="74" t="n"/>
    </row>
    <row customHeight="1" ht="18" r="99" s="29">
      <c r="A99" s="18" t="n">
        <v>13</v>
      </c>
      <c r="B99" s="18">
        <f>B98+1</f>
        <v/>
      </c>
      <c r="C99" s="73">
        <f ref="C99" t="array">INDEX('秩1原'!B:B,B99)</f>
        <v/>
      </c>
      <c r="D99" s="73">
        <f ref="D99" t="array">INDEX('秩1原'!A:A,B99)</f>
        <v/>
      </c>
      <c r="E99" s="73">
        <f ref="E99" t="array">INDEX('秩1原'!E:E,B99)</f>
        <v/>
      </c>
      <c r="F99" s="73">
        <f ref="F99" t="array">INDEX('秩1原'!C:C,B99)</f>
        <v/>
      </c>
      <c r="G99" s="73">
        <f ref="G99" t="array">INDEX('秩1原'!D:D,B99)</f>
        <v/>
      </c>
      <c r="H99" s="74" t="n"/>
      <c r="I99" s="74" t="n"/>
      <c r="J99" s="74" t="n"/>
      <c r="K99" s="74" t="n"/>
      <c r="L99" s="74" t="n"/>
      <c r="M99" s="74" t="n"/>
      <c r="N99" s="74" t="n"/>
      <c r="O99" s="74" t="n"/>
      <c r="P99" s="74" t="n"/>
      <c r="Q99" s="74" t="n"/>
      <c r="R99" s="74" t="n"/>
      <c r="S99" s="74" t="n"/>
      <c r="T99" s="74" t="n"/>
      <c r="U99" s="74" t="n"/>
      <c r="V99" s="74" t="n"/>
      <c r="W99" s="74" t="n"/>
      <c r="X99" s="74" t="n"/>
      <c r="Y99" s="74" t="n"/>
      <c r="Z99" s="74" t="n"/>
    </row>
    <row customHeight="1" ht="18" r="100" s="29">
      <c r="A100" s="18" t="n">
        <v>14</v>
      </c>
      <c r="B100" s="18">
        <f>B99+1</f>
        <v/>
      </c>
      <c r="C100" s="73">
        <f ref="C100" t="array">INDEX('秩1原'!B:B,B100)</f>
        <v/>
      </c>
      <c r="D100" s="73">
        <f ref="D100" t="array">INDEX('秩1原'!A:A,B100)</f>
        <v/>
      </c>
      <c r="E100" s="73">
        <f ref="E100" t="array">INDEX('秩1原'!E:E,B100)</f>
        <v/>
      </c>
      <c r="F100" s="73">
        <f ref="F100" t="array">INDEX('秩1原'!C:C,B100)</f>
        <v/>
      </c>
      <c r="G100" s="73">
        <f ref="G100" t="array">INDEX('秩1原'!D:D,B100)</f>
        <v/>
      </c>
      <c r="H100" s="74" t="n"/>
      <c r="I100" s="74" t="n"/>
      <c r="J100" s="74" t="n"/>
      <c r="K100" s="74" t="n"/>
      <c r="L100" s="74" t="n"/>
      <c r="M100" s="74" t="n"/>
      <c r="N100" s="74" t="n"/>
      <c r="O100" s="74" t="n"/>
      <c r="P100" s="74" t="n"/>
      <c r="Q100" s="74" t="n"/>
      <c r="R100" s="74" t="n"/>
      <c r="S100" s="74" t="n"/>
      <c r="T100" s="74" t="n"/>
      <c r="U100" s="74" t="n"/>
      <c r="V100" s="74" t="n"/>
      <c r="W100" s="74" t="n"/>
      <c r="X100" s="74" t="n"/>
      <c r="Y100" s="74" t="n"/>
      <c r="Z100" s="74" t="n"/>
    </row>
    <row customHeight="1" ht="18" r="101" s="29">
      <c r="A101" s="18" t="n">
        <v>15</v>
      </c>
      <c r="B101" s="18">
        <f>B100+1</f>
        <v/>
      </c>
      <c r="C101" s="73">
        <f ref="C101" t="array">INDEX('秩1原'!B:B,B101)</f>
        <v/>
      </c>
      <c r="D101" s="73">
        <f ref="D101" t="array">INDEX('秩1原'!A:A,B101)</f>
        <v/>
      </c>
      <c r="E101" s="73">
        <f ref="E101" t="array">INDEX('秩1原'!E:E,B101)</f>
        <v/>
      </c>
      <c r="F101" s="73">
        <f ref="F101" t="array">INDEX('秩1原'!C:C,B101)</f>
        <v/>
      </c>
      <c r="G101" s="73">
        <f ref="G101" t="array">INDEX('秩1原'!D:D,B101)</f>
        <v/>
      </c>
      <c r="H101" s="74" t="n"/>
      <c r="I101" s="74" t="n"/>
      <c r="J101" s="74" t="n"/>
      <c r="K101" s="74" t="n"/>
      <c r="L101" s="74" t="n"/>
      <c r="M101" s="74" t="n"/>
      <c r="N101" s="74" t="n"/>
      <c r="O101" s="74" t="n"/>
      <c r="P101" s="74" t="n"/>
      <c r="Q101" s="74" t="n"/>
      <c r="R101" s="74" t="n"/>
      <c r="S101" s="74" t="n"/>
      <c r="T101" s="74" t="n"/>
      <c r="U101" s="74" t="n"/>
      <c r="V101" s="74" t="n"/>
      <c r="W101" s="74" t="n"/>
      <c r="X101" s="74" t="n"/>
      <c r="Y101" s="74" t="n"/>
      <c r="Z101" s="74" t="n"/>
    </row>
    <row customHeight="1" ht="18" r="102" s="29">
      <c r="A102" s="18" t="n">
        <v>16</v>
      </c>
      <c r="B102" s="18">
        <f>B101+1</f>
        <v/>
      </c>
      <c r="C102" s="73">
        <f ref="C102" t="array">INDEX('秩1原'!B:B,B102)</f>
        <v/>
      </c>
      <c r="D102" s="73">
        <f ref="D102" t="array">INDEX('秩1原'!A:A,B102)</f>
        <v/>
      </c>
      <c r="E102" s="73">
        <f ref="E102" t="array">INDEX('秩1原'!E:E,B102)</f>
        <v/>
      </c>
      <c r="F102" s="73">
        <f ref="F102" t="array">INDEX('秩1原'!C:C,B102)</f>
        <v/>
      </c>
      <c r="G102" s="73">
        <f ref="G102" t="array">INDEX('秩1原'!D:D,B102)</f>
        <v/>
      </c>
      <c r="H102" s="74" t="n"/>
      <c r="I102" s="74" t="n"/>
      <c r="J102" s="74" t="n"/>
      <c r="K102" s="74" t="n"/>
      <c r="L102" s="74" t="n"/>
      <c r="M102" s="74" t="n"/>
      <c r="N102" s="74" t="n"/>
      <c r="O102" s="74" t="n"/>
      <c r="P102" s="74" t="n"/>
      <c r="Q102" s="74" t="n"/>
      <c r="R102" s="74" t="n"/>
      <c r="S102" s="74" t="n"/>
      <c r="T102" s="74" t="n"/>
      <c r="U102" s="74" t="n"/>
      <c r="V102" s="74" t="n"/>
      <c r="W102" s="74" t="n"/>
      <c r="X102" s="74" t="n"/>
      <c r="Y102" s="74" t="n"/>
      <c r="Z102" s="74" t="n"/>
    </row>
    <row customHeight="1" ht="18" r="103" s="29">
      <c r="A103" s="18" t="n">
        <v>17</v>
      </c>
      <c r="B103" s="18">
        <f>B102+1</f>
        <v/>
      </c>
      <c r="C103" s="73">
        <f ref="C103" t="array">INDEX('秩1原'!B:B,B103)</f>
        <v/>
      </c>
      <c r="D103" s="73">
        <f ref="D103" t="array">INDEX('秩1原'!A:A,B103)</f>
        <v/>
      </c>
      <c r="E103" s="73">
        <f ref="E103" t="array">INDEX('秩1原'!E:E,B103)</f>
        <v/>
      </c>
      <c r="F103" s="73">
        <f ref="F103" t="array">INDEX('秩1原'!C:C,B103)</f>
        <v/>
      </c>
      <c r="G103" s="73">
        <f ref="G103" t="array">INDEX('秩1原'!D:D,B103)</f>
        <v/>
      </c>
      <c r="H103" s="74" t="n"/>
      <c r="I103" s="74" t="n"/>
      <c r="J103" s="74" t="n"/>
      <c r="K103" s="74" t="n"/>
      <c r="L103" s="74" t="n"/>
      <c r="M103" s="74" t="n"/>
      <c r="N103" s="74" t="n"/>
      <c r="O103" s="74" t="n"/>
      <c r="P103" s="74" t="n"/>
      <c r="Q103" s="74" t="n"/>
      <c r="R103" s="74" t="n"/>
      <c r="S103" s="74" t="n"/>
      <c r="T103" s="74" t="n"/>
      <c r="U103" s="74" t="n"/>
      <c r="V103" s="74" t="n"/>
      <c r="W103" s="74" t="n"/>
      <c r="X103" s="74" t="n"/>
      <c r="Y103" s="74" t="n"/>
      <c r="Z103" s="74" t="n"/>
    </row>
    <row customHeight="1" ht="18" r="104" s="29">
      <c r="A104" s="18" t="n">
        <v>18</v>
      </c>
      <c r="B104" s="18">
        <f>B103+1</f>
        <v/>
      </c>
      <c r="C104" s="73">
        <f ref="C104" t="array">INDEX('秩1原'!B:B,B104)</f>
        <v/>
      </c>
      <c r="D104" s="73">
        <f ref="D104" t="array">INDEX('秩1原'!A:A,B104)</f>
        <v/>
      </c>
      <c r="E104" s="73">
        <f ref="E104" t="array">INDEX('秩1原'!E:E,B104)</f>
        <v/>
      </c>
      <c r="F104" s="73">
        <f ref="F104" t="array">INDEX('秩1原'!C:C,B104)</f>
        <v/>
      </c>
      <c r="G104" s="73">
        <f ref="G104" t="array">INDEX('秩1原'!D:D,B104)</f>
        <v/>
      </c>
      <c r="H104" s="74" t="n"/>
      <c r="I104" s="74" t="n"/>
      <c r="J104" s="74" t="n"/>
      <c r="K104" s="74" t="n"/>
      <c r="L104" s="74" t="n"/>
      <c r="M104" s="74" t="n"/>
      <c r="N104" s="74" t="n"/>
      <c r="O104" s="74" t="n"/>
      <c r="P104" s="74" t="n"/>
      <c r="Q104" s="74" t="n"/>
      <c r="R104" s="74" t="n"/>
      <c r="S104" s="74" t="n"/>
      <c r="T104" s="74" t="n"/>
      <c r="U104" s="74" t="n"/>
      <c r="V104" s="74" t="n"/>
      <c r="W104" s="74" t="n"/>
      <c r="X104" s="74" t="n"/>
      <c r="Y104" s="74" t="n"/>
      <c r="Z104" s="74" t="n"/>
    </row>
    <row customHeight="1" ht="18" r="105" s="29">
      <c r="A105" s="18" t="n">
        <v>19</v>
      </c>
      <c r="B105" s="18">
        <f>B104+1</f>
        <v/>
      </c>
      <c r="C105" s="73">
        <f ref="C105" t="array">INDEX('秩1原'!B:B,B105)</f>
        <v/>
      </c>
      <c r="D105" s="73">
        <f ref="D105" t="array">INDEX('秩1原'!A:A,B105)</f>
        <v/>
      </c>
      <c r="E105" s="73">
        <f ref="E105" t="array">INDEX('秩1原'!E:E,B105)</f>
        <v/>
      </c>
      <c r="F105" s="73">
        <f ref="F105" t="array">INDEX('秩1原'!C:C,B105)</f>
        <v/>
      </c>
      <c r="G105" s="73">
        <f ref="G105" t="array">INDEX('秩1原'!D:D,B105)</f>
        <v/>
      </c>
      <c r="H105" s="74" t="n"/>
      <c r="I105" s="74" t="n"/>
      <c r="J105" s="74" t="n"/>
      <c r="K105" s="74" t="n"/>
      <c r="L105" s="74" t="n"/>
      <c r="M105" s="74" t="n"/>
      <c r="N105" s="74" t="n"/>
      <c r="O105" s="74" t="n"/>
      <c r="P105" s="74" t="n"/>
      <c r="Q105" s="74" t="n"/>
      <c r="R105" s="74" t="n"/>
      <c r="S105" s="74" t="n"/>
      <c r="T105" s="74" t="n"/>
      <c r="U105" s="74" t="n"/>
      <c r="V105" s="74" t="n"/>
      <c r="W105" s="74" t="n"/>
      <c r="X105" s="74" t="n"/>
      <c r="Y105" s="74" t="n"/>
      <c r="Z105" s="74" t="n"/>
    </row>
    <row customHeight="1" ht="18" r="106" s="29">
      <c r="A106" s="18" t="n">
        <v>20</v>
      </c>
      <c r="B106" s="18">
        <f>B105+1</f>
        <v/>
      </c>
      <c r="C106" s="73">
        <f ref="C106" t="array">INDEX('秩1原'!B:B,B106)</f>
        <v/>
      </c>
      <c r="D106" s="73">
        <f ref="D106" t="array">INDEX('秩1原'!A:A,B106)</f>
        <v/>
      </c>
      <c r="E106" s="73">
        <f ref="E106" t="array">INDEX('秩1原'!E:E,B106)</f>
        <v/>
      </c>
      <c r="F106" s="73">
        <f ref="F106" t="array">INDEX('秩1原'!C:C,B106)</f>
        <v/>
      </c>
      <c r="G106" s="73">
        <f ref="G106" t="array">INDEX('秩1原'!D:D,B106)</f>
        <v/>
      </c>
      <c r="H106" s="74" t="n"/>
      <c r="I106" s="74" t="n"/>
      <c r="J106" s="74" t="n"/>
      <c r="K106" s="74" t="n"/>
      <c r="L106" s="74" t="n"/>
      <c r="M106" s="74" t="n"/>
      <c r="N106" s="74" t="n"/>
      <c r="O106" s="74" t="n"/>
      <c r="P106" s="74" t="n"/>
      <c r="Q106" s="74" t="n"/>
      <c r="R106" s="74" t="n"/>
      <c r="S106" s="74" t="n"/>
      <c r="T106" s="74" t="n"/>
      <c r="U106" s="74" t="n"/>
      <c r="V106" s="74" t="n"/>
      <c r="W106" s="74" t="n"/>
      <c r="X106" s="74" t="n"/>
      <c r="Y106" s="74" t="n"/>
      <c r="Z106" s="74" t="n"/>
    </row>
    <row customHeight="1" ht="18" r="107" s="29">
      <c r="A107" s="18" t="n">
        <v>21</v>
      </c>
      <c r="B107" s="18">
        <f>B106+1</f>
        <v/>
      </c>
      <c r="C107" s="73">
        <f ref="C107" t="array">INDEX('秩1原'!B:B,B107)</f>
        <v/>
      </c>
      <c r="D107" s="73">
        <f ref="D107" t="array">INDEX('秩1原'!A:A,B107)</f>
        <v/>
      </c>
      <c r="E107" s="73">
        <f ref="E107" t="array">INDEX('秩1原'!E:E,B107)</f>
        <v/>
      </c>
      <c r="F107" s="73">
        <f ref="F107" t="array">INDEX('秩1原'!C:C,B107)</f>
        <v/>
      </c>
      <c r="G107" s="73">
        <f ref="G107" t="array">INDEX('秩1原'!D:D,B107)</f>
        <v/>
      </c>
      <c r="H107" s="74" t="n"/>
      <c r="I107" s="74" t="n"/>
      <c r="J107" s="74" t="n"/>
      <c r="K107" s="74" t="n"/>
      <c r="L107" s="74" t="n"/>
      <c r="M107" s="74" t="n"/>
      <c r="N107" s="74" t="n"/>
      <c r="O107" s="74" t="n"/>
      <c r="P107" s="74" t="n"/>
      <c r="Q107" s="74" t="n"/>
      <c r="R107" s="74" t="n"/>
      <c r="S107" s="74" t="n"/>
      <c r="T107" s="74" t="n"/>
      <c r="U107" s="74" t="n"/>
      <c r="V107" s="74" t="n"/>
      <c r="W107" s="74" t="n"/>
      <c r="X107" s="74" t="n"/>
      <c r="Y107" s="74" t="n"/>
      <c r="Z107" s="74" t="n"/>
    </row>
    <row customHeight="1" ht="18" r="108" s="29">
      <c r="A108" s="18" t="n">
        <v>22</v>
      </c>
      <c r="B108" s="18">
        <f>B107+1</f>
        <v/>
      </c>
      <c r="C108" s="73">
        <f ref="C108" t="array">INDEX('秩1原'!B:B,B108)</f>
        <v/>
      </c>
      <c r="D108" s="73">
        <f ref="D108" t="array">INDEX('秩1原'!A:A,B108)</f>
        <v/>
      </c>
      <c r="E108" s="73">
        <f ref="E108" t="array">INDEX('秩1原'!E:E,B108)</f>
        <v/>
      </c>
      <c r="F108" s="73">
        <f ref="F108" t="array">INDEX('秩1原'!C:C,B108)</f>
        <v/>
      </c>
      <c r="G108" s="73">
        <f ref="G108" t="array">INDEX('秩1原'!D:D,B108)</f>
        <v/>
      </c>
      <c r="H108" s="74" t="n"/>
      <c r="I108" s="74" t="n"/>
      <c r="J108" s="74" t="n"/>
      <c r="K108" s="74" t="n"/>
      <c r="L108" s="74" t="n"/>
      <c r="M108" s="74" t="n"/>
      <c r="N108" s="74" t="n"/>
      <c r="O108" s="74" t="n"/>
      <c r="P108" s="74" t="n"/>
      <c r="Q108" s="74" t="n"/>
      <c r="R108" s="74" t="n"/>
      <c r="S108" s="74" t="n"/>
      <c r="T108" s="74" t="n"/>
      <c r="U108" s="74" t="n"/>
      <c r="V108" s="74" t="n"/>
      <c r="W108" s="74" t="n"/>
      <c r="X108" s="74" t="n"/>
      <c r="Y108" s="74" t="n"/>
      <c r="Z108" s="74" t="n"/>
    </row>
    <row customHeight="1" ht="18" r="109" s="29">
      <c r="A109" s="18" t="n">
        <v>23</v>
      </c>
      <c r="B109" s="18">
        <f>B108+1</f>
        <v/>
      </c>
      <c r="C109" s="73">
        <f ref="C109" t="array">INDEX('秩1原'!B:B,B109)</f>
        <v/>
      </c>
      <c r="D109" s="73">
        <f ref="D109" t="array">INDEX('秩1原'!A:A,B109)</f>
        <v/>
      </c>
      <c r="E109" s="73">
        <f ref="E109" t="array">INDEX('秩1原'!E:E,B109)</f>
        <v/>
      </c>
      <c r="F109" s="73">
        <f ref="F109" t="array">INDEX('秩1原'!C:C,B109)</f>
        <v/>
      </c>
      <c r="G109" s="73">
        <f ref="G109" t="array">INDEX('秩1原'!D:D,B109)</f>
        <v/>
      </c>
      <c r="H109" s="74" t="n"/>
      <c r="I109" s="74" t="n"/>
      <c r="J109" s="74" t="n"/>
      <c r="K109" s="74" t="n"/>
      <c r="L109" s="74" t="n"/>
      <c r="M109" s="74" t="n"/>
      <c r="N109" s="74" t="n"/>
      <c r="O109" s="74" t="n"/>
      <c r="P109" s="74" t="n"/>
      <c r="Q109" s="74" t="n"/>
      <c r="R109" s="74" t="n"/>
      <c r="S109" s="74" t="n"/>
      <c r="T109" s="74" t="n"/>
      <c r="U109" s="74" t="n"/>
      <c r="V109" s="74" t="n"/>
      <c r="W109" s="74" t="n"/>
      <c r="X109" s="74" t="n"/>
      <c r="Y109" s="74" t="n"/>
      <c r="Z109" s="74" t="n"/>
    </row>
    <row customHeight="1" ht="18" r="110" s="29">
      <c r="A110" s="18" t="n">
        <v>24</v>
      </c>
      <c r="B110" s="18">
        <f>B109+1</f>
        <v/>
      </c>
      <c r="C110" s="73">
        <f ref="C110" t="array">INDEX('秩1原'!B:B,B110)</f>
        <v/>
      </c>
      <c r="D110" s="73">
        <f ref="D110" t="array">INDEX('秩1原'!A:A,B110)</f>
        <v/>
      </c>
      <c r="E110" s="73">
        <f ref="E110" t="array">INDEX('秩1原'!E:E,B110)</f>
        <v/>
      </c>
      <c r="F110" s="73">
        <f ref="F110" t="array">INDEX('秩1原'!C:C,B110)</f>
        <v/>
      </c>
      <c r="G110" s="73">
        <f ref="G110" t="array">INDEX('秩1原'!D:D,B110)</f>
        <v/>
      </c>
      <c r="H110" s="74" t="n"/>
      <c r="I110" s="74" t="n"/>
      <c r="J110" s="74" t="n"/>
      <c r="K110" s="74" t="n"/>
      <c r="L110" s="74" t="n"/>
      <c r="M110" s="74" t="n"/>
      <c r="N110" s="74" t="n"/>
      <c r="O110" s="74" t="n"/>
      <c r="P110" s="74" t="n"/>
      <c r="Q110" s="74" t="n"/>
      <c r="R110" s="74" t="n"/>
      <c r="S110" s="74" t="n"/>
      <c r="T110" s="74" t="n"/>
      <c r="U110" s="74" t="n"/>
      <c r="V110" s="74" t="n"/>
      <c r="W110" s="74" t="n"/>
      <c r="X110" s="74" t="n"/>
      <c r="Y110" s="74" t="n"/>
      <c r="Z110" s="74" t="n"/>
    </row>
    <row customHeight="1" ht="18" r="111" s="29">
      <c r="A111" s="18" t="n">
        <v>25</v>
      </c>
      <c r="B111" s="18">
        <f>B110+1</f>
        <v/>
      </c>
      <c r="C111" s="73">
        <f ref="C111" t="array">INDEX('秩1原'!B:B,B111)</f>
        <v/>
      </c>
      <c r="D111" s="73">
        <f ref="D111" t="array">INDEX('秩1原'!A:A,B111)</f>
        <v/>
      </c>
      <c r="E111" s="73">
        <f ref="E111" t="array">INDEX('秩1原'!E:E,B111)</f>
        <v/>
      </c>
      <c r="F111" s="73">
        <f ref="F111" t="array">INDEX('秩1原'!C:C,B111)</f>
        <v/>
      </c>
      <c r="G111" s="73">
        <f ref="G111" t="array">INDEX('秩1原'!D:D,B111)</f>
        <v/>
      </c>
      <c r="H111" s="74" t="n"/>
      <c r="I111" s="74" t="n"/>
      <c r="J111" s="74" t="n"/>
      <c r="K111" s="74" t="n"/>
      <c r="L111" s="74" t="n"/>
      <c r="M111" s="74" t="n"/>
      <c r="N111" s="74" t="n"/>
      <c r="O111" s="74" t="n"/>
      <c r="P111" s="74" t="n"/>
      <c r="Q111" s="74" t="n"/>
      <c r="R111" s="74" t="n"/>
      <c r="S111" s="74" t="n"/>
      <c r="T111" s="74" t="n"/>
      <c r="U111" s="74" t="n"/>
      <c r="V111" s="74" t="n"/>
      <c r="W111" s="74" t="n"/>
      <c r="X111" s="74" t="n"/>
      <c r="Y111" s="74" t="n"/>
      <c r="Z111" s="74" t="n"/>
    </row>
    <row customHeight="1" ht="18" r="112" s="29">
      <c r="A112" s="18" t="n">
        <v>26</v>
      </c>
      <c r="B112" s="18">
        <f>B111+1</f>
        <v/>
      </c>
      <c r="C112" s="73">
        <f ref="C112" t="array">INDEX('秩1原'!B:B,B112)</f>
        <v/>
      </c>
      <c r="D112" s="73">
        <f ref="D112" t="array">INDEX('秩1原'!A:A,B112)</f>
        <v/>
      </c>
      <c r="E112" s="73">
        <f ref="E112" t="array">INDEX('秩1原'!E:E,B112)</f>
        <v/>
      </c>
      <c r="F112" s="73">
        <f ref="F112" t="array">INDEX('秩1原'!C:C,B112)</f>
        <v/>
      </c>
      <c r="G112" s="73">
        <f ref="G112" t="array">INDEX('秩1原'!D:D,B112)</f>
        <v/>
      </c>
      <c r="H112" s="74" t="n"/>
      <c r="I112" s="74" t="n"/>
      <c r="J112" s="74" t="n"/>
      <c r="K112" s="74" t="n"/>
      <c r="L112" s="74" t="n"/>
      <c r="M112" s="74" t="n"/>
      <c r="N112" s="74" t="n"/>
      <c r="O112" s="74" t="n"/>
      <c r="P112" s="74" t="n"/>
      <c r="Q112" s="74" t="n"/>
      <c r="R112" s="74" t="n"/>
      <c r="S112" s="74" t="n"/>
      <c r="T112" s="74" t="n"/>
      <c r="U112" s="74" t="n"/>
      <c r="V112" s="74" t="n"/>
      <c r="W112" s="74" t="n"/>
      <c r="X112" s="74" t="n"/>
      <c r="Y112" s="74" t="n"/>
      <c r="Z112" s="74" t="n"/>
    </row>
    <row customHeight="1" ht="18" r="113" s="29">
      <c r="A113" s="18" t="n">
        <v>27</v>
      </c>
      <c r="B113" s="18">
        <f>B112+1</f>
        <v/>
      </c>
      <c r="C113" s="73">
        <f ref="C113" t="array">INDEX('秩1原'!B:B,B113)</f>
        <v/>
      </c>
      <c r="D113" s="73">
        <f ref="D113" t="array">INDEX('秩1原'!A:A,B113)</f>
        <v/>
      </c>
      <c r="E113" s="73">
        <f ref="E113" t="array">INDEX('秩1原'!E:E,B113)</f>
        <v/>
      </c>
      <c r="F113" s="73">
        <f ref="F113" t="array">INDEX('秩1原'!C:C,B113)</f>
        <v/>
      </c>
      <c r="G113" s="73">
        <f ref="G113" t="array">INDEX('秩1原'!D:D,B113)</f>
        <v/>
      </c>
      <c r="H113" s="74" t="n"/>
      <c r="I113" s="74" t="n"/>
      <c r="J113" s="74" t="n"/>
      <c r="K113" s="74" t="n"/>
      <c r="L113" s="74" t="n"/>
      <c r="M113" s="74" t="n"/>
      <c r="N113" s="74" t="n"/>
      <c r="O113" s="74" t="n"/>
      <c r="P113" s="74" t="n"/>
      <c r="Q113" s="74" t="n"/>
      <c r="R113" s="74" t="n"/>
      <c r="S113" s="74" t="n"/>
      <c r="T113" s="74" t="n"/>
      <c r="U113" s="74" t="n"/>
      <c r="V113" s="74" t="n"/>
      <c r="W113" s="74" t="n"/>
      <c r="X113" s="74" t="n"/>
      <c r="Y113" s="74" t="n"/>
      <c r="Z113" s="74" t="n"/>
    </row>
    <row customHeight="1" ht="18" r="114" s="29">
      <c r="A114" s="18" t="n">
        <v>28</v>
      </c>
      <c r="B114" s="18">
        <f>B113+1</f>
        <v/>
      </c>
      <c r="C114" s="73">
        <f ref="C114" t="array">INDEX('秩1原'!B:B,B114)</f>
        <v/>
      </c>
      <c r="D114" s="73">
        <f ref="D114" t="array">INDEX('秩1原'!A:A,B114)</f>
        <v/>
      </c>
      <c r="E114" s="73">
        <f ref="E114" t="array">INDEX('秩1原'!E:E,B114)</f>
        <v/>
      </c>
      <c r="F114" s="73">
        <f ref="F114" t="array">INDEX('秩1原'!C:C,B114)</f>
        <v/>
      </c>
      <c r="G114" s="73">
        <f ref="G114" t="array">INDEX('秩1原'!D:D,B114)</f>
        <v/>
      </c>
      <c r="H114" s="74" t="n"/>
      <c r="I114" s="74" t="n"/>
      <c r="J114" s="74" t="n"/>
      <c r="K114" s="74" t="n"/>
      <c r="L114" s="74" t="n"/>
      <c r="M114" s="74" t="n"/>
      <c r="N114" s="74" t="n"/>
      <c r="O114" s="74" t="n"/>
      <c r="P114" s="74" t="n"/>
      <c r="Q114" s="74" t="n"/>
      <c r="R114" s="74" t="n"/>
      <c r="S114" s="74" t="n"/>
      <c r="T114" s="74" t="n"/>
      <c r="U114" s="74" t="n"/>
      <c r="V114" s="74" t="n"/>
      <c r="W114" s="74" t="n"/>
      <c r="X114" s="74" t="n"/>
      <c r="Y114" s="74" t="n"/>
      <c r="Z114" s="74" t="n"/>
    </row>
    <row customHeight="1" ht="18" r="115" s="29">
      <c r="A115" s="18" t="n">
        <v>29</v>
      </c>
      <c r="B115" s="18">
        <f>B114+1</f>
        <v/>
      </c>
      <c r="C115" s="73">
        <f ref="C115" t="array">INDEX('秩1原'!B:B,B115)</f>
        <v/>
      </c>
      <c r="D115" s="73">
        <f ref="D115" t="array">INDEX('秩1原'!A:A,B115)</f>
        <v/>
      </c>
      <c r="E115" s="73">
        <f ref="E115" t="array">INDEX('秩1原'!E:E,B115)</f>
        <v/>
      </c>
      <c r="F115" s="73">
        <f ref="F115" t="array">INDEX('秩1原'!C:C,B115)</f>
        <v/>
      </c>
      <c r="G115" s="73">
        <f ref="G115" t="array">INDEX('秩1原'!D:D,B115)</f>
        <v/>
      </c>
      <c r="H115" s="74" t="n"/>
      <c r="I115" s="74" t="n"/>
      <c r="J115" s="74" t="n"/>
      <c r="K115" s="74" t="n"/>
      <c r="L115" s="74" t="n"/>
      <c r="M115" s="74" t="n"/>
      <c r="N115" s="74" t="n"/>
      <c r="O115" s="74" t="n"/>
      <c r="P115" s="74" t="n"/>
      <c r="Q115" s="74" t="n"/>
      <c r="R115" s="74" t="n"/>
      <c r="S115" s="74" t="n"/>
      <c r="T115" s="74" t="n"/>
      <c r="U115" s="74" t="n"/>
      <c r="V115" s="74" t="n"/>
      <c r="W115" s="74" t="n"/>
      <c r="X115" s="74" t="n"/>
      <c r="Y115" s="74" t="n"/>
      <c r="Z115" s="74" t="n"/>
    </row>
    <row customHeight="1" ht="18" r="116" s="29">
      <c r="A116" s="18" t="n">
        <v>30</v>
      </c>
      <c r="B116" s="18">
        <f>B115+1</f>
        <v/>
      </c>
      <c r="C116" s="73">
        <f ref="C116" t="array">INDEX('秩1原'!B:B,B116)</f>
        <v/>
      </c>
      <c r="D116" s="73">
        <f ref="D116" t="array">INDEX('秩1原'!A:A,B116)</f>
        <v/>
      </c>
      <c r="E116" s="73">
        <f ref="E116" t="array">INDEX('秩1原'!E:E,B116)</f>
        <v/>
      </c>
      <c r="F116" s="73">
        <f ref="F116" t="array">INDEX('秩1原'!C:C,B116)</f>
        <v/>
      </c>
      <c r="G116" s="73">
        <f ref="G116" t="array">INDEX('秩1原'!D:D,B116)</f>
        <v/>
      </c>
      <c r="H116" s="74" t="n"/>
      <c r="I116" s="74" t="n"/>
      <c r="J116" s="74" t="n"/>
      <c r="K116" s="74" t="n"/>
      <c r="L116" s="74" t="n"/>
      <c r="M116" s="74" t="n"/>
      <c r="N116" s="74" t="n"/>
      <c r="O116" s="74" t="n"/>
      <c r="P116" s="74" t="n"/>
      <c r="Q116" s="74" t="n"/>
      <c r="R116" s="74" t="n"/>
      <c r="S116" s="74" t="n"/>
      <c r="T116" s="74" t="n"/>
      <c r="U116" s="74" t="n"/>
      <c r="V116" s="74" t="n"/>
      <c r="W116" s="74" t="n"/>
      <c r="X116" s="74" t="n"/>
      <c r="Y116" s="74" t="n"/>
      <c r="Z116" s="74" t="n"/>
    </row>
    <row customHeight="1" ht="18" r="117" s="29">
      <c r="A117" s="18" t="n">
        <v>31</v>
      </c>
      <c r="B117" s="18">
        <f>B116+1</f>
        <v/>
      </c>
      <c r="C117" s="73">
        <f ref="C117" t="array">INDEX('秩1原'!B:B,B117)</f>
        <v/>
      </c>
      <c r="D117" s="73">
        <f ref="D117" t="array">INDEX('秩1原'!A:A,B117)</f>
        <v/>
      </c>
      <c r="E117" s="73">
        <f ref="E117" t="array">INDEX('秩1原'!E:E,B117)</f>
        <v/>
      </c>
      <c r="F117" s="73">
        <f ref="F117" t="array">INDEX('秩1原'!C:C,B117)</f>
        <v/>
      </c>
      <c r="G117" s="73">
        <f ref="G117" t="array">INDEX('秩1原'!D:D,B117)</f>
        <v/>
      </c>
      <c r="H117" s="74" t="n"/>
      <c r="I117" s="74" t="n"/>
      <c r="J117" s="74" t="n"/>
      <c r="K117" s="74" t="n"/>
      <c r="L117" s="74" t="n"/>
      <c r="M117" s="74" t="n"/>
      <c r="N117" s="74" t="n"/>
      <c r="O117" s="74" t="n"/>
      <c r="P117" s="74" t="n"/>
      <c r="Q117" s="74" t="n"/>
      <c r="R117" s="74" t="n"/>
      <c r="S117" s="74" t="n"/>
      <c r="T117" s="74" t="n"/>
      <c r="U117" s="74" t="n"/>
      <c r="V117" s="74" t="n"/>
      <c r="W117" s="74" t="n"/>
      <c r="X117" s="74" t="n"/>
      <c r="Y117" s="74" t="n"/>
      <c r="Z117" s="74" t="n"/>
    </row>
    <row customHeight="1" ht="18" r="118" s="29">
      <c r="A118" s="18" t="n">
        <v>32</v>
      </c>
      <c r="B118" s="18">
        <f>B117+1</f>
        <v/>
      </c>
      <c r="C118" s="73">
        <f ref="C118" t="array">INDEX('秩1原'!B:B,B118)</f>
        <v/>
      </c>
      <c r="D118" s="73">
        <f ref="D118" t="array">INDEX('秩1原'!A:A,B118)</f>
        <v/>
      </c>
      <c r="E118" s="73">
        <f ref="E118" t="array">INDEX('秩1原'!E:E,B118)</f>
        <v/>
      </c>
      <c r="F118" s="73">
        <f ref="F118" t="array">INDEX('秩1原'!C:C,B118)</f>
        <v/>
      </c>
      <c r="G118" s="73">
        <f ref="G118" t="array">INDEX('秩1原'!D:D,B118)</f>
        <v/>
      </c>
      <c r="H118" s="74" t="n"/>
      <c r="I118" s="74" t="n"/>
      <c r="J118" s="74" t="n"/>
      <c r="K118" s="74" t="n"/>
      <c r="L118" s="74" t="n"/>
      <c r="M118" s="74" t="n"/>
      <c r="N118" s="74" t="n"/>
      <c r="O118" s="74" t="n"/>
      <c r="P118" s="74" t="n"/>
      <c r="Q118" s="74" t="n"/>
      <c r="R118" s="74" t="n"/>
      <c r="S118" s="74" t="n"/>
      <c r="T118" s="74" t="n"/>
      <c r="U118" s="74" t="n"/>
      <c r="V118" s="74" t="n"/>
      <c r="W118" s="74" t="n"/>
      <c r="X118" s="74" t="n"/>
      <c r="Y118" s="74" t="n"/>
      <c r="Z118" s="74" t="n"/>
    </row>
    <row customHeight="1" ht="18" r="119" s="29">
      <c r="A119" s="18" t="n">
        <v>33</v>
      </c>
      <c r="B119" s="18">
        <f>B118+1</f>
        <v/>
      </c>
      <c r="C119" s="73">
        <f ref="C119" t="array">INDEX('秩1原'!B:B,B119)</f>
        <v/>
      </c>
      <c r="D119" s="73">
        <f ref="D119" t="array">INDEX('秩1原'!A:A,B119)</f>
        <v/>
      </c>
      <c r="E119" s="73">
        <f ref="E119" t="array">INDEX('秩1原'!E:E,B119)</f>
        <v/>
      </c>
      <c r="F119" s="73">
        <f ref="F119" t="array">INDEX('秩1原'!C:C,B119)</f>
        <v/>
      </c>
      <c r="G119" s="73">
        <f ref="G119" t="array">INDEX('秩1原'!D:D,B119)</f>
        <v/>
      </c>
      <c r="H119" s="74" t="n"/>
      <c r="I119" s="74" t="n"/>
      <c r="J119" s="74" t="n"/>
      <c r="K119" s="74" t="n"/>
      <c r="L119" s="74" t="n"/>
      <c r="M119" s="74" t="n"/>
      <c r="N119" s="74" t="n"/>
      <c r="O119" s="74" t="n"/>
      <c r="P119" s="74" t="n"/>
      <c r="Q119" s="74" t="n"/>
      <c r="R119" s="74" t="n"/>
      <c r="S119" s="74" t="n"/>
      <c r="T119" s="74" t="n"/>
      <c r="U119" s="74" t="n"/>
      <c r="V119" s="74" t="n"/>
      <c r="W119" s="74" t="n"/>
      <c r="X119" s="74" t="n"/>
      <c r="Y119" s="74" t="n"/>
      <c r="Z119" s="74" t="n"/>
    </row>
    <row customHeight="1" ht="18" r="120" s="29">
      <c r="A120" s="18" t="n">
        <v>34</v>
      </c>
      <c r="B120" s="18">
        <f>B119+1</f>
        <v/>
      </c>
      <c r="C120" s="73">
        <f ref="C120" t="array">INDEX('秩1原'!B:B,B120)</f>
        <v/>
      </c>
      <c r="D120" s="73">
        <f ref="D120" t="array">INDEX('秩1原'!A:A,B120)</f>
        <v/>
      </c>
      <c r="E120" s="73">
        <f ref="E120" t="array">INDEX('秩1原'!E:E,B120)</f>
        <v/>
      </c>
      <c r="F120" s="73">
        <f ref="F120" t="array">INDEX('秩1原'!C:C,B120)</f>
        <v/>
      </c>
      <c r="G120" s="73">
        <f ref="G120" t="array">INDEX('秩1原'!D:D,B120)</f>
        <v/>
      </c>
      <c r="H120" s="74" t="n"/>
      <c r="I120" s="74" t="n"/>
      <c r="J120" s="74" t="n"/>
      <c r="K120" s="74" t="n"/>
      <c r="L120" s="74" t="n"/>
      <c r="M120" s="74" t="n"/>
      <c r="N120" s="74" t="n"/>
      <c r="O120" s="74" t="n"/>
      <c r="P120" s="74" t="n"/>
      <c r="Q120" s="74" t="n"/>
      <c r="R120" s="74" t="n"/>
      <c r="S120" s="74" t="n"/>
      <c r="T120" s="74" t="n"/>
      <c r="U120" s="74" t="n"/>
      <c r="V120" s="74" t="n"/>
      <c r="W120" s="74" t="n"/>
      <c r="X120" s="74" t="n"/>
      <c r="Y120" s="74" t="n"/>
      <c r="Z120" s="74" t="n"/>
    </row>
    <row customHeight="1" ht="18" r="121" s="29">
      <c r="A121" s="18" t="n">
        <v>35</v>
      </c>
      <c r="B121" s="18">
        <f>B120+1</f>
        <v/>
      </c>
      <c r="C121" s="73">
        <f ref="C121" t="array">INDEX('秩1原'!B:B,B121)</f>
        <v/>
      </c>
      <c r="D121" s="73">
        <f ref="D121" t="array">INDEX('秩1原'!A:A,B121)</f>
        <v/>
      </c>
      <c r="E121" s="73">
        <f ref="E121" t="array">INDEX('秩1原'!E:E,B121)</f>
        <v/>
      </c>
      <c r="F121" s="73">
        <f ref="F121" t="array">INDEX('秩1原'!C:C,B121)</f>
        <v/>
      </c>
      <c r="G121" s="73">
        <f ref="G121" t="array">INDEX('秩1原'!D:D,B121)</f>
        <v/>
      </c>
      <c r="H121" s="74" t="n"/>
      <c r="I121" s="74" t="n"/>
      <c r="J121" s="74" t="n"/>
      <c r="K121" s="74" t="n"/>
      <c r="L121" s="74" t="n"/>
      <c r="M121" s="74" t="n"/>
      <c r="N121" s="74" t="n"/>
      <c r="O121" s="74" t="n"/>
      <c r="P121" s="74" t="n"/>
      <c r="Q121" s="74" t="n"/>
      <c r="R121" s="74" t="n"/>
      <c r="S121" s="74" t="n"/>
      <c r="T121" s="74" t="n"/>
      <c r="U121" s="74" t="n"/>
      <c r="V121" s="74" t="n"/>
      <c r="W121" s="74" t="n"/>
      <c r="X121" s="74" t="n"/>
      <c r="Y121" s="74" t="n"/>
      <c r="Z121" s="74" t="n"/>
    </row>
    <row customHeight="1" ht="18" r="122" s="29">
      <c r="A122" s="18" t="n">
        <v>36</v>
      </c>
      <c r="B122" s="18">
        <f>B121+1</f>
        <v/>
      </c>
      <c r="C122" s="73">
        <f ref="C122" t="array">INDEX('秩1原'!B:B,B122)</f>
        <v/>
      </c>
      <c r="D122" s="73">
        <f ref="D122" t="array">INDEX('秩1原'!A:A,B122)</f>
        <v/>
      </c>
      <c r="E122" s="73">
        <f ref="E122" t="array">INDEX('秩1原'!E:E,B122)</f>
        <v/>
      </c>
      <c r="F122" s="73">
        <f ref="F122" t="array">INDEX('秩1原'!C:C,B122)</f>
        <v/>
      </c>
      <c r="G122" s="73">
        <f ref="G122" t="array">INDEX('秩1原'!D:D,B122)</f>
        <v/>
      </c>
      <c r="H122" s="74" t="n"/>
      <c r="I122" s="74" t="n"/>
      <c r="J122" s="74" t="n"/>
      <c r="K122" s="74" t="n"/>
      <c r="L122" s="74" t="n"/>
      <c r="M122" s="74" t="n"/>
      <c r="N122" s="74" t="n"/>
      <c r="O122" s="74" t="n"/>
      <c r="P122" s="74" t="n"/>
      <c r="Q122" s="74" t="n"/>
      <c r="R122" s="74" t="n"/>
      <c r="S122" s="74" t="n"/>
      <c r="T122" s="74" t="n"/>
      <c r="U122" s="74" t="n"/>
      <c r="V122" s="74" t="n"/>
      <c r="W122" s="74" t="n"/>
      <c r="X122" s="74" t="n"/>
      <c r="Y122" s="74" t="n"/>
      <c r="Z122" s="74" t="n"/>
    </row>
    <row customHeight="1" ht="18" r="123" s="29">
      <c r="A123" s="18" t="n">
        <v>37</v>
      </c>
      <c r="B123" s="18">
        <f>B122+1</f>
        <v/>
      </c>
      <c r="C123" s="73">
        <f ref="C123" t="array">INDEX('秩1原'!B:B,B123)</f>
        <v/>
      </c>
      <c r="D123" s="73">
        <f ref="D123" t="array">INDEX('秩1原'!A:A,B123)</f>
        <v/>
      </c>
      <c r="E123" s="73">
        <f ref="E123" t="array">INDEX('秩1原'!E:E,B123)</f>
        <v/>
      </c>
      <c r="F123" s="73">
        <f ref="F123" t="array">INDEX('秩1原'!C:C,B123)</f>
        <v/>
      </c>
      <c r="G123" s="73">
        <f ref="G123" t="array">INDEX('秩1原'!D:D,B123)</f>
        <v/>
      </c>
      <c r="H123" s="74" t="n"/>
      <c r="I123" s="74" t="n"/>
      <c r="J123" s="74" t="n"/>
      <c r="K123" s="74" t="n"/>
      <c r="L123" s="74" t="n"/>
      <c r="M123" s="74" t="n"/>
      <c r="N123" s="74" t="n"/>
      <c r="O123" s="74" t="n"/>
      <c r="P123" s="74" t="n"/>
      <c r="Q123" s="74" t="n"/>
      <c r="R123" s="74" t="n"/>
      <c r="S123" s="74" t="n"/>
      <c r="T123" s="74" t="n"/>
      <c r="U123" s="74" t="n"/>
      <c r="V123" s="74" t="n"/>
      <c r="W123" s="74" t="n"/>
      <c r="X123" s="74" t="n"/>
      <c r="Y123" s="74" t="n"/>
      <c r="Z123" s="74" t="n"/>
    </row>
    <row customHeight="1" ht="18" r="124" s="29">
      <c r="A124" s="18" t="n">
        <v>38</v>
      </c>
      <c r="B124" s="18">
        <f>B123+1</f>
        <v/>
      </c>
      <c r="C124" s="73">
        <f ref="C124" t="array">INDEX('秩1原'!B:B,B124)</f>
        <v/>
      </c>
      <c r="D124" s="73">
        <f ref="D124" t="array">INDEX('秩1原'!A:A,B124)</f>
        <v/>
      </c>
      <c r="E124" s="73">
        <f ref="E124" t="array">INDEX('秩1原'!E:E,B124)</f>
        <v/>
      </c>
      <c r="F124" s="73">
        <f ref="F124" t="array">INDEX('秩1原'!C:C,B124)</f>
        <v/>
      </c>
      <c r="G124" s="73">
        <f ref="G124" t="array">INDEX('秩1原'!D:D,B124)</f>
        <v/>
      </c>
      <c r="H124" s="74" t="n"/>
      <c r="I124" s="74" t="n"/>
      <c r="J124" s="74" t="n"/>
      <c r="K124" s="74" t="n"/>
      <c r="L124" s="74" t="n"/>
      <c r="M124" s="74" t="n"/>
      <c r="N124" s="74" t="n"/>
      <c r="O124" s="74" t="n"/>
      <c r="P124" s="74" t="n"/>
      <c r="Q124" s="74" t="n"/>
      <c r="R124" s="74" t="n"/>
      <c r="S124" s="74" t="n"/>
      <c r="T124" s="74" t="n"/>
      <c r="U124" s="74" t="n"/>
      <c r="V124" s="74" t="n"/>
      <c r="W124" s="74" t="n"/>
      <c r="X124" s="74" t="n"/>
      <c r="Y124" s="74" t="n"/>
      <c r="Z124" s="74" t="n"/>
    </row>
    <row customHeight="1" ht="18" r="125" s="29">
      <c r="A125" s="18" t="n">
        <v>39</v>
      </c>
      <c r="B125" s="18">
        <f>B124+1</f>
        <v/>
      </c>
      <c r="C125" s="73">
        <f ref="C125" t="array">INDEX('秩1原'!B:B,B125)</f>
        <v/>
      </c>
      <c r="D125" s="73">
        <f ref="D125" t="array">INDEX('秩1原'!A:A,B125)</f>
        <v/>
      </c>
      <c r="E125" s="73">
        <f ref="E125" t="array">INDEX('秩1原'!E:E,B125)</f>
        <v/>
      </c>
      <c r="F125" s="73">
        <f ref="F125" t="array">INDEX('秩1原'!C:C,B125)</f>
        <v/>
      </c>
      <c r="G125" s="73">
        <f ref="G125" t="array">INDEX('秩1原'!D:D,B125)</f>
        <v/>
      </c>
      <c r="H125" s="74" t="n"/>
      <c r="I125" s="74" t="n"/>
      <c r="J125" s="74" t="n"/>
      <c r="K125" s="74" t="n"/>
      <c r="L125" s="74" t="n"/>
      <c r="M125" s="74" t="n"/>
      <c r="N125" s="74" t="n"/>
      <c r="O125" s="74" t="n"/>
      <c r="P125" s="74" t="n"/>
      <c r="Q125" s="74" t="n"/>
      <c r="R125" s="74" t="n"/>
      <c r="S125" s="74" t="n"/>
      <c r="T125" s="74" t="n"/>
      <c r="U125" s="74" t="n"/>
      <c r="V125" s="74" t="n"/>
      <c r="W125" s="74" t="n"/>
      <c r="X125" s="74" t="n"/>
      <c r="Y125" s="74" t="n"/>
      <c r="Z125" s="74" t="n"/>
    </row>
    <row customHeight="1" ht="18" r="126" s="29">
      <c r="A126" s="18" t="n">
        <v>40</v>
      </c>
      <c r="B126" s="18">
        <f>B125+1</f>
        <v/>
      </c>
      <c r="C126" s="73">
        <f ref="C126" t="array">INDEX('秩1原'!B:B,B126)</f>
        <v/>
      </c>
      <c r="D126" s="73">
        <f ref="D126" t="array">INDEX('秩1原'!A:A,B126)</f>
        <v/>
      </c>
      <c r="E126" s="73">
        <f ref="E126" t="array">INDEX('秩1原'!E:E,B126)</f>
        <v/>
      </c>
      <c r="F126" s="73">
        <f ref="F126" t="array">INDEX('秩1原'!C:C,B126)</f>
        <v/>
      </c>
      <c r="G126" s="73">
        <f ref="G126" t="array">INDEX('秩1原'!D:D,B126)</f>
        <v/>
      </c>
      <c r="H126" s="74" t="n"/>
      <c r="I126" s="74" t="n"/>
      <c r="J126" s="74" t="n"/>
      <c r="K126" s="74" t="n"/>
      <c r="L126" s="74" t="n"/>
      <c r="M126" s="74" t="n"/>
      <c r="N126" s="74" t="n"/>
      <c r="O126" s="74" t="n"/>
      <c r="P126" s="74" t="n"/>
      <c r="Q126" s="74" t="n"/>
      <c r="R126" s="74" t="n"/>
      <c r="S126" s="74" t="n"/>
      <c r="T126" s="74" t="n"/>
      <c r="U126" s="74" t="n"/>
      <c r="V126" s="74" t="n"/>
      <c r="W126" s="74" t="n"/>
      <c r="X126" s="74" t="n"/>
      <c r="Y126" s="74" t="n"/>
      <c r="Z126" s="74" t="n"/>
    </row>
    <row customHeight="1" ht="39.75" r="127" s="29">
      <c r="A127" s="72" t="n"/>
      <c r="B127" s="72" t="n"/>
      <c r="C127" s="72" t="inlineStr">
        <is>
          <t>各校選手名單及號碼對照表</t>
        </is>
      </c>
      <c r="H127" s="72" t="n"/>
      <c r="I127" s="72" t="n"/>
      <c r="J127" s="72" t="n"/>
      <c r="K127" s="72" t="n"/>
      <c r="L127" s="72" t="n"/>
      <c r="M127" s="72" t="n"/>
      <c r="N127" s="72" t="n"/>
      <c r="O127" s="72" t="n"/>
      <c r="P127" s="72" t="n"/>
      <c r="Q127" s="72" t="n"/>
      <c r="R127" s="72" t="n"/>
      <c r="S127" s="72" t="n"/>
      <c r="T127" s="72" t="n"/>
      <c r="U127" s="72" t="n"/>
      <c r="V127" s="72" t="n"/>
      <c r="W127" s="72" t="n"/>
      <c r="X127" s="72" t="n"/>
      <c r="Y127" s="72" t="n"/>
      <c r="Z127" s="72" t="n"/>
    </row>
    <row customHeight="1" ht="24.75" r="128" s="29">
      <c r="A128" s="18" t="n"/>
      <c r="B128" s="18" t="n"/>
      <c r="C128" s="60" t="inlineStr">
        <is>
          <t>學校</t>
        </is>
      </c>
      <c r="D128" s="60" t="inlineStr">
        <is>
          <t>組別</t>
        </is>
      </c>
      <c r="E128" s="60" t="inlineStr">
        <is>
          <t>編號</t>
        </is>
      </c>
      <c r="F128" s="60" t="inlineStr">
        <is>
          <t>學生</t>
        </is>
      </c>
      <c r="G128" s="60" t="inlineStr">
        <is>
          <t>指導教師</t>
        </is>
      </c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  <c r="S128" s="18" t="n"/>
      <c r="T128" s="18" t="n"/>
      <c r="U128" s="18" t="n"/>
      <c r="V128" s="18" t="n"/>
      <c r="W128" s="18" t="n"/>
      <c r="X128" s="18" t="n"/>
      <c r="Y128" s="18" t="n"/>
      <c r="Z128" s="18" t="n"/>
    </row>
    <row customHeight="1" ht="18" r="129" s="29">
      <c r="A129" s="18" t="n">
        <v>1</v>
      </c>
      <c r="B129" s="18" t="n">
        <v>121</v>
      </c>
      <c r="C129" s="73">
        <f ref="C129" t="array">INDEX('秩1原'!B:B,B129)</f>
        <v/>
      </c>
      <c r="D129" s="73">
        <f ref="D129" t="array">INDEX('秩1原'!A:A,B129)</f>
        <v/>
      </c>
      <c r="E129" s="73">
        <f ref="E129" t="array">INDEX('秩1原'!E:E,B129)</f>
        <v/>
      </c>
      <c r="F129" s="73">
        <f ref="F129" t="array">INDEX('秩1原'!C:C,B129)</f>
        <v/>
      </c>
      <c r="G129" s="73">
        <f ref="G129" t="array">INDEX('秩1原'!D:D,B129)</f>
        <v/>
      </c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  <c r="S129" s="18" t="n"/>
      <c r="T129" s="18" t="n"/>
      <c r="U129" s="18" t="n"/>
      <c r="V129" s="18" t="n"/>
      <c r="W129" s="18" t="n"/>
      <c r="X129" s="18" t="n"/>
      <c r="Y129" s="18" t="n"/>
      <c r="Z129" s="18" t="n"/>
    </row>
    <row customHeight="1" ht="18" r="130" s="29">
      <c r="A130" s="18" t="n">
        <v>2</v>
      </c>
      <c r="B130" s="18">
        <f>B129+1</f>
        <v/>
      </c>
      <c r="C130" s="73">
        <f ref="C130" t="array">INDEX('秩1原'!B:B,B130)</f>
        <v/>
      </c>
      <c r="D130" s="73">
        <f ref="D130" t="array">INDEX('秩1原'!A:A,B130)</f>
        <v/>
      </c>
      <c r="E130" s="73">
        <f ref="E130" t="array">INDEX('秩1原'!E:E,B130)</f>
        <v/>
      </c>
      <c r="F130" s="73">
        <f ref="F130" t="array">INDEX('秩1原'!C:C,B130)</f>
        <v/>
      </c>
      <c r="G130" s="73">
        <f ref="G130" t="array">INDEX('秩1原'!D:D,B130)</f>
        <v/>
      </c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  <c r="S130" s="18" t="n"/>
      <c r="T130" s="18" t="n"/>
      <c r="U130" s="18" t="n"/>
      <c r="V130" s="18" t="n"/>
      <c r="W130" s="18" t="n"/>
      <c r="X130" s="18" t="n"/>
      <c r="Y130" s="18" t="n"/>
      <c r="Z130" s="18" t="n"/>
    </row>
    <row customHeight="1" ht="18" r="131" s="29">
      <c r="A131" s="18" t="n">
        <v>3</v>
      </c>
      <c r="B131" s="18">
        <f>B130+1</f>
        <v/>
      </c>
      <c r="C131" s="73">
        <f ref="C131" t="array">INDEX('秩1原'!B:B,B131)</f>
        <v/>
      </c>
      <c r="D131" s="73">
        <f ref="D131" t="array">INDEX('秩1原'!A:A,B131)</f>
        <v/>
      </c>
      <c r="E131" s="73">
        <f ref="E131" t="array">INDEX('秩1原'!E:E,B131)</f>
        <v/>
      </c>
      <c r="F131" s="73">
        <f ref="F131" t="array">INDEX('秩1原'!C:C,B131)</f>
        <v/>
      </c>
      <c r="G131" s="73">
        <f ref="G131" t="array">INDEX('秩1原'!D:D,B131)</f>
        <v/>
      </c>
      <c r="H131" s="74" t="n"/>
      <c r="I131" s="74" t="n"/>
      <c r="J131" s="74" t="n"/>
      <c r="K131" s="74" t="n"/>
      <c r="L131" s="74" t="n"/>
      <c r="M131" s="74" t="n"/>
      <c r="N131" s="74" t="n"/>
      <c r="O131" s="74" t="n"/>
      <c r="P131" s="74" t="n"/>
      <c r="Q131" s="74" t="n"/>
      <c r="R131" s="74" t="n"/>
      <c r="S131" s="74" t="n"/>
      <c r="T131" s="74" t="n"/>
      <c r="U131" s="74" t="n"/>
      <c r="V131" s="74" t="n"/>
      <c r="W131" s="74" t="n"/>
      <c r="X131" s="74" t="n"/>
      <c r="Y131" s="74" t="n"/>
      <c r="Z131" s="74" t="n"/>
    </row>
    <row customHeight="1" ht="18" r="132" s="29">
      <c r="A132" s="18" t="n">
        <v>4</v>
      </c>
      <c r="B132" s="18">
        <f>B131+1</f>
        <v/>
      </c>
      <c r="C132" s="73">
        <f ref="C132" t="array">INDEX('秩1原'!B:B,B132)</f>
        <v/>
      </c>
      <c r="D132" s="73">
        <f ref="D132" t="array">INDEX('秩1原'!A:A,B132)</f>
        <v/>
      </c>
      <c r="E132" s="73">
        <f ref="E132" t="array">INDEX('秩1原'!E:E,B132)</f>
        <v/>
      </c>
      <c r="F132" s="73">
        <f ref="F132" t="array">INDEX('秩1原'!C:C,B132)</f>
        <v/>
      </c>
      <c r="G132" s="73">
        <f ref="G132" t="array">INDEX('秩1原'!D:D,B132)</f>
        <v/>
      </c>
      <c r="H132" s="74" t="n"/>
      <c r="I132" s="74" t="n"/>
      <c r="J132" s="74" t="n"/>
      <c r="K132" s="74" t="n"/>
      <c r="L132" s="74" t="n"/>
      <c r="M132" s="74" t="n"/>
      <c r="N132" s="74" t="n"/>
      <c r="O132" s="74" t="n"/>
      <c r="P132" s="74" t="n"/>
      <c r="Q132" s="74" t="n"/>
      <c r="R132" s="74" t="n"/>
      <c r="S132" s="74" t="n"/>
      <c r="T132" s="74" t="n"/>
      <c r="U132" s="74" t="n"/>
      <c r="V132" s="74" t="n"/>
      <c r="W132" s="74" t="n"/>
      <c r="X132" s="74" t="n"/>
      <c r="Y132" s="74" t="n"/>
      <c r="Z132" s="74" t="n"/>
    </row>
    <row customHeight="1" ht="18" r="133" s="29">
      <c r="A133" s="18" t="n">
        <v>5</v>
      </c>
      <c r="B133" s="18">
        <f>B132+1</f>
        <v/>
      </c>
      <c r="C133" s="73">
        <f ref="C133" t="array">INDEX('秩1原'!B:B,B133)</f>
        <v/>
      </c>
      <c r="D133" s="73">
        <f ref="D133" t="array">INDEX('秩1原'!A:A,B133)</f>
        <v/>
      </c>
      <c r="E133" s="73">
        <f ref="E133" t="array">INDEX('秩1原'!E:E,B133)</f>
        <v/>
      </c>
      <c r="F133" s="73">
        <f ref="F133" t="array">INDEX('秩1原'!C:C,B133)</f>
        <v/>
      </c>
      <c r="G133" s="73">
        <f ref="G133" t="array">INDEX('秩1原'!D:D,B133)</f>
        <v/>
      </c>
      <c r="H133" s="74" t="n"/>
      <c r="I133" s="74" t="n"/>
      <c r="J133" s="74" t="n"/>
      <c r="K133" s="74" t="n"/>
      <c r="L133" s="74" t="n"/>
      <c r="M133" s="74" t="n"/>
      <c r="N133" s="74" t="n"/>
      <c r="O133" s="74" t="n"/>
      <c r="P133" s="74" t="n"/>
      <c r="Q133" s="74" t="n"/>
      <c r="R133" s="74" t="n"/>
      <c r="S133" s="74" t="n"/>
      <c r="T133" s="74" t="n"/>
      <c r="U133" s="74" t="n"/>
      <c r="V133" s="74" t="n"/>
      <c r="W133" s="74" t="n"/>
      <c r="X133" s="74" t="n"/>
      <c r="Y133" s="74" t="n"/>
      <c r="Z133" s="74" t="n"/>
    </row>
    <row customHeight="1" ht="18" r="134" s="29">
      <c r="A134" s="18" t="n">
        <v>6</v>
      </c>
      <c r="B134" s="18">
        <f>B133+1</f>
        <v/>
      </c>
      <c r="C134" s="73">
        <f ref="C134" t="array">INDEX('秩1原'!B:B,B134)</f>
        <v/>
      </c>
      <c r="D134" s="73">
        <f ref="D134" t="array">INDEX('秩1原'!A:A,B134)</f>
        <v/>
      </c>
      <c r="E134" s="73">
        <f ref="E134" t="array">INDEX('秩1原'!E:E,B134)</f>
        <v/>
      </c>
      <c r="F134" s="73">
        <f ref="F134" t="array">INDEX('秩1原'!C:C,B134)</f>
        <v/>
      </c>
      <c r="G134" s="73">
        <f ref="G134" t="array">INDEX('秩1原'!D:D,B134)</f>
        <v/>
      </c>
      <c r="H134" s="74" t="n"/>
      <c r="I134" s="74" t="n"/>
      <c r="J134" s="74" t="n"/>
      <c r="K134" s="74" t="n"/>
      <c r="L134" s="74" t="n"/>
      <c r="M134" s="74" t="n"/>
      <c r="N134" s="74" t="n"/>
      <c r="O134" s="74" t="n"/>
      <c r="P134" s="74" t="n"/>
      <c r="Q134" s="74" t="n"/>
      <c r="R134" s="74" t="n"/>
      <c r="S134" s="74" t="n"/>
      <c r="T134" s="74" t="n"/>
      <c r="U134" s="74" t="n"/>
      <c r="V134" s="74" t="n"/>
      <c r="W134" s="74" t="n"/>
      <c r="X134" s="74" t="n"/>
      <c r="Y134" s="74" t="n"/>
      <c r="Z134" s="74" t="n"/>
    </row>
    <row customHeight="1" ht="18" r="135" s="29">
      <c r="A135" s="18" t="n">
        <v>7</v>
      </c>
      <c r="B135" s="18">
        <f>B134+1</f>
        <v/>
      </c>
      <c r="C135" s="73">
        <f ref="C135" t="array">INDEX('秩1原'!B:B,B135)</f>
        <v/>
      </c>
      <c r="D135" s="73">
        <f ref="D135" t="array">INDEX('秩1原'!A:A,B135)</f>
        <v/>
      </c>
      <c r="E135" s="73">
        <f ref="E135" t="array">INDEX('秩1原'!E:E,B135)</f>
        <v/>
      </c>
      <c r="F135" s="73">
        <f ref="F135" t="array">INDEX('秩1原'!C:C,B135)</f>
        <v/>
      </c>
      <c r="G135" s="73">
        <f ref="G135" t="array">INDEX('秩1原'!D:D,B135)</f>
        <v/>
      </c>
      <c r="H135" s="74" t="n"/>
      <c r="I135" s="74" t="n"/>
      <c r="J135" s="74" t="n"/>
      <c r="K135" s="74" t="n"/>
      <c r="L135" s="74" t="n"/>
      <c r="M135" s="74" t="n"/>
      <c r="N135" s="74" t="n"/>
      <c r="O135" s="74" t="n"/>
      <c r="P135" s="74" t="n"/>
      <c r="Q135" s="74" t="n"/>
      <c r="R135" s="74" t="n"/>
      <c r="S135" s="74" t="n"/>
      <c r="T135" s="74" t="n"/>
      <c r="U135" s="74" t="n"/>
      <c r="V135" s="74" t="n"/>
      <c r="W135" s="74" t="n"/>
      <c r="X135" s="74" t="n"/>
      <c r="Y135" s="74" t="n"/>
      <c r="Z135" s="74" t="n"/>
    </row>
    <row customHeight="1" ht="18" r="136" s="29">
      <c r="A136" s="18" t="n">
        <v>8</v>
      </c>
      <c r="B136" s="18">
        <f>B135+1</f>
        <v/>
      </c>
      <c r="C136" s="73">
        <f ref="C136" t="array">INDEX('秩1原'!B:B,B136)</f>
        <v/>
      </c>
      <c r="D136" s="73">
        <f ref="D136" t="array">INDEX('秩1原'!A:A,B136)</f>
        <v/>
      </c>
      <c r="E136" s="73">
        <f ref="E136" t="array">INDEX('秩1原'!E:E,B136)</f>
        <v/>
      </c>
      <c r="F136" s="73">
        <f ref="F136" t="array">INDEX('秩1原'!C:C,B136)</f>
        <v/>
      </c>
      <c r="G136" s="73">
        <f ref="G136" t="array">INDEX('秩1原'!D:D,B136)</f>
        <v/>
      </c>
      <c r="H136" s="74" t="n"/>
      <c r="I136" s="74" t="n"/>
      <c r="J136" s="74" t="n"/>
      <c r="K136" s="74" t="n"/>
      <c r="L136" s="74" t="n"/>
      <c r="M136" s="74" t="n"/>
      <c r="N136" s="74" t="n"/>
      <c r="O136" s="74" t="n"/>
      <c r="P136" s="74" t="n"/>
      <c r="Q136" s="74" t="n"/>
      <c r="R136" s="74" t="n"/>
      <c r="S136" s="74" t="n"/>
      <c r="T136" s="74" t="n"/>
      <c r="U136" s="74" t="n"/>
      <c r="V136" s="74" t="n"/>
      <c r="W136" s="74" t="n"/>
      <c r="X136" s="74" t="n"/>
      <c r="Y136" s="74" t="n"/>
      <c r="Z136" s="74" t="n"/>
    </row>
    <row customHeight="1" ht="18" r="137" s="29">
      <c r="A137" s="18" t="n">
        <v>9</v>
      </c>
      <c r="B137" s="18">
        <f>B136+1</f>
        <v/>
      </c>
      <c r="C137" s="73">
        <f ref="C137" t="array">INDEX('秩1原'!B:B,B137)</f>
        <v/>
      </c>
      <c r="D137" s="73">
        <f ref="D137" t="array">INDEX('秩1原'!A:A,B137)</f>
        <v/>
      </c>
      <c r="E137" s="73">
        <f ref="E137" t="array">INDEX('秩1原'!E:E,B137)</f>
        <v/>
      </c>
      <c r="F137" s="73">
        <f ref="F137" t="array">INDEX('秩1原'!C:C,B137)</f>
        <v/>
      </c>
      <c r="G137" s="73">
        <f ref="G137" t="array">INDEX('秩1原'!D:D,B137)</f>
        <v/>
      </c>
      <c r="H137" s="74" t="n"/>
      <c r="I137" s="74" t="n"/>
      <c r="J137" s="74" t="n"/>
      <c r="K137" s="74" t="n"/>
      <c r="L137" s="74" t="n"/>
      <c r="M137" s="74" t="n"/>
      <c r="N137" s="74" t="n"/>
      <c r="O137" s="74" t="n"/>
      <c r="P137" s="74" t="n"/>
      <c r="Q137" s="74" t="n"/>
      <c r="R137" s="74" t="n"/>
      <c r="S137" s="74" t="n"/>
      <c r="T137" s="74" t="n"/>
      <c r="U137" s="74" t="n"/>
      <c r="V137" s="74" t="n"/>
      <c r="W137" s="74" t="n"/>
      <c r="X137" s="74" t="n"/>
      <c r="Y137" s="74" t="n"/>
      <c r="Z137" s="74" t="n"/>
    </row>
    <row customHeight="1" ht="18" r="138" s="29">
      <c r="A138" s="18" t="n">
        <v>10</v>
      </c>
      <c r="B138" s="18">
        <f>B137+1</f>
        <v/>
      </c>
      <c r="C138" s="73">
        <f ref="C138" t="array">INDEX('秩1原'!B:B,B138)</f>
        <v/>
      </c>
      <c r="D138" s="73">
        <f ref="D138" t="array">INDEX('秩1原'!A:A,B138)</f>
        <v/>
      </c>
      <c r="E138" s="73">
        <f ref="E138" t="array">INDEX('秩1原'!E:E,B138)</f>
        <v/>
      </c>
      <c r="F138" s="73">
        <f ref="F138" t="array">INDEX('秩1原'!C:C,B138)</f>
        <v/>
      </c>
      <c r="G138" s="73">
        <f ref="G138" t="array">INDEX('秩1原'!D:D,B138)</f>
        <v/>
      </c>
      <c r="H138" s="74" t="n"/>
      <c r="I138" s="74" t="n"/>
      <c r="J138" s="74" t="n"/>
      <c r="K138" s="74" t="n"/>
      <c r="L138" s="74" t="n"/>
      <c r="M138" s="74" t="n"/>
      <c r="N138" s="74" t="n"/>
      <c r="O138" s="74" t="n"/>
      <c r="P138" s="74" t="n"/>
      <c r="Q138" s="74" t="n"/>
      <c r="R138" s="74" t="n"/>
      <c r="S138" s="74" t="n"/>
      <c r="T138" s="74" t="n"/>
      <c r="U138" s="74" t="n"/>
      <c r="V138" s="74" t="n"/>
      <c r="W138" s="74" t="n"/>
      <c r="X138" s="74" t="n"/>
      <c r="Y138" s="74" t="n"/>
      <c r="Z138" s="74" t="n"/>
    </row>
    <row customHeight="1" ht="18" r="139" s="29">
      <c r="A139" s="18" t="n">
        <v>11</v>
      </c>
      <c r="B139" s="18">
        <f>B138+1</f>
        <v/>
      </c>
      <c r="C139" s="73">
        <f ref="C139" t="array">INDEX('秩1原'!B:B,B139)</f>
        <v/>
      </c>
      <c r="D139" s="73">
        <f ref="D139" t="array">INDEX('秩1原'!A:A,B139)</f>
        <v/>
      </c>
      <c r="E139" s="73">
        <f ref="E139" t="array">INDEX('秩1原'!E:E,B139)</f>
        <v/>
      </c>
      <c r="F139" s="73">
        <f ref="F139" t="array">INDEX('秩1原'!C:C,B139)</f>
        <v/>
      </c>
      <c r="G139" s="73">
        <f ref="G139" t="array">INDEX('秩1原'!D:D,B139)</f>
        <v/>
      </c>
      <c r="H139" s="74" t="n"/>
      <c r="I139" s="74" t="n"/>
      <c r="J139" s="74" t="n"/>
      <c r="K139" s="74" t="n"/>
      <c r="L139" s="74" t="n"/>
      <c r="M139" s="74" t="n"/>
      <c r="N139" s="74" t="n"/>
      <c r="O139" s="74" t="n"/>
      <c r="P139" s="74" t="n"/>
      <c r="Q139" s="74" t="n"/>
      <c r="R139" s="74" t="n"/>
      <c r="S139" s="74" t="n"/>
      <c r="T139" s="74" t="n"/>
      <c r="U139" s="74" t="n"/>
      <c r="V139" s="74" t="n"/>
      <c r="W139" s="74" t="n"/>
      <c r="X139" s="74" t="n"/>
      <c r="Y139" s="74" t="n"/>
      <c r="Z139" s="74" t="n"/>
    </row>
    <row customHeight="1" ht="18" r="140" s="29">
      <c r="A140" s="18" t="n">
        <v>12</v>
      </c>
      <c r="B140" s="18">
        <f>B139+1</f>
        <v/>
      </c>
      <c r="C140" s="73">
        <f ref="C140" t="array">INDEX('秩1原'!B:B,B140)</f>
        <v/>
      </c>
      <c r="D140" s="73">
        <f ref="D140" t="array">INDEX('秩1原'!A:A,B140)</f>
        <v/>
      </c>
      <c r="E140" s="73">
        <f ref="E140" t="array">INDEX('秩1原'!E:E,B140)</f>
        <v/>
      </c>
      <c r="F140" s="73">
        <f ref="F140" t="array">INDEX('秩1原'!C:C,B140)</f>
        <v/>
      </c>
      <c r="G140" s="73">
        <f ref="G140" t="array">INDEX('秩1原'!D:D,B140)</f>
        <v/>
      </c>
      <c r="H140" s="74" t="n"/>
      <c r="I140" s="74" t="n"/>
      <c r="J140" s="74" t="n"/>
      <c r="K140" s="74" t="n"/>
      <c r="L140" s="74" t="n"/>
      <c r="M140" s="74" t="n"/>
      <c r="N140" s="74" t="n"/>
      <c r="O140" s="74" t="n"/>
      <c r="P140" s="74" t="n"/>
      <c r="Q140" s="74" t="n"/>
      <c r="R140" s="74" t="n"/>
      <c r="S140" s="74" t="n"/>
      <c r="T140" s="74" t="n"/>
      <c r="U140" s="74" t="n"/>
      <c r="V140" s="74" t="n"/>
      <c r="W140" s="74" t="n"/>
      <c r="X140" s="74" t="n"/>
      <c r="Y140" s="74" t="n"/>
      <c r="Z140" s="74" t="n"/>
    </row>
    <row customHeight="1" ht="18" r="141" s="29">
      <c r="A141" s="18" t="n">
        <v>13</v>
      </c>
      <c r="B141" s="18">
        <f>B140+1</f>
        <v/>
      </c>
      <c r="C141" s="73">
        <f ref="C141" t="array">INDEX('秩1原'!B:B,B141)</f>
        <v/>
      </c>
      <c r="D141" s="73">
        <f ref="D141" t="array">INDEX('秩1原'!A:A,B141)</f>
        <v/>
      </c>
      <c r="E141" s="73">
        <f ref="E141" t="array">INDEX('秩1原'!E:E,B141)</f>
        <v/>
      </c>
      <c r="F141" s="73">
        <f ref="F141" t="array">INDEX('秩1原'!C:C,B141)</f>
        <v/>
      </c>
      <c r="G141" s="73">
        <f ref="G141" t="array">INDEX('秩1原'!D:D,B141)</f>
        <v/>
      </c>
      <c r="H141" s="74" t="n"/>
      <c r="I141" s="74" t="n"/>
      <c r="J141" s="74" t="n"/>
      <c r="K141" s="74" t="n"/>
      <c r="L141" s="74" t="n"/>
      <c r="M141" s="74" t="n"/>
      <c r="N141" s="74" t="n"/>
      <c r="O141" s="74" t="n"/>
      <c r="P141" s="74" t="n"/>
      <c r="Q141" s="74" t="n"/>
      <c r="R141" s="74" t="n"/>
      <c r="S141" s="74" t="n"/>
      <c r="T141" s="74" t="n"/>
      <c r="U141" s="74" t="n"/>
      <c r="V141" s="74" t="n"/>
      <c r="W141" s="74" t="n"/>
      <c r="X141" s="74" t="n"/>
      <c r="Y141" s="74" t="n"/>
      <c r="Z141" s="74" t="n"/>
    </row>
    <row customHeight="1" ht="18" r="142" s="29">
      <c r="A142" s="18" t="n">
        <v>14</v>
      </c>
      <c r="B142" s="18">
        <f>B141+1</f>
        <v/>
      </c>
      <c r="C142" s="73">
        <f ref="C142" t="array">INDEX('秩1原'!B:B,B142)</f>
        <v/>
      </c>
      <c r="D142" s="73">
        <f ref="D142" t="array">INDEX('秩1原'!A:A,B142)</f>
        <v/>
      </c>
      <c r="E142" s="73">
        <f ref="E142" t="array">INDEX('秩1原'!E:E,B142)</f>
        <v/>
      </c>
      <c r="F142" s="73">
        <f ref="F142" t="array">INDEX('秩1原'!C:C,B142)</f>
        <v/>
      </c>
      <c r="G142" s="73">
        <f ref="G142" t="array">INDEX('秩1原'!D:D,B142)</f>
        <v/>
      </c>
      <c r="H142" s="74" t="n"/>
      <c r="I142" s="74" t="n"/>
      <c r="J142" s="74" t="n"/>
      <c r="K142" s="74" t="n"/>
      <c r="L142" s="74" t="n"/>
      <c r="M142" s="74" t="n"/>
      <c r="N142" s="74" t="n"/>
      <c r="O142" s="74" t="n"/>
      <c r="P142" s="74" t="n"/>
      <c r="Q142" s="74" t="n"/>
      <c r="R142" s="74" t="n"/>
      <c r="S142" s="74" t="n"/>
      <c r="T142" s="74" t="n"/>
      <c r="U142" s="74" t="n"/>
      <c r="V142" s="74" t="n"/>
      <c r="W142" s="74" t="n"/>
      <c r="X142" s="74" t="n"/>
      <c r="Y142" s="74" t="n"/>
      <c r="Z142" s="74" t="n"/>
    </row>
    <row customHeight="1" ht="18" r="143" s="29">
      <c r="A143" s="18" t="n">
        <v>15</v>
      </c>
      <c r="B143" s="18">
        <f>B142+1</f>
        <v/>
      </c>
      <c r="C143" s="73">
        <f ref="C143" t="array">INDEX('秩1原'!B:B,B143)</f>
        <v/>
      </c>
      <c r="D143" s="73">
        <f ref="D143" t="array">INDEX('秩1原'!A:A,B143)</f>
        <v/>
      </c>
      <c r="E143" s="73">
        <f ref="E143" t="array">INDEX('秩1原'!E:E,B143)</f>
        <v/>
      </c>
      <c r="F143" s="73">
        <f ref="F143" t="array">INDEX('秩1原'!C:C,B143)</f>
        <v/>
      </c>
      <c r="G143" s="73">
        <f ref="G143" t="array">INDEX('秩1原'!D:D,B143)</f>
        <v/>
      </c>
      <c r="H143" s="74" t="n"/>
      <c r="I143" s="74" t="n"/>
      <c r="J143" s="74" t="n"/>
      <c r="K143" s="74" t="n"/>
      <c r="L143" s="74" t="n"/>
      <c r="M143" s="74" t="n"/>
      <c r="N143" s="74" t="n"/>
      <c r="O143" s="74" t="n"/>
      <c r="P143" s="74" t="n"/>
      <c r="Q143" s="74" t="n"/>
      <c r="R143" s="74" t="n"/>
      <c r="S143" s="74" t="n"/>
      <c r="T143" s="74" t="n"/>
      <c r="U143" s="74" t="n"/>
      <c r="V143" s="74" t="n"/>
      <c r="W143" s="74" t="n"/>
      <c r="X143" s="74" t="n"/>
      <c r="Y143" s="74" t="n"/>
      <c r="Z143" s="74" t="n"/>
    </row>
    <row customHeight="1" ht="18" r="144" s="29">
      <c r="A144" s="18" t="n">
        <v>16</v>
      </c>
      <c r="B144" s="18">
        <f>B143+1</f>
        <v/>
      </c>
      <c r="C144" s="73">
        <f ref="C144" t="array">INDEX('秩1原'!B:B,B144)</f>
        <v/>
      </c>
      <c r="D144" s="73">
        <f ref="D144" t="array">INDEX('秩1原'!A:A,B144)</f>
        <v/>
      </c>
      <c r="E144" s="73">
        <f ref="E144" t="array">INDEX('秩1原'!E:E,B144)</f>
        <v/>
      </c>
      <c r="F144" s="73">
        <f ref="F144" t="array">INDEX('秩1原'!C:C,B144)</f>
        <v/>
      </c>
      <c r="G144" s="73">
        <f ref="G144" t="array">INDEX('秩1原'!D:D,B144)</f>
        <v/>
      </c>
      <c r="H144" s="74" t="n"/>
      <c r="I144" s="74" t="n"/>
      <c r="J144" s="74" t="n"/>
      <c r="K144" s="74" t="n"/>
      <c r="L144" s="74" t="n"/>
      <c r="M144" s="74" t="n"/>
      <c r="N144" s="74" t="n"/>
      <c r="O144" s="74" t="n"/>
      <c r="P144" s="74" t="n"/>
      <c r="Q144" s="74" t="n"/>
      <c r="R144" s="74" t="n"/>
      <c r="S144" s="74" t="n"/>
      <c r="T144" s="74" t="n"/>
      <c r="U144" s="74" t="n"/>
      <c r="V144" s="74" t="n"/>
      <c r="W144" s="74" t="n"/>
      <c r="X144" s="74" t="n"/>
      <c r="Y144" s="74" t="n"/>
      <c r="Z144" s="74" t="n"/>
    </row>
    <row customHeight="1" ht="18" r="145" s="29">
      <c r="A145" s="18" t="n">
        <v>17</v>
      </c>
      <c r="B145" s="18">
        <f>B144+1</f>
        <v/>
      </c>
      <c r="C145" s="73">
        <f ref="C145" t="array">INDEX('秩1原'!B:B,B145)</f>
        <v/>
      </c>
      <c r="D145" s="73">
        <f ref="D145" t="array">INDEX('秩1原'!A:A,B145)</f>
        <v/>
      </c>
      <c r="E145" s="73">
        <f ref="E145" t="array">INDEX('秩1原'!E:E,B145)</f>
        <v/>
      </c>
      <c r="F145" s="73">
        <f ref="F145" t="array">INDEX('秩1原'!C:C,B145)</f>
        <v/>
      </c>
      <c r="G145" s="73">
        <f ref="G145" t="array">INDEX('秩1原'!D:D,B145)</f>
        <v/>
      </c>
      <c r="H145" s="74" t="n"/>
      <c r="I145" s="74" t="n"/>
      <c r="J145" s="74" t="n"/>
      <c r="K145" s="74" t="n"/>
      <c r="L145" s="74" t="n"/>
      <c r="M145" s="74" t="n"/>
      <c r="N145" s="74" t="n"/>
      <c r="O145" s="74" t="n"/>
      <c r="P145" s="74" t="n"/>
      <c r="Q145" s="74" t="n"/>
      <c r="R145" s="74" t="n"/>
      <c r="S145" s="74" t="n"/>
      <c r="T145" s="74" t="n"/>
      <c r="U145" s="74" t="n"/>
      <c r="V145" s="74" t="n"/>
      <c r="W145" s="74" t="n"/>
      <c r="X145" s="74" t="n"/>
      <c r="Y145" s="74" t="n"/>
      <c r="Z145" s="74" t="n"/>
    </row>
    <row customHeight="1" ht="18" r="146" s="29">
      <c r="A146" s="18" t="n">
        <v>18</v>
      </c>
      <c r="B146" s="18">
        <f>B145+1</f>
        <v/>
      </c>
      <c r="C146" s="73">
        <f ref="C146" t="array">INDEX('秩1原'!B:B,B146)</f>
        <v/>
      </c>
      <c r="D146" s="73">
        <f ref="D146" t="array">INDEX('秩1原'!A:A,B146)</f>
        <v/>
      </c>
      <c r="E146" s="73">
        <f ref="E146" t="array">INDEX('秩1原'!E:E,B146)</f>
        <v/>
      </c>
      <c r="F146" s="73">
        <f ref="F146" t="array">INDEX('秩1原'!C:C,B146)</f>
        <v/>
      </c>
      <c r="G146" s="73">
        <f ref="G146" t="array">INDEX('秩1原'!D:D,B146)</f>
        <v/>
      </c>
      <c r="H146" s="74" t="n"/>
      <c r="I146" s="74" t="n"/>
      <c r="J146" s="74" t="n"/>
      <c r="K146" s="74" t="n"/>
      <c r="L146" s="74" t="n"/>
      <c r="M146" s="74" t="n"/>
      <c r="N146" s="74" t="n"/>
      <c r="O146" s="74" t="n"/>
      <c r="P146" s="74" t="n"/>
      <c r="Q146" s="74" t="n"/>
      <c r="R146" s="74" t="n"/>
      <c r="S146" s="74" t="n"/>
      <c r="T146" s="74" t="n"/>
      <c r="U146" s="74" t="n"/>
      <c r="V146" s="74" t="n"/>
      <c r="W146" s="74" t="n"/>
      <c r="X146" s="74" t="n"/>
      <c r="Y146" s="74" t="n"/>
      <c r="Z146" s="74" t="n"/>
    </row>
    <row customHeight="1" ht="18" r="147" s="29">
      <c r="A147" s="18" t="n">
        <v>19</v>
      </c>
      <c r="B147" s="18">
        <f>B146+1</f>
        <v/>
      </c>
      <c r="C147" s="73">
        <f ref="C147" t="array">INDEX('秩1原'!B:B,B147)</f>
        <v/>
      </c>
      <c r="D147" s="73">
        <f ref="D147" t="array">INDEX('秩1原'!A:A,B147)</f>
        <v/>
      </c>
      <c r="E147" s="73">
        <f ref="E147" t="array">INDEX('秩1原'!E:E,B147)</f>
        <v/>
      </c>
      <c r="F147" s="73">
        <f ref="F147" t="array">INDEX('秩1原'!C:C,B147)</f>
        <v/>
      </c>
      <c r="G147" s="73">
        <f ref="G147" t="array">INDEX('秩1原'!D:D,B147)</f>
        <v/>
      </c>
      <c r="H147" s="74" t="n"/>
      <c r="I147" s="74" t="n"/>
      <c r="J147" s="74" t="n"/>
      <c r="K147" s="74" t="n"/>
      <c r="L147" s="74" t="n"/>
      <c r="M147" s="74" t="n"/>
      <c r="N147" s="74" t="n"/>
      <c r="O147" s="74" t="n"/>
      <c r="P147" s="74" t="n"/>
      <c r="Q147" s="74" t="n"/>
      <c r="R147" s="74" t="n"/>
      <c r="S147" s="74" t="n"/>
      <c r="T147" s="74" t="n"/>
      <c r="U147" s="74" t="n"/>
      <c r="V147" s="74" t="n"/>
      <c r="W147" s="74" t="n"/>
      <c r="X147" s="74" t="n"/>
      <c r="Y147" s="74" t="n"/>
      <c r="Z147" s="74" t="n"/>
    </row>
    <row customHeight="1" ht="18" r="148" s="29">
      <c r="A148" s="18" t="n">
        <v>20</v>
      </c>
      <c r="B148" s="18">
        <f>B147+1</f>
        <v/>
      </c>
      <c r="C148" s="73">
        <f ref="C148" t="array">INDEX('秩1原'!B:B,B148)</f>
        <v/>
      </c>
      <c r="D148" s="73">
        <f ref="D148" t="array">INDEX('秩1原'!A:A,B148)</f>
        <v/>
      </c>
      <c r="E148" s="73">
        <f ref="E148" t="array">INDEX('秩1原'!E:E,B148)</f>
        <v/>
      </c>
      <c r="F148" s="73">
        <f ref="F148" t="array">INDEX('秩1原'!C:C,B148)</f>
        <v/>
      </c>
      <c r="G148" s="73">
        <f ref="G148" t="array">INDEX('秩1原'!D:D,B148)</f>
        <v/>
      </c>
      <c r="H148" s="74" t="n"/>
      <c r="I148" s="74" t="n"/>
      <c r="J148" s="74" t="n"/>
      <c r="K148" s="74" t="n"/>
      <c r="L148" s="74" t="n"/>
      <c r="M148" s="74" t="n"/>
      <c r="N148" s="74" t="n"/>
      <c r="O148" s="74" t="n"/>
      <c r="P148" s="74" t="n"/>
      <c r="Q148" s="74" t="n"/>
      <c r="R148" s="74" t="n"/>
      <c r="S148" s="74" t="n"/>
      <c r="T148" s="74" t="n"/>
      <c r="U148" s="74" t="n"/>
      <c r="V148" s="74" t="n"/>
      <c r="W148" s="74" t="n"/>
      <c r="X148" s="74" t="n"/>
      <c r="Y148" s="74" t="n"/>
      <c r="Z148" s="74" t="n"/>
    </row>
    <row customHeight="1" ht="18" r="149" s="29">
      <c r="A149" s="18" t="n">
        <v>21</v>
      </c>
      <c r="B149" s="18">
        <f>B148+1</f>
        <v/>
      </c>
      <c r="C149" s="73">
        <f ref="C149" t="array">INDEX('秩1原'!B:B,B149)</f>
        <v/>
      </c>
      <c r="D149" s="73">
        <f ref="D149" t="array">INDEX('秩1原'!A:A,B149)</f>
        <v/>
      </c>
      <c r="E149" s="73">
        <f ref="E149" t="array">INDEX('秩1原'!E:E,B149)</f>
        <v/>
      </c>
      <c r="F149" s="73">
        <f ref="F149" t="array">INDEX('秩1原'!C:C,B149)</f>
        <v/>
      </c>
      <c r="G149" s="73">
        <f ref="G149" t="array">INDEX('秩1原'!D:D,B149)</f>
        <v/>
      </c>
      <c r="H149" s="74" t="n"/>
      <c r="I149" s="74" t="n"/>
      <c r="J149" s="74" t="n"/>
      <c r="K149" s="74" t="n"/>
      <c r="L149" s="74" t="n"/>
      <c r="M149" s="74" t="n"/>
      <c r="N149" s="74" t="n"/>
      <c r="O149" s="74" t="n"/>
      <c r="P149" s="74" t="n"/>
      <c r="Q149" s="74" t="n"/>
      <c r="R149" s="74" t="n"/>
      <c r="S149" s="74" t="n"/>
      <c r="T149" s="74" t="n"/>
      <c r="U149" s="74" t="n"/>
      <c r="V149" s="74" t="n"/>
      <c r="W149" s="74" t="n"/>
      <c r="X149" s="74" t="n"/>
      <c r="Y149" s="74" t="n"/>
      <c r="Z149" s="74" t="n"/>
    </row>
    <row customHeight="1" ht="18" r="150" s="29">
      <c r="A150" s="18" t="n">
        <v>22</v>
      </c>
      <c r="B150" s="18">
        <f>B149+1</f>
        <v/>
      </c>
      <c r="C150" s="73">
        <f ref="C150" t="array">INDEX('秩1原'!B:B,B150)</f>
        <v/>
      </c>
      <c r="D150" s="73">
        <f ref="D150" t="array">INDEX('秩1原'!A:A,B150)</f>
        <v/>
      </c>
      <c r="E150" s="73">
        <f ref="E150" t="array">INDEX('秩1原'!E:E,B150)</f>
        <v/>
      </c>
      <c r="F150" s="73">
        <f ref="F150" t="array">INDEX('秩1原'!C:C,B150)</f>
        <v/>
      </c>
      <c r="G150" s="73">
        <f ref="G150" t="array">INDEX('秩1原'!D:D,B150)</f>
        <v/>
      </c>
      <c r="H150" s="74" t="n"/>
      <c r="I150" s="74" t="n"/>
      <c r="J150" s="74" t="n"/>
      <c r="K150" s="74" t="n"/>
      <c r="L150" s="74" t="n"/>
      <c r="M150" s="74" t="n"/>
      <c r="N150" s="74" t="n"/>
      <c r="O150" s="74" t="n"/>
      <c r="P150" s="74" t="n"/>
      <c r="Q150" s="74" t="n"/>
      <c r="R150" s="74" t="n"/>
      <c r="S150" s="74" t="n"/>
      <c r="T150" s="74" t="n"/>
      <c r="U150" s="74" t="n"/>
      <c r="V150" s="74" t="n"/>
      <c r="W150" s="74" t="n"/>
      <c r="X150" s="74" t="n"/>
      <c r="Y150" s="74" t="n"/>
      <c r="Z150" s="74" t="n"/>
    </row>
    <row customHeight="1" ht="18" r="151" s="29">
      <c r="A151" s="18" t="n">
        <v>23</v>
      </c>
      <c r="B151" s="18">
        <f>B150+1</f>
        <v/>
      </c>
      <c r="C151" s="73">
        <f ref="C151" t="array">INDEX('秩1原'!B:B,B151)</f>
        <v/>
      </c>
      <c r="D151" s="73">
        <f ref="D151" t="array">INDEX('秩1原'!A:A,B151)</f>
        <v/>
      </c>
      <c r="E151" s="73">
        <f ref="E151" t="array">INDEX('秩1原'!E:E,B151)</f>
        <v/>
      </c>
      <c r="F151" s="73">
        <f ref="F151" t="array">INDEX('秩1原'!C:C,B151)</f>
        <v/>
      </c>
      <c r="G151" s="73">
        <f ref="G151" t="array">INDEX('秩1原'!D:D,B151)</f>
        <v/>
      </c>
      <c r="H151" s="74" t="n"/>
      <c r="I151" s="74" t="n"/>
      <c r="J151" s="74" t="n"/>
      <c r="K151" s="74" t="n"/>
      <c r="L151" s="74" t="n"/>
      <c r="M151" s="74" t="n"/>
      <c r="N151" s="74" t="n"/>
      <c r="O151" s="74" t="n"/>
      <c r="P151" s="74" t="n"/>
      <c r="Q151" s="74" t="n"/>
      <c r="R151" s="74" t="n"/>
      <c r="S151" s="74" t="n"/>
      <c r="T151" s="74" t="n"/>
      <c r="U151" s="74" t="n"/>
      <c r="V151" s="74" t="n"/>
      <c r="W151" s="74" t="n"/>
      <c r="X151" s="74" t="n"/>
      <c r="Y151" s="74" t="n"/>
      <c r="Z151" s="74" t="n"/>
    </row>
    <row customHeight="1" ht="18" r="152" s="29">
      <c r="A152" s="18" t="n">
        <v>24</v>
      </c>
      <c r="B152" s="18">
        <f>B151+1</f>
        <v/>
      </c>
      <c r="C152" s="73">
        <f ref="C152" t="array">INDEX('秩1原'!B:B,B152)</f>
        <v/>
      </c>
      <c r="D152" s="73">
        <f ref="D152" t="array">INDEX('秩1原'!A:A,B152)</f>
        <v/>
      </c>
      <c r="E152" s="73">
        <f ref="E152" t="array">INDEX('秩1原'!E:E,B152)</f>
        <v/>
      </c>
      <c r="F152" s="73">
        <f ref="F152" t="array">INDEX('秩1原'!C:C,B152)</f>
        <v/>
      </c>
      <c r="G152" s="73">
        <f ref="G152" t="array">INDEX('秩1原'!D:D,B152)</f>
        <v/>
      </c>
      <c r="H152" s="74" t="n"/>
      <c r="I152" s="74" t="n"/>
      <c r="J152" s="74" t="n"/>
      <c r="K152" s="74" t="n"/>
      <c r="L152" s="74" t="n"/>
      <c r="M152" s="74" t="n"/>
      <c r="N152" s="74" t="n"/>
      <c r="O152" s="74" t="n"/>
      <c r="P152" s="74" t="n"/>
      <c r="Q152" s="74" t="n"/>
      <c r="R152" s="74" t="n"/>
      <c r="S152" s="74" t="n"/>
      <c r="T152" s="74" t="n"/>
      <c r="U152" s="74" t="n"/>
      <c r="V152" s="74" t="n"/>
      <c r="W152" s="74" t="n"/>
      <c r="X152" s="74" t="n"/>
      <c r="Y152" s="74" t="n"/>
      <c r="Z152" s="74" t="n"/>
    </row>
    <row customHeight="1" ht="18" r="153" s="29">
      <c r="A153" s="18" t="n">
        <v>25</v>
      </c>
      <c r="B153" s="18">
        <f>B152+1</f>
        <v/>
      </c>
      <c r="C153" s="73">
        <f ref="C153" t="array">INDEX('秩1原'!B:B,B153)</f>
        <v/>
      </c>
      <c r="D153" s="73">
        <f ref="D153" t="array">INDEX('秩1原'!A:A,B153)</f>
        <v/>
      </c>
      <c r="E153" s="73">
        <f ref="E153" t="array">INDEX('秩1原'!E:E,B153)</f>
        <v/>
      </c>
      <c r="F153" s="73">
        <f ref="F153" t="array">INDEX('秩1原'!C:C,B153)</f>
        <v/>
      </c>
      <c r="G153" s="73">
        <f ref="G153" t="array">INDEX('秩1原'!D:D,B153)</f>
        <v/>
      </c>
      <c r="H153" s="74" t="n"/>
      <c r="I153" s="74" t="n"/>
      <c r="J153" s="74" t="n"/>
      <c r="K153" s="74" t="n"/>
      <c r="L153" s="74" t="n"/>
      <c r="M153" s="74" t="n"/>
      <c r="N153" s="74" t="n"/>
      <c r="O153" s="74" t="n"/>
      <c r="P153" s="74" t="n"/>
      <c r="Q153" s="74" t="n"/>
      <c r="R153" s="74" t="n"/>
      <c r="S153" s="74" t="n"/>
      <c r="T153" s="74" t="n"/>
      <c r="U153" s="74" t="n"/>
      <c r="V153" s="74" t="n"/>
      <c r="W153" s="74" t="n"/>
      <c r="X153" s="74" t="n"/>
      <c r="Y153" s="74" t="n"/>
      <c r="Z153" s="74" t="n"/>
    </row>
    <row customHeight="1" ht="18" r="154" s="29">
      <c r="A154" s="18" t="n">
        <v>26</v>
      </c>
      <c r="B154" s="18">
        <f>B153+1</f>
        <v/>
      </c>
      <c r="C154" s="73">
        <f ref="C154" t="array">INDEX('秩1原'!B:B,B154)</f>
        <v/>
      </c>
      <c r="D154" s="73">
        <f ref="D154" t="array">INDEX('秩1原'!A:A,B154)</f>
        <v/>
      </c>
      <c r="E154" s="73">
        <f ref="E154" t="array">INDEX('秩1原'!E:E,B154)</f>
        <v/>
      </c>
      <c r="F154" s="73">
        <f ref="F154" t="array">INDEX('秩1原'!C:C,B154)</f>
        <v/>
      </c>
      <c r="G154" s="73">
        <f ref="G154" t="array">INDEX('秩1原'!D:D,B154)</f>
        <v/>
      </c>
      <c r="H154" s="74" t="n"/>
      <c r="I154" s="74" t="n"/>
      <c r="J154" s="74" t="n"/>
      <c r="K154" s="74" t="n"/>
      <c r="L154" s="74" t="n"/>
      <c r="M154" s="74" t="n"/>
      <c r="N154" s="74" t="n"/>
      <c r="O154" s="74" t="n"/>
      <c r="P154" s="74" t="n"/>
      <c r="Q154" s="74" t="n"/>
      <c r="R154" s="74" t="n"/>
      <c r="S154" s="74" t="n"/>
      <c r="T154" s="74" t="n"/>
      <c r="U154" s="74" t="n"/>
      <c r="V154" s="74" t="n"/>
      <c r="W154" s="74" t="n"/>
      <c r="X154" s="74" t="n"/>
      <c r="Y154" s="74" t="n"/>
      <c r="Z154" s="74" t="n"/>
    </row>
    <row customHeight="1" ht="18" r="155" s="29">
      <c r="A155" s="18" t="n">
        <v>27</v>
      </c>
      <c r="B155" s="18">
        <f>B154+1</f>
        <v/>
      </c>
      <c r="C155" s="73">
        <f ref="C155" t="array">INDEX('秩1原'!B:B,B155)</f>
        <v/>
      </c>
      <c r="D155" s="73">
        <f ref="D155" t="array">INDEX('秩1原'!A:A,B155)</f>
        <v/>
      </c>
      <c r="E155" s="73">
        <f ref="E155" t="array">INDEX('秩1原'!E:E,B155)</f>
        <v/>
      </c>
      <c r="F155" s="73">
        <f ref="F155" t="array">INDEX('秩1原'!C:C,B155)</f>
        <v/>
      </c>
      <c r="G155" s="73">
        <f ref="G155" t="array">INDEX('秩1原'!D:D,B155)</f>
        <v/>
      </c>
      <c r="H155" s="74" t="n"/>
      <c r="I155" s="74" t="n"/>
      <c r="J155" s="74" t="n"/>
      <c r="K155" s="74" t="n"/>
      <c r="L155" s="74" t="n"/>
      <c r="M155" s="74" t="n"/>
      <c r="N155" s="74" t="n"/>
      <c r="O155" s="74" t="n"/>
      <c r="P155" s="74" t="n"/>
      <c r="Q155" s="74" t="n"/>
      <c r="R155" s="74" t="n"/>
      <c r="S155" s="74" t="n"/>
      <c r="T155" s="74" t="n"/>
      <c r="U155" s="74" t="n"/>
      <c r="V155" s="74" t="n"/>
      <c r="W155" s="74" t="n"/>
      <c r="X155" s="74" t="n"/>
      <c r="Y155" s="74" t="n"/>
      <c r="Z155" s="74" t="n"/>
    </row>
    <row customHeight="1" ht="18" r="156" s="29">
      <c r="A156" s="18" t="n">
        <v>28</v>
      </c>
      <c r="B156" s="18">
        <f>B155+1</f>
        <v/>
      </c>
      <c r="C156" s="73">
        <f ref="C156" t="array">INDEX('秩1原'!B:B,B156)</f>
        <v/>
      </c>
      <c r="D156" s="73">
        <f ref="D156" t="array">INDEX('秩1原'!A:A,B156)</f>
        <v/>
      </c>
      <c r="E156" s="73">
        <f ref="E156" t="array">INDEX('秩1原'!E:E,B156)</f>
        <v/>
      </c>
      <c r="F156" s="73">
        <f ref="F156" t="array">INDEX('秩1原'!C:C,B156)</f>
        <v/>
      </c>
      <c r="G156" s="73">
        <f ref="G156" t="array">INDEX('秩1原'!D:D,B156)</f>
        <v/>
      </c>
      <c r="H156" s="74" t="n"/>
      <c r="I156" s="74" t="n"/>
      <c r="J156" s="74" t="n"/>
      <c r="K156" s="74" t="n"/>
      <c r="L156" s="74" t="n"/>
      <c r="M156" s="74" t="n"/>
      <c r="N156" s="74" t="n"/>
      <c r="O156" s="74" t="n"/>
      <c r="P156" s="74" t="n"/>
      <c r="Q156" s="74" t="n"/>
      <c r="R156" s="74" t="n"/>
      <c r="S156" s="74" t="n"/>
      <c r="T156" s="74" t="n"/>
      <c r="U156" s="74" t="n"/>
      <c r="V156" s="74" t="n"/>
      <c r="W156" s="74" t="n"/>
      <c r="X156" s="74" t="n"/>
      <c r="Y156" s="74" t="n"/>
      <c r="Z156" s="74" t="n"/>
    </row>
    <row customHeight="1" ht="18" r="157" s="29">
      <c r="A157" s="18" t="n">
        <v>29</v>
      </c>
      <c r="B157" s="18">
        <f>B156+1</f>
        <v/>
      </c>
      <c r="C157" s="73">
        <f ref="C157" t="array">INDEX('秩1原'!B:B,B157)</f>
        <v/>
      </c>
      <c r="D157" s="73">
        <f ref="D157" t="array">INDEX('秩1原'!A:A,B157)</f>
        <v/>
      </c>
      <c r="E157" s="73">
        <f ref="E157" t="array">INDEX('秩1原'!E:E,B157)</f>
        <v/>
      </c>
      <c r="F157" s="73">
        <f ref="F157" t="array">INDEX('秩1原'!C:C,B157)</f>
        <v/>
      </c>
      <c r="G157" s="73">
        <f ref="G157" t="array">INDEX('秩1原'!D:D,B157)</f>
        <v/>
      </c>
      <c r="H157" s="74" t="n"/>
      <c r="I157" s="74" t="n"/>
      <c r="J157" s="74" t="n"/>
      <c r="K157" s="74" t="n"/>
      <c r="L157" s="74" t="n"/>
      <c r="M157" s="74" t="n"/>
      <c r="N157" s="74" t="n"/>
      <c r="O157" s="74" t="n"/>
      <c r="P157" s="74" t="n"/>
      <c r="Q157" s="74" t="n"/>
      <c r="R157" s="74" t="n"/>
      <c r="S157" s="74" t="n"/>
      <c r="T157" s="74" t="n"/>
      <c r="U157" s="74" t="n"/>
      <c r="V157" s="74" t="n"/>
      <c r="W157" s="74" t="n"/>
      <c r="X157" s="74" t="n"/>
      <c r="Y157" s="74" t="n"/>
      <c r="Z157" s="74" t="n"/>
    </row>
    <row customHeight="1" ht="18" r="158" s="29">
      <c r="A158" s="18" t="n">
        <v>30</v>
      </c>
      <c r="B158" s="18">
        <f>B157+1</f>
        <v/>
      </c>
      <c r="C158" s="73">
        <f ref="C158" t="array">INDEX('秩1原'!B:B,B158)</f>
        <v/>
      </c>
      <c r="D158" s="73">
        <f ref="D158" t="array">INDEX('秩1原'!A:A,B158)</f>
        <v/>
      </c>
      <c r="E158" s="73">
        <f ref="E158" t="array">INDEX('秩1原'!E:E,B158)</f>
        <v/>
      </c>
      <c r="F158" s="73">
        <f ref="F158" t="array">INDEX('秩1原'!C:C,B158)</f>
        <v/>
      </c>
      <c r="G158" s="73">
        <f ref="G158" t="array">INDEX('秩1原'!D:D,B158)</f>
        <v/>
      </c>
      <c r="H158" s="74" t="n"/>
      <c r="I158" s="74" t="n"/>
      <c r="J158" s="74" t="n"/>
      <c r="K158" s="74" t="n"/>
      <c r="L158" s="74" t="n"/>
      <c r="M158" s="74" t="n"/>
      <c r="N158" s="74" t="n"/>
      <c r="O158" s="74" t="n"/>
      <c r="P158" s="74" t="n"/>
      <c r="Q158" s="74" t="n"/>
      <c r="R158" s="74" t="n"/>
      <c r="S158" s="74" t="n"/>
      <c r="T158" s="74" t="n"/>
      <c r="U158" s="74" t="n"/>
      <c r="V158" s="74" t="n"/>
      <c r="W158" s="74" t="n"/>
      <c r="X158" s="74" t="n"/>
      <c r="Y158" s="74" t="n"/>
      <c r="Z158" s="74" t="n"/>
    </row>
    <row customHeight="1" ht="18" r="159" s="29">
      <c r="A159" s="18" t="n">
        <v>31</v>
      </c>
      <c r="B159" s="18">
        <f>B158+1</f>
        <v/>
      </c>
      <c r="C159" s="73">
        <f ref="C159" t="array">INDEX('秩1原'!B:B,B159)</f>
        <v/>
      </c>
      <c r="D159" s="73">
        <f ref="D159" t="array">INDEX('秩1原'!A:A,B159)</f>
        <v/>
      </c>
      <c r="E159" s="73">
        <f ref="E159" t="array">INDEX('秩1原'!E:E,B159)</f>
        <v/>
      </c>
      <c r="F159" s="73">
        <f ref="F159" t="array">INDEX('秩1原'!C:C,B159)</f>
        <v/>
      </c>
      <c r="G159" s="73">
        <f ref="G159" t="array">INDEX('秩1原'!D:D,B159)</f>
        <v/>
      </c>
      <c r="H159" s="74" t="n"/>
      <c r="I159" s="74" t="n"/>
      <c r="J159" s="74" t="n"/>
      <c r="K159" s="74" t="n"/>
      <c r="L159" s="74" t="n"/>
      <c r="M159" s="74" t="n"/>
      <c r="N159" s="74" t="n"/>
      <c r="O159" s="74" t="n"/>
      <c r="P159" s="74" t="n"/>
      <c r="Q159" s="74" t="n"/>
      <c r="R159" s="74" t="n"/>
      <c r="S159" s="74" t="n"/>
      <c r="T159" s="74" t="n"/>
      <c r="U159" s="74" t="n"/>
      <c r="V159" s="74" t="n"/>
      <c r="W159" s="74" t="n"/>
      <c r="X159" s="74" t="n"/>
      <c r="Y159" s="74" t="n"/>
      <c r="Z159" s="74" t="n"/>
    </row>
    <row customHeight="1" ht="18" r="160" s="29">
      <c r="A160" s="18" t="n">
        <v>32</v>
      </c>
      <c r="B160" s="18">
        <f>B159+1</f>
        <v/>
      </c>
      <c r="C160" s="73">
        <f ref="C160" t="array">INDEX('秩1原'!B:B,B160)</f>
        <v/>
      </c>
      <c r="D160" s="73">
        <f ref="D160" t="array">INDEX('秩1原'!A:A,B160)</f>
        <v/>
      </c>
      <c r="E160" s="73">
        <f ref="E160" t="array">INDEX('秩1原'!E:E,B160)</f>
        <v/>
      </c>
      <c r="F160" s="73">
        <f ref="F160" t="array">INDEX('秩1原'!C:C,B160)</f>
        <v/>
      </c>
      <c r="G160" s="73">
        <f ref="G160" t="array">INDEX('秩1原'!D:D,B160)</f>
        <v/>
      </c>
      <c r="H160" s="74" t="n"/>
      <c r="I160" s="74" t="n"/>
      <c r="J160" s="74" t="n"/>
      <c r="K160" s="74" t="n"/>
      <c r="L160" s="74" t="n"/>
      <c r="M160" s="74" t="n"/>
      <c r="N160" s="74" t="n"/>
      <c r="O160" s="74" t="n"/>
      <c r="P160" s="74" t="n"/>
      <c r="Q160" s="74" t="n"/>
      <c r="R160" s="74" t="n"/>
      <c r="S160" s="74" t="n"/>
      <c r="T160" s="74" t="n"/>
      <c r="U160" s="74" t="n"/>
      <c r="V160" s="74" t="n"/>
      <c r="W160" s="74" t="n"/>
      <c r="X160" s="74" t="n"/>
      <c r="Y160" s="74" t="n"/>
      <c r="Z160" s="74" t="n"/>
    </row>
    <row customHeight="1" ht="18" r="161" s="29">
      <c r="A161" s="18" t="n">
        <v>33</v>
      </c>
      <c r="B161" s="18">
        <f>B160+1</f>
        <v/>
      </c>
      <c r="C161" s="73">
        <f ref="C161" t="array">INDEX('秩1原'!B:B,B161)</f>
        <v/>
      </c>
      <c r="D161" s="73">
        <f ref="D161" t="array">INDEX('秩1原'!A:A,B161)</f>
        <v/>
      </c>
      <c r="E161" s="73">
        <f ref="E161" t="array">INDEX('秩1原'!E:E,B161)</f>
        <v/>
      </c>
      <c r="F161" s="73">
        <f ref="F161" t="array">INDEX('秩1原'!C:C,B161)</f>
        <v/>
      </c>
      <c r="G161" s="73">
        <f ref="G161" t="array">INDEX('秩1原'!D:D,B161)</f>
        <v/>
      </c>
      <c r="H161" s="74" t="n"/>
      <c r="I161" s="74" t="n"/>
      <c r="J161" s="74" t="n"/>
      <c r="K161" s="74" t="n"/>
      <c r="L161" s="74" t="n"/>
      <c r="M161" s="74" t="n"/>
      <c r="N161" s="74" t="n"/>
      <c r="O161" s="74" t="n"/>
      <c r="P161" s="74" t="n"/>
      <c r="Q161" s="74" t="n"/>
      <c r="R161" s="74" t="n"/>
      <c r="S161" s="74" t="n"/>
      <c r="T161" s="74" t="n"/>
      <c r="U161" s="74" t="n"/>
      <c r="V161" s="74" t="n"/>
      <c r="W161" s="74" t="n"/>
      <c r="X161" s="74" t="n"/>
      <c r="Y161" s="74" t="n"/>
      <c r="Z161" s="74" t="n"/>
    </row>
    <row customHeight="1" ht="18" r="162" s="29">
      <c r="A162" s="18" t="n">
        <v>34</v>
      </c>
      <c r="B162" s="18">
        <f>B161+1</f>
        <v/>
      </c>
      <c r="C162" s="73">
        <f ref="C162" t="array">INDEX('秩1原'!B:B,B162)</f>
        <v/>
      </c>
      <c r="D162" s="73">
        <f ref="D162" t="array">INDEX('秩1原'!A:A,B162)</f>
        <v/>
      </c>
      <c r="E162" s="73">
        <f ref="E162" t="array">INDEX('秩1原'!E:E,B162)</f>
        <v/>
      </c>
      <c r="F162" s="73">
        <f ref="F162" t="array">INDEX('秩1原'!C:C,B162)</f>
        <v/>
      </c>
      <c r="G162" s="73">
        <f ref="G162" t="array">INDEX('秩1原'!D:D,B162)</f>
        <v/>
      </c>
      <c r="H162" s="74" t="n"/>
      <c r="I162" s="74" t="n"/>
      <c r="J162" s="74" t="n"/>
      <c r="K162" s="74" t="n"/>
      <c r="L162" s="74" t="n"/>
      <c r="M162" s="74" t="n"/>
      <c r="N162" s="74" t="n"/>
      <c r="O162" s="74" t="n"/>
      <c r="P162" s="74" t="n"/>
      <c r="Q162" s="74" t="n"/>
      <c r="R162" s="74" t="n"/>
      <c r="S162" s="74" t="n"/>
      <c r="T162" s="74" t="n"/>
      <c r="U162" s="74" t="n"/>
      <c r="V162" s="74" t="n"/>
      <c r="W162" s="74" t="n"/>
      <c r="X162" s="74" t="n"/>
      <c r="Y162" s="74" t="n"/>
      <c r="Z162" s="74" t="n"/>
    </row>
    <row customHeight="1" ht="18" r="163" s="29">
      <c r="A163" s="18" t="n">
        <v>35</v>
      </c>
      <c r="B163" s="18">
        <f>B162+1</f>
        <v/>
      </c>
      <c r="C163" s="73">
        <f ref="C163" t="array">INDEX('秩1原'!B:B,B163)</f>
        <v/>
      </c>
      <c r="D163" s="73">
        <f ref="D163" t="array">INDEX('秩1原'!A:A,B163)</f>
        <v/>
      </c>
      <c r="E163" s="73">
        <f ref="E163" t="array">INDEX('秩1原'!E:E,B163)</f>
        <v/>
      </c>
      <c r="F163" s="73">
        <f ref="F163" t="array">INDEX('秩1原'!C:C,B163)</f>
        <v/>
      </c>
      <c r="G163" s="73">
        <f ref="G163" t="array">INDEX('秩1原'!D:D,B163)</f>
        <v/>
      </c>
      <c r="H163" s="74" t="n"/>
      <c r="I163" s="74" t="n"/>
      <c r="J163" s="74" t="n"/>
      <c r="K163" s="74" t="n"/>
      <c r="L163" s="74" t="n"/>
      <c r="M163" s="74" t="n"/>
      <c r="N163" s="74" t="n"/>
      <c r="O163" s="74" t="n"/>
      <c r="P163" s="74" t="n"/>
      <c r="Q163" s="74" t="n"/>
      <c r="R163" s="74" t="n"/>
      <c r="S163" s="74" t="n"/>
      <c r="T163" s="74" t="n"/>
      <c r="U163" s="74" t="n"/>
      <c r="V163" s="74" t="n"/>
      <c r="W163" s="74" t="n"/>
      <c r="X163" s="74" t="n"/>
      <c r="Y163" s="74" t="n"/>
      <c r="Z163" s="74" t="n"/>
    </row>
    <row customHeight="1" ht="18" r="164" s="29">
      <c r="A164" s="18" t="n">
        <v>36</v>
      </c>
      <c r="B164" s="18">
        <f>B163+1</f>
        <v/>
      </c>
      <c r="C164" s="73">
        <f ref="C164" t="array">INDEX('秩1原'!B:B,B164)</f>
        <v/>
      </c>
      <c r="D164" s="73">
        <f ref="D164" t="array">INDEX('秩1原'!A:A,B164)</f>
        <v/>
      </c>
      <c r="E164" s="73">
        <f ref="E164" t="array">INDEX('秩1原'!E:E,B164)</f>
        <v/>
      </c>
      <c r="F164" s="73">
        <f ref="F164" t="array">INDEX('秩1原'!C:C,B164)</f>
        <v/>
      </c>
      <c r="G164" s="73">
        <f ref="G164" t="array">INDEX('秩1原'!D:D,B164)</f>
        <v/>
      </c>
      <c r="H164" s="74" t="n"/>
      <c r="I164" s="74" t="n"/>
      <c r="J164" s="74" t="n"/>
      <c r="K164" s="74" t="n"/>
      <c r="L164" s="74" t="n"/>
      <c r="M164" s="74" t="n"/>
      <c r="N164" s="74" t="n"/>
      <c r="O164" s="74" t="n"/>
      <c r="P164" s="74" t="n"/>
      <c r="Q164" s="74" t="n"/>
      <c r="R164" s="74" t="n"/>
      <c r="S164" s="74" t="n"/>
      <c r="T164" s="74" t="n"/>
      <c r="U164" s="74" t="n"/>
      <c r="V164" s="74" t="n"/>
      <c r="W164" s="74" t="n"/>
      <c r="X164" s="74" t="n"/>
      <c r="Y164" s="74" t="n"/>
      <c r="Z164" s="74" t="n"/>
    </row>
    <row customHeight="1" ht="18" r="165" s="29">
      <c r="A165" s="18" t="n">
        <v>37</v>
      </c>
      <c r="B165" s="18">
        <f>B164+1</f>
        <v/>
      </c>
      <c r="C165" s="73">
        <f ref="C165" t="array">INDEX('秩1原'!B:B,B165)</f>
        <v/>
      </c>
      <c r="D165" s="73">
        <f ref="D165" t="array">INDEX('秩1原'!A:A,B165)</f>
        <v/>
      </c>
      <c r="E165" s="73">
        <f ref="E165" t="array">INDEX('秩1原'!E:E,B165)</f>
        <v/>
      </c>
      <c r="F165" s="73">
        <f ref="F165" t="array">INDEX('秩1原'!C:C,B165)</f>
        <v/>
      </c>
      <c r="G165" s="73">
        <f ref="G165" t="array">INDEX('秩1原'!D:D,B165)</f>
        <v/>
      </c>
      <c r="H165" s="74" t="n"/>
      <c r="I165" s="74" t="n"/>
      <c r="J165" s="74" t="n"/>
      <c r="K165" s="74" t="n"/>
      <c r="L165" s="74" t="n"/>
      <c r="M165" s="74" t="n"/>
      <c r="N165" s="74" t="n"/>
      <c r="O165" s="74" t="n"/>
      <c r="P165" s="74" t="n"/>
      <c r="Q165" s="74" t="n"/>
      <c r="R165" s="74" t="n"/>
      <c r="S165" s="74" t="n"/>
      <c r="T165" s="74" t="n"/>
      <c r="U165" s="74" t="n"/>
      <c r="V165" s="74" t="n"/>
      <c r="W165" s="74" t="n"/>
      <c r="X165" s="74" t="n"/>
      <c r="Y165" s="74" t="n"/>
      <c r="Z165" s="74" t="n"/>
    </row>
    <row customHeight="1" ht="18" r="166" s="29">
      <c r="A166" s="18" t="n">
        <v>38</v>
      </c>
      <c r="B166" s="18">
        <f>B165+1</f>
        <v/>
      </c>
      <c r="C166" s="73">
        <f ref="C166" t="array">INDEX('秩1原'!B:B,B166)</f>
        <v/>
      </c>
      <c r="D166" s="73">
        <f ref="D166" t="array">INDEX('秩1原'!A:A,B166)</f>
        <v/>
      </c>
      <c r="E166" s="73">
        <f ref="E166" t="array">INDEX('秩1原'!E:E,B166)</f>
        <v/>
      </c>
      <c r="F166" s="73">
        <f ref="F166" t="array">INDEX('秩1原'!C:C,B166)</f>
        <v/>
      </c>
      <c r="G166" s="73">
        <f ref="G166" t="array">INDEX('秩1原'!D:D,B166)</f>
        <v/>
      </c>
      <c r="H166" s="74" t="n"/>
      <c r="I166" s="74" t="n"/>
      <c r="J166" s="74" t="n"/>
      <c r="K166" s="74" t="n"/>
      <c r="L166" s="74" t="n"/>
      <c r="M166" s="74" t="n"/>
      <c r="N166" s="74" t="n"/>
      <c r="O166" s="74" t="n"/>
      <c r="P166" s="74" t="n"/>
      <c r="Q166" s="74" t="n"/>
      <c r="R166" s="74" t="n"/>
      <c r="S166" s="74" t="n"/>
      <c r="T166" s="74" t="n"/>
      <c r="U166" s="74" t="n"/>
      <c r="V166" s="74" t="n"/>
      <c r="W166" s="74" t="n"/>
      <c r="X166" s="74" t="n"/>
      <c r="Y166" s="74" t="n"/>
      <c r="Z166" s="74" t="n"/>
    </row>
    <row customHeight="1" ht="18" r="167" s="29">
      <c r="A167" s="18" t="n">
        <v>39</v>
      </c>
      <c r="B167" s="18">
        <f>B166+1</f>
        <v/>
      </c>
      <c r="C167" s="73">
        <f ref="C167" t="array">INDEX('秩1原'!B:B,B167)</f>
        <v/>
      </c>
      <c r="D167" s="73">
        <f ref="D167" t="array">INDEX('秩1原'!A:A,B167)</f>
        <v/>
      </c>
      <c r="E167" s="73">
        <f ref="E167" t="array">INDEX('秩1原'!E:E,B167)</f>
        <v/>
      </c>
      <c r="F167" s="73">
        <f ref="F167" t="array">INDEX('秩1原'!C:C,B167)</f>
        <v/>
      </c>
      <c r="G167" s="73">
        <f ref="G167" t="array">INDEX('秩1原'!D:D,B167)</f>
        <v/>
      </c>
      <c r="H167" s="74" t="n"/>
      <c r="I167" s="74" t="n"/>
      <c r="J167" s="74" t="n"/>
      <c r="K167" s="74" t="n"/>
      <c r="L167" s="74" t="n"/>
      <c r="M167" s="74" t="n"/>
      <c r="N167" s="74" t="n"/>
      <c r="O167" s="74" t="n"/>
      <c r="P167" s="74" t="n"/>
      <c r="Q167" s="74" t="n"/>
      <c r="R167" s="74" t="n"/>
      <c r="S167" s="74" t="n"/>
      <c r="T167" s="74" t="n"/>
      <c r="U167" s="74" t="n"/>
      <c r="V167" s="74" t="n"/>
      <c r="W167" s="74" t="n"/>
      <c r="X167" s="74" t="n"/>
      <c r="Y167" s="74" t="n"/>
      <c r="Z167" s="74" t="n"/>
    </row>
    <row customHeight="1" ht="18" r="168" s="29">
      <c r="A168" s="18" t="n">
        <v>40</v>
      </c>
      <c r="B168" s="18">
        <f>B167+1</f>
        <v/>
      </c>
      <c r="C168" s="73">
        <f ref="C168" t="array">INDEX('秩1原'!B:B,B168)</f>
        <v/>
      </c>
      <c r="D168" s="73">
        <f ref="D168" t="array">INDEX('秩1原'!A:A,B168)</f>
        <v/>
      </c>
      <c r="E168" s="73">
        <f ref="E168" t="array">INDEX('秩1原'!E:E,B168)</f>
        <v/>
      </c>
      <c r="F168" s="73">
        <f ref="F168" t="array">INDEX('秩1原'!C:C,B168)</f>
        <v/>
      </c>
      <c r="G168" s="73">
        <f ref="G168" t="array">INDEX('秩1原'!D:D,B168)</f>
        <v/>
      </c>
      <c r="H168" s="74" t="n"/>
      <c r="I168" s="74" t="n"/>
      <c r="J168" s="74" t="n"/>
      <c r="K168" s="74" t="n"/>
      <c r="L168" s="74" t="n"/>
      <c r="M168" s="74" t="n"/>
      <c r="N168" s="74" t="n"/>
      <c r="O168" s="74" t="n"/>
      <c r="P168" s="74" t="n"/>
      <c r="Q168" s="74" t="n"/>
      <c r="R168" s="74" t="n"/>
      <c r="S168" s="74" t="n"/>
      <c r="T168" s="74" t="n"/>
      <c r="U168" s="74" t="n"/>
      <c r="V168" s="74" t="n"/>
      <c r="W168" s="74" t="n"/>
      <c r="X168" s="74" t="n"/>
      <c r="Y168" s="74" t="n"/>
      <c r="Z168" s="74" t="n"/>
    </row>
    <row customHeight="1" ht="39.75" r="169" s="29">
      <c r="A169" s="72" t="n"/>
      <c r="B169" s="72" t="n"/>
      <c r="C169" s="72" t="inlineStr">
        <is>
          <t>各校選手名單及號碼對照表</t>
        </is>
      </c>
      <c r="H169" s="72" t="n"/>
      <c r="I169" s="72" t="n"/>
      <c r="J169" s="72" t="n"/>
      <c r="K169" s="72" t="n"/>
      <c r="L169" s="72" t="n"/>
      <c r="M169" s="72" t="n"/>
      <c r="N169" s="72" t="n"/>
      <c r="O169" s="72" t="n"/>
      <c r="P169" s="72" t="n"/>
      <c r="Q169" s="72" t="n"/>
      <c r="R169" s="72" t="n"/>
      <c r="S169" s="72" t="n"/>
      <c r="T169" s="72" t="n"/>
      <c r="U169" s="72" t="n"/>
      <c r="V169" s="72" t="n"/>
      <c r="W169" s="72" t="n"/>
      <c r="X169" s="72" t="n"/>
      <c r="Y169" s="72" t="n"/>
      <c r="Z169" s="72" t="n"/>
    </row>
    <row customHeight="1" ht="24.75" r="170" s="29">
      <c r="A170" s="18" t="n"/>
      <c r="B170" s="18" t="n"/>
      <c r="C170" s="60" t="inlineStr">
        <is>
          <t>學校</t>
        </is>
      </c>
      <c r="D170" s="60" t="inlineStr">
        <is>
          <t>組別</t>
        </is>
      </c>
      <c r="E170" s="60" t="inlineStr">
        <is>
          <t>編號</t>
        </is>
      </c>
      <c r="F170" s="60" t="inlineStr">
        <is>
          <t>學生</t>
        </is>
      </c>
      <c r="G170" s="60" t="inlineStr">
        <is>
          <t>指導教師</t>
        </is>
      </c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  <c r="S170" s="18" t="n"/>
      <c r="T170" s="18" t="n"/>
      <c r="U170" s="18" t="n"/>
      <c r="V170" s="18" t="n"/>
      <c r="W170" s="18" t="n"/>
      <c r="X170" s="18" t="n"/>
      <c r="Y170" s="18" t="n"/>
      <c r="Z170" s="18" t="n"/>
    </row>
    <row customHeight="1" ht="18" r="171" s="29">
      <c r="A171" s="18" t="n">
        <v>161</v>
      </c>
      <c r="B171" s="18" t="n">
        <v>161</v>
      </c>
      <c r="C171" s="73">
        <f ref="C171" t="array">INDEX('秩1原'!B:B,B171)</f>
        <v/>
      </c>
      <c r="D171" s="73">
        <f ref="D171" t="array">INDEX('秩1原'!A:A,B171)</f>
        <v/>
      </c>
      <c r="E171" s="73">
        <f ref="E171" t="array">INDEX('秩1原'!E:E,B171)</f>
        <v/>
      </c>
      <c r="F171" s="73">
        <f ref="F171" t="array">INDEX('秩1原'!C:C,B171)</f>
        <v/>
      </c>
      <c r="G171" s="73">
        <f ref="G171" t="array">INDEX('秩1原'!D:D,B171)</f>
        <v/>
      </c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  <c r="S171" s="18" t="n"/>
      <c r="T171" s="18" t="n"/>
      <c r="U171" s="18" t="n"/>
      <c r="V171" s="18" t="n"/>
      <c r="W171" s="18" t="n"/>
      <c r="X171" s="18" t="n"/>
      <c r="Y171" s="18" t="n"/>
      <c r="Z171" s="18" t="n"/>
    </row>
    <row customHeight="1" ht="18" r="172" s="29">
      <c r="A172" s="18" t="n">
        <v>162</v>
      </c>
      <c r="B172" s="18">
        <f>B171+1</f>
        <v/>
      </c>
      <c r="C172" s="73">
        <f ref="C172" t="array">INDEX('秩1原'!B:B,B172)</f>
        <v/>
      </c>
      <c r="D172" s="73">
        <f ref="D172" t="array">INDEX('秩1原'!A:A,B172)</f>
        <v/>
      </c>
      <c r="E172" s="73">
        <f ref="E172" t="array">INDEX('秩1原'!E:E,B172)</f>
        <v/>
      </c>
      <c r="F172" s="73">
        <f ref="F172" t="array">INDEX('秩1原'!C:C,B172)</f>
        <v/>
      </c>
      <c r="G172" s="73">
        <f ref="G172" t="array">INDEX('秩1原'!D:D,B172)</f>
        <v/>
      </c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  <c r="S172" s="18" t="n"/>
      <c r="T172" s="18" t="n"/>
      <c r="U172" s="18" t="n"/>
      <c r="V172" s="18" t="n"/>
      <c r="W172" s="18" t="n"/>
      <c r="X172" s="18" t="n"/>
      <c r="Y172" s="18" t="n"/>
      <c r="Z172" s="18" t="n"/>
    </row>
    <row customHeight="1" ht="18" r="173" s="29">
      <c r="A173" s="18" t="n">
        <v>163</v>
      </c>
      <c r="B173" s="18">
        <f>B172+1</f>
        <v/>
      </c>
      <c r="C173" s="73">
        <f ref="C173" t="array">INDEX('秩1原'!B:B,B173)</f>
        <v/>
      </c>
      <c r="D173" s="73">
        <f ref="D173" t="array">INDEX('秩1原'!A:A,B173)</f>
        <v/>
      </c>
      <c r="E173" s="73">
        <f ref="E173" t="array">INDEX('秩1原'!E:E,B173)</f>
        <v/>
      </c>
      <c r="F173" s="73">
        <f ref="F173" t="array">INDEX('秩1原'!C:C,B173)</f>
        <v/>
      </c>
      <c r="G173" s="73">
        <f ref="G173" t="array">INDEX('秩1原'!D:D,B173)</f>
        <v/>
      </c>
      <c r="H173" s="74" t="n"/>
      <c r="I173" s="74" t="n"/>
      <c r="J173" s="74" t="n"/>
      <c r="K173" s="74" t="n"/>
      <c r="L173" s="74" t="n"/>
      <c r="M173" s="74" t="n"/>
      <c r="N173" s="74" t="n"/>
      <c r="O173" s="74" t="n"/>
      <c r="P173" s="74" t="n"/>
      <c r="Q173" s="74" t="n"/>
      <c r="R173" s="74" t="n"/>
      <c r="S173" s="74" t="n"/>
      <c r="T173" s="74" t="n"/>
      <c r="U173" s="74" t="n"/>
      <c r="V173" s="74" t="n"/>
      <c r="W173" s="74" t="n"/>
      <c r="X173" s="74" t="n"/>
      <c r="Y173" s="74" t="n"/>
      <c r="Z173" s="74" t="n"/>
    </row>
    <row customHeight="1" ht="18" r="174" s="29">
      <c r="A174" s="18" t="n">
        <v>164</v>
      </c>
      <c r="B174" s="18">
        <f>B173+1</f>
        <v/>
      </c>
      <c r="C174" s="73">
        <f ref="C174" t="array">INDEX('秩1原'!B:B,B174)</f>
        <v/>
      </c>
      <c r="D174" s="73">
        <f ref="D174" t="array">INDEX('秩1原'!A:A,B174)</f>
        <v/>
      </c>
      <c r="E174" s="73">
        <f ref="E174" t="array">INDEX('秩1原'!E:E,B174)</f>
        <v/>
      </c>
      <c r="F174" s="73">
        <f ref="F174" t="array">INDEX('秩1原'!C:C,B174)</f>
        <v/>
      </c>
      <c r="G174" s="73">
        <f ref="G174" t="array">INDEX('秩1原'!D:D,B174)</f>
        <v/>
      </c>
      <c r="H174" s="74" t="n"/>
      <c r="I174" s="74" t="n"/>
      <c r="J174" s="74" t="n"/>
      <c r="K174" s="74" t="n"/>
      <c r="L174" s="74" t="n"/>
      <c r="M174" s="74" t="n"/>
      <c r="N174" s="74" t="n"/>
      <c r="O174" s="74" t="n"/>
      <c r="P174" s="74" t="n"/>
      <c r="Q174" s="74" t="n"/>
      <c r="R174" s="74" t="n"/>
      <c r="S174" s="74" t="n"/>
      <c r="T174" s="74" t="n"/>
      <c r="U174" s="74" t="n"/>
      <c r="V174" s="74" t="n"/>
      <c r="W174" s="74" t="n"/>
      <c r="X174" s="74" t="n"/>
      <c r="Y174" s="74" t="n"/>
      <c r="Z174" s="74" t="n"/>
    </row>
    <row customHeight="1" ht="18" r="175" s="29">
      <c r="A175" s="18" t="n">
        <v>165</v>
      </c>
      <c r="B175" s="18">
        <f>B174+1</f>
        <v/>
      </c>
      <c r="C175" s="73">
        <f ref="C175" t="array">INDEX('秩1原'!B:B,B175)</f>
        <v/>
      </c>
      <c r="D175" s="73">
        <f ref="D175" t="array">INDEX('秩1原'!A:A,B175)</f>
        <v/>
      </c>
      <c r="E175" s="73">
        <f ref="E175" t="array">INDEX('秩1原'!E:E,B175)</f>
        <v/>
      </c>
      <c r="F175" s="73">
        <f ref="F175" t="array">INDEX('秩1原'!C:C,B175)</f>
        <v/>
      </c>
      <c r="G175" s="73">
        <f ref="G175" t="array">INDEX('秩1原'!D:D,B175)</f>
        <v/>
      </c>
      <c r="H175" s="74" t="n"/>
      <c r="I175" s="74" t="n"/>
      <c r="J175" s="74" t="n"/>
      <c r="K175" s="74" t="n"/>
      <c r="L175" s="74" t="n"/>
      <c r="M175" s="74" t="n"/>
      <c r="N175" s="74" t="n"/>
      <c r="O175" s="74" t="n"/>
      <c r="P175" s="74" t="n"/>
      <c r="Q175" s="74" t="n"/>
      <c r="R175" s="74" t="n"/>
      <c r="S175" s="74" t="n"/>
      <c r="T175" s="74" t="n"/>
      <c r="U175" s="74" t="n"/>
      <c r="V175" s="74" t="n"/>
      <c r="W175" s="74" t="n"/>
      <c r="X175" s="74" t="n"/>
      <c r="Y175" s="74" t="n"/>
      <c r="Z175" s="74" t="n"/>
    </row>
    <row customHeight="1" ht="18" r="176" s="29">
      <c r="A176" s="18" t="n">
        <v>166</v>
      </c>
      <c r="B176" s="18">
        <f>B175+1</f>
        <v/>
      </c>
      <c r="C176" s="73">
        <f ref="C176" t="array">INDEX('秩1原'!B:B,B176)</f>
        <v/>
      </c>
      <c r="D176" s="73">
        <f ref="D176" t="array">INDEX('秩1原'!A:A,B176)</f>
        <v/>
      </c>
      <c r="E176" s="73">
        <f ref="E176" t="array">INDEX('秩1原'!E:E,B176)</f>
        <v/>
      </c>
      <c r="F176" s="73">
        <f ref="F176" t="array">INDEX('秩1原'!C:C,B176)</f>
        <v/>
      </c>
      <c r="G176" s="73">
        <f ref="G176" t="array">INDEX('秩1原'!D:D,B176)</f>
        <v/>
      </c>
      <c r="H176" s="74" t="n"/>
      <c r="I176" s="74" t="n"/>
      <c r="J176" s="74" t="n"/>
      <c r="K176" s="74" t="n"/>
      <c r="L176" s="74" t="n"/>
      <c r="M176" s="74" t="n"/>
      <c r="N176" s="74" t="n"/>
      <c r="O176" s="74" t="n"/>
      <c r="P176" s="74" t="n"/>
      <c r="Q176" s="74" t="n"/>
      <c r="R176" s="74" t="n"/>
      <c r="S176" s="74" t="n"/>
      <c r="T176" s="74" t="n"/>
      <c r="U176" s="74" t="n"/>
      <c r="V176" s="74" t="n"/>
      <c r="W176" s="74" t="n"/>
      <c r="X176" s="74" t="n"/>
      <c r="Y176" s="74" t="n"/>
      <c r="Z176" s="74" t="n"/>
    </row>
    <row customHeight="1" ht="18" r="177" s="29">
      <c r="A177" s="18" t="n">
        <v>167</v>
      </c>
      <c r="B177" s="18">
        <f>B176+1</f>
        <v/>
      </c>
      <c r="C177" s="73">
        <f ref="C177" t="array">INDEX('秩1原'!B:B,B177)</f>
        <v/>
      </c>
      <c r="D177" s="73">
        <f ref="D177" t="array">INDEX('秩1原'!A:A,B177)</f>
        <v/>
      </c>
      <c r="E177" s="73">
        <f ref="E177" t="array">INDEX('秩1原'!E:E,B177)</f>
        <v/>
      </c>
      <c r="F177" s="73">
        <f ref="F177" t="array">INDEX('秩1原'!C:C,B177)</f>
        <v/>
      </c>
      <c r="G177" s="73">
        <f ref="G177" t="array">INDEX('秩1原'!D:D,B177)</f>
        <v/>
      </c>
      <c r="H177" s="74" t="n"/>
      <c r="I177" s="74" t="n"/>
      <c r="J177" s="74" t="n"/>
      <c r="K177" s="74" t="n"/>
      <c r="L177" s="74" t="n"/>
      <c r="M177" s="74" t="n"/>
      <c r="N177" s="74" t="n"/>
      <c r="O177" s="74" t="n"/>
      <c r="P177" s="74" t="n"/>
      <c r="Q177" s="74" t="n"/>
      <c r="R177" s="74" t="n"/>
      <c r="S177" s="74" t="n"/>
      <c r="T177" s="74" t="n"/>
      <c r="U177" s="74" t="n"/>
      <c r="V177" s="74" t="n"/>
      <c r="W177" s="74" t="n"/>
      <c r="X177" s="74" t="n"/>
      <c r="Y177" s="74" t="n"/>
      <c r="Z177" s="74" t="n"/>
    </row>
    <row customHeight="1" ht="18" r="178" s="29">
      <c r="A178" s="18" t="n">
        <v>168</v>
      </c>
      <c r="B178" s="18">
        <f>B177+1</f>
        <v/>
      </c>
      <c r="C178" s="73">
        <f ref="C178" t="array">INDEX('秩1原'!B:B,B178)</f>
        <v/>
      </c>
      <c r="D178" s="73">
        <f ref="D178" t="array">INDEX('秩1原'!A:A,B178)</f>
        <v/>
      </c>
      <c r="E178" s="73">
        <f ref="E178" t="array">INDEX('秩1原'!E:E,B178)</f>
        <v/>
      </c>
      <c r="F178" s="73">
        <f ref="F178" t="array">INDEX('秩1原'!C:C,B178)</f>
        <v/>
      </c>
      <c r="G178" s="73">
        <f ref="G178" t="array">INDEX('秩1原'!D:D,B178)</f>
        <v/>
      </c>
      <c r="H178" s="74" t="n"/>
      <c r="I178" s="74" t="n"/>
      <c r="J178" s="74" t="n"/>
      <c r="K178" s="74" t="n"/>
      <c r="L178" s="74" t="n"/>
      <c r="M178" s="74" t="n"/>
      <c r="N178" s="74" t="n"/>
      <c r="O178" s="74" t="n"/>
      <c r="P178" s="74" t="n"/>
      <c r="Q178" s="74" t="n"/>
      <c r="R178" s="74" t="n"/>
      <c r="S178" s="74" t="n"/>
      <c r="T178" s="74" t="n"/>
      <c r="U178" s="74" t="n"/>
      <c r="V178" s="74" t="n"/>
      <c r="W178" s="74" t="n"/>
      <c r="X178" s="74" t="n"/>
      <c r="Y178" s="74" t="n"/>
      <c r="Z178" s="74" t="n"/>
    </row>
    <row customHeight="1" ht="18" r="179" s="29">
      <c r="A179" s="18" t="n">
        <v>169</v>
      </c>
      <c r="B179" s="18">
        <f>B178+1</f>
        <v/>
      </c>
      <c r="C179" s="73">
        <f ref="C179" t="array">INDEX('秩1原'!B:B,B179)</f>
        <v/>
      </c>
      <c r="D179" s="73">
        <f ref="D179" t="array">INDEX('秩1原'!A:A,B179)</f>
        <v/>
      </c>
      <c r="E179" s="73">
        <f ref="E179" t="array">INDEX('秩1原'!E:E,B179)</f>
        <v/>
      </c>
      <c r="F179" s="73">
        <f ref="F179" t="array">INDEX('秩1原'!C:C,B179)</f>
        <v/>
      </c>
      <c r="G179" s="73">
        <f ref="G179" t="array">INDEX('秩1原'!D:D,B179)</f>
        <v/>
      </c>
      <c r="H179" s="74" t="n"/>
      <c r="I179" s="74" t="n"/>
      <c r="J179" s="74" t="n"/>
      <c r="K179" s="74" t="n"/>
      <c r="L179" s="74" t="n"/>
      <c r="M179" s="74" t="n"/>
      <c r="N179" s="74" t="n"/>
      <c r="O179" s="74" t="n"/>
      <c r="P179" s="74" t="n"/>
      <c r="Q179" s="74" t="n"/>
      <c r="R179" s="74" t="n"/>
      <c r="S179" s="74" t="n"/>
      <c r="T179" s="74" t="n"/>
      <c r="U179" s="74" t="n"/>
      <c r="V179" s="74" t="n"/>
      <c r="W179" s="74" t="n"/>
      <c r="X179" s="74" t="n"/>
      <c r="Y179" s="74" t="n"/>
      <c r="Z179" s="74" t="n"/>
    </row>
    <row customHeight="1" ht="18" r="180" s="29">
      <c r="A180" s="18" t="n">
        <v>170</v>
      </c>
      <c r="B180" s="18">
        <f>B179+1</f>
        <v/>
      </c>
      <c r="C180" s="73">
        <f ref="C180" t="array">INDEX('秩1原'!B:B,B180)</f>
        <v/>
      </c>
      <c r="D180" s="73">
        <f ref="D180" t="array">INDEX('秩1原'!A:A,B180)</f>
        <v/>
      </c>
      <c r="E180" s="73">
        <f ref="E180" t="array">INDEX('秩1原'!E:E,B180)</f>
        <v/>
      </c>
      <c r="F180" s="73">
        <f ref="F180" t="array">INDEX('秩1原'!C:C,B180)</f>
        <v/>
      </c>
      <c r="G180" s="73">
        <f ref="G180" t="array">INDEX('秩1原'!D:D,B180)</f>
        <v/>
      </c>
      <c r="H180" s="74" t="n"/>
      <c r="I180" s="74" t="n"/>
      <c r="J180" s="74" t="n"/>
      <c r="K180" s="74" t="n"/>
      <c r="L180" s="74" t="n"/>
      <c r="M180" s="74" t="n"/>
      <c r="N180" s="74" t="n"/>
      <c r="O180" s="74" t="n"/>
      <c r="P180" s="74" t="n"/>
      <c r="Q180" s="74" t="n"/>
      <c r="R180" s="74" t="n"/>
      <c r="S180" s="74" t="n"/>
      <c r="T180" s="74" t="n"/>
      <c r="U180" s="74" t="n"/>
      <c r="V180" s="74" t="n"/>
      <c r="W180" s="74" t="n"/>
      <c r="X180" s="74" t="n"/>
      <c r="Y180" s="74" t="n"/>
      <c r="Z180" s="74" t="n"/>
    </row>
    <row customHeight="1" ht="18" r="181" s="29">
      <c r="A181" s="18" t="n">
        <v>171</v>
      </c>
      <c r="B181" s="18">
        <f>B180+1</f>
        <v/>
      </c>
      <c r="C181" s="73">
        <f ref="C181" t="array">INDEX('秩1原'!B:B,B181)</f>
        <v/>
      </c>
      <c r="D181" s="73">
        <f ref="D181" t="array">INDEX('秩1原'!A:A,B181)</f>
        <v/>
      </c>
      <c r="E181" s="73">
        <f ref="E181" t="array">INDEX('秩1原'!E:E,B181)</f>
        <v/>
      </c>
      <c r="F181" s="73">
        <f ref="F181" t="array">INDEX('秩1原'!C:C,B181)</f>
        <v/>
      </c>
      <c r="G181" s="73">
        <f ref="G181" t="array">INDEX('秩1原'!D:D,B181)</f>
        <v/>
      </c>
      <c r="H181" s="74" t="n"/>
      <c r="I181" s="74" t="n"/>
      <c r="J181" s="74" t="n"/>
      <c r="K181" s="74" t="n"/>
      <c r="L181" s="74" t="n"/>
      <c r="M181" s="74" t="n"/>
      <c r="N181" s="74" t="n"/>
      <c r="O181" s="74" t="n"/>
      <c r="P181" s="74" t="n"/>
      <c r="Q181" s="74" t="n"/>
      <c r="R181" s="74" t="n"/>
      <c r="S181" s="74" t="n"/>
      <c r="T181" s="74" t="n"/>
      <c r="U181" s="74" t="n"/>
      <c r="V181" s="74" t="n"/>
      <c r="W181" s="74" t="n"/>
      <c r="X181" s="74" t="n"/>
      <c r="Y181" s="74" t="n"/>
      <c r="Z181" s="74" t="n"/>
    </row>
    <row customHeight="1" ht="18" r="182" s="29">
      <c r="A182" s="18" t="n">
        <v>172</v>
      </c>
      <c r="B182" s="18">
        <f>B181+1</f>
        <v/>
      </c>
      <c r="C182" s="73">
        <f ref="C182" t="array">INDEX('秩1原'!B:B,B182)</f>
        <v/>
      </c>
      <c r="D182" s="73">
        <f ref="D182" t="array">INDEX('秩1原'!A:A,B182)</f>
        <v/>
      </c>
      <c r="E182" s="73">
        <f ref="E182" t="array">INDEX('秩1原'!E:E,B182)</f>
        <v/>
      </c>
      <c r="F182" s="73">
        <f ref="F182" t="array">INDEX('秩1原'!C:C,B182)</f>
        <v/>
      </c>
      <c r="G182" s="73">
        <f ref="G182" t="array">INDEX('秩1原'!D:D,B182)</f>
        <v/>
      </c>
      <c r="H182" s="74" t="n"/>
      <c r="I182" s="74" t="n"/>
      <c r="J182" s="74" t="n"/>
      <c r="K182" s="74" t="n"/>
      <c r="L182" s="74" t="n"/>
      <c r="M182" s="74" t="n"/>
      <c r="N182" s="74" t="n"/>
      <c r="O182" s="74" t="n"/>
      <c r="P182" s="74" t="n"/>
      <c r="Q182" s="74" t="n"/>
      <c r="R182" s="74" t="n"/>
      <c r="S182" s="74" t="n"/>
      <c r="T182" s="74" t="n"/>
      <c r="U182" s="74" t="n"/>
      <c r="V182" s="74" t="n"/>
      <c r="W182" s="74" t="n"/>
      <c r="X182" s="74" t="n"/>
      <c r="Y182" s="74" t="n"/>
      <c r="Z182" s="74" t="n"/>
    </row>
    <row customHeight="1" ht="18" r="183" s="29">
      <c r="A183" s="18" t="n">
        <v>173</v>
      </c>
      <c r="B183" s="18">
        <f>B182+1</f>
        <v/>
      </c>
      <c r="C183" s="73">
        <f ref="C183" t="array">INDEX('秩1原'!B:B,B183)</f>
        <v/>
      </c>
      <c r="D183" s="73">
        <f ref="D183" t="array">INDEX('秩1原'!A:A,B183)</f>
        <v/>
      </c>
      <c r="E183" s="73">
        <f ref="E183" t="array">INDEX('秩1原'!E:E,B183)</f>
        <v/>
      </c>
      <c r="F183" s="73">
        <f ref="F183" t="array">INDEX('秩1原'!C:C,B183)</f>
        <v/>
      </c>
      <c r="G183" s="73">
        <f ref="G183" t="array">INDEX('秩1原'!D:D,B183)</f>
        <v/>
      </c>
      <c r="H183" s="74" t="n"/>
      <c r="I183" s="74" t="n"/>
      <c r="J183" s="74" t="n"/>
      <c r="K183" s="74" t="n"/>
      <c r="L183" s="74" t="n"/>
      <c r="M183" s="74" t="n"/>
      <c r="N183" s="74" t="n"/>
      <c r="O183" s="74" t="n"/>
      <c r="P183" s="74" t="n"/>
      <c r="Q183" s="74" t="n"/>
      <c r="R183" s="74" t="n"/>
      <c r="S183" s="74" t="n"/>
      <c r="T183" s="74" t="n"/>
      <c r="U183" s="74" t="n"/>
      <c r="V183" s="74" t="n"/>
      <c r="W183" s="74" t="n"/>
      <c r="X183" s="74" t="n"/>
      <c r="Y183" s="74" t="n"/>
      <c r="Z183" s="74" t="n"/>
    </row>
    <row customHeight="1" ht="18" r="184" s="29">
      <c r="A184" s="18" t="n">
        <v>174</v>
      </c>
      <c r="B184" s="18">
        <f>B183+1</f>
        <v/>
      </c>
      <c r="C184" s="73">
        <f ref="C184" t="array">INDEX('秩1原'!B:B,B184)</f>
        <v/>
      </c>
      <c r="D184" s="73">
        <f ref="D184" t="array">INDEX('秩1原'!A:A,B184)</f>
        <v/>
      </c>
      <c r="E184" s="73">
        <f ref="E184" t="array">INDEX('秩1原'!E:E,B184)</f>
        <v/>
      </c>
      <c r="F184" s="73">
        <f ref="F184" t="array">INDEX('秩1原'!C:C,B184)</f>
        <v/>
      </c>
      <c r="G184" s="73">
        <f ref="G184" t="array">INDEX('秩1原'!D:D,B184)</f>
        <v/>
      </c>
      <c r="H184" s="74" t="n"/>
      <c r="I184" s="74" t="n"/>
      <c r="J184" s="74" t="n"/>
      <c r="K184" s="74" t="n"/>
      <c r="L184" s="74" t="n"/>
      <c r="M184" s="74" t="n"/>
      <c r="N184" s="74" t="n"/>
      <c r="O184" s="74" t="n"/>
      <c r="P184" s="74" t="n"/>
      <c r="Q184" s="74" t="n"/>
      <c r="R184" s="74" t="n"/>
      <c r="S184" s="74" t="n"/>
      <c r="T184" s="74" t="n"/>
      <c r="U184" s="74" t="n"/>
      <c r="V184" s="74" t="n"/>
      <c r="W184" s="74" t="n"/>
      <c r="X184" s="74" t="n"/>
      <c r="Y184" s="74" t="n"/>
      <c r="Z184" s="74" t="n"/>
    </row>
    <row customHeight="1" ht="18" r="185" s="29">
      <c r="A185" s="18" t="n">
        <v>175</v>
      </c>
      <c r="B185" s="18">
        <f>B184+1</f>
        <v/>
      </c>
      <c r="C185" s="73">
        <f ref="C185" t="array">INDEX('秩1原'!B:B,B185)</f>
        <v/>
      </c>
      <c r="D185" s="73">
        <f ref="D185" t="array">INDEX('秩1原'!A:A,B185)</f>
        <v/>
      </c>
      <c r="E185" s="73">
        <f ref="E185" t="array">INDEX('秩1原'!E:E,B185)</f>
        <v/>
      </c>
      <c r="F185" s="73">
        <f ref="F185" t="array">INDEX('秩1原'!C:C,B185)</f>
        <v/>
      </c>
      <c r="G185" s="73">
        <f ref="G185" t="array">INDEX('秩1原'!D:D,B185)</f>
        <v/>
      </c>
      <c r="H185" s="74" t="n"/>
      <c r="I185" s="74" t="n"/>
      <c r="J185" s="74" t="n"/>
      <c r="K185" s="74" t="n"/>
      <c r="L185" s="74" t="n"/>
      <c r="M185" s="74" t="n"/>
      <c r="N185" s="74" t="n"/>
      <c r="O185" s="74" t="n"/>
      <c r="P185" s="74" t="n"/>
      <c r="Q185" s="74" t="n"/>
      <c r="R185" s="74" t="n"/>
      <c r="S185" s="74" t="n"/>
      <c r="T185" s="74" t="n"/>
      <c r="U185" s="74" t="n"/>
      <c r="V185" s="74" t="n"/>
      <c r="W185" s="74" t="n"/>
      <c r="X185" s="74" t="n"/>
      <c r="Y185" s="74" t="n"/>
      <c r="Z185" s="74" t="n"/>
    </row>
    <row customHeight="1" ht="18" r="186" s="29">
      <c r="A186" s="18" t="n">
        <v>176</v>
      </c>
      <c r="B186" s="18">
        <f>B185+1</f>
        <v/>
      </c>
      <c r="C186" s="73">
        <f ref="C186" t="array">INDEX('秩1原'!B:B,B186)</f>
        <v/>
      </c>
      <c r="D186" s="73">
        <f ref="D186" t="array">INDEX('秩1原'!A:A,B186)</f>
        <v/>
      </c>
      <c r="E186" s="73">
        <f ref="E186" t="array">INDEX('秩1原'!E:E,B186)</f>
        <v/>
      </c>
      <c r="F186" s="73">
        <f ref="F186" t="array">INDEX('秩1原'!C:C,B186)</f>
        <v/>
      </c>
      <c r="G186" s="73">
        <f ref="G186" t="array">INDEX('秩1原'!D:D,B186)</f>
        <v/>
      </c>
      <c r="H186" s="74" t="n"/>
      <c r="I186" s="74" t="n"/>
      <c r="J186" s="74" t="n"/>
      <c r="K186" s="74" t="n"/>
      <c r="L186" s="74" t="n"/>
      <c r="M186" s="74" t="n"/>
      <c r="N186" s="74" t="n"/>
      <c r="O186" s="74" t="n"/>
      <c r="P186" s="74" t="n"/>
      <c r="Q186" s="74" t="n"/>
      <c r="R186" s="74" t="n"/>
      <c r="S186" s="74" t="n"/>
      <c r="T186" s="74" t="n"/>
      <c r="U186" s="74" t="n"/>
      <c r="V186" s="74" t="n"/>
      <c r="W186" s="74" t="n"/>
      <c r="X186" s="74" t="n"/>
      <c r="Y186" s="74" t="n"/>
      <c r="Z186" s="74" t="n"/>
    </row>
    <row customHeight="1" ht="18" r="187" s="29">
      <c r="A187" s="18" t="n">
        <v>177</v>
      </c>
      <c r="B187" s="18">
        <f>B186+1</f>
        <v/>
      </c>
      <c r="C187" s="73">
        <f ref="C187" t="array">INDEX('秩1原'!B:B,B187)</f>
        <v/>
      </c>
      <c r="D187" s="73">
        <f ref="D187" t="array">INDEX('秩1原'!A:A,B187)</f>
        <v/>
      </c>
      <c r="E187" s="73">
        <f ref="E187" t="array">INDEX('秩1原'!E:E,B187)</f>
        <v/>
      </c>
      <c r="F187" s="73">
        <f ref="F187" t="array">INDEX('秩1原'!C:C,B187)</f>
        <v/>
      </c>
      <c r="G187" s="73">
        <f ref="G187" t="array">INDEX('秩1原'!D:D,B187)</f>
        <v/>
      </c>
      <c r="H187" s="74" t="n"/>
      <c r="I187" s="74" t="n"/>
      <c r="J187" s="74" t="n"/>
      <c r="K187" s="74" t="n"/>
      <c r="L187" s="74" t="n"/>
      <c r="M187" s="74" t="n"/>
      <c r="N187" s="74" t="n"/>
      <c r="O187" s="74" t="n"/>
      <c r="P187" s="74" t="n"/>
      <c r="Q187" s="74" t="n"/>
      <c r="R187" s="74" t="n"/>
      <c r="S187" s="74" t="n"/>
      <c r="T187" s="74" t="n"/>
      <c r="U187" s="74" t="n"/>
      <c r="V187" s="74" t="n"/>
      <c r="W187" s="74" t="n"/>
      <c r="X187" s="74" t="n"/>
      <c r="Y187" s="74" t="n"/>
      <c r="Z187" s="74" t="n"/>
    </row>
    <row customHeight="1" ht="18" r="188" s="29">
      <c r="A188" s="18" t="n">
        <v>178</v>
      </c>
      <c r="B188" s="18">
        <f>B187+1</f>
        <v/>
      </c>
      <c r="C188" s="73">
        <f ref="C188" t="array">INDEX('秩1原'!B:B,B188)</f>
        <v/>
      </c>
      <c r="D188" s="73">
        <f ref="D188" t="array">INDEX('秩1原'!A:A,B188)</f>
        <v/>
      </c>
      <c r="E188" s="73">
        <f ref="E188" t="array">INDEX('秩1原'!E:E,B188)</f>
        <v/>
      </c>
      <c r="F188" s="73">
        <f ref="F188" t="array">INDEX('秩1原'!C:C,B188)</f>
        <v/>
      </c>
      <c r="G188" s="73">
        <f ref="G188" t="array">INDEX('秩1原'!D:D,B188)</f>
        <v/>
      </c>
      <c r="H188" s="74" t="n"/>
      <c r="I188" s="74" t="n"/>
      <c r="J188" s="74" t="n"/>
      <c r="K188" s="74" t="n"/>
      <c r="L188" s="74" t="n"/>
      <c r="M188" s="74" t="n"/>
      <c r="N188" s="74" t="n"/>
      <c r="O188" s="74" t="n"/>
      <c r="P188" s="74" t="n"/>
      <c r="Q188" s="74" t="n"/>
      <c r="R188" s="74" t="n"/>
      <c r="S188" s="74" t="n"/>
      <c r="T188" s="74" t="n"/>
      <c r="U188" s="74" t="n"/>
      <c r="V188" s="74" t="n"/>
      <c r="W188" s="74" t="n"/>
      <c r="X188" s="74" t="n"/>
      <c r="Y188" s="74" t="n"/>
      <c r="Z188" s="74" t="n"/>
    </row>
    <row customHeight="1" ht="18" r="189" s="29">
      <c r="A189" s="18" t="n">
        <v>179</v>
      </c>
      <c r="B189" s="18">
        <f>B188+1</f>
        <v/>
      </c>
      <c r="C189" s="73">
        <f ref="C189" t="array">INDEX('秩1原'!B:B,B189)</f>
        <v/>
      </c>
      <c r="D189" s="73">
        <f ref="D189" t="array">INDEX('秩1原'!A:A,B189)</f>
        <v/>
      </c>
      <c r="E189" s="73">
        <f ref="E189" t="array">INDEX('秩1原'!E:E,B189)</f>
        <v/>
      </c>
      <c r="F189" s="73">
        <f ref="F189" t="array">INDEX('秩1原'!C:C,B189)</f>
        <v/>
      </c>
      <c r="G189" s="73">
        <f ref="G189" t="array">INDEX('秩1原'!D:D,B189)</f>
        <v/>
      </c>
      <c r="H189" s="74" t="n"/>
      <c r="I189" s="74" t="n"/>
      <c r="J189" s="74" t="n"/>
      <c r="K189" s="74" t="n"/>
      <c r="L189" s="74" t="n"/>
      <c r="M189" s="74" t="n"/>
      <c r="N189" s="74" t="n"/>
      <c r="O189" s="74" t="n"/>
      <c r="P189" s="74" t="n"/>
      <c r="Q189" s="74" t="n"/>
      <c r="R189" s="74" t="n"/>
      <c r="S189" s="74" t="n"/>
      <c r="T189" s="74" t="n"/>
      <c r="U189" s="74" t="n"/>
      <c r="V189" s="74" t="n"/>
      <c r="W189" s="74" t="n"/>
      <c r="X189" s="74" t="n"/>
      <c r="Y189" s="74" t="n"/>
      <c r="Z189" s="74" t="n"/>
    </row>
    <row customHeight="1" ht="18" r="190" s="29">
      <c r="A190" s="18" t="n">
        <v>180</v>
      </c>
      <c r="B190" s="18">
        <f>B189+1</f>
        <v/>
      </c>
      <c r="C190" s="73">
        <f ref="C190" t="array">INDEX('秩1原'!B:B,B190)</f>
        <v/>
      </c>
      <c r="D190" s="73">
        <f ref="D190" t="array">INDEX('秩1原'!A:A,B190)</f>
        <v/>
      </c>
      <c r="E190" s="73">
        <f ref="E190" t="array">INDEX('秩1原'!E:E,B190)</f>
        <v/>
      </c>
      <c r="F190" s="73">
        <f ref="F190" t="array">INDEX('秩1原'!C:C,B190)</f>
        <v/>
      </c>
      <c r="G190" s="73">
        <f ref="G190" t="array">INDEX('秩1原'!D:D,B190)</f>
        <v/>
      </c>
      <c r="H190" s="74" t="n"/>
      <c r="I190" s="74" t="n"/>
      <c r="J190" s="74" t="n"/>
      <c r="K190" s="74" t="n"/>
      <c r="L190" s="74" t="n"/>
      <c r="M190" s="74" t="n"/>
      <c r="N190" s="74" t="n"/>
      <c r="O190" s="74" t="n"/>
      <c r="P190" s="74" t="n"/>
      <c r="Q190" s="74" t="n"/>
      <c r="R190" s="74" t="n"/>
      <c r="S190" s="74" t="n"/>
      <c r="T190" s="74" t="n"/>
      <c r="U190" s="74" t="n"/>
      <c r="V190" s="74" t="n"/>
      <c r="W190" s="74" t="n"/>
      <c r="X190" s="74" t="n"/>
      <c r="Y190" s="74" t="n"/>
      <c r="Z190" s="74" t="n"/>
    </row>
    <row customHeight="1" ht="18" r="191" s="29">
      <c r="A191" s="18" t="n">
        <v>181</v>
      </c>
      <c r="B191" s="18">
        <f>B190+1</f>
        <v/>
      </c>
      <c r="C191" s="73">
        <f ref="C191" t="array">INDEX('秩1原'!B:B,B191)</f>
        <v/>
      </c>
      <c r="D191" s="73">
        <f ref="D191" t="array">INDEX('秩1原'!A:A,B191)</f>
        <v/>
      </c>
      <c r="E191" s="73">
        <f ref="E191" t="array">INDEX('秩1原'!E:E,B191)</f>
        <v/>
      </c>
      <c r="F191" s="73">
        <f ref="F191" t="array">INDEX('秩1原'!C:C,B191)</f>
        <v/>
      </c>
      <c r="G191" s="73">
        <f ref="G191" t="array">INDEX('秩1原'!D:D,B191)</f>
        <v/>
      </c>
      <c r="H191" s="74" t="n"/>
      <c r="I191" s="74" t="n"/>
      <c r="J191" s="74" t="n"/>
      <c r="K191" s="74" t="n"/>
      <c r="L191" s="74" t="n"/>
      <c r="M191" s="74" t="n"/>
      <c r="N191" s="74" t="n"/>
      <c r="O191" s="74" t="n"/>
      <c r="P191" s="74" t="n"/>
      <c r="Q191" s="74" t="n"/>
      <c r="R191" s="74" t="n"/>
      <c r="S191" s="74" t="n"/>
      <c r="T191" s="74" t="n"/>
      <c r="U191" s="74" t="n"/>
      <c r="V191" s="74" t="n"/>
      <c r="W191" s="74" t="n"/>
      <c r="X191" s="74" t="n"/>
      <c r="Y191" s="74" t="n"/>
      <c r="Z191" s="74" t="n"/>
    </row>
    <row customHeight="1" ht="18" r="192" s="29">
      <c r="A192" s="18" t="n">
        <v>182</v>
      </c>
      <c r="B192" s="18">
        <f>B191+1</f>
        <v/>
      </c>
      <c r="C192" s="73">
        <f ref="C192" t="array">INDEX('秩1原'!B:B,B192)</f>
        <v/>
      </c>
      <c r="D192" s="73">
        <f ref="D192" t="array">INDEX('秩1原'!A:A,B192)</f>
        <v/>
      </c>
      <c r="E192" s="73">
        <f ref="E192" t="array">INDEX('秩1原'!E:E,B192)</f>
        <v/>
      </c>
      <c r="F192" s="73">
        <f ref="F192" t="array">INDEX('秩1原'!C:C,B192)</f>
        <v/>
      </c>
      <c r="G192" s="73">
        <f ref="G192" t="array">INDEX('秩1原'!D:D,B192)</f>
        <v/>
      </c>
      <c r="H192" s="74" t="n"/>
      <c r="I192" s="74" t="n"/>
      <c r="J192" s="74" t="n"/>
      <c r="K192" s="74" t="n"/>
      <c r="L192" s="74" t="n"/>
      <c r="M192" s="74" t="n"/>
      <c r="N192" s="74" t="n"/>
      <c r="O192" s="74" t="n"/>
      <c r="P192" s="74" t="n"/>
      <c r="Q192" s="74" t="n"/>
      <c r="R192" s="74" t="n"/>
      <c r="S192" s="74" t="n"/>
      <c r="T192" s="74" t="n"/>
      <c r="U192" s="74" t="n"/>
      <c r="V192" s="74" t="n"/>
      <c r="W192" s="74" t="n"/>
      <c r="X192" s="74" t="n"/>
      <c r="Y192" s="74" t="n"/>
      <c r="Z192" s="74" t="n"/>
    </row>
    <row customHeight="1" ht="18" r="193" s="29">
      <c r="A193" s="18" t="n">
        <v>183</v>
      </c>
      <c r="B193" s="18">
        <f>B192+1</f>
        <v/>
      </c>
      <c r="C193" s="73">
        <f ref="C193" t="array">INDEX('秩1原'!B:B,B193)</f>
        <v/>
      </c>
      <c r="D193" s="73">
        <f ref="D193" t="array">INDEX('秩1原'!A:A,B193)</f>
        <v/>
      </c>
      <c r="E193" s="73">
        <f ref="E193" t="array">INDEX('秩1原'!E:E,B193)</f>
        <v/>
      </c>
      <c r="F193" s="73">
        <f ref="F193" t="array">INDEX('秩1原'!C:C,B193)</f>
        <v/>
      </c>
      <c r="G193" s="73">
        <f ref="G193" t="array">INDEX('秩1原'!D:D,B193)</f>
        <v/>
      </c>
      <c r="H193" s="74" t="n"/>
      <c r="I193" s="74" t="n"/>
      <c r="J193" s="74" t="n"/>
      <c r="K193" s="74" t="n"/>
      <c r="L193" s="74" t="n"/>
      <c r="M193" s="74" t="n"/>
      <c r="N193" s="74" t="n"/>
      <c r="O193" s="74" t="n"/>
      <c r="P193" s="74" t="n"/>
      <c r="Q193" s="74" t="n"/>
      <c r="R193" s="74" t="n"/>
      <c r="S193" s="74" t="n"/>
      <c r="T193" s="74" t="n"/>
      <c r="U193" s="74" t="n"/>
      <c r="V193" s="74" t="n"/>
      <c r="W193" s="74" t="n"/>
      <c r="X193" s="74" t="n"/>
      <c r="Y193" s="74" t="n"/>
      <c r="Z193" s="74" t="n"/>
    </row>
    <row customHeight="1" ht="18" r="194" s="29">
      <c r="A194" s="18" t="n">
        <v>184</v>
      </c>
      <c r="B194" s="18">
        <f>B193+1</f>
        <v/>
      </c>
      <c r="C194" s="73">
        <f ref="C194" t="array">INDEX('秩1原'!B:B,B194)</f>
        <v/>
      </c>
      <c r="D194" s="73">
        <f ref="D194" t="array">INDEX('秩1原'!A:A,B194)</f>
        <v/>
      </c>
      <c r="E194" s="73">
        <f ref="E194" t="array">INDEX('秩1原'!E:E,B194)</f>
        <v/>
      </c>
      <c r="F194" s="73">
        <f ref="F194" t="array">INDEX('秩1原'!C:C,B194)</f>
        <v/>
      </c>
      <c r="G194" s="73">
        <f ref="G194" t="array">INDEX('秩1原'!D:D,B194)</f>
        <v/>
      </c>
      <c r="H194" s="74" t="n"/>
      <c r="I194" s="74" t="n"/>
      <c r="J194" s="74" t="n"/>
      <c r="K194" s="74" t="n"/>
      <c r="L194" s="74" t="n"/>
      <c r="M194" s="74" t="n"/>
      <c r="N194" s="74" t="n"/>
      <c r="O194" s="74" t="n"/>
      <c r="P194" s="74" t="n"/>
      <c r="Q194" s="74" t="n"/>
      <c r="R194" s="74" t="n"/>
      <c r="S194" s="74" t="n"/>
      <c r="T194" s="74" t="n"/>
      <c r="U194" s="74" t="n"/>
      <c r="V194" s="74" t="n"/>
      <c r="W194" s="74" t="n"/>
      <c r="X194" s="74" t="n"/>
      <c r="Y194" s="74" t="n"/>
      <c r="Z194" s="74" t="n"/>
    </row>
    <row customHeight="1" ht="18" r="195" s="29">
      <c r="A195" s="18" t="n">
        <v>185</v>
      </c>
      <c r="B195" s="18">
        <f>B194+1</f>
        <v/>
      </c>
      <c r="C195" s="73">
        <f ref="C195" t="array">INDEX('秩1原'!B:B,B195)</f>
        <v/>
      </c>
      <c r="D195" s="73">
        <f ref="D195" t="array">INDEX('秩1原'!A:A,B195)</f>
        <v/>
      </c>
      <c r="E195" s="73">
        <f ref="E195" t="array">INDEX('秩1原'!E:E,B195)</f>
        <v/>
      </c>
      <c r="F195" s="73">
        <f ref="F195" t="array">INDEX('秩1原'!C:C,B195)</f>
        <v/>
      </c>
      <c r="G195" s="73">
        <f ref="G195" t="array">INDEX('秩1原'!D:D,B195)</f>
        <v/>
      </c>
      <c r="H195" s="74" t="n"/>
      <c r="I195" s="74" t="n"/>
      <c r="J195" s="74" t="n"/>
      <c r="K195" s="74" t="n"/>
      <c r="L195" s="74" t="n"/>
      <c r="M195" s="74" t="n"/>
      <c r="N195" s="74" t="n"/>
      <c r="O195" s="74" t="n"/>
      <c r="P195" s="74" t="n"/>
      <c r="Q195" s="74" t="n"/>
      <c r="R195" s="74" t="n"/>
      <c r="S195" s="74" t="n"/>
      <c r="T195" s="74" t="n"/>
      <c r="U195" s="74" t="n"/>
      <c r="V195" s="74" t="n"/>
      <c r="W195" s="74" t="n"/>
      <c r="X195" s="74" t="n"/>
      <c r="Y195" s="74" t="n"/>
      <c r="Z195" s="74" t="n"/>
    </row>
    <row customHeight="1" ht="18" r="196" s="29">
      <c r="A196" s="18" t="n">
        <v>186</v>
      </c>
      <c r="B196" s="18">
        <f>B195+1</f>
        <v/>
      </c>
      <c r="C196" s="73">
        <f ref="C196" t="array">INDEX('秩1原'!B:B,B196)</f>
        <v/>
      </c>
      <c r="D196" s="73">
        <f ref="D196" t="array">INDEX('秩1原'!A:A,B196)</f>
        <v/>
      </c>
      <c r="E196" s="73">
        <f ref="E196" t="array">INDEX('秩1原'!E:E,B196)</f>
        <v/>
      </c>
      <c r="F196" s="73">
        <f ref="F196" t="array">INDEX('秩1原'!C:C,B196)</f>
        <v/>
      </c>
      <c r="G196" s="73">
        <f ref="G196" t="array">INDEX('秩1原'!D:D,B196)</f>
        <v/>
      </c>
      <c r="H196" s="74" t="n"/>
      <c r="I196" s="74" t="n"/>
      <c r="J196" s="74" t="n"/>
      <c r="K196" s="74" t="n"/>
      <c r="L196" s="74" t="n"/>
      <c r="M196" s="74" t="n"/>
      <c r="N196" s="74" t="n"/>
      <c r="O196" s="74" t="n"/>
      <c r="P196" s="74" t="n"/>
      <c r="Q196" s="74" t="n"/>
      <c r="R196" s="74" t="n"/>
      <c r="S196" s="74" t="n"/>
      <c r="T196" s="74" t="n"/>
      <c r="U196" s="74" t="n"/>
      <c r="V196" s="74" t="n"/>
      <c r="W196" s="74" t="n"/>
      <c r="X196" s="74" t="n"/>
      <c r="Y196" s="74" t="n"/>
      <c r="Z196" s="74" t="n"/>
    </row>
    <row customHeight="1" ht="18" r="197" s="29">
      <c r="A197" s="18" t="n">
        <v>187</v>
      </c>
      <c r="B197" s="18">
        <f>B196+1</f>
        <v/>
      </c>
      <c r="C197" s="73">
        <f ref="C197" t="array">INDEX('秩1原'!B:B,B197)</f>
        <v/>
      </c>
      <c r="D197" s="73">
        <f ref="D197" t="array">INDEX('秩1原'!A:A,B197)</f>
        <v/>
      </c>
      <c r="E197" s="73">
        <f ref="E197" t="array">INDEX('秩1原'!E:E,B197)</f>
        <v/>
      </c>
      <c r="F197" s="73">
        <f ref="F197" t="array">INDEX('秩1原'!C:C,B197)</f>
        <v/>
      </c>
      <c r="G197" s="73">
        <f ref="G197" t="array">INDEX('秩1原'!D:D,B197)</f>
        <v/>
      </c>
      <c r="H197" s="74" t="n"/>
      <c r="I197" s="74" t="n"/>
      <c r="J197" s="74" t="n"/>
      <c r="K197" s="74" t="n"/>
      <c r="L197" s="74" t="n"/>
      <c r="M197" s="74" t="n"/>
      <c r="N197" s="74" t="n"/>
      <c r="O197" s="74" t="n"/>
      <c r="P197" s="74" t="n"/>
      <c r="Q197" s="74" t="n"/>
      <c r="R197" s="74" t="n"/>
      <c r="S197" s="74" t="n"/>
      <c r="T197" s="74" t="n"/>
      <c r="U197" s="74" t="n"/>
      <c r="V197" s="74" t="n"/>
      <c r="W197" s="74" t="n"/>
      <c r="X197" s="74" t="n"/>
      <c r="Y197" s="74" t="n"/>
      <c r="Z197" s="74" t="n"/>
    </row>
    <row customHeight="1" ht="18" r="198" s="29">
      <c r="A198" s="18" t="n">
        <v>188</v>
      </c>
      <c r="B198" s="18">
        <f>B197+1</f>
        <v/>
      </c>
      <c r="C198" s="73">
        <f ref="C198" t="array">INDEX('秩1原'!B:B,B198)</f>
        <v/>
      </c>
      <c r="D198" s="73">
        <f ref="D198" t="array">INDEX('秩1原'!A:A,B198)</f>
        <v/>
      </c>
      <c r="E198" s="73">
        <f ref="E198" t="array">INDEX('秩1原'!E:E,B198)</f>
        <v/>
      </c>
      <c r="F198" s="73">
        <f ref="F198" t="array">INDEX('秩1原'!C:C,B198)</f>
        <v/>
      </c>
      <c r="G198" s="73">
        <f ref="G198" t="array">INDEX('秩1原'!D:D,B198)</f>
        <v/>
      </c>
      <c r="H198" s="74" t="n"/>
      <c r="I198" s="74" t="n"/>
      <c r="J198" s="74" t="n"/>
      <c r="K198" s="74" t="n"/>
      <c r="L198" s="74" t="n"/>
      <c r="M198" s="74" t="n"/>
      <c r="N198" s="74" t="n"/>
      <c r="O198" s="74" t="n"/>
      <c r="P198" s="74" t="n"/>
      <c r="Q198" s="74" t="n"/>
      <c r="R198" s="74" t="n"/>
      <c r="S198" s="74" t="n"/>
      <c r="T198" s="74" t="n"/>
      <c r="U198" s="74" t="n"/>
      <c r="V198" s="74" t="n"/>
      <c r="W198" s="74" t="n"/>
      <c r="X198" s="74" t="n"/>
      <c r="Y198" s="74" t="n"/>
      <c r="Z198" s="74" t="n"/>
    </row>
    <row customHeight="1" ht="18" r="199" s="29">
      <c r="A199" s="18" t="n">
        <v>189</v>
      </c>
      <c r="B199" s="18">
        <f>B198+1</f>
        <v/>
      </c>
      <c r="C199" s="73">
        <f ref="C199" t="array">INDEX('秩1原'!B:B,B199)</f>
        <v/>
      </c>
      <c r="D199" s="73">
        <f ref="D199" t="array">INDEX('秩1原'!A:A,B199)</f>
        <v/>
      </c>
      <c r="E199" s="73">
        <f ref="E199" t="array">INDEX('秩1原'!E:E,B199)</f>
        <v/>
      </c>
      <c r="F199" s="73">
        <f ref="F199" t="array">INDEX('秩1原'!C:C,B199)</f>
        <v/>
      </c>
      <c r="G199" s="73">
        <f ref="G199" t="array">INDEX('秩1原'!D:D,B199)</f>
        <v/>
      </c>
      <c r="H199" s="74" t="n"/>
      <c r="I199" s="74" t="n"/>
      <c r="J199" s="74" t="n"/>
      <c r="K199" s="74" t="n"/>
      <c r="L199" s="74" t="n"/>
      <c r="M199" s="74" t="n"/>
      <c r="N199" s="74" t="n"/>
      <c r="O199" s="74" t="n"/>
      <c r="P199" s="74" t="n"/>
      <c r="Q199" s="74" t="n"/>
      <c r="R199" s="74" t="n"/>
      <c r="S199" s="74" t="n"/>
      <c r="T199" s="74" t="n"/>
      <c r="U199" s="74" t="n"/>
      <c r="V199" s="74" t="n"/>
      <c r="W199" s="74" t="n"/>
      <c r="X199" s="74" t="n"/>
      <c r="Y199" s="74" t="n"/>
      <c r="Z199" s="74" t="n"/>
    </row>
    <row customHeight="1" ht="18" r="200" s="29">
      <c r="A200" s="18" t="n">
        <v>190</v>
      </c>
      <c r="B200" s="18">
        <f>B199+1</f>
        <v/>
      </c>
      <c r="C200" s="73">
        <f ref="C200" t="array">INDEX('秩1原'!B:B,B200)</f>
        <v/>
      </c>
      <c r="D200" s="73">
        <f ref="D200" t="array">INDEX('秩1原'!A:A,B200)</f>
        <v/>
      </c>
      <c r="E200" s="73">
        <f ref="E200" t="array">INDEX('秩1原'!E:E,B200)</f>
        <v/>
      </c>
      <c r="F200" s="73">
        <f ref="F200" t="array">INDEX('秩1原'!C:C,B200)</f>
        <v/>
      </c>
      <c r="G200" s="73">
        <f ref="G200" t="array">INDEX('秩1原'!D:D,B200)</f>
        <v/>
      </c>
      <c r="H200" s="74" t="n"/>
      <c r="I200" s="74" t="n"/>
      <c r="J200" s="74" t="n"/>
      <c r="K200" s="74" t="n"/>
      <c r="L200" s="74" t="n"/>
      <c r="M200" s="74" t="n"/>
      <c r="N200" s="74" t="n"/>
      <c r="O200" s="74" t="n"/>
      <c r="P200" s="74" t="n"/>
      <c r="Q200" s="74" t="n"/>
      <c r="R200" s="74" t="n"/>
      <c r="S200" s="74" t="n"/>
      <c r="T200" s="74" t="n"/>
      <c r="U200" s="74" t="n"/>
      <c r="V200" s="74" t="n"/>
      <c r="W200" s="74" t="n"/>
      <c r="X200" s="74" t="n"/>
      <c r="Y200" s="74" t="n"/>
      <c r="Z200" s="74" t="n"/>
    </row>
    <row customHeight="1" ht="18" r="201" s="29">
      <c r="A201" s="18" t="n">
        <v>191</v>
      </c>
      <c r="B201" s="18">
        <f>B200+1</f>
        <v/>
      </c>
      <c r="C201" s="73">
        <f ref="C201" t="array">INDEX('秩1原'!B:B,B201)</f>
        <v/>
      </c>
      <c r="D201" s="73">
        <f ref="D201" t="array">INDEX('秩1原'!A:A,B201)</f>
        <v/>
      </c>
      <c r="E201" s="73">
        <f ref="E201" t="array">INDEX('秩1原'!E:E,B201)</f>
        <v/>
      </c>
      <c r="F201" s="73">
        <f ref="F201" t="array">INDEX('秩1原'!C:C,B201)</f>
        <v/>
      </c>
      <c r="G201" s="73">
        <f ref="G201" t="array">INDEX('秩1原'!D:D,B201)</f>
        <v/>
      </c>
      <c r="H201" s="74" t="n"/>
      <c r="I201" s="74" t="n"/>
      <c r="J201" s="74" t="n"/>
      <c r="K201" s="74" t="n"/>
      <c r="L201" s="74" t="n"/>
      <c r="M201" s="74" t="n"/>
      <c r="N201" s="74" t="n"/>
      <c r="O201" s="74" t="n"/>
      <c r="P201" s="74" t="n"/>
      <c r="Q201" s="74" t="n"/>
      <c r="R201" s="74" t="n"/>
      <c r="S201" s="74" t="n"/>
      <c r="T201" s="74" t="n"/>
      <c r="U201" s="74" t="n"/>
      <c r="V201" s="74" t="n"/>
      <c r="W201" s="74" t="n"/>
      <c r="X201" s="74" t="n"/>
      <c r="Y201" s="74" t="n"/>
      <c r="Z201" s="74" t="n"/>
    </row>
    <row customHeight="1" ht="18" r="202" s="29">
      <c r="A202" s="18" t="n">
        <v>192</v>
      </c>
      <c r="B202" s="18">
        <f>B201+1</f>
        <v/>
      </c>
      <c r="C202" s="73">
        <f ref="C202" t="array">INDEX('秩1原'!B:B,B202)</f>
        <v/>
      </c>
      <c r="D202" s="73">
        <f ref="D202" t="array">INDEX('秩1原'!A:A,B202)</f>
        <v/>
      </c>
      <c r="E202" s="73">
        <f ref="E202" t="array">INDEX('秩1原'!E:E,B202)</f>
        <v/>
      </c>
      <c r="F202" s="73">
        <f ref="F202" t="array">INDEX('秩1原'!C:C,B202)</f>
        <v/>
      </c>
      <c r="G202" s="73">
        <f ref="G202" t="array">INDEX('秩1原'!D:D,B202)</f>
        <v/>
      </c>
      <c r="H202" s="74" t="n"/>
      <c r="I202" s="74" t="n"/>
      <c r="J202" s="74" t="n"/>
      <c r="K202" s="74" t="n"/>
      <c r="L202" s="74" t="n"/>
      <c r="M202" s="74" t="n"/>
      <c r="N202" s="74" t="n"/>
      <c r="O202" s="74" t="n"/>
      <c r="P202" s="74" t="n"/>
      <c r="Q202" s="74" t="n"/>
      <c r="R202" s="74" t="n"/>
      <c r="S202" s="74" t="n"/>
      <c r="T202" s="74" t="n"/>
      <c r="U202" s="74" t="n"/>
      <c r="V202" s="74" t="n"/>
      <c r="W202" s="74" t="n"/>
      <c r="X202" s="74" t="n"/>
      <c r="Y202" s="74" t="n"/>
      <c r="Z202" s="74" t="n"/>
    </row>
    <row customHeight="1" ht="18" r="203" s="29">
      <c r="A203" s="18" t="n">
        <v>193</v>
      </c>
      <c r="B203" s="18">
        <f>B202+1</f>
        <v/>
      </c>
      <c r="C203" s="73">
        <f ref="C203" t="array">INDEX('秩1原'!B:B,B203)</f>
        <v/>
      </c>
      <c r="D203" s="73">
        <f ref="D203" t="array">INDEX('秩1原'!A:A,B203)</f>
        <v/>
      </c>
      <c r="E203" s="73">
        <f ref="E203" t="array">INDEX('秩1原'!E:E,B203)</f>
        <v/>
      </c>
      <c r="F203" s="73">
        <f ref="F203" t="array">INDEX('秩1原'!C:C,B203)</f>
        <v/>
      </c>
      <c r="G203" s="73">
        <f ref="G203" t="array">INDEX('秩1原'!D:D,B203)</f>
        <v/>
      </c>
      <c r="H203" s="74" t="n"/>
      <c r="I203" s="74" t="n"/>
      <c r="J203" s="74" t="n"/>
      <c r="K203" s="74" t="n"/>
      <c r="L203" s="74" t="n"/>
      <c r="M203" s="74" t="n"/>
      <c r="N203" s="74" t="n"/>
      <c r="O203" s="74" t="n"/>
      <c r="P203" s="74" t="n"/>
      <c r="Q203" s="74" t="n"/>
      <c r="R203" s="74" t="n"/>
      <c r="S203" s="74" t="n"/>
      <c r="T203" s="74" t="n"/>
      <c r="U203" s="74" t="n"/>
      <c r="V203" s="74" t="n"/>
      <c r="W203" s="74" t="n"/>
      <c r="X203" s="74" t="n"/>
      <c r="Y203" s="74" t="n"/>
      <c r="Z203" s="74" t="n"/>
    </row>
    <row customHeight="1" ht="18" r="204" s="29">
      <c r="A204" s="18" t="n">
        <v>194</v>
      </c>
      <c r="B204" s="18">
        <f>B203+1</f>
        <v/>
      </c>
      <c r="C204" s="73">
        <f ref="C204" t="array">INDEX('秩1原'!B:B,B204)</f>
        <v/>
      </c>
      <c r="D204" s="73">
        <f ref="D204" t="array">INDEX('秩1原'!A:A,B204)</f>
        <v/>
      </c>
      <c r="E204" s="73">
        <f ref="E204" t="array">INDEX('秩1原'!E:E,B204)</f>
        <v/>
      </c>
      <c r="F204" s="73">
        <f ref="F204" t="array">INDEX('秩1原'!C:C,B204)</f>
        <v/>
      </c>
      <c r="G204" s="73">
        <f ref="G204" t="array">INDEX('秩1原'!D:D,B204)</f>
        <v/>
      </c>
      <c r="H204" s="74" t="n"/>
      <c r="I204" s="74" t="n"/>
      <c r="J204" s="74" t="n"/>
      <c r="K204" s="74" t="n"/>
      <c r="L204" s="74" t="n"/>
      <c r="M204" s="74" t="n"/>
      <c r="N204" s="74" t="n"/>
      <c r="O204" s="74" t="n"/>
      <c r="P204" s="74" t="n"/>
      <c r="Q204" s="74" t="n"/>
      <c r="R204" s="74" t="n"/>
      <c r="S204" s="74" t="n"/>
      <c r="T204" s="74" t="n"/>
      <c r="U204" s="74" t="n"/>
      <c r="V204" s="74" t="n"/>
      <c r="W204" s="74" t="n"/>
      <c r="X204" s="74" t="n"/>
      <c r="Y204" s="74" t="n"/>
      <c r="Z204" s="74" t="n"/>
    </row>
    <row customHeight="1" ht="18" r="205" s="29">
      <c r="A205" s="18" t="n">
        <v>195</v>
      </c>
      <c r="B205" s="18">
        <f>B204+1</f>
        <v/>
      </c>
      <c r="C205" s="73">
        <f ref="C205" t="array">INDEX('秩1原'!B:B,B205)</f>
        <v/>
      </c>
      <c r="D205" s="73">
        <f ref="D205" t="array">INDEX('秩1原'!A:A,B205)</f>
        <v/>
      </c>
      <c r="E205" s="73">
        <f ref="E205" t="array">INDEX('秩1原'!E:E,B205)</f>
        <v/>
      </c>
      <c r="F205" s="73">
        <f ref="F205" t="array">INDEX('秩1原'!C:C,B205)</f>
        <v/>
      </c>
      <c r="G205" s="73">
        <f ref="G205" t="array">INDEX('秩1原'!D:D,B205)</f>
        <v/>
      </c>
      <c r="H205" s="74" t="n"/>
      <c r="I205" s="74" t="n"/>
      <c r="J205" s="74" t="n"/>
      <c r="K205" s="74" t="n"/>
      <c r="L205" s="74" t="n"/>
      <c r="M205" s="74" t="n"/>
      <c r="N205" s="74" t="n"/>
      <c r="O205" s="74" t="n"/>
      <c r="P205" s="74" t="n"/>
      <c r="Q205" s="74" t="n"/>
      <c r="R205" s="74" t="n"/>
      <c r="S205" s="74" t="n"/>
      <c r="T205" s="74" t="n"/>
      <c r="U205" s="74" t="n"/>
      <c r="V205" s="74" t="n"/>
      <c r="W205" s="74" t="n"/>
      <c r="X205" s="74" t="n"/>
      <c r="Y205" s="74" t="n"/>
      <c r="Z205" s="74" t="n"/>
    </row>
    <row customHeight="1" ht="18" r="206" s="29">
      <c r="A206" s="18" t="n">
        <v>196</v>
      </c>
      <c r="B206" s="18">
        <f>B205+1</f>
        <v/>
      </c>
      <c r="C206" s="73">
        <f ref="C206" t="array">INDEX('秩1原'!B:B,B206)</f>
        <v/>
      </c>
      <c r="D206" s="73">
        <f ref="D206" t="array">INDEX('秩1原'!A:A,B206)</f>
        <v/>
      </c>
      <c r="E206" s="73">
        <f ref="E206" t="array">INDEX('秩1原'!E:E,B206)</f>
        <v/>
      </c>
      <c r="F206" s="73">
        <f ref="F206" t="array">INDEX('秩1原'!C:C,B206)</f>
        <v/>
      </c>
      <c r="G206" s="73">
        <f ref="G206" t="array">INDEX('秩1原'!D:D,B206)</f>
        <v/>
      </c>
      <c r="H206" s="74" t="n"/>
      <c r="I206" s="74" t="n"/>
      <c r="J206" s="74" t="n"/>
      <c r="K206" s="74" t="n"/>
      <c r="L206" s="74" t="n"/>
      <c r="M206" s="74" t="n"/>
      <c r="N206" s="74" t="n"/>
      <c r="O206" s="74" t="n"/>
      <c r="P206" s="74" t="n"/>
      <c r="Q206" s="74" t="n"/>
      <c r="R206" s="74" t="n"/>
      <c r="S206" s="74" t="n"/>
      <c r="T206" s="74" t="n"/>
      <c r="U206" s="74" t="n"/>
      <c r="V206" s="74" t="n"/>
      <c r="W206" s="74" t="n"/>
      <c r="X206" s="74" t="n"/>
      <c r="Y206" s="74" t="n"/>
      <c r="Z206" s="74" t="n"/>
    </row>
    <row customHeight="1" ht="18" r="207" s="29">
      <c r="A207" s="18" t="n">
        <v>197</v>
      </c>
      <c r="B207" s="18">
        <f>B206+1</f>
        <v/>
      </c>
      <c r="C207" s="73">
        <f ref="C207" t="array">INDEX('秩1原'!B:B,B207)</f>
        <v/>
      </c>
      <c r="D207" s="73">
        <f ref="D207" t="array">INDEX('秩1原'!A:A,B207)</f>
        <v/>
      </c>
      <c r="E207" s="73">
        <f ref="E207" t="array">INDEX('秩1原'!E:E,B207)</f>
        <v/>
      </c>
      <c r="F207" s="73">
        <f ref="F207" t="array">INDEX('秩1原'!C:C,B207)</f>
        <v/>
      </c>
      <c r="G207" s="73">
        <f ref="G207" t="array">INDEX('秩1原'!D:D,B207)</f>
        <v/>
      </c>
      <c r="H207" s="74" t="n"/>
      <c r="I207" s="74" t="n"/>
      <c r="J207" s="74" t="n"/>
      <c r="K207" s="74" t="n"/>
      <c r="L207" s="74" t="n"/>
      <c r="M207" s="74" t="n"/>
      <c r="N207" s="74" t="n"/>
      <c r="O207" s="74" t="n"/>
      <c r="P207" s="74" t="n"/>
      <c r="Q207" s="74" t="n"/>
      <c r="R207" s="74" t="n"/>
      <c r="S207" s="74" t="n"/>
      <c r="T207" s="74" t="n"/>
      <c r="U207" s="74" t="n"/>
      <c r="V207" s="74" t="n"/>
      <c r="W207" s="74" t="n"/>
      <c r="X207" s="74" t="n"/>
      <c r="Y207" s="74" t="n"/>
      <c r="Z207" s="74" t="n"/>
    </row>
    <row customHeight="1" ht="18" r="208" s="29">
      <c r="A208" s="18" t="n">
        <v>198</v>
      </c>
      <c r="B208" s="18">
        <f>B207+1</f>
        <v/>
      </c>
      <c r="C208" s="73">
        <f ref="C208" t="array">INDEX('秩1原'!B:B,B208)</f>
        <v/>
      </c>
      <c r="D208" s="73">
        <f ref="D208" t="array">INDEX('秩1原'!A:A,B208)</f>
        <v/>
      </c>
      <c r="E208" s="73">
        <f ref="E208" t="array">INDEX('秩1原'!E:E,B208)</f>
        <v/>
      </c>
      <c r="F208" s="73">
        <f ref="F208" t="array">INDEX('秩1原'!C:C,B208)</f>
        <v/>
      </c>
      <c r="G208" s="73">
        <f ref="G208" t="array">INDEX('秩1原'!D:D,B208)</f>
        <v/>
      </c>
      <c r="H208" s="74" t="n"/>
      <c r="I208" s="74" t="n"/>
      <c r="J208" s="74" t="n"/>
      <c r="K208" s="74" t="n"/>
      <c r="L208" s="74" t="n"/>
      <c r="M208" s="74" t="n"/>
      <c r="N208" s="74" t="n"/>
      <c r="O208" s="74" t="n"/>
      <c r="P208" s="74" t="n"/>
      <c r="Q208" s="74" t="n"/>
      <c r="R208" s="74" t="n"/>
      <c r="S208" s="74" t="n"/>
      <c r="T208" s="74" t="n"/>
      <c r="U208" s="74" t="n"/>
      <c r="V208" s="74" t="n"/>
      <c r="W208" s="74" t="n"/>
      <c r="X208" s="74" t="n"/>
      <c r="Y208" s="74" t="n"/>
      <c r="Z208" s="74" t="n"/>
    </row>
    <row customHeight="1" ht="18" r="209" s="29">
      <c r="A209" s="18" t="n">
        <v>199</v>
      </c>
      <c r="B209" s="18">
        <f>B208+1</f>
        <v/>
      </c>
      <c r="C209" s="73">
        <f ref="C209" t="array">INDEX('秩1原'!B:B,B209)</f>
        <v/>
      </c>
      <c r="D209" s="73">
        <f ref="D209" t="array">INDEX('秩1原'!A:A,B209)</f>
        <v/>
      </c>
      <c r="E209" s="73">
        <f ref="E209" t="array">INDEX('秩1原'!E:E,B209)</f>
        <v/>
      </c>
      <c r="F209" s="73">
        <f ref="F209" t="array">INDEX('秩1原'!C:C,B209)</f>
        <v/>
      </c>
      <c r="G209" s="73">
        <f ref="G209" t="array">INDEX('秩1原'!D:D,B209)</f>
        <v/>
      </c>
      <c r="H209" s="74" t="n"/>
      <c r="I209" s="74" t="n"/>
      <c r="J209" s="74" t="n"/>
      <c r="K209" s="74" t="n"/>
      <c r="L209" s="74" t="n"/>
      <c r="M209" s="74" t="n"/>
      <c r="N209" s="74" t="n"/>
      <c r="O209" s="74" t="n"/>
      <c r="P209" s="74" t="n"/>
      <c r="Q209" s="74" t="n"/>
      <c r="R209" s="74" t="n"/>
      <c r="S209" s="74" t="n"/>
      <c r="T209" s="74" t="n"/>
      <c r="U209" s="74" t="n"/>
      <c r="V209" s="74" t="n"/>
      <c r="W209" s="74" t="n"/>
      <c r="X209" s="74" t="n"/>
      <c r="Y209" s="74" t="n"/>
      <c r="Z209" s="74" t="n"/>
    </row>
    <row customHeight="1" ht="18" r="210" s="29">
      <c r="A210" s="18" t="n">
        <v>200</v>
      </c>
      <c r="B210" s="18">
        <f>B209+1</f>
        <v/>
      </c>
      <c r="C210" s="73">
        <f ref="C210" t="array">INDEX('秩1原'!B:B,B210)</f>
        <v/>
      </c>
      <c r="D210" s="73">
        <f ref="D210" t="array">INDEX('秩1原'!A:A,B210)</f>
        <v/>
      </c>
      <c r="E210" s="73">
        <f ref="E210" t="array">INDEX('秩1原'!E:E,B210)</f>
        <v/>
      </c>
      <c r="F210" s="73">
        <f ref="F210" t="array">INDEX('秩1原'!C:C,B210)</f>
        <v/>
      </c>
      <c r="G210" s="73">
        <f ref="G210" t="array">INDEX('秩1原'!D:D,B210)</f>
        <v/>
      </c>
      <c r="H210" s="74" t="n"/>
      <c r="I210" s="74" t="n"/>
      <c r="J210" s="74" t="n"/>
      <c r="K210" s="74" t="n"/>
      <c r="L210" s="74" t="n"/>
      <c r="M210" s="74" t="n"/>
      <c r="N210" s="74" t="n"/>
      <c r="O210" s="74" t="n"/>
      <c r="P210" s="74" t="n"/>
      <c r="Q210" s="74" t="n"/>
      <c r="R210" s="74" t="n"/>
      <c r="S210" s="74" t="n"/>
      <c r="T210" s="74" t="n"/>
      <c r="U210" s="74" t="n"/>
      <c r="V210" s="74" t="n"/>
      <c r="W210" s="74" t="n"/>
      <c r="X210" s="74" t="n"/>
      <c r="Y210" s="74" t="n"/>
      <c r="Z210" s="74" t="n"/>
    </row>
    <row customHeight="1" ht="39.75" r="211" s="29">
      <c r="A211" s="72" t="n"/>
      <c r="B211" s="72" t="n"/>
      <c r="C211" s="72" t="inlineStr">
        <is>
          <t>各校選手名單及號碼對照表</t>
        </is>
      </c>
      <c r="H211" s="72" t="n"/>
      <c r="I211" s="72" t="n"/>
      <c r="J211" s="72" t="n"/>
      <c r="K211" s="72" t="n"/>
      <c r="L211" s="72" t="n"/>
      <c r="M211" s="72" t="n"/>
      <c r="N211" s="72" t="n"/>
      <c r="O211" s="72" t="n"/>
      <c r="P211" s="72" t="n"/>
      <c r="Q211" s="72" t="n"/>
      <c r="R211" s="72" t="n"/>
      <c r="S211" s="72" t="n"/>
      <c r="T211" s="72" t="n"/>
      <c r="U211" s="72" t="n"/>
      <c r="V211" s="72" t="n"/>
      <c r="W211" s="72" t="n"/>
      <c r="X211" s="72" t="n"/>
      <c r="Y211" s="72" t="n"/>
      <c r="Z211" s="72" t="n"/>
    </row>
    <row customHeight="1" ht="24.75" r="212" s="29">
      <c r="A212" s="18" t="n"/>
      <c r="B212" s="18" t="n"/>
      <c r="C212" s="60" t="inlineStr">
        <is>
          <t>學校</t>
        </is>
      </c>
      <c r="D212" s="60" t="inlineStr">
        <is>
          <t>組別</t>
        </is>
      </c>
      <c r="E212" s="60" t="inlineStr">
        <is>
          <t>編號</t>
        </is>
      </c>
      <c r="F212" s="60" t="inlineStr">
        <is>
          <t>學生</t>
        </is>
      </c>
      <c r="G212" s="60" t="inlineStr">
        <is>
          <t>指導教師</t>
        </is>
      </c>
      <c r="H212" s="18" t="n"/>
      <c r="I212" s="18" t="n"/>
      <c r="J212" s="18" t="n"/>
      <c r="K212" s="18" t="n"/>
      <c r="L212" s="18" t="n"/>
      <c r="M212" s="18" t="n"/>
      <c r="N212" s="18" t="n"/>
      <c r="O212" s="18" t="n"/>
      <c r="P212" s="18" t="n"/>
      <c r="Q212" s="18" t="n"/>
      <c r="R212" s="18" t="n"/>
      <c r="S212" s="18" t="n"/>
      <c r="T212" s="18" t="n"/>
      <c r="U212" s="18" t="n"/>
      <c r="V212" s="18" t="n"/>
      <c r="W212" s="18" t="n"/>
      <c r="X212" s="18" t="n"/>
      <c r="Y212" s="18" t="n"/>
      <c r="Z212" s="18" t="n"/>
    </row>
    <row customHeight="1" ht="18" r="213" s="29">
      <c r="A213" s="18" t="n">
        <v>161</v>
      </c>
      <c r="B213" s="18" t="n">
        <v>201</v>
      </c>
      <c r="C213" s="73">
        <f ref="C213" t="array">INDEX('秩1原'!B:B,B213)</f>
        <v/>
      </c>
      <c r="D213" s="73">
        <f ref="D213" t="array">INDEX('秩1原'!A:A,B213)</f>
        <v/>
      </c>
      <c r="E213" s="73">
        <f ref="E213" t="array">INDEX('秩1原'!E:E,B213)</f>
        <v/>
      </c>
      <c r="F213" s="73">
        <f ref="F213" t="array">INDEX('秩1原'!C:C,B213)</f>
        <v/>
      </c>
      <c r="G213" s="73">
        <f ref="G213" t="array">INDEX('秩1原'!D:D,B213)</f>
        <v/>
      </c>
      <c r="H213" s="18" t="n"/>
      <c r="I213" s="18" t="n"/>
      <c r="J213" s="18" t="n"/>
      <c r="K213" s="18" t="n"/>
      <c r="L213" s="18" t="n"/>
      <c r="M213" s="18" t="n"/>
      <c r="N213" s="18" t="n"/>
      <c r="O213" s="18" t="n"/>
      <c r="P213" s="18" t="n"/>
      <c r="Q213" s="18" t="n"/>
      <c r="R213" s="18" t="n"/>
      <c r="S213" s="18" t="n"/>
      <c r="T213" s="18" t="n"/>
      <c r="U213" s="18" t="n"/>
      <c r="V213" s="18" t="n"/>
      <c r="W213" s="18" t="n"/>
      <c r="X213" s="18" t="n"/>
      <c r="Y213" s="18" t="n"/>
      <c r="Z213" s="18" t="n"/>
    </row>
    <row customHeight="1" ht="18" r="214" s="29">
      <c r="A214" s="18" t="n">
        <v>162</v>
      </c>
      <c r="B214" s="18">
        <f>B213+1</f>
        <v/>
      </c>
      <c r="C214" s="73">
        <f ref="C214" t="array">INDEX('秩1原'!B:B,B214)</f>
        <v/>
      </c>
      <c r="D214" s="73">
        <f ref="D214" t="array">INDEX('秩1原'!A:A,B214)</f>
        <v/>
      </c>
      <c r="E214" s="73">
        <f ref="E214" t="array">INDEX('秩1原'!E:E,B214)</f>
        <v/>
      </c>
      <c r="F214" s="73">
        <f ref="F214" t="array">INDEX('秩1原'!C:C,B214)</f>
        <v/>
      </c>
      <c r="G214" s="73">
        <f ref="G214" t="array">INDEX('秩1原'!D:D,B214)</f>
        <v/>
      </c>
      <c r="H214" s="18" t="n"/>
      <c r="I214" s="18" t="n"/>
      <c r="J214" s="18" t="n"/>
      <c r="K214" s="18" t="n"/>
      <c r="L214" s="18" t="n"/>
      <c r="M214" s="18" t="n"/>
      <c r="N214" s="18" t="n"/>
      <c r="O214" s="18" t="n"/>
      <c r="P214" s="18" t="n"/>
      <c r="Q214" s="18" t="n"/>
      <c r="R214" s="18" t="n"/>
      <c r="S214" s="18" t="n"/>
      <c r="T214" s="18" t="n"/>
      <c r="U214" s="18" t="n"/>
      <c r="V214" s="18" t="n"/>
      <c r="W214" s="18" t="n"/>
      <c r="X214" s="18" t="n"/>
      <c r="Y214" s="18" t="n"/>
      <c r="Z214" s="18" t="n"/>
    </row>
    <row customHeight="1" ht="18" r="215" s="29">
      <c r="A215" s="18" t="n">
        <v>163</v>
      </c>
      <c r="B215" s="18">
        <f>B214+1</f>
        <v/>
      </c>
      <c r="C215" s="73">
        <f ref="C215" t="array">INDEX('秩1原'!B:B,B215)</f>
        <v/>
      </c>
      <c r="D215" s="73">
        <f ref="D215" t="array">INDEX('秩1原'!A:A,B215)</f>
        <v/>
      </c>
      <c r="E215" s="73">
        <f ref="E215" t="array">INDEX('秩1原'!E:E,B215)</f>
        <v/>
      </c>
      <c r="F215" s="73">
        <f ref="F215" t="array">INDEX('秩1原'!C:C,B215)</f>
        <v/>
      </c>
      <c r="G215" s="73">
        <f ref="G215" t="array">INDEX('秩1原'!D:D,B215)</f>
        <v/>
      </c>
      <c r="H215" s="74" t="n"/>
      <c r="I215" s="74" t="n"/>
      <c r="J215" s="74" t="n"/>
      <c r="K215" s="74" t="n"/>
      <c r="L215" s="74" t="n"/>
      <c r="M215" s="74" t="n"/>
      <c r="N215" s="74" t="n"/>
      <c r="O215" s="74" t="n"/>
      <c r="P215" s="74" t="n"/>
      <c r="Q215" s="74" t="n"/>
      <c r="R215" s="74" t="n"/>
      <c r="S215" s="74" t="n"/>
      <c r="T215" s="74" t="n"/>
      <c r="U215" s="74" t="n"/>
      <c r="V215" s="74" t="n"/>
      <c r="W215" s="74" t="n"/>
      <c r="X215" s="74" t="n"/>
      <c r="Y215" s="74" t="n"/>
      <c r="Z215" s="74" t="n"/>
    </row>
    <row customHeight="1" ht="18" r="216" s="29">
      <c r="A216" s="18" t="n">
        <v>164</v>
      </c>
      <c r="B216" s="18">
        <f>B215+1</f>
        <v/>
      </c>
      <c r="C216" s="73">
        <f ref="C216" t="array">INDEX('秩1原'!B:B,B216)</f>
        <v/>
      </c>
      <c r="D216" s="73">
        <f ref="D216" t="array">INDEX('秩1原'!A:A,B216)</f>
        <v/>
      </c>
      <c r="E216" s="73">
        <f ref="E216" t="array">INDEX('秩1原'!E:E,B216)</f>
        <v/>
      </c>
      <c r="F216" s="73">
        <f ref="F216" t="array">INDEX('秩1原'!C:C,B216)</f>
        <v/>
      </c>
      <c r="G216" s="73">
        <f ref="G216" t="array">INDEX('秩1原'!D:D,B216)</f>
        <v/>
      </c>
      <c r="H216" s="74" t="n"/>
      <c r="I216" s="74" t="n"/>
      <c r="J216" s="74" t="n"/>
      <c r="K216" s="74" t="n"/>
      <c r="L216" s="74" t="n"/>
      <c r="M216" s="74" t="n"/>
      <c r="N216" s="74" t="n"/>
      <c r="O216" s="74" t="n"/>
      <c r="P216" s="74" t="n"/>
      <c r="Q216" s="74" t="n"/>
      <c r="R216" s="74" t="n"/>
      <c r="S216" s="74" t="n"/>
      <c r="T216" s="74" t="n"/>
      <c r="U216" s="74" t="n"/>
      <c r="V216" s="74" t="n"/>
      <c r="W216" s="74" t="n"/>
      <c r="X216" s="74" t="n"/>
      <c r="Y216" s="74" t="n"/>
      <c r="Z216" s="74" t="n"/>
    </row>
    <row customHeight="1" ht="18" r="217" s="29">
      <c r="A217" s="18" t="n">
        <v>165</v>
      </c>
      <c r="B217" s="18">
        <f>B216+1</f>
        <v/>
      </c>
      <c r="C217" s="73">
        <f ref="C217" t="array">INDEX('秩1原'!B:B,B217)</f>
        <v/>
      </c>
      <c r="D217" s="73">
        <f ref="D217" t="array">INDEX('秩1原'!A:A,B217)</f>
        <v/>
      </c>
      <c r="E217" s="73">
        <f ref="E217" t="array">INDEX('秩1原'!E:E,B217)</f>
        <v/>
      </c>
      <c r="F217" s="73">
        <f ref="F217" t="array">INDEX('秩1原'!C:C,B217)</f>
        <v/>
      </c>
      <c r="G217" s="73">
        <f ref="G217" t="array">INDEX('秩1原'!D:D,B217)</f>
        <v/>
      </c>
      <c r="H217" s="74" t="n"/>
      <c r="I217" s="74" t="n"/>
      <c r="J217" s="74" t="n"/>
      <c r="K217" s="74" t="n"/>
      <c r="L217" s="74" t="n"/>
      <c r="M217" s="74" t="n"/>
      <c r="N217" s="74" t="n"/>
      <c r="O217" s="74" t="n"/>
      <c r="P217" s="74" t="n"/>
      <c r="Q217" s="74" t="n"/>
      <c r="R217" s="74" t="n"/>
      <c r="S217" s="74" t="n"/>
      <c r="T217" s="74" t="n"/>
      <c r="U217" s="74" t="n"/>
      <c r="V217" s="74" t="n"/>
      <c r="W217" s="74" t="n"/>
      <c r="X217" s="74" t="n"/>
      <c r="Y217" s="74" t="n"/>
      <c r="Z217" s="74" t="n"/>
    </row>
    <row customHeight="1" ht="18" r="218" s="29">
      <c r="A218" s="18" t="n">
        <v>166</v>
      </c>
      <c r="B218" s="18">
        <f>B217+1</f>
        <v/>
      </c>
      <c r="C218" s="73">
        <f ref="C218" t="array">INDEX('秩1原'!B:B,B218)</f>
        <v/>
      </c>
      <c r="D218" s="73">
        <f ref="D218" t="array">INDEX('秩1原'!A:A,B218)</f>
        <v/>
      </c>
      <c r="E218" s="73">
        <f ref="E218" t="array">INDEX('秩1原'!E:E,B218)</f>
        <v/>
      </c>
      <c r="F218" s="73">
        <f ref="F218" t="array">INDEX('秩1原'!C:C,B218)</f>
        <v/>
      </c>
      <c r="G218" s="73">
        <f ref="G218" t="array">INDEX('秩1原'!D:D,B218)</f>
        <v/>
      </c>
      <c r="H218" s="74" t="n"/>
      <c r="I218" s="74" t="n"/>
      <c r="J218" s="74" t="n"/>
      <c r="K218" s="74" t="n"/>
      <c r="L218" s="74" t="n"/>
      <c r="M218" s="74" t="n"/>
      <c r="N218" s="74" t="n"/>
      <c r="O218" s="74" t="n"/>
      <c r="P218" s="74" t="n"/>
      <c r="Q218" s="74" t="n"/>
      <c r="R218" s="74" t="n"/>
      <c r="S218" s="74" t="n"/>
      <c r="T218" s="74" t="n"/>
      <c r="U218" s="74" t="n"/>
      <c r="V218" s="74" t="n"/>
      <c r="W218" s="74" t="n"/>
      <c r="X218" s="74" t="n"/>
      <c r="Y218" s="74" t="n"/>
      <c r="Z218" s="74" t="n"/>
    </row>
    <row customHeight="1" ht="18" r="219" s="29">
      <c r="A219" s="18" t="n">
        <v>167</v>
      </c>
      <c r="B219" s="18">
        <f>B218+1</f>
        <v/>
      </c>
      <c r="C219" s="73">
        <f ref="C219" t="array">INDEX('秩1原'!B:B,B219)</f>
        <v/>
      </c>
      <c r="D219" s="73">
        <f ref="D219" t="array">INDEX('秩1原'!A:A,B219)</f>
        <v/>
      </c>
      <c r="E219" s="73">
        <f ref="E219" t="array">INDEX('秩1原'!E:E,B219)</f>
        <v/>
      </c>
      <c r="F219" s="73">
        <f ref="F219" t="array">INDEX('秩1原'!C:C,B219)</f>
        <v/>
      </c>
      <c r="G219" s="73">
        <f ref="G219" t="array">INDEX('秩1原'!D:D,B219)</f>
        <v/>
      </c>
      <c r="H219" s="74" t="n"/>
      <c r="I219" s="74" t="n"/>
      <c r="J219" s="74" t="n"/>
      <c r="K219" s="74" t="n"/>
      <c r="L219" s="74" t="n"/>
      <c r="M219" s="74" t="n"/>
      <c r="N219" s="74" t="n"/>
      <c r="O219" s="74" t="n"/>
      <c r="P219" s="74" t="n"/>
      <c r="Q219" s="74" t="n"/>
      <c r="R219" s="74" t="n"/>
      <c r="S219" s="74" t="n"/>
      <c r="T219" s="74" t="n"/>
      <c r="U219" s="74" t="n"/>
      <c r="V219" s="74" t="n"/>
      <c r="W219" s="74" t="n"/>
      <c r="X219" s="74" t="n"/>
      <c r="Y219" s="74" t="n"/>
      <c r="Z219" s="74" t="n"/>
    </row>
    <row customHeight="1" ht="18" r="220" s="29">
      <c r="A220" s="18" t="n">
        <v>168</v>
      </c>
      <c r="B220" s="18">
        <f>B219+1</f>
        <v/>
      </c>
      <c r="C220" s="73">
        <f ref="C220" t="array">INDEX('秩1原'!B:B,B220)</f>
        <v/>
      </c>
      <c r="D220" s="73">
        <f ref="D220" t="array">INDEX('秩1原'!A:A,B220)</f>
        <v/>
      </c>
      <c r="E220" s="73">
        <f ref="E220" t="array">INDEX('秩1原'!E:E,B220)</f>
        <v/>
      </c>
      <c r="F220" s="73">
        <f ref="F220" t="array">INDEX('秩1原'!C:C,B220)</f>
        <v/>
      </c>
      <c r="G220" s="73">
        <f ref="G220" t="array">INDEX('秩1原'!D:D,B220)</f>
        <v/>
      </c>
      <c r="H220" s="74" t="n"/>
      <c r="I220" s="74" t="n"/>
      <c r="J220" s="74" t="n"/>
      <c r="K220" s="74" t="n"/>
      <c r="L220" s="74" t="n"/>
      <c r="M220" s="74" t="n"/>
      <c r="N220" s="74" t="n"/>
      <c r="O220" s="74" t="n"/>
      <c r="P220" s="74" t="n"/>
      <c r="Q220" s="74" t="n"/>
      <c r="R220" s="74" t="n"/>
      <c r="S220" s="74" t="n"/>
      <c r="T220" s="74" t="n"/>
      <c r="U220" s="74" t="n"/>
      <c r="V220" s="74" t="n"/>
      <c r="W220" s="74" t="n"/>
      <c r="X220" s="74" t="n"/>
      <c r="Y220" s="74" t="n"/>
      <c r="Z220" s="74" t="n"/>
    </row>
    <row customHeight="1" ht="18" r="221" s="29">
      <c r="A221" s="18" t="n">
        <v>169</v>
      </c>
      <c r="B221" s="18">
        <f>B220+1</f>
        <v/>
      </c>
      <c r="C221" s="73">
        <f ref="C221" t="array">INDEX('秩1原'!B:B,B221)</f>
        <v/>
      </c>
      <c r="D221" s="73">
        <f ref="D221" t="array">INDEX('秩1原'!A:A,B221)</f>
        <v/>
      </c>
      <c r="E221" s="73">
        <f ref="E221" t="array">INDEX('秩1原'!E:E,B221)</f>
        <v/>
      </c>
      <c r="F221" s="73">
        <f ref="F221" t="array">INDEX('秩1原'!C:C,B221)</f>
        <v/>
      </c>
      <c r="G221" s="73">
        <f ref="G221" t="array">INDEX('秩1原'!D:D,B221)</f>
        <v/>
      </c>
      <c r="H221" s="74" t="n"/>
      <c r="I221" s="74" t="n"/>
      <c r="J221" s="74" t="n"/>
      <c r="K221" s="74" t="n"/>
      <c r="L221" s="74" t="n"/>
      <c r="M221" s="74" t="n"/>
      <c r="N221" s="74" t="n"/>
      <c r="O221" s="74" t="n"/>
      <c r="P221" s="74" t="n"/>
      <c r="Q221" s="74" t="n"/>
      <c r="R221" s="74" t="n"/>
      <c r="S221" s="74" t="n"/>
      <c r="T221" s="74" t="n"/>
      <c r="U221" s="74" t="n"/>
      <c r="V221" s="74" t="n"/>
      <c r="W221" s="74" t="n"/>
      <c r="X221" s="74" t="n"/>
      <c r="Y221" s="74" t="n"/>
      <c r="Z221" s="74" t="n"/>
    </row>
    <row customHeight="1" ht="18" r="222" s="29">
      <c r="A222" s="18" t="n">
        <v>170</v>
      </c>
      <c r="B222" s="18">
        <f>B221+1</f>
        <v/>
      </c>
      <c r="C222" s="73">
        <f ref="C222" t="array">INDEX('秩1原'!B:B,B222)</f>
        <v/>
      </c>
      <c r="D222" s="73">
        <f ref="D222" t="array">INDEX('秩1原'!A:A,B222)</f>
        <v/>
      </c>
      <c r="E222" s="73">
        <f ref="E222" t="array">INDEX('秩1原'!E:E,B222)</f>
        <v/>
      </c>
      <c r="F222" s="73">
        <f ref="F222" t="array">INDEX('秩1原'!C:C,B222)</f>
        <v/>
      </c>
      <c r="G222" s="73">
        <f ref="G222" t="array">INDEX('秩1原'!D:D,B222)</f>
        <v/>
      </c>
      <c r="H222" s="74" t="n"/>
      <c r="I222" s="74" t="n"/>
      <c r="J222" s="74" t="n"/>
      <c r="K222" s="74" t="n"/>
      <c r="L222" s="74" t="n"/>
      <c r="M222" s="74" t="n"/>
      <c r="N222" s="74" t="n"/>
      <c r="O222" s="74" t="n"/>
      <c r="P222" s="74" t="n"/>
      <c r="Q222" s="74" t="n"/>
      <c r="R222" s="74" t="n"/>
      <c r="S222" s="74" t="n"/>
      <c r="T222" s="74" t="n"/>
      <c r="U222" s="74" t="n"/>
      <c r="V222" s="74" t="n"/>
      <c r="W222" s="74" t="n"/>
      <c r="X222" s="74" t="n"/>
      <c r="Y222" s="74" t="n"/>
      <c r="Z222" s="74" t="n"/>
    </row>
    <row customHeight="1" ht="18" r="223" s="29">
      <c r="A223" s="18" t="n">
        <v>171</v>
      </c>
      <c r="B223" s="18">
        <f>B222+1</f>
        <v/>
      </c>
      <c r="C223" s="73">
        <f ref="C223" t="array">INDEX('秩1原'!B:B,B223)</f>
        <v/>
      </c>
      <c r="D223" s="73">
        <f ref="D223" t="array">INDEX('秩1原'!A:A,B223)</f>
        <v/>
      </c>
      <c r="E223" s="73">
        <f ref="E223" t="array">INDEX('秩1原'!E:E,B223)</f>
        <v/>
      </c>
      <c r="F223" s="73">
        <f ref="F223" t="array">INDEX('秩1原'!C:C,B223)</f>
        <v/>
      </c>
      <c r="G223" s="73">
        <f ref="G223" t="array">INDEX('秩1原'!D:D,B223)</f>
        <v/>
      </c>
      <c r="H223" s="74" t="n"/>
      <c r="I223" s="74" t="n"/>
      <c r="J223" s="74" t="n"/>
      <c r="K223" s="74" t="n"/>
      <c r="L223" s="74" t="n"/>
      <c r="M223" s="74" t="n"/>
      <c r="N223" s="74" t="n"/>
      <c r="O223" s="74" t="n"/>
      <c r="P223" s="74" t="n"/>
      <c r="Q223" s="74" t="n"/>
      <c r="R223" s="74" t="n"/>
      <c r="S223" s="74" t="n"/>
      <c r="T223" s="74" t="n"/>
      <c r="U223" s="74" t="n"/>
      <c r="V223" s="74" t="n"/>
      <c r="W223" s="74" t="n"/>
      <c r="X223" s="74" t="n"/>
      <c r="Y223" s="74" t="n"/>
      <c r="Z223" s="74" t="n"/>
    </row>
    <row customHeight="1" ht="18" r="224" s="29">
      <c r="A224" s="18" t="n">
        <v>172</v>
      </c>
      <c r="B224" s="18">
        <f>B223+1</f>
        <v/>
      </c>
      <c r="C224" s="73">
        <f ref="C224" t="array">INDEX('秩1原'!B:B,B224)</f>
        <v/>
      </c>
      <c r="D224" s="73">
        <f ref="D224" t="array">INDEX('秩1原'!A:A,B224)</f>
        <v/>
      </c>
      <c r="E224" s="73">
        <f ref="E224" t="array">INDEX('秩1原'!E:E,B224)</f>
        <v/>
      </c>
      <c r="F224" s="73">
        <f ref="F224" t="array">INDEX('秩1原'!C:C,B224)</f>
        <v/>
      </c>
      <c r="G224" s="73">
        <f ref="G224" t="array">INDEX('秩1原'!D:D,B224)</f>
        <v/>
      </c>
      <c r="H224" s="74" t="n"/>
      <c r="I224" s="74" t="n"/>
      <c r="J224" s="74" t="n"/>
      <c r="K224" s="74" t="n"/>
      <c r="L224" s="74" t="n"/>
      <c r="M224" s="74" t="n"/>
      <c r="N224" s="74" t="n"/>
      <c r="O224" s="74" t="n"/>
      <c r="P224" s="74" t="n"/>
      <c r="Q224" s="74" t="n"/>
      <c r="R224" s="74" t="n"/>
      <c r="S224" s="74" t="n"/>
      <c r="T224" s="74" t="n"/>
      <c r="U224" s="74" t="n"/>
      <c r="V224" s="74" t="n"/>
      <c r="W224" s="74" t="n"/>
      <c r="X224" s="74" t="n"/>
      <c r="Y224" s="74" t="n"/>
      <c r="Z224" s="74" t="n"/>
    </row>
    <row customHeight="1" ht="18" r="225" s="29">
      <c r="A225" s="18" t="n">
        <v>173</v>
      </c>
      <c r="B225" s="18">
        <f>B224+1</f>
        <v/>
      </c>
      <c r="C225" s="73">
        <f ref="C225" t="array">INDEX('秩1原'!B:B,B225)</f>
        <v/>
      </c>
      <c r="D225" s="73">
        <f ref="D225" t="array">INDEX('秩1原'!A:A,B225)</f>
        <v/>
      </c>
      <c r="E225" s="73">
        <f ref="E225" t="array">INDEX('秩1原'!E:E,B225)</f>
        <v/>
      </c>
      <c r="F225" s="73">
        <f ref="F225" t="array">INDEX('秩1原'!C:C,B225)</f>
        <v/>
      </c>
      <c r="G225" s="73">
        <f ref="G225" t="array">INDEX('秩1原'!D:D,B225)</f>
        <v/>
      </c>
      <c r="H225" s="74" t="n"/>
      <c r="I225" s="74" t="n"/>
      <c r="J225" s="74" t="n"/>
      <c r="K225" s="74" t="n"/>
      <c r="L225" s="74" t="n"/>
      <c r="M225" s="74" t="n"/>
      <c r="N225" s="74" t="n"/>
      <c r="O225" s="74" t="n"/>
      <c r="P225" s="74" t="n"/>
      <c r="Q225" s="74" t="n"/>
      <c r="R225" s="74" t="n"/>
      <c r="S225" s="74" t="n"/>
      <c r="T225" s="74" t="n"/>
      <c r="U225" s="74" t="n"/>
      <c r="V225" s="74" t="n"/>
      <c r="W225" s="74" t="n"/>
      <c r="X225" s="74" t="n"/>
      <c r="Y225" s="74" t="n"/>
      <c r="Z225" s="74" t="n"/>
    </row>
    <row customHeight="1" ht="18" r="226" s="29">
      <c r="A226" s="18" t="n">
        <v>174</v>
      </c>
      <c r="B226" s="18">
        <f>B225+1</f>
        <v/>
      </c>
      <c r="C226" s="73">
        <f ref="C226" t="array">INDEX('秩1原'!B:B,B226)</f>
        <v/>
      </c>
      <c r="D226" s="73">
        <f ref="D226" t="array">INDEX('秩1原'!A:A,B226)</f>
        <v/>
      </c>
      <c r="E226" s="73">
        <f ref="E226" t="array">INDEX('秩1原'!E:E,B226)</f>
        <v/>
      </c>
      <c r="F226" s="73">
        <f ref="F226" t="array">INDEX('秩1原'!C:C,B226)</f>
        <v/>
      </c>
      <c r="G226" s="73">
        <f ref="G226" t="array">INDEX('秩1原'!D:D,B226)</f>
        <v/>
      </c>
      <c r="H226" s="74" t="n"/>
      <c r="I226" s="74" t="n"/>
      <c r="J226" s="74" t="n"/>
      <c r="K226" s="74" t="n"/>
      <c r="L226" s="74" t="n"/>
      <c r="M226" s="74" t="n"/>
      <c r="N226" s="74" t="n"/>
      <c r="O226" s="74" t="n"/>
      <c r="P226" s="74" t="n"/>
      <c r="Q226" s="74" t="n"/>
      <c r="R226" s="74" t="n"/>
      <c r="S226" s="74" t="n"/>
      <c r="T226" s="74" t="n"/>
      <c r="U226" s="74" t="n"/>
      <c r="V226" s="74" t="n"/>
      <c r="W226" s="74" t="n"/>
      <c r="X226" s="74" t="n"/>
      <c r="Y226" s="74" t="n"/>
      <c r="Z226" s="74" t="n"/>
    </row>
    <row customHeight="1" ht="18" r="227" s="29">
      <c r="A227" s="18" t="n">
        <v>175</v>
      </c>
      <c r="B227" s="18">
        <f>B226+1</f>
        <v/>
      </c>
      <c r="C227" s="73">
        <f ref="C227" t="array">INDEX('秩1原'!B:B,B227)</f>
        <v/>
      </c>
      <c r="D227" s="73">
        <f ref="D227" t="array">INDEX('秩1原'!A:A,B227)</f>
        <v/>
      </c>
      <c r="E227" s="73">
        <f ref="E227" t="array">INDEX('秩1原'!E:E,B227)</f>
        <v/>
      </c>
      <c r="F227" s="73">
        <f ref="F227" t="array">INDEX('秩1原'!C:C,B227)</f>
        <v/>
      </c>
      <c r="G227" s="73">
        <f ref="G227" t="array">INDEX('秩1原'!D:D,B227)</f>
        <v/>
      </c>
      <c r="H227" s="74" t="n"/>
      <c r="I227" s="74" t="n"/>
      <c r="J227" s="74" t="n"/>
      <c r="K227" s="74" t="n"/>
      <c r="L227" s="74" t="n"/>
      <c r="M227" s="74" t="n"/>
      <c r="N227" s="74" t="n"/>
      <c r="O227" s="74" t="n"/>
      <c r="P227" s="74" t="n"/>
      <c r="Q227" s="74" t="n"/>
      <c r="R227" s="74" t="n"/>
      <c r="S227" s="74" t="n"/>
      <c r="T227" s="74" t="n"/>
      <c r="U227" s="74" t="n"/>
      <c r="V227" s="74" t="n"/>
      <c r="W227" s="74" t="n"/>
      <c r="X227" s="74" t="n"/>
      <c r="Y227" s="74" t="n"/>
      <c r="Z227" s="74" t="n"/>
    </row>
    <row customHeight="1" ht="18" r="228" s="29">
      <c r="A228" s="18" t="n">
        <v>176</v>
      </c>
      <c r="B228" s="18">
        <f>B227+1</f>
        <v/>
      </c>
      <c r="C228" s="73">
        <f ref="C228" t="array">INDEX('秩1原'!B:B,B228)</f>
        <v/>
      </c>
      <c r="D228" s="73">
        <f ref="D228" t="array">INDEX('秩1原'!A:A,B228)</f>
        <v/>
      </c>
      <c r="E228" s="73">
        <f ref="E228" t="array">INDEX('秩1原'!E:E,B228)</f>
        <v/>
      </c>
      <c r="F228" s="73">
        <f ref="F228" t="array">INDEX('秩1原'!C:C,B228)</f>
        <v/>
      </c>
      <c r="G228" s="73">
        <f ref="G228" t="array">INDEX('秩1原'!D:D,B228)</f>
        <v/>
      </c>
      <c r="H228" s="74" t="n"/>
      <c r="I228" s="74" t="n"/>
      <c r="J228" s="74" t="n"/>
      <c r="K228" s="74" t="n"/>
      <c r="L228" s="74" t="n"/>
      <c r="M228" s="74" t="n"/>
      <c r="N228" s="74" t="n"/>
      <c r="O228" s="74" t="n"/>
      <c r="P228" s="74" t="n"/>
      <c r="Q228" s="74" t="n"/>
      <c r="R228" s="74" t="n"/>
      <c r="S228" s="74" t="n"/>
      <c r="T228" s="74" t="n"/>
      <c r="U228" s="74" t="n"/>
      <c r="V228" s="74" t="n"/>
      <c r="W228" s="74" t="n"/>
      <c r="X228" s="74" t="n"/>
      <c r="Y228" s="74" t="n"/>
      <c r="Z228" s="74" t="n"/>
    </row>
    <row customHeight="1" ht="18" r="229" s="29">
      <c r="A229" s="18" t="n">
        <v>177</v>
      </c>
      <c r="B229" s="18">
        <f>B228+1</f>
        <v/>
      </c>
      <c r="C229" s="73">
        <f ref="C229" t="array">INDEX('秩1原'!B:B,B229)</f>
        <v/>
      </c>
      <c r="D229" s="73">
        <f ref="D229" t="array">INDEX('秩1原'!A:A,B229)</f>
        <v/>
      </c>
      <c r="E229" s="73">
        <f ref="E229" t="array">INDEX('秩1原'!E:E,B229)</f>
        <v/>
      </c>
      <c r="F229" s="73">
        <f ref="F229" t="array">INDEX('秩1原'!C:C,B229)</f>
        <v/>
      </c>
      <c r="G229" s="73">
        <f ref="G229" t="array">INDEX('秩1原'!D:D,B229)</f>
        <v/>
      </c>
      <c r="H229" s="74" t="n"/>
      <c r="I229" s="74" t="n"/>
      <c r="J229" s="74" t="n"/>
      <c r="K229" s="74" t="n"/>
      <c r="L229" s="74" t="n"/>
      <c r="M229" s="74" t="n"/>
      <c r="N229" s="74" t="n"/>
      <c r="O229" s="74" t="n"/>
      <c r="P229" s="74" t="n"/>
      <c r="Q229" s="74" t="n"/>
      <c r="R229" s="74" t="n"/>
      <c r="S229" s="74" t="n"/>
      <c r="T229" s="74" t="n"/>
      <c r="U229" s="74" t="n"/>
      <c r="V229" s="74" t="n"/>
      <c r="W229" s="74" t="n"/>
      <c r="X229" s="74" t="n"/>
      <c r="Y229" s="74" t="n"/>
      <c r="Z229" s="74" t="n"/>
    </row>
    <row customHeight="1" ht="18" r="230" s="29">
      <c r="A230" s="18" t="n">
        <v>178</v>
      </c>
      <c r="B230" s="18">
        <f>B229+1</f>
        <v/>
      </c>
      <c r="C230" s="73">
        <f ref="C230" t="array">INDEX('秩1原'!B:B,B230)</f>
        <v/>
      </c>
      <c r="D230" s="73">
        <f ref="D230" t="array">INDEX('秩1原'!A:A,B230)</f>
        <v/>
      </c>
      <c r="E230" s="73">
        <f ref="E230" t="array">INDEX('秩1原'!E:E,B230)</f>
        <v/>
      </c>
      <c r="F230" s="73">
        <f ref="F230" t="array">INDEX('秩1原'!C:C,B230)</f>
        <v/>
      </c>
      <c r="G230" s="73">
        <f ref="G230" t="array">INDEX('秩1原'!D:D,B230)</f>
        <v/>
      </c>
      <c r="H230" s="74" t="n"/>
      <c r="I230" s="74" t="n"/>
      <c r="J230" s="74" t="n"/>
      <c r="K230" s="74" t="n"/>
      <c r="L230" s="74" t="n"/>
      <c r="M230" s="74" t="n"/>
      <c r="N230" s="74" t="n"/>
      <c r="O230" s="74" t="n"/>
      <c r="P230" s="74" t="n"/>
      <c r="Q230" s="74" t="n"/>
      <c r="R230" s="74" t="n"/>
      <c r="S230" s="74" t="n"/>
      <c r="T230" s="74" t="n"/>
      <c r="U230" s="74" t="n"/>
      <c r="V230" s="74" t="n"/>
      <c r="W230" s="74" t="n"/>
      <c r="X230" s="74" t="n"/>
      <c r="Y230" s="74" t="n"/>
      <c r="Z230" s="74" t="n"/>
    </row>
    <row customHeight="1" ht="18" r="231" s="29">
      <c r="A231" s="18" t="n">
        <v>179</v>
      </c>
      <c r="B231" s="18">
        <f>B230+1</f>
        <v/>
      </c>
      <c r="C231" s="73">
        <f ref="C231" t="array">INDEX('秩1原'!B:B,B231)</f>
        <v/>
      </c>
      <c r="D231" s="73">
        <f ref="D231" t="array">INDEX('秩1原'!A:A,B231)</f>
        <v/>
      </c>
      <c r="E231" s="73">
        <f ref="E231" t="array">INDEX('秩1原'!E:E,B231)</f>
        <v/>
      </c>
      <c r="F231" s="73">
        <f ref="F231" t="array">INDEX('秩1原'!C:C,B231)</f>
        <v/>
      </c>
      <c r="G231" s="73">
        <f ref="G231" t="array">INDEX('秩1原'!D:D,B231)</f>
        <v/>
      </c>
      <c r="H231" s="74" t="n"/>
      <c r="I231" s="74" t="n"/>
      <c r="J231" s="74" t="n"/>
      <c r="K231" s="74" t="n"/>
      <c r="L231" s="74" t="n"/>
      <c r="M231" s="74" t="n"/>
      <c r="N231" s="74" t="n"/>
      <c r="O231" s="74" t="n"/>
      <c r="P231" s="74" t="n"/>
      <c r="Q231" s="74" t="n"/>
      <c r="R231" s="74" t="n"/>
      <c r="S231" s="74" t="n"/>
      <c r="T231" s="74" t="n"/>
      <c r="U231" s="74" t="n"/>
      <c r="V231" s="74" t="n"/>
      <c r="W231" s="74" t="n"/>
      <c r="X231" s="74" t="n"/>
      <c r="Y231" s="74" t="n"/>
      <c r="Z231" s="74" t="n"/>
    </row>
    <row customHeight="1" ht="18" r="232" s="29">
      <c r="A232" s="18" t="n">
        <v>180</v>
      </c>
      <c r="B232" s="18">
        <f>B231+1</f>
        <v/>
      </c>
      <c r="C232" s="73">
        <f ref="C232" t="array">INDEX('秩1原'!B:B,B232)</f>
        <v/>
      </c>
      <c r="D232" s="73">
        <f ref="D232" t="array">INDEX('秩1原'!A:A,B232)</f>
        <v/>
      </c>
      <c r="E232" s="73">
        <f ref="E232" t="array">INDEX('秩1原'!E:E,B232)</f>
        <v/>
      </c>
      <c r="F232" s="73">
        <f ref="F232" t="array">INDEX('秩1原'!C:C,B232)</f>
        <v/>
      </c>
      <c r="G232" s="73">
        <f ref="G232" t="array">INDEX('秩1原'!D:D,B232)</f>
        <v/>
      </c>
      <c r="H232" s="74" t="n"/>
      <c r="I232" s="74" t="n"/>
      <c r="J232" s="74" t="n"/>
      <c r="K232" s="74" t="n"/>
      <c r="L232" s="74" t="n"/>
      <c r="M232" s="74" t="n"/>
      <c r="N232" s="74" t="n"/>
      <c r="O232" s="74" t="n"/>
      <c r="P232" s="74" t="n"/>
      <c r="Q232" s="74" t="n"/>
      <c r="R232" s="74" t="n"/>
      <c r="S232" s="74" t="n"/>
      <c r="T232" s="74" t="n"/>
      <c r="U232" s="74" t="n"/>
      <c r="V232" s="74" t="n"/>
      <c r="W232" s="74" t="n"/>
      <c r="X232" s="74" t="n"/>
      <c r="Y232" s="74" t="n"/>
      <c r="Z232" s="74" t="n"/>
    </row>
    <row customHeight="1" ht="18" r="233" s="29">
      <c r="A233" s="18" t="n">
        <v>181</v>
      </c>
      <c r="B233" s="18">
        <f>B232+1</f>
        <v/>
      </c>
      <c r="C233" s="73">
        <f ref="C233" t="array">INDEX('秩1原'!B:B,B233)</f>
        <v/>
      </c>
      <c r="D233" s="73">
        <f ref="D233" t="array">INDEX('秩1原'!A:A,B233)</f>
        <v/>
      </c>
      <c r="E233" s="73">
        <f ref="E233" t="array">INDEX('秩1原'!E:E,B233)</f>
        <v/>
      </c>
      <c r="F233" s="73">
        <f ref="F233" t="array">INDEX('秩1原'!C:C,B233)</f>
        <v/>
      </c>
      <c r="G233" s="73">
        <f ref="G233" t="array">INDEX('秩1原'!D:D,B233)</f>
        <v/>
      </c>
      <c r="H233" s="74" t="n"/>
      <c r="I233" s="74" t="n"/>
      <c r="J233" s="74" t="n"/>
      <c r="K233" s="74" t="n"/>
      <c r="L233" s="74" t="n"/>
      <c r="M233" s="74" t="n"/>
      <c r="N233" s="74" t="n"/>
      <c r="O233" s="74" t="n"/>
      <c r="P233" s="74" t="n"/>
      <c r="Q233" s="74" t="n"/>
      <c r="R233" s="74" t="n"/>
      <c r="S233" s="74" t="n"/>
      <c r="T233" s="74" t="n"/>
      <c r="U233" s="74" t="n"/>
      <c r="V233" s="74" t="n"/>
      <c r="W233" s="74" t="n"/>
      <c r="X233" s="74" t="n"/>
      <c r="Y233" s="74" t="n"/>
      <c r="Z233" s="74" t="n"/>
    </row>
    <row customHeight="1" ht="18" r="234" s="29">
      <c r="A234" s="18" t="n">
        <v>182</v>
      </c>
      <c r="B234" s="18">
        <f>B233+1</f>
        <v/>
      </c>
      <c r="C234" s="73">
        <f ref="C234" t="array">INDEX('秩1原'!B:B,B234)</f>
        <v/>
      </c>
      <c r="D234" s="73">
        <f ref="D234" t="array">INDEX('秩1原'!A:A,B234)</f>
        <v/>
      </c>
      <c r="E234" s="73">
        <f ref="E234" t="array">INDEX('秩1原'!E:E,B234)</f>
        <v/>
      </c>
      <c r="F234" s="73">
        <f ref="F234" t="array">INDEX('秩1原'!C:C,B234)</f>
        <v/>
      </c>
      <c r="G234" s="73">
        <f ref="G234" t="array">INDEX('秩1原'!D:D,B234)</f>
        <v/>
      </c>
      <c r="H234" s="74" t="n"/>
      <c r="I234" s="74" t="n"/>
      <c r="J234" s="74" t="n"/>
      <c r="K234" s="74" t="n"/>
      <c r="L234" s="74" t="n"/>
      <c r="M234" s="74" t="n"/>
      <c r="N234" s="74" t="n"/>
      <c r="O234" s="74" t="n"/>
      <c r="P234" s="74" t="n"/>
      <c r="Q234" s="74" t="n"/>
      <c r="R234" s="74" t="n"/>
      <c r="S234" s="74" t="n"/>
      <c r="T234" s="74" t="n"/>
      <c r="U234" s="74" t="n"/>
      <c r="V234" s="74" t="n"/>
      <c r="W234" s="74" t="n"/>
      <c r="X234" s="74" t="n"/>
      <c r="Y234" s="74" t="n"/>
      <c r="Z234" s="74" t="n"/>
    </row>
    <row customHeight="1" ht="18" r="235" s="29">
      <c r="A235" s="18" t="n">
        <v>183</v>
      </c>
      <c r="B235" s="18">
        <f>B234+1</f>
        <v/>
      </c>
      <c r="C235" s="73">
        <f ref="C235" t="array">INDEX('秩1原'!B:B,B235)</f>
        <v/>
      </c>
      <c r="D235" s="73">
        <f ref="D235" t="array">INDEX('秩1原'!A:A,B235)</f>
        <v/>
      </c>
      <c r="E235" s="73">
        <f ref="E235" t="array">INDEX('秩1原'!E:E,B235)</f>
        <v/>
      </c>
      <c r="F235" s="73">
        <f ref="F235" t="array">INDEX('秩1原'!C:C,B235)</f>
        <v/>
      </c>
      <c r="G235" s="73">
        <f ref="G235" t="array">INDEX('秩1原'!D:D,B235)</f>
        <v/>
      </c>
      <c r="H235" s="74" t="n"/>
      <c r="I235" s="74" t="n"/>
      <c r="J235" s="74" t="n"/>
      <c r="K235" s="74" t="n"/>
      <c r="L235" s="74" t="n"/>
      <c r="M235" s="74" t="n"/>
      <c r="N235" s="74" t="n"/>
      <c r="O235" s="74" t="n"/>
      <c r="P235" s="74" t="n"/>
      <c r="Q235" s="74" t="n"/>
      <c r="R235" s="74" t="n"/>
      <c r="S235" s="74" t="n"/>
      <c r="T235" s="74" t="n"/>
      <c r="U235" s="74" t="n"/>
      <c r="V235" s="74" t="n"/>
      <c r="W235" s="74" t="n"/>
      <c r="X235" s="74" t="n"/>
      <c r="Y235" s="74" t="n"/>
      <c r="Z235" s="74" t="n"/>
    </row>
    <row customHeight="1" ht="18" r="236" s="29">
      <c r="A236" s="18" t="n">
        <v>184</v>
      </c>
      <c r="B236" s="18">
        <f>B235+1</f>
        <v/>
      </c>
      <c r="C236" s="73">
        <f ref="C236" t="array">INDEX('秩1原'!B:B,B236)</f>
        <v/>
      </c>
      <c r="D236" s="73">
        <f ref="D236" t="array">INDEX('秩1原'!A:A,B236)</f>
        <v/>
      </c>
      <c r="E236" s="73">
        <f ref="E236" t="array">INDEX('秩1原'!E:E,B236)</f>
        <v/>
      </c>
      <c r="F236" s="73">
        <f ref="F236" t="array">INDEX('秩1原'!C:C,B236)</f>
        <v/>
      </c>
      <c r="G236" s="73">
        <f ref="G236" t="array">INDEX('秩1原'!D:D,B236)</f>
        <v/>
      </c>
      <c r="H236" s="74" t="n"/>
      <c r="I236" s="74" t="n"/>
      <c r="J236" s="74" t="n"/>
      <c r="K236" s="74" t="n"/>
      <c r="L236" s="74" t="n"/>
      <c r="M236" s="74" t="n"/>
      <c r="N236" s="74" t="n"/>
      <c r="O236" s="74" t="n"/>
      <c r="P236" s="74" t="n"/>
      <c r="Q236" s="74" t="n"/>
      <c r="R236" s="74" t="n"/>
      <c r="S236" s="74" t="n"/>
      <c r="T236" s="74" t="n"/>
      <c r="U236" s="74" t="n"/>
      <c r="V236" s="74" t="n"/>
      <c r="W236" s="74" t="n"/>
      <c r="X236" s="74" t="n"/>
      <c r="Y236" s="74" t="n"/>
      <c r="Z236" s="74" t="n"/>
    </row>
    <row customHeight="1" ht="18" r="237" s="29">
      <c r="A237" s="18" t="n">
        <v>185</v>
      </c>
      <c r="B237" s="18">
        <f>B236+1</f>
        <v/>
      </c>
      <c r="C237" s="73">
        <f ref="C237" t="array">INDEX('秩1原'!B:B,B237)</f>
        <v/>
      </c>
      <c r="D237" s="73">
        <f ref="D237" t="array">INDEX('秩1原'!A:A,B237)</f>
        <v/>
      </c>
      <c r="E237" s="73">
        <f ref="E237" t="array">INDEX('秩1原'!E:E,B237)</f>
        <v/>
      </c>
      <c r="F237" s="73">
        <f ref="F237" t="array">INDEX('秩1原'!C:C,B237)</f>
        <v/>
      </c>
      <c r="G237" s="73">
        <f ref="G237" t="array">INDEX('秩1原'!D:D,B237)</f>
        <v/>
      </c>
      <c r="H237" s="74" t="n"/>
      <c r="I237" s="74" t="n"/>
      <c r="J237" s="74" t="n"/>
      <c r="K237" s="74" t="n"/>
      <c r="L237" s="74" t="n"/>
      <c r="M237" s="74" t="n"/>
      <c r="N237" s="74" t="n"/>
      <c r="O237" s="74" t="n"/>
      <c r="P237" s="74" t="n"/>
      <c r="Q237" s="74" t="n"/>
      <c r="R237" s="74" t="n"/>
      <c r="S237" s="74" t="n"/>
      <c r="T237" s="74" t="n"/>
      <c r="U237" s="74" t="n"/>
      <c r="V237" s="74" t="n"/>
      <c r="W237" s="74" t="n"/>
      <c r="X237" s="74" t="n"/>
      <c r="Y237" s="74" t="n"/>
      <c r="Z237" s="74" t="n"/>
    </row>
    <row customHeight="1" ht="18" r="238" s="29">
      <c r="A238" s="18" t="n">
        <v>186</v>
      </c>
      <c r="B238" s="18">
        <f>B237+1</f>
        <v/>
      </c>
      <c r="C238" s="73">
        <f ref="C238" t="array">INDEX('秩1原'!B:B,B238)</f>
        <v/>
      </c>
      <c r="D238" s="73">
        <f ref="D238" t="array">INDEX('秩1原'!A:A,B238)</f>
        <v/>
      </c>
      <c r="E238" s="73">
        <f ref="E238" t="array">INDEX('秩1原'!E:E,B238)</f>
        <v/>
      </c>
      <c r="F238" s="73">
        <f ref="F238" t="array">INDEX('秩1原'!C:C,B238)</f>
        <v/>
      </c>
      <c r="G238" s="73">
        <f ref="G238" t="array">INDEX('秩1原'!D:D,B238)</f>
        <v/>
      </c>
      <c r="H238" s="74" t="n"/>
      <c r="I238" s="74" t="n"/>
      <c r="J238" s="74" t="n"/>
      <c r="K238" s="74" t="n"/>
      <c r="L238" s="74" t="n"/>
      <c r="M238" s="74" t="n"/>
      <c r="N238" s="74" t="n"/>
      <c r="O238" s="74" t="n"/>
      <c r="P238" s="74" t="n"/>
      <c r="Q238" s="74" t="n"/>
      <c r="R238" s="74" t="n"/>
      <c r="S238" s="74" t="n"/>
      <c r="T238" s="74" t="n"/>
      <c r="U238" s="74" t="n"/>
      <c r="V238" s="74" t="n"/>
      <c r="W238" s="74" t="n"/>
      <c r="X238" s="74" t="n"/>
      <c r="Y238" s="74" t="n"/>
      <c r="Z238" s="74" t="n"/>
    </row>
    <row customHeight="1" ht="18" r="239" s="29">
      <c r="A239" s="18" t="n">
        <v>187</v>
      </c>
      <c r="B239" s="18">
        <f>B238+1</f>
        <v/>
      </c>
      <c r="C239" s="73">
        <f ref="C239" t="array">INDEX('秩1原'!B:B,B239)</f>
        <v/>
      </c>
      <c r="D239" s="73">
        <f ref="D239" t="array">INDEX('秩1原'!A:A,B239)</f>
        <v/>
      </c>
      <c r="E239" s="73">
        <f ref="E239" t="array">INDEX('秩1原'!E:E,B239)</f>
        <v/>
      </c>
      <c r="F239" s="73">
        <f ref="F239" t="array">INDEX('秩1原'!C:C,B239)</f>
        <v/>
      </c>
      <c r="G239" s="73">
        <f ref="G239" t="array">INDEX('秩1原'!D:D,B239)</f>
        <v/>
      </c>
      <c r="H239" s="74" t="n"/>
      <c r="I239" s="74" t="n"/>
      <c r="J239" s="74" t="n"/>
      <c r="K239" s="74" t="n"/>
      <c r="L239" s="74" t="n"/>
      <c r="M239" s="74" t="n"/>
      <c r="N239" s="74" t="n"/>
      <c r="O239" s="74" t="n"/>
      <c r="P239" s="74" t="n"/>
      <c r="Q239" s="74" t="n"/>
      <c r="R239" s="74" t="n"/>
      <c r="S239" s="74" t="n"/>
      <c r="T239" s="74" t="n"/>
      <c r="U239" s="74" t="n"/>
      <c r="V239" s="74" t="n"/>
      <c r="W239" s="74" t="n"/>
      <c r="X239" s="74" t="n"/>
      <c r="Y239" s="74" t="n"/>
      <c r="Z239" s="74" t="n"/>
    </row>
    <row customHeight="1" ht="18" r="240" s="29">
      <c r="A240" s="18" t="n">
        <v>188</v>
      </c>
      <c r="B240" s="18">
        <f>B239+1</f>
        <v/>
      </c>
      <c r="C240" s="73">
        <f ref="C240" t="array">INDEX('秩1原'!B:B,B240)</f>
        <v/>
      </c>
      <c r="D240" s="73">
        <f ref="D240" t="array">INDEX('秩1原'!A:A,B240)</f>
        <v/>
      </c>
      <c r="E240" s="73">
        <f ref="E240" t="array">INDEX('秩1原'!E:E,B240)</f>
        <v/>
      </c>
      <c r="F240" s="73">
        <f ref="F240" t="array">INDEX('秩1原'!C:C,B240)</f>
        <v/>
      </c>
      <c r="G240" s="73">
        <f ref="G240" t="array">INDEX('秩1原'!D:D,B240)</f>
        <v/>
      </c>
      <c r="H240" s="74" t="n"/>
      <c r="I240" s="74" t="n"/>
      <c r="J240" s="74" t="n"/>
      <c r="K240" s="74" t="n"/>
      <c r="L240" s="74" t="n"/>
      <c r="M240" s="74" t="n"/>
      <c r="N240" s="74" t="n"/>
      <c r="O240" s="74" t="n"/>
      <c r="P240" s="74" t="n"/>
      <c r="Q240" s="74" t="n"/>
      <c r="R240" s="74" t="n"/>
      <c r="S240" s="74" t="n"/>
      <c r="T240" s="74" t="n"/>
      <c r="U240" s="74" t="n"/>
      <c r="V240" s="74" t="n"/>
      <c r="W240" s="74" t="n"/>
      <c r="X240" s="74" t="n"/>
      <c r="Y240" s="74" t="n"/>
      <c r="Z240" s="74" t="n"/>
    </row>
    <row customHeight="1" ht="18" r="241" s="29">
      <c r="A241" s="18" t="n">
        <v>189</v>
      </c>
      <c r="B241" s="18">
        <f>B240+1</f>
        <v/>
      </c>
      <c r="C241" s="73">
        <f ref="C241" t="array">INDEX('秩1原'!B:B,B241)</f>
        <v/>
      </c>
      <c r="D241" s="73">
        <f ref="D241" t="array">INDEX('秩1原'!A:A,B241)</f>
        <v/>
      </c>
      <c r="E241" s="73">
        <f ref="E241" t="array">INDEX('秩1原'!E:E,B241)</f>
        <v/>
      </c>
      <c r="F241" s="73">
        <f ref="F241" t="array">INDEX('秩1原'!C:C,B241)</f>
        <v/>
      </c>
      <c r="G241" s="73">
        <f ref="G241" t="array">INDEX('秩1原'!D:D,B241)</f>
        <v/>
      </c>
      <c r="H241" s="74" t="n"/>
      <c r="I241" s="74" t="n"/>
      <c r="J241" s="74" t="n"/>
      <c r="K241" s="74" t="n"/>
      <c r="L241" s="74" t="n"/>
      <c r="M241" s="74" t="n"/>
      <c r="N241" s="74" t="n"/>
      <c r="O241" s="74" t="n"/>
      <c r="P241" s="74" t="n"/>
      <c r="Q241" s="74" t="n"/>
      <c r="R241" s="74" t="n"/>
      <c r="S241" s="74" t="n"/>
      <c r="T241" s="74" t="n"/>
      <c r="U241" s="74" t="n"/>
      <c r="V241" s="74" t="n"/>
      <c r="W241" s="74" t="n"/>
      <c r="X241" s="74" t="n"/>
      <c r="Y241" s="74" t="n"/>
      <c r="Z241" s="74" t="n"/>
    </row>
    <row customHeight="1" ht="18" r="242" s="29">
      <c r="A242" s="18" t="n">
        <v>190</v>
      </c>
      <c r="B242" s="18">
        <f>B241+1</f>
        <v/>
      </c>
      <c r="C242" s="73">
        <f ref="C242" t="array">INDEX('秩1原'!B:B,B242)</f>
        <v/>
      </c>
      <c r="D242" s="73">
        <f ref="D242" t="array">INDEX('秩1原'!A:A,B242)</f>
        <v/>
      </c>
      <c r="E242" s="73">
        <f ref="E242" t="array">INDEX('秩1原'!E:E,B242)</f>
        <v/>
      </c>
      <c r="F242" s="73">
        <f ref="F242" t="array">INDEX('秩1原'!C:C,B242)</f>
        <v/>
      </c>
      <c r="G242" s="73">
        <f ref="G242" t="array">INDEX('秩1原'!D:D,B242)</f>
        <v/>
      </c>
      <c r="H242" s="74" t="n"/>
      <c r="I242" s="74" t="n"/>
      <c r="J242" s="74" t="n"/>
      <c r="K242" s="74" t="n"/>
      <c r="L242" s="74" t="n"/>
      <c r="M242" s="74" t="n"/>
      <c r="N242" s="74" t="n"/>
      <c r="O242" s="74" t="n"/>
      <c r="P242" s="74" t="n"/>
      <c r="Q242" s="74" t="n"/>
      <c r="R242" s="74" t="n"/>
      <c r="S242" s="74" t="n"/>
      <c r="T242" s="74" t="n"/>
      <c r="U242" s="74" t="n"/>
      <c r="V242" s="74" t="n"/>
      <c r="W242" s="74" t="n"/>
      <c r="X242" s="74" t="n"/>
      <c r="Y242" s="74" t="n"/>
      <c r="Z242" s="74" t="n"/>
    </row>
    <row customHeight="1" ht="18" r="243" s="29">
      <c r="A243" s="18" t="n">
        <v>191</v>
      </c>
      <c r="B243" s="18">
        <f>B242+1</f>
        <v/>
      </c>
      <c r="C243" s="73">
        <f ref="C243" t="array">INDEX('秩1原'!B:B,B243)</f>
        <v/>
      </c>
      <c r="D243" s="73">
        <f ref="D243" t="array">INDEX('秩1原'!A:A,B243)</f>
        <v/>
      </c>
      <c r="E243" s="73">
        <f ref="E243" t="array">INDEX('秩1原'!E:E,B243)</f>
        <v/>
      </c>
      <c r="F243" s="73">
        <f ref="F243" t="array">INDEX('秩1原'!C:C,B243)</f>
        <v/>
      </c>
      <c r="G243" s="73">
        <f ref="G243" t="array">INDEX('秩1原'!D:D,B243)</f>
        <v/>
      </c>
      <c r="H243" s="74" t="n"/>
      <c r="I243" s="74" t="n"/>
      <c r="J243" s="74" t="n"/>
      <c r="K243" s="74" t="n"/>
      <c r="L243" s="74" t="n"/>
      <c r="M243" s="74" t="n"/>
      <c r="N243" s="74" t="n"/>
      <c r="O243" s="74" t="n"/>
      <c r="P243" s="74" t="n"/>
      <c r="Q243" s="74" t="n"/>
      <c r="R243" s="74" t="n"/>
      <c r="S243" s="74" t="n"/>
      <c r="T243" s="74" t="n"/>
      <c r="U243" s="74" t="n"/>
      <c r="V243" s="74" t="n"/>
      <c r="W243" s="74" t="n"/>
      <c r="X243" s="74" t="n"/>
      <c r="Y243" s="74" t="n"/>
      <c r="Z243" s="74" t="n"/>
    </row>
    <row customHeight="1" ht="18" r="244" s="29">
      <c r="A244" s="18" t="n">
        <v>192</v>
      </c>
      <c r="B244" s="18">
        <f>B243+1</f>
        <v/>
      </c>
      <c r="C244" s="73">
        <f ref="C244" t="array">INDEX('秩1原'!B:B,B244)</f>
        <v/>
      </c>
      <c r="D244" s="73">
        <f ref="D244" t="array">INDEX('秩1原'!A:A,B244)</f>
        <v/>
      </c>
      <c r="E244" s="73">
        <f ref="E244" t="array">INDEX('秩1原'!E:E,B244)</f>
        <v/>
      </c>
      <c r="F244" s="73">
        <f ref="F244" t="array">INDEX('秩1原'!C:C,B244)</f>
        <v/>
      </c>
      <c r="G244" s="73">
        <f ref="G244" t="array">INDEX('秩1原'!D:D,B244)</f>
        <v/>
      </c>
      <c r="H244" s="74" t="n"/>
      <c r="I244" s="74" t="n"/>
      <c r="J244" s="74" t="n"/>
      <c r="K244" s="74" t="n"/>
      <c r="L244" s="74" t="n"/>
      <c r="M244" s="74" t="n"/>
      <c r="N244" s="74" t="n"/>
      <c r="O244" s="74" t="n"/>
      <c r="P244" s="74" t="n"/>
      <c r="Q244" s="74" t="n"/>
      <c r="R244" s="74" t="n"/>
      <c r="S244" s="74" t="n"/>
      <c r="T244" s="74" t="n"/>
      <c r="U244" s="74" t="n"/>
      <c r="V244" s="74" t="n"/>
      <c r="W244" s="74" t="n"/>
      <c r="X244" s="74" t="n"/>
      <c r="Y244" s="74" t="n"/>
      <c r="Z244" s="74" t="n"/>
    </row>
    <row customHeight="1" ht="18" r="245" s="29">
      <c r="A245" s="18" t="n">
        <v>193</v>
      </c>
      <c r="B245" s="18">
        <f>B244+1</f>
        <v/>
      </c>
      <c r="C245" s="73">
        <f ref="C245" t="array">INDEX('秩1原'!B:B,B245)</f>
        <v/>
      </c>
      <c r="D245" s="73">
        <f ref="D245" t="array">INDEX('秩1原'!A:A,B245)</f>
        <v/>
      </c>
      <c r="E245" s="73">
        <f ref="E245" t="array">INDEX('秩1原'!E:E,B245)</f>
        <v/>
      </c>
      <c r="F245" s="73">
        <f ref="F245" t="array">INDEX('秩1原'!C:C,B245)</f>
        <v/>
      </c>
      <c r="G245" s="73">
        <f ref="G245" t="array">INDEX('秩1原'!D:D,B245)</f>
        <v/>
      </c>
      <c r="H245" s="74" t="n"/>
      <c r="I245" s="74" t="n"/>
      <c r="J245" s="74" t="n"/>
      <c r="K245" s="74" t="n"/>
      <c r="L245" s="74" t="n"/>
      <c r="M245" s="74" t="n"/>
      <c r="N245" s="74" t="n"/>
      <c r="O245" s="74" t="n"/>
      <c r="P245" s="74" t="n"/>
      <c r="Q245" s="74" t="n"/>
      <c r="R245" s="74" t="n"/>
      <c r="S245" s="74" t="n"/>
      <c r="T245" s="74" t="n"/>
      <c r="U245" s="74" t="n"/>
      <c r="V245" s="74" t="n"/>
      <c r="W245" s="74" t="n"/>
      <c r="X245" s="74" t="n"/>
      <c r="Y245" s="74" t="n"/>
      <c r="Z245" s="74" t="n"/>
    </row>
    <row customHeight="1" ht="18" r="246" s="29">
      <c r="A246" s="18" t="n">
        <v>194</v>
      </c>
      <c r="B246" s="18">
        <f>B245+1</f>
        <v/>
      </c>
      <c r="C246" s="73">
        <f ref="C246" t="array">INDEX('秩1原'!B:B,B246)</f>
        <v/>
      </c>
      <c r="D246" s="73">
        <f ref="D246" t="array">INDEX('秩1原'!A:A,B246)</f>
        <v/>
      </c>
      <c r="E246" s="73">
        <f ref="E246" t="array">INDEX('秩1原'!E:E,B246)</f>
        <v/>
      </c>
      <c r="F246" s="73">
        <f ref="F246" t="array">INDEX('秩1原'!C:C,B246)</f>
        <v/>
      </c>
      <c r="G246" s="73">
        <f ref="G246" t="array">INDEX('秩1原'!D:D,B246)</f>
        <v/>
      </c>
      <c r="H246" s="74" t="n"/>
      <c r="I246" s="74" t="n"/>
      <c r="J246" s="74" t="n"/>
      <c r="K246" s="74" t="n"/>
      <c r="L246" s="74" t="n"/>
      <c r="M246" s="74" t="n"/>
      <c r="N246" s="74" t="n"/>
      <c r="O246" s="74" t="n"/>
      <c r="P246" s="74" t="n"/>
      <c r="Q246" s="74" t="n"/>
      <c r="R246" s="74" t="n"/>
      <c r="S246" s="74" t="n"/>
      <c r="T246" s="74" t="n"/>
      <c r="U246" s="74" t="n"/>
      <c r="V246" s="74" t="n"/>
      <c r="W246" s="74" t="n"/>
      <c r="X246" s="74" t="n"/>
      <c r="Y246" s="74" t="n"/>
      <c r="Z246" s="74" t="n"/>
    </row>
    <row customHeight="1" ht="18" r="247" s="29">
      <c r="A247" s="18" t="n">
        <v>195</v>
      </c>
      <c r="B247" s="18">
        <f>B246+1</f>
        <v/>
      </c>
      <c r="C247" s="73">
        <f ref="C247" t="array">INDEX('秩1原'!B:B,B247)</f>
        <v/>
      </c>
      <c r="D247" s="73">
        <f ref="D247" t="array">INDEX('秩1原'!A:A,B247)</f>
        <v/>
      </c>
      <c r="E247" s="73">
        <f ref="E247" t="array">INDEX('秩1原'!E:E,B247)</f>
        <v/>
      </c>
      <c r="F247" s="73">
        <f ref="F247" t="array">INDEX('秩1原'!C:C,B247)</f>
        <v/>
      </c>
      <c r="G247" s="73">
        <f ref="G247" t="array">INDEX('秩1原'!D:D,B247)</f>
        <v/>
      </c>
      <c r="H247" s="74" t="n"/>
      <c r="I247" s="74" t="n"/>
      <c r="J247" s="74" t="n"/>
      <c r="K247" s="74" t="n"/>
      <c r="L247" s="74" t="n"/>
      <c r="M247" s="74" t="n"/>
      <c r="N247" s="74" t="n"/>
      <c r="O247" s="74" t="n"/>
      <c r="P247" s="74" t="n"/>
      <c r="Q247" s="74" t="n"/>
      <c r="R247" s="74" t="n"/>
      <c r="S247" s="74" t="n"/>
      <c r="T247" s="74" t="n"/>
      <c r="U247" s="74" t="n"/>
      <c r="V247" s="74" t="n"/>
      <c r="W247" s="74" t="n"/>
      <c r="X247" s="74" t="n"/>
      <c r="Y247" s="74" t="n"/>
      <c r="Z247" s="74" t="n"/>
    </row>
    <row customHeight="1" ht="18" r="248" s="29">
      <c r="A248" s="18" t="n">
        <v>196</v>
      </c>
      <c r="B248" s="18">
        <f>B247+1</f>
        <v/>
      </c>
      <c r="C248" s="73">
        <f ref="C248" t="array">INDEX('秩1原'!B:B,B248)</f>
        <v/>
      </c>
      <c r="D248" s="73">
        <f ref="D248" t="array">INDEX('秩1原'!A:A,B248)</f>
        <v/>
      </c>
      <c r="E248" s="73">
        <f ref="E248" t="array">INDEX('秩1原'!E:E,B248)</f>
        <v/>
      </c>
      <c r="F248" s="73">
        <f ref="F248" t="array">INDEX('秩1原'!C:C,B248)</f>
        <v/>
      </c>
      <c r="G248" s="73">
        <f ref="G248" t="array">INDEX('秩1原'!D:D,B248)</f>
        <v/>
      </c>
      <c r="H248" s="74" t="n"/>
      <c r="I248" s="74" t="n"/>
      <c r="J248" s="74" t="n"/>
      <c r="K248" s="74" t="n"/>
      <c r="L248" s="74" t="n"/>
      <c r="M248" s="74" t="n"/>
      <c r="N248" s="74" t="n"/>
      <c r="O248" s="74" t="n"/>
      <c r="P248" s="74" t="n"/>
      <c r="Q248" s="74" t="n"/>
      <c r="R248" s="74" t="n"/>
      <c r="S248" s="74" t="n"/>
      <c r="T248" s="74" t="n"/>
      <c r="U248" s="74" t="n"/>
      <c r="V248" s="74" t="n"/>
      <c r="W248" s="74" t="n"/>
      <c r="X248" s="74" t="n"/>
      <c r="Y248" s="74" t="n"/>
      <c r="Z248" s="74" t="n"/>
    </row>
    <row customHeight="1" ht="18" r="249" s="29">
      <c r="A249" s="18" t="n">
        <v>197</v>
      </c>
      <c r="B249" s="18">
        <f>B248+1</f>
        <v/>
      </c>
      <c r="C249" s="73">
        <f ref="C249" t="array">INDEX('秩1原'!B:B,B249)</f>
        <v/>
      </c>
      <c r="D249" s="73">
        <f ref="D249" t="array">INDEX('秩1原'!A:A,B249)</f>
        <v/>
      </c>
      <c r="E249" s="73">
        <f ref="E249" t="array">INDEX('秩1原'!E:E,B249)</f>
        <v/>
      </c>
      <c r="F249" s="73">
        <f ref="F249" t="array">INDEX('秩1原'!C:C,B249)</f>
        <v/>
      </c>
      <c r="G249" s="73">
        <f ref="G249" t="array">INDEX('秩1原'!D:D,B249)</f>
        <v/>
      </c>
      <c r="H249" s="74" t="n"/>
      <c r="I249" s="74" t="n"/>
      <c r="J249" s="74" t="n"/>
      <c r="K249" s="74" t="n"/>
      <c r="L249" s="74" t="n"/>
      <c r="M249" s="74" t="n"/>
      <c r="N249" s="74" t="n"/>
      <c r="O249" s="74" t="n"/>
      <c r="P249" s="74" t="n"/>
      <c r="Q249" s="74" t="n"/>
      <c r="R249" s="74" t="n"/>
      <c r="S249" s="74" t="n"/>
      <c r="T249" s="74" t="n"/>
      <c r="U249" s="74" t="n"/>
      <c r="V249" s="74" t="n"/>
      <c r="W249" s="74" t="n"/>
      <c r="X249" s="74" t="n"/>
      <c r="Y249" s="74" t="n"/>
      <c r="Z249" s="74" t="n"/>
    </row>
    <row customHeight="1" ht="18" r="250" s="29">
      <c r="A250" s="18" t="n">
        <v>198</v>
      </c>
      <c r="B250" s="18">
        <f>B249+1</f>
        <v/>
      </c>
      <c r="C250" s="73">
        <f ref="C250" t="array">INDEX('秩1原'!B:B,B250)</f>
        <v/>
      </c>
      <c r="D250" s="73">
        <f ref="D250" t="array">INDEX('秩1原'!A:A,B250)</f>
        <v/>
      </c>
      <c r="E250" s="73">
        <f ref="E250" t="array">INDEX('秩1原'!E:E,B250)</f>
        <v/>
      </c>
      <c r="F250" s="73">
        <f ref="F250" t="array">INDEX('秩1原'!C:C,B250)</f>
        <v/>
      </c>
      <c r="G250" s="73">
        <f ref="G250" t="array">INDEX('秩1原'!D:D,B250)</f>
        <v/>
      </c>
      <c r="H250" s="74" t="n"/>
      <c r="I250" s="74" t="n"/>
      <c r="J250" s="74" t="n"/>
      <c r="K250" s="74" t="n"/>
      <c r="L250" s="74" t="n"/>
      <c r="M250" s="74" t="n"/>
      <c r="N250" s="74" t="n"/>
      <c r="O250" s="74" t="n"/>
      <c r="P250" s="74" t="n"/>
      <c r="Q250" s="74" t="n"/>
      <c r="R250" s="74" t="n"/>
      <c r="S250" s="74" t="n"/>
      <c r="T250" s="74" t="n"/>
      <c r="U250" s="74" t="n"/>
      <c r="V250" s="74" t="n"/>
      <c r="W250" s="74" t="n"/>
      <c r="X250" s="74" t="n"/>
      <c r="Y250" s="74" t="n"/>
      <c r="Z250" s="74" t="n"/>
    </row>
    <row customHeight="1" ht="18" r="251" s="29">
      <c r="A251" s="18" t="n">
        <v>199</v>
      </c>
      <c r="B251" s="18">
        <f>B250+1</f>
        <v/>
      </c>
      <c r="C251" s="73">
        <f ref="C251" t="array">INDEX('秩1原'!B:B,B251)</f>
        <v/>
      </c>
      <c r="D251" s="73">
        <f ref="D251" t="array">INDEX('秩1原'!A:A,B251)</f>
        <v/>
      </c>
      <c r="E251" s="73">
        <f ref="E251" t="array">INDEX('秩1原'!E:E,B251)</f>
        <v/>
      </c>
      <c r="F251" s="73">
        <f ref="F251" t="array">INDEX('秩1原'!C:C,B251)</f>
        <v/>
      </c>
      <c r="G251" s="73">
        <f ref="G251" t="array">INDEX('秩1原'!D:D,B251)</f>
        <v/>
      </c>
      <c r="H251" s="74" t="n"/>
      <c r="I251" s="74" t="n"/>
      <c r="J251" s="74" t="n"/>
      <c r="K251" s="74" t="n"/>
      <c r="L251" s="74" t="n"/>
      <c r="M251" s="74" t="n"/>
      <c r="N251" s="74" t="n"/>
      <c r="O251" s="74" t="n"/>
      <c r="P251" s="74" t="n"/>
      <c r="Q251" s="74" t="n"/>
      <c r="R251" s="74" t="n"/>
      <c r="S251" s="74" t="n"/>
      <c r="T251" s="74" t="n"/>
      <c r="U251" s="74" t="n"/>
      <c r="V251" s="74" t="n"/>
      <c r="W251" s="74" t="n"/>
      <c r="X251" s="74" t="n"/>
      <c r="Y251" s="74" t="n"/>
      <c r="Z251" s="74" t="n"/>
    </row>
    <row customHeight="1" ht="18" r="252" s="29">
      <c r="A252" s="18" t="n">
        <v>200</v>
      </c>
      <c r="B252" s="18">
        <f>B251+1</f>
        <v/>
      </c>
      <c r="C252" s="73">
        <f ref="C252" t="array">INDEX('秩1原'!B:B,B252)</f>
        <v/>
      </c>
      <c r="D252" s="73">
        <f ref="D252" t="array">INDEX('秩1原'!A:A,B252)</f>
        <v/>
      </c>
      <c r="E252" s="73">
        <f ref="E252" t="array">INDEX('秩1原'!E:E,B252)</f>
        <v/>
      </c>
      <c r="F252" s="73">
        <f ref="F252" t="array">INDEX('秩1原'!C:C,B252)</f>
        <v/>
      </c>
      <c r="G252" s="73">
        <f ref="G252" t="array">INDEX('秩1原'!D:D,B252)</f>
        <v/>
      </c>
      <c r="H252" s="74" t="n"/>
      <c r="I252" s="74" t="n"/>
      <c r="J252" s="74" t="n"/>
      <c r="K252" s="74" t="n"/>
      <c r="L252" s="74" t="n"/>
      <c r="M252" s="74" t="n"/>
      <c r="N252" s="74" t="n"/>
      <c r="O252" s="74" t="n"/>
      <c r="P252" s="74" t="n"/>
      <c r="Q252" s="74" t="n"/>
      <c r="R252" s="74" t="n"/>
      <c r="S252" s="74" t="n"/>
      <c r="T252" s="74" t="n"/>
      <c r="U252" s="74" t="n"/>
      <c r="V252" s="74" t="n"/>
      <c r="W252" s="74" t="n"/>
      <c r="X252" s="74" t="n"/>
      <c r="Y252" s="74" t="n"/>
      <c r="Z252" s="74" t="n"/>
    </row>
    <row customHeight="1" ht="39.75" r="253" s="29">
      <c r="A253" s="72" t="n"/>
      <c r="B253" s="72" t="n"/>
      <c r="C253" s="72" t="inlineStr">
        <is>
          <t>各校選手名單及號碼對照表</t>
        </is>
      </c>
      <c r="H253" s="72" t="n"/>
      <c r="I253" s="72" t="n"/>
      <c r="J253" s="72" t="n"/>
      <c r="K253" s="72" t="n"/>
      <c r="L253" s="72" t="n"/>
      <c r="M253" s="72" t="n"/>
      <c r="N253" s="72" t="n"/>
      <c r="O253" s="72" t="n"/>
      <c r="P253" s="72" t="n"/>
      <c r="Q253" s="72" t="n"/>
      <c r="R253" s="72" t="n"/>
      <c r="S253" s="72" t="n"/>
      <c r="T253" s="72" t="n"/>
      <c r="U253" s="72" t="n"/>
      <c r="V253" s="72" t="n"/>
      <c r="W253" s="72" t="n"/>
      <c r="X253" s="72" t="n"/>
      <c r="Y253" s="72" t="n"/>
      <c r="Z253" s="72" t="n"/>
    </row>
    <row customHeight="1" ht="24.75" r="254" s="29">
      <c r="A254" s="18" t="n"/>
      <c r="B254" s="18" t="n"/>
      <c r="C254" s="60" t="inlineStr">
        <is>
          <t>學校</t>
        </is>
      </c>
      <c r="D254" s="60" t="inlineStr">
        <is>
          <t>組別</t>
        </is>
      </c>
      <c r="E254" s="60" t="inlineStr">
        <is>
          <t>編號</t>
        </is>
      </c>
      <c r="F254" s="60" t="inlineStr">
        <is>
          <t>學生</t>
        </is>
      </c>
      <c r="G254" s="60" t="inlineStr">
        <is>
          <t>指導教師</t>
        </is>
      </c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  <c r="R254" s="18" t="n"/>
      <c r="S254" s="18" t="n"/>
      <c r="T254" s="18" t="n"/>
      <c r="U254" s="18" t="n"/>
      <c r="V254" s="18" t="n"/>
      <c r="W254" s="18" t="n"/>
      <c r="X254" s="18" t="n"/>
      <c r="Y254" s="18" t="n"/>
      <c r="Z254" s="18" t="n"/>
    </row>
    <row customHeight="1" ht="18" r="255" s="29">
      <c r="A255" s="18" t="n">
        <v>161</v>
      </c>
      <c r="B255" s="18" t="n">
        <v>241</v>
      </c>
      <c r="C255" s="73">
        <f ref="C255" t="array">INDEX('秩1原'!B:B,B255)</f>
        <v/>
      </c>
      <c r="D255" s="73">
        <f ref="D255" t="array">INDEX('秩1原'!A:A,B255)</f>
        <v/>
      </c>
      <c r="E255" s="73">
        <f ref="E255" t="array">INDEX('秩1原'!E:E,B255)</f>
        <v/>
      </c>
      <c r="F255" s="73">
        <f ref="F255" t="array">INDEX('秩1原'!C:C,B255)</f>
        <v/>
      </c>
      <c r="G255" s="73">
        <f ref="G255" t="array">INDEX('秩1原'!D:D,B255)</f>
        <v/>
      </c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  <c r="R255" s="18" t="n"/>
      <c r="S255" s="18" t="n"/>
      <c r="T255" s="18" t="n"/>
      <c r="U255" s="18" t="n"/>
      <c r="V255" s="18" t="n"/>
      <c r="W255" s="18" t="n"/>
      <c r="X255" s="18" t="n"/>
      <c r="Y255" s="18" t="n"/>
      <c r="Z255" s="18" t="n"/>
    </row>
    <row customHeight="1" ht="18" r="256" s="29">
      <c r="A256" s="18" t="n">
        <v>162</v>
      </c>
      <c r="B256" s="18">
        <f>B255+1</f>
        <v/>
      </c>
      <c r="C256" s="73">
        <f ref="C256" t="array">INDEX('秩1原'!B:B,B256)</f>
        <v/>
      </c>
      <c r="D256" s="73">
        <f ref="D256" t="array">INDEX('秩1原'!A:A,B256)</f>
        <v/>
      </c>
      <c r="E256" s="73">
        <f ref="E256" t="array">INDEX('秩1原'!E:E,B256)</f>
        <v/>
      </c>
      <c r="F256" s="73">
        <f ref="F256" t="array">INDEX('秩1原'!C:C,B256)</f>
        <v/>
      </c>
      <c r="G256" s="73">
        <f ref="G256" t="array">INDEX('秩1原'!D:D,B256)</f>
        <v/>
      </c>
      <c r="H256" s="18" t="n"/>
      <c r="I256" s="18" t="n"/>
      <c r="J256" s="18" t="n"/>
      <c r="K256" s="18" t="n"/>
      <c r="L256" s="18" t="n"/>
      <c r="M256" s="18" t="n"/>
      <c r="N256" s="18" t="n"/>
      <c r="O256" s="18" t="n"/>
      <c r="P256" s="18" t="n"/>
      <c r="Q256" s="18" t="n"/>
      <c r="R256" s="18" t="n"/>
      <c r="S256" s="18" t="n"/>
      <c r="T256" s="18" t="n"/>
      <c r="U256" s="18" t="n"/>
      <c r="V256" s="18" t="n"/>
      <c r="W256" s="18" t="n"/>
      <c r="X256" s="18" t="n"/>
      <c r="Y256" s="18" t="n"/>
      <c r="Z256" s="18" t="n"/>
    </row>
    <row customHeight="1" ht="18" r="257" s="29">
      <c r="A257" s="18" t="n">
        <v>163</v>
      </c>
      <c r="B257" s="18">
        <f>B256+1</f>
        <v/>
      </c>
      <c r="C257" s="73">
        <f ref="C257" t="array">INDEX('秩1原'!B:B,B257)</f>
        <v/>
      </c>
      <c r="D257" s="73">
        <f ref="D257" t="array">INDEX('秩1原'!A:A,B257)</f>
        <v/>
      </c>
      <c r="E257" s="73">
        <f ref="E257" t="array">INDEX('秩1原'!E:E,B257)</f>
        <v/>
      </c>
      <c r="F257" s="73">
        <f ref="F257" t="array">INDEX('秩1原'!C:C,B257)</f>
        <v/>
      </c>
      <c r="G257" s="73">
        <f ref="G257" t="array">INDEX('秩1原'!D:D,B257)</f>
        <v/>
      </c>
      <c r="H257" s="74" t="n"/>
      <c r="I257" s="74" t="n"/>
      <c r="J257" s="74" t="n"/>
      <c r="K257" s="74" t="n"/>
      <c r="L257" s="74" t="n"/>
      <c r="M257" s="74" t="n"/>
      <c r="N257" s="74" t="n"/>
      <c r="O257" s="74" t="n"/>
      <c r="P257" s="74" t="n"/>
      <c r="Q257" s="74" t="n"/>
      <c r="R257" s="74" t="n"/>
      <c r="S257" s="74" t="n"/>
      <c r="T257" s="74" t="n"/>
      <c r="U257" s="74" t="n"/>
      <c r="V257" s="74" t="n"/>
      <c r="W257" s="74" t="n"/>
      <c r="X257" s="74" t="n"/>
      <c r="Y257" s="74" t="n"/>
      <c r="Z257" s="74" t="n"/>
    </row>
    <row customHeight="1" ht="18" r="258" s="29">
      <c r="A258" s="18" t="n">
        <v>164</v>
      </c>
      <c r="B258" s="18">
        <f>B257+1</f>
        <v/>
      </c>
      <c r="C258" s="73">
        <f ref="C258" t="array">INDEX('秩1原'!B:B,B258)</f>
        <v/>
      </c>
      <c r="D258" s="73">
        <f ref="D258" t="array">INDEX('秩1原'!A:A,B258)</f>
        <v/>
      </c>
      <c r="E258" s="73">
        <f ref="E258" t="array">INDEX('秩1原'!E:E,B258)</f>
        <v/>
      </c>
      <c r="F258" s="73">
        <f ref="F258" t="array">INDEX('秩1原'!C:C,B258)</f>
        <v/>
      </c>
      <c r="G258" s="73">
        <f ref="G258" t="array">INDEX('秩1原'!D:D,B258)</f>
        <v/>
      </c>
      <c r="H258" s="74" t="n"/>
      <c r="I258" s="74" t="n"/>
      <c r="J258" s="74" t="n"/>
      <c r="K258" s="74" t="n"/>
      <c r="L258" s="74" t="n"/>
      <c r="M258" s="74" t="n"/>
      <c r="N258" s="74" t="n"/>
      <c r="O258" s="74" t="n"/>
      <c r="P258" s="74" t="n"/>
      <c r="Q258" s="74" t="n"/>
      <c r="R258" s="74" t="n"/>
      <c r="S258" s="74" t="n"/>
      <c r="T258" s="74" t="n"/>
      <c r="U258" s="74" t="n"/>
      <c r="V258" s="74" t="n"/>
      <c r="W258" s="74" t="n"/>
      <c r="X258" s="74" t="n"/>
      <c r="Y258" s="74" t="n"/>
      <c r="Z258" s="74" t="n"/>
    </row>
    <row customHeight="1" ht="18" r="259" s="29">
      <c r="A259" s="18" t="n">
        <v>165</v>
      </c>
      <c r="B259" s="18">
        <f>B258+1</f>
        <v/>
      </c>
      <c r="C259" s="73">
        <f ref="C259" t="array">INDEX('秩1原'!B:B,B259)</f>
        <v/>
      </c>
      <c r="D259" s="73">
        <f ref="D259" t="array">INDEX('秩1原'!A:A,B259)</f>
        <v/>
      </c>
      <c r="E259" s="73">
        <f ref="E259" t="array">INDEX('秩1原'!E:E,B259)</f>
        <v/>
      </c>
      <c r="F259" s="73">
        <f ref="F259" t="array">INDEX('秩1原'!C:C,B259)</f>
        <v/>
      </c>
      <c r="G259" s="73">
        <f ref="G259" t="array">INDEX('秩1原'!D:D,B259)</f>
        <v/>
      </c>
      <c r="H259" s="74" t="n"/>
      <c r="I259" s="74" t="n"/>
      <c r="J259" s="74" t="n"/>
      <c r="K259" s="74" t="n"/>
      <c r="L259" s="74" t="n"/>
      <c r="M259" s="74" t="n"/>
      <c r="N259" s="74" t="n"/>
      <c r="O259" s="74" t="n"/>
      <c r="P259" s="74" t="n"/>
      <c r="Q259" s="74" t="n"/>
      <c r="R259" s="74" t="n"/>
      <c r="S259" s="74" t="n"/>
      <c r="T259" s="74" t="n"/>
      <c r="U259" s="74" t="n"/>
      <c r="V259" s="74" t="n"/>
      <c r="W259" s="74" t="n"/>
      <c r="X259" s="74" t="n"/>
      <c r="Y259" s="74" t="n"/>
      <c r="Z259" s="74" t="n"/>
    </row>
    <row customHeight="1" ht="18" r="260" s="29">
      <c r="A260" s="18" t="n">
        <v>166</v>
      </c>
      <c r="B260" s="18">
        <f>B259+1</f>
        <v/>
      </c>
      <c r="C260" s="73">
        <f ref="C260" t="array">INDEX('秩1原'!B:B,B260)</f>
        <v/>
      </c>
      <c r="D260" s="73">
        <f ref="D260" t="array">INDEX('秩1原'!A:A,B260)</f>
        <v/>
      </c>
      <c r="E260" s="73">
        <f ref="E260" t="array">INDEX('秩1原'!E:E,B260)</f>
        <v/>
      </c>
      <c r="F260" s="73">
        <f ref="F260" t="array">INDEX('秩1原'!C:C,B260)</f>
        <v/>
      </c>
      <c r="G260" s="73">
        <f ref="G260" t="array">INDEX('秩1原'!D:D,B260)</f>
        <v/>
      </c>
      <c r="H260" s="74" t="n"/>
      <c r="I260" s="74" t="n"/>
      <c r="J260" s="74" t="n"/>
      <c r="K260" s="74" t="n"/>
      <c r="L260" s="74" t="n"/>
      <c r="M260" s="74" t="n"/>
      <c r="N260" s="74" t="n"/>
      <c r="O260" s="74" t="n"/>
      <c r="P260" s="74" t="n"/>
      <c r="Q260" s="74" t="n"/>
      <c r="R260" s="74" t="n"/>
      <c r="S260" s="74" t="n"/>
      <c r="T260" s="74" t="n"/>
      <c r="U260" s="74" t="n"/>
      <c r="V260" s="74" t="n"/>
      <c r="W260" s="74" t="n"/>
      <c r="X260" s="74" t="n"/>
      <c r="Y260" s="74" t="n"/>
      <c r="Z260" s="74" t="n"/>
    </row>
    <row customHeight="1" ht="18" r="261" s="29">
      <c r="A261" s="18" t="n">
        <v>167</v>
      </c>
      <c r="B261" s="18">
        <f>B260+1</f>
        <v/>
      </c>
      <c r="C261" s="73">
        <f ref="C261" t="array">INDEX('秩1原'!B:B,B261)</f>
        <v/>
      </c>
      <c r="D261" s="73">
        <f ref="D261" t="array">INDEX('秩1原'!A:A,B261)</f>
        <v/>
      </c>
      <c r="E261" s="73">
        <f ref="E261" t="array">INDEX('秩1原'!E:E,B261)</f>
        <v/>
      </c>
      <c r="F261" s="73">
        <f ref="F261" t="array">INDEX('秩1原'!C:C,B261)</f>
        <v/>
      </c>
      <c r="G261" s="73">
        <f ref="G261" t="array">INDEX('秩1原'!D:D,B261)</f>
        <v/>
      </c>
      <c r="H261" s="74" t="n"/>
      <c r="I261" s="74" t="n"/>
      <c r="J261" s="74" t="n"/>
      <c r="K261" s="74" t="n"/>
      <c r="L261" s="74" t="n"/>
      <c r="M261" s="74" t="n"/>
      <c r="N261" s="74" t="n"/>
      <c r="O261" s="74" t="n"/>
      <c r="P261" s="74" t="n"/>
      <c r="Q261" s="74" t="n"/>
      <c r="R261" s="74" t="n"/>
      <c r="S261" s="74" t="n"/>
      <c r="T261" s="74" t="n"/>
      <c r="U261" s="74" t="n"/>
      <c r="V261" s="74" t="n"/>
      <c r="W261" s="74" t="n"/>
      <c r="X261" s="74" t="n"/>
      <c r="Y261" s="74" t="n"/>
      <c r="Z261" s="74" t="n"/>
    </row>
    <row customHeight="1" ht="18" r="262" s="29">
      <c r="A262" s="18" t="n">
        <v>168</v>
      </c>
      <c r="B262" s="18">
        <f>B261+1</f>
        <v/>
      </c>
      <c r="C262" s="73">
        <f ref="C262" t="array">INDEX('秩1原'!B:B,B262)</f>
        <v/>
      </c>
      <c r="D262" s="73">
        <f ref="D262" t="array">INDEX('秩1原'!A:A,B262)</f>
        <v/>
      </c>
      <c r="E262" s="73">
        <f ref="E262" t="array">INDEX('秩1原'!E:E,B262)</f>
        <v/>
      </c>
      <c r="F262" s="73">
        <f ref="F262" t="array">INDEX('秩1原'!C:C,B262)</f>
        <v/>
      </c>
      <c r="G262" s="73">
        <f ref="G262" t="array">INDEX('秩1原'!D:D,B262)</f>
        <v/>
      </c>
      <c r="H262" s="74" t="n"/>
      <c r="I262" s="74" t="n"/>
      <c r="J262" s="74" t="n"/>
      <c r="K262" s="74" t="n"/>
      <c r="L262" s="74" t="n"/>
      <c r="M262" s="74" t="n"/>
      <c r="N262" s="74" t="n"/>
      <c r="O262" s="74" t="n"/>
      <c r="P262" s="74" t="n"/>
      <c r="Q262" s="74" t="n"/>
      <c r="R262" s="74" t="n"/>
      <c r="S262" s="74" t="n"/>
      <c r="T262" s="74" t="n"/>
      <c r="U262" s="74" t="n"/>
      <c r="V262" s="74" t="n"/>
      <c r="W262" s="74" t="n"/>
      <c r="X262" s="74" t="n"/>
      <c r="Y262" s="74" t="n"/>
      <c r="Z262" s="74" t="n"/>
    </row>
    <row customHeight="1" ht="18" r="263" s="29">
      <c r="A263" s="18" t="n">
        <v>169</v>
      </c>
      <c r="B263" s="18">
        <f>B262+1</f>
        <v/>
      </c>
      <c r="C263" s="73">
        <f ref="C263" t="array">INDEX('秩1原'!B:B,B263)</f>
        <v/>
      </c>
      <c r="D263" s="73">
        <f ref="D263" t="array">INDEX('秩1原'!A:A,B263)</f>
        <v/>
      </c>
      <c r="E263" s="73">
        <f ref="E263" t="array">INDEX('秩1原'!E:E,B263)</f>
        <v/>
      </c>
      <c r="F263" s="73">
        <f ref="F263" t="array">INDEX('秩1原'!C:C,B263)</f>
        <v/>
      </c>
      <c r="G263" s="73">
        <f ref="G263" t="array">INDEX('秩1原'!D:D,B263)</f>
        <v/>
      </c>
      <c r="H263" s="74" t="n"/>
      <c r="I263" s="74" t="n"/>
      <c r="J263" s="74" t="n"/>
      <c r="K263" s="74" t="n"/>
      <c r="L263" s="74" t="n"/>
      <c r="M263" s="74" t="n"/>
      <c r="N263" s="74" t="n"/>
      <c r="O263" s="74" t="n"/>
      <c r="P263" s="74" t="n"/>
      <c r="Q263" s="74" t="n"/>
      <c r="R263" s="74" t="n"/>
      <c r="S263" s="74" t="n"/>
      <c r="T263" s="74" t="n"/>
      <c r="U263" s="74" t="n"/>
      <c r="V263" s="74" t="n"/>
      <c r="W263" s="74" t="n"/>
      <c r="X263" s="74" t="n"/>
      <c r="Y263" s="74" t="n"/>
      <c r="Z263" s="74" t="n"/>
    </row>
    <row customHeight="1" ht="18" r="264" s="29">
      <c r="A264" s="18" t="n">
        <v>170</v>
      </c>
      <c r="B264" s="18">
        <f>B263+1</f>
        <v/>
      </c>
      <c r="C264" s="73">
        <f ref="C264" t="array">INDEX('秩1原'!B:B,B264)</f>
        <v/>
      </c>
      <c r="D264" s="73">
        <f ref="D264" t="array">INDEX('秩1原'!A:A,B264)</f>
        <v/>
      </c>
      <c r="E264" s="73">
        <f ref="E264" t="array">INDEX('秩1原'!E:E,B264)</f>
        <v/>
      </c>
      <c r="F264" s="73">
        <f ref="F264" t="array">INDEX('秩1原'!C:C,B264)</f>
        <v/>
      </c>
      <c r="G264" s="73">
        <f ref="G264" t="array">INDEX('秩1原'!D:D,B264)</f>
        <v/>
      </c>
      <c r="H264" s="74" t="n"/>
      <c r="I264" s="74" t="n"/>
      <c r="J264" s="74" t="n"/>
      <c r="K264" s="74" t="n"/>
      <c r="L264" s="74" t="n"/>
      <c r="M264" s="74" t="n"/>
      <c r="N264" s="74" t="n"/>
      <c r="O264" s="74" t="n"/>
      <c r="P264" s="74" t="n"/>
      <c r="Q264" s="74" t="n"/>
      <c r="R264" s="74" t="n"/>
      <c r="S264" s="74" t="n"/>
      <c r="T264" s="74" t="n"/>
      <c r="U264" s="74" t="n"/>
      <c r="V264" s="74" t="n"/>
      <c r="W264" s="74" t="n"/>
      <c r="X264" s="74" t="n"/>
      <c r="Y264" s="74" t="n"/>
      <c r="Z264" s="74" t="n"/>
    </row>
    <row customHeight="1" ht="18" r="265" s="29">
      <c r="A265" s="18" t="n">
        <v>171</v>
      </c>
      <c r="B265" s="18">
        <f>B264+1</f>
        <v/>
      </c>
      <c r="C265" s="73">
        <f ref="C265" t="array">INDEX('秩1原'!B:B,B265)</f>
        <v/>
      </c>
      <c r="D265" s="73">
        <f ref="D265" t="array">INDEX('秩1原'!A:A,B265)</f>
        <v/>
      </c>
      <c r="E265" s="73">
        <f ref="E265" t="array">INDEX('秩1原'!E:E,B265)</f>
        <v/>
      </c>
      <c r="F265" s="73">
        <f ref="F265" t="array">INDEX('秩1原'!C:C,B265)</f>
        <v/>
      </c>
      <c r="G265" s="73">
        <f ref="G265" t="array">INDEX('秩1原'!D:D,B265)</f>
        <v/>
      </c>
      <c r="H265" s="74" t="n"/>
      <c r="I265" s="74" t="n"/>
      <c r="J265" s="74" t="n"/>
      <c r="K265" s="74" t="n"/>
      <c r="L265" s="74" t="n"/>
      <c r="M265" s="74" t="n"/>
      <c r="N265" s="74" t="n"/>
      <c r="O265" s="74" t="n"/>
      <c r="P265" s="74" t="n"/>
      <c r="Q265" s="74" t="n"/>
      <c r="R265" s="74" t="n"/>
      <c r="S265" s="74" t="n"/>
      <c r="T265" s="74" t="n"/>
      <c r="U265" s="74" t="n"/>
      <c r="V265" s="74" t="n"/>
      <c r="W265" s="74" t="n"/>
      <c r="X265" s="74" t="n"/>
      <c r="Y265" s="74" t="n"/>
      <c r="Z265" s="74" t="n"/>
    </row>
    <row customHeight="1" ht="18" r="266" s="29">
      <c r="A266" s="18" t="n">
        <v>172</v>
      </c>
      <c r="B266" s="18">
        <f>B265+1</f>
        <v/>
      </c>
      <c r="C266" s="73">
        <f ref="C266" t="array">INDEX('秩1原'!B:B,B266)</f>
        <v/>
      </c>
      <c r="D266" s="73">
        <f ref="D266" t="array">INDEX('秩1原'!A:A,B266)</f>
        <v/>
      </c>
      <c r="E266" s="73">
        <f ref="E266" t="array">INDEX('秩1原'!E:E,B266)</f>
        <v/>
      </c>
      <c r="F266" s="73">
        <f ref="F266" t="array">INDEX('秩1原'!C:C,B266)</f>
        <v/>
      </c>
      <c r="G266" s="73">
        <f ref="G266" t="array">INDEX('秩1原'!D:D,B266)</f>
        <v/>
      </c>
      <c r="H266" s="74" t="n"/>
      <c r="I266" s="74" t="n"/>
      <c r="J266" s="74" t="n"/>
      <c r="K266" s="74" t="n"/>
      <c r="L266" s="74" t="n"/>
      <c r="M266" s="74" t="n"/>
      <c r="N266" s="74" t="n"/>
      <c r="O266" s="74" t="n"/>
      <c r="P266" s="74" t="n"/>
      <c r="Q266" s="74" t="n"/>
      <c r="R266" s="74" t="n"/>
      <c r="S266" s="74" t="n"/>
      <c r="T266" s="74" t="n"/>
      <c r="U266" s="74" t="n"/>
      <c r="V266" s="74" t="n"/>
      <c r="W266" s="74" t="n"/>
      <c r="X266" s="74" t="n"/>
      <c r="Y266" s="74" t="n"/>
      <c r="Z266" s="74" t="n"/>
    </row>
    <row customHeight="1" ht="18" r="267" s="29">
      <c r="A267" s="18" t="n">
        <v>173</v>
      </c>
      <c r="B267" s="18">
        <f>B266+1</f>
        <v/>
      </c>
      <c r="C267" s="73">
        <f ref="C267" t="array">INDEX('秩1原'!B:B,B267)</f>
        <v/>
      </c>
      <c r="D267" s="73">
        <f ref="D267" t="array">INDEX('秩1原'!A:A,B267)</f>
        <v/>
      </c>
      <c r="E267" s="73">
        <f ref="E267" t="array">INDEX('秩1原'!E:E,B267)</f>
        <v/>
      </c>
      <c r="F267" s="73">
        <f ref="F267" t="array">INDEX('秩1原'!C:C,B267)</f>
        <v/>
      </c>
      <c r="G267" s="73">
        <f ref="G267" t="array">INDEX('秩1原'!D:D,B267)</f>
        <v/>
      </c>
      <c r="H267" s="74" t="n"/>
      <c r="I267" s="74" t="n"/>
      <c r="J267" s="74" t="n"/>
      <c r="K267" s="74" t="n"/>
      <c r="L267" s="74" t="n"/>
      <c r="M267" s="74" t="n"/>
      <c r="N267" s="74" t="n"/>
      <c r="O267" s="74" t="n"/>
      <c r="P267" s="74" t="n"/>
      <c r="Q267" s="74" t="n"/>
      <c r="R267" s="74" t="n"/>
      <c r="S267" s="74" t="n"/>
      <c r="T267" s="74" t="n"/>
      <c r="U267" s="74" t="n"/>
      <c r="V267" s="74" t="n"/>
      <c r="W267" s="74" t="n"/>
      <c r="X267" s="74" t="n"/>
      <c r="Y267" s="74" t="n"/>
      <c r="Z267" s="74" t="n"/>
    </row>
    <row customHeight="1" ht="18" r="268" s="29">
      <c r="A268" s="18" t="n">
        <v>174</v>
      </c>
      <c r="B268" s="18">
        <f>B267+1</f>
        <v/>
      </c>
      <c r="C268" s="73">
        <f ref="C268" t="array">INDEX('秩1原'!B:B,B268)</f>
        <v/>
      </c>
      <c r="D268" s="73">
        <f ref="D268" t="array">INDEX('秩1原'!A:A,B268)</f>
        <v/>
      </c>
      <c r="E268" s="73">
        <f ref="E268" t="array">INDEX('秩1原'!E:E,B268)</f>
        <v/>
      </c>
      <c r="F268" s="73">
        <f ref="F268" t="array">INDEX('秩1原'!C:C,B268)</f>
        <v/>
      </c>
      <c r="G268" s="73">
        <f ref="G268" t="array">INDEX('秩1原'!D:D,B268)</f>
        <v/>
      </c>
      <c r="H268" s="74" t="n"/>
      <c r="I268" s="74" t="n"/>
      <c r="J268" s="74" t="n"/>
      <c r="K268" s="74" t="n"/>
      <c r="L268" s="74" t="n"/>
      <c r="M268" s="74" t="n"/>
      <c r="N268" s="74" t="n"/>
      <c r="O268" s="74" t="n"/>
      <c r="P268" s="74" t="n"/>
      <c r="Q268" s="74" t="n"/>
      <c r="R268" s="74" t="n"/>
      <c r="S268" s="74" t="n"/>
      <c r="T268" s="74" t="n"/>
      <c r="U268" s="74" t="n"/>
      <c r="V268" s="74" t="n"/>
      <c r="W268" s="74" t="n"/>
      <c r="X268" s="74" t="n"/>
      <c r="Y268" s="74" t="n"/>
      <c r="Z268" s="74" t="n"/>
    </row>
    <row customHeight="1" ht="18" r="269" s="29">
      <c r="A269" s="18" t="n">
        <v>175</v>
      </c>
      <c r="B269" s="18">
        <f>B268+1</f>
        <v/>
      </c>
      <c r="C269" s="73">
        <f ref="C269" t="array">INDEX('秩1原'!B:B,B269)</f>
        <v/>
      </c>
      <c r="D269" s="73">
        <f ref="D269" t="array">INDEX('秩1原'!A:A,B269)</f>
        <v/>
      </c>
      <c r="E269" s="73">
        <f ref="E269" t="array">INDEX('秩1原'!E:E,B269)</f>
        <v/>
      </c>
      <c r="F269" s="73">
        <f ref="F269" t="array">INDEX('秩1原'!C:C,B269)</f>
        <v/>
      </c>
      <c r="G269" s="73">
        <f ref="G269" t="array">INDEX('秩1原'!D:D,B269)</f>
        <v/>
      </c>
      <c r="H269" s="74" t="n"/>
      <c r="I269" s="74" t="n"/>
      <c r="J269" s="74" t="n"/>
      <c r="K269" s="74" t="n"/>
      <c r="L269" s="74" t="n"/>
      <c r="M269" s="74" t="n"/>
      <c r="N269" s="74" t="n"/>
      <c r="O269" s="74" t="n"/>
      <c r="P269" s="74" t="n"/>
      <c r="Q269" s="74" t="n"/>
      <c r="R269" s="74" t="n"/>
      <c r="S269" s="74" t="n"/>
      <c r="T269" s="74" t="n"/>
      <c r="U269" s="74" t="n"/>
      <c r="V269" s="74" t="n"/>
      <c r="W269" s="74" t="n"/>
      <c r="X269" s="74" t="n"/>
      <c r="Y269" s="74" t="n"/>
      <c r="Z269" s="74" t="n"/>
    </row>
    <row customHeight="1" ht="18" r="270" s="29">
      <c r="A270" s="18" t="n">
        <v>176</v>
      </c>
      <c r="B270" s="18">
        <f>B269+1</f>
        <v/>
      </c>
      <c r="C270" s="73">
        <f ref="C270" t="array">INDEX('秩1原'!B:B,B270)</f>
        <v/>
      </c>
      <c r="D270" s="73">
        <f ref="D270" t="array">INDEX('秩1原'!A:A,B270)</f>
        <v/>
      </c>
      <c r="E270" s="73">
        <f ref="E270" t="array">INDEX('秩1原'!E:E,B270)</f>
        <v/>
      </c>
      <c r="F270" s="73">
        <f ref="F270" t="array">INDEX('秩1原'!C:C,B270)</f>
        <v/>
      </c>
      <c r="G270" s="73">
        <f ref="G270" t="array">INDEX('秩1原'!D:D,B270)</f>
        <v/>
      </c>
      <c r="H270" s="74" t="n"/>
      <c r="I270" s="74" t="n"/>
      <c r="J270" s="74" t="n"/>
      <c r="K270" s="74" t="n"/>
      <c r="L270" s="74" t="n"/>
      <c r="M270" s="74" t="n"/>
      <c r="N270" s="74" t="n"/>
      <c r="O270" s="74" t="n"/>
      <c r="P270" s="74" t="n"/>
      <c r="Q270" s="74" t="n"/>
      <c r="R270" s="74" t="n"/>
      <c r="S270" s="74" t="n"/>
      <c r="T270" s="74" t="n"/>
      <c r="U270" s="74" t="n"/>
      <c r="V270" s="74" t="n"/>
      <c r="W270" s="74" t="n"/>
      <c r="X270" s="74" t="n"/>
      <c r="Y270" s="74" t="n"/>
      <c r="Z270" s="74" t="n"/>
    </row>
    <row customHeight="1" ht="18" r="271" s="29">
      <c r="A271" s="18" t="n">
        <v>177</v>
      </c>
      <c r="B271" s="18">
        <f>B270+1</f>
        <v/>
      </c>
      <c r="C271" s="73">
        <f ref="C271" t="array">INDEX('秩1原'!B:B,B271)</f>
        <v/>
      </c>
      <c r="D271" s="73">
        <f ref="D271" t="array">INDEX('秩1原'!A:A,B271)</f>
        <v/>
      </c>
      <c r="E271" s="73">
        <f ref="E271" t="array">INDEX('秩1原'!E:E,B271)</f>
        <v/>
      </c>
      <c r="F271" s="73">
        <f ref="F271" t="array">INDEX('秩1原'!C:C,B271)</f>
        <v/>
      </c>
      <c r="G271" s="73">
        <f ref="G271" t="array">INDEX('秩1原'!D:D,B271)</f>
        <v/>
      </c>
      <c r="H271" s="74" t="n"/>
      <c r="I271" s="74" t="n"/>
      <c r="J271" s="74" t="n"/>
      <c r="K271" s="74" t="n"/>
      <c r="L271" s="74" t="n"/>
      <c r="M271" s="74" t="n"/>
      <c r="N271" s="74" t="n"/>
      <c r="O271" s="74" t="n"/>
      <c r="P271" s="74" t="n"/>
      <c r="Q271" s="74" t="n"/>
      <c r="R271" s="74" t="n"/>
      <c r="S271" s="74" t="n"/>
      <c r="T271" s="74" t="n"/>
      <c r="U271" s="74" t="n"/>
      <c r="V271" s="74" t="n"/>
      <c r="W271" s="74" t="n"/>
      <c r="X271" s="74" t="n"/>
      <c r="Y271" s="74" t="n"/>
      <c r="Z271" s="74" t="n"/>
    </row>
    <row customHeight="1" ht="18" r="272" s="29">
      <c r="A272" s="18" t="n">
        <v>178</v>
      </c>
      <c r="B272" s="18">
        <f>B271+1</f>
        <v/>
      </c>
      <c r="C272" s="73">
        <f ref="C272" t="array">INDEX('秩1原'!B:B,B272)</f>
        <v/>
      </c>
      <c r="D272" s="73">
        <f ref="D272" t="array">INDEX('秩1原'!A:A,B272)</f>
        <v/>
      </c>
      <c r="E272" s="73">
        <f ref="E272" t="array">INDEX('秩1原'!E:E,B272)</f>
        <v/>
      </c>
      <c r="F272" s="73">
        <f ref="F272" t="array">INDEX('秩1原'!C:C,B272)</f>
        <v/>
      </c>
      <c r="G272" s="73">
        <f ref="G272" t="array">INDEX('秩1原'!D:D,B272)</f>
        <v/>
      </c>
      <c r="H272" s="74" t="n"/>
      <c r="I272" s="74" t="n"/>
      <c r="J272" s="74" t="n"/>
      <c r="K272" s="74" t="n"/>
      <c r="L272" s="74" t="n"/>
      <c r="M272" s="74" t="n"/>
      <c r="N272" s="74" t="n"/>
      <c r="O272" s="74" t="n"/>
      <c r="P272" s="74" t="n"/>
      <c r="Q272" s="74" t="n"/>
      <c r="R272" s="74" t="n"/>
      <c r="S272" s="74" t="n"/>
      <c r="T272" s="74" t="n"/>
      <c r="U272" s="74" t="n"/>
      <c r="V272" s="74" t="n"/>
      <c r="W272" s="74" t="n"/>
      <c r="X272" s="74" t="n"/>
      <c r="Y272" s="74" t="n"/>
      <c r="Z272" s="74" t="n"/>
    </row>
    <row customHeight="1" ht="18" r="273" s="29">
      <c r="A273" s="18" t="n">
        <v>179</v>
      </c>
      <c r="B273" s="18">
        <f>B272+1</f>
        <v/>
      </c>
      <c r="C273" s="73">
        <f ref="C273" t="array">INDEX('秩1原'!B:B,B273)</f>
        <v/>
      </c>
      <c r="D273" s="73">
        <f ref="D273" t="array">INDEX('秩1原'!A:A,B273)</f>
        <v/>
      </c>
      <c r="E273" s="73">
        <f ref="E273" t="array">INDEX('秩1原'!E:E,B273)</f>
        <v/>
      </c>
      <c r="F273" s="73">
        <f ref="F273" t="array">INDEX('秩1原'!C:C,B273)</f>
        <v/>
      </c>
      <c r="G273" s="73">
        <f ref="G273" t="array">INDEX('秩1原'!D:D,B273)</f>
        <v/>
      </c>
      <c r="H273" s="74" t="n"/>
      <c r="I273" s="74" t="n"/>
      <c r="J273" s="74" t="n"/>
      <c r="K273" s="74" t="n"/>
      <c r="L273" s="74" t="n"/>
      <c r="M273" s="74" t="n"/>
      <c r="N273" s="74" t="n"/>
      <c r="O273" s="74" t="n"/>
      <c r="P273" s="74" t="n"/>
      <c r="Q273" s="74" t="n"/>
      <c r="R273" s="74" t="n"/>
      <c r="S273" s="74" t="n"/>
      <c r="T273" s="74" t="n"/>
      <c r="U273" s="74" t="n"/>
      <c r="V273" s="74" t="n"/>
      <c r="W273" s="74" t="n"/>
      <c r="X273" s="74" t="n"/>
      <c r="Y273" s="74" t="n"/>
      <c r="Z273" s="74" t="n"/>
    </row>
    <row customHeight="1" ht="18" r="274" s="29">
      <c r="A274" s="18" t="n">
        <v>180</v>
      </c>
      <c r="B274" s="18">
        <f>B273+1</f>
        <v/>
      </c>
      <c r="C274" s="73">
        <f ref="C274" t="array">INDEX('秩1原'!B:B,B274)</f>
        <v/>
      </c>
      <c r="D274" s="73">
        <f ref="D274" t="array">INDEX('秩1原'!A:A,B274)</f>
        <v/>
      </c>
      <c r="E274" s="73">
        <f ref="E274" t="array">INDEX('秩1原'!E:E,B274)</f>
        <v/>
      </c>
      <c r="F274" s="73">
        <f ref="F274" t="array">INDEX('秩1原'!C:C,B274)</f>
        <v/>
      </c>
      <c r="G274" s="73">
        <f ref="G274" t="array">INDEX('秩1原'!D:D,B274)</f>
        <v/>
      </c>
      <c r="H274" s="74" t="n"/>
      <c r="I274" s="74" t="n"/>
      <c r="J274" s="74" t="n"/>
      <c r="K274" s="74" t="n"/>
      <c r="L274" s="74" t="n"/>
      <c r="M274" s="74" t="n"/>
      <c r="N274" s="74" t="n"/>
      <c r="O274" s="74" t="n"/>
      <c r="P274" s="74" t="n"/>
      <c r="Q274" s="74" t="n"/>
      <c r="R274" s="74" t="n"/>
      <c r="S274" s="74" t="n"/>
      <c r="T274" s="74" t="n"/>
      <c r="U274" s="74" t="n"/>
      <c r="V274" s="74" t="n"/>
      <c r="W274" s="74" t="n"/>
      <c r="X274" s="74" t="n"/>
      <c r="Y274" s="74" t="n"/>
      <c r="Z274" s="74" t="n"/>
    </row>
    <row customHeight="1" ht="18" r="275" s="29">
      <c r="A275" s="18" t="n">
        <v>181</v>
      </c>
      <c r="B275" s="18">
        <f>B274+1</f>
        <v/>
      </c>
      <c r="C275" s="73">
        <f ref="C275" t="array">INDEX('秩1原'!B:B,B275)</f>
        <v/>
      </c>
      <c r="D275" s="73">
        <f ref="D275" t="array">INDEX('秩1原'!A:A,B275)</f>
        <v/>
      </c>
      <c r="E275" s="73">
        <f ref="E275" t="array">INDEX('秩1原'!E:E,B275)</f>
        <v/>
      </c>
      <c r="F275" s="73">
        <f ref="F275" t="array">INDEX('秩1原'!C:C,B275)</f>
        <v/>
      </c>
      <c r="G275" s="73">
        <f ref="G275" t="array">INDEX('秩1原'!D:D,B275)</f>
        <v/>
      </c>
      <c r="H275" s="74" t="n"/>
      <c r="I275" s="74" t="n"/>
      <c r="J275" s="74" t="n"/>
      <c r="K275" s="74" t="n"/>
      <c r="L275" s="74" t="n"/>
      <c r="M275" s="74" t="n"/>
      <c r="N275" s="74" t="n"/>
      <c r="O275" s="74" t="n"/>
      <c r="P275" s="74" t="n"/>
      <c r="Q275" s="74" t="n"/>
      <c r="R275" s="74" t="n"/>
      <c r="S275" s="74" t="n"/>
      <c r="T275" s="74" t="n"/>
      <c r="U275" s="74" t="n"/>
      <c r="V275" s="74" t="n"/>
      <c r="W275" s="74" t="n"/>
      <c r="X275" s="74" t="n"/>
      <c r="Y275" s="74" t="n"/>
      <c r="Z275" s="74" t="n"/>
    </row>
    <row customHeight="1" ht="18" r="276" s="29">
      <c r="A276" s="18" t="n">
        <v>182</v>
      </c>
      <c r="B276" s="18">
        <f>B275+1</f>
        <v/>
      </c>
      <c r="C276" s="73">
        <f ref="C276" t="array">INDEX('秩1原'!B:B,B276)</f>
        <v/>
      </c>
      <c r="D276" s="73">
        <f ref="D276" t="array">INDEX('秩1原'!A:A,B276)</f>
        <v/>
      </c>
      <c r="E276" s="73">
        <f ref="E276" t="array">INDEX('秩1原'!E:E,B276)</f>
        <v/>
      </c>
      <c r="F276" s="73">
        <f ref="F276" t="array">INDEX('秩1原'!C:C,B276)</f>
        <v/>
      </c>
      <c r="G276" s="73">
        <f ref="G276" t="array">INDEX('秩1原'!D:D,B276)</f>
        <v/>
      </c>
      <c r="H276" s="74" t="n"/>
      <c r="I276" s="74" t="n"/>
      <c r="J276" s="74" t="n"/>
      <c r="K276" s="74" t="n"/>
      <c r="L276" s="74" t="n"/>
      <c r="M276" s="74" t="n"/>
      <c r="N276" s="74" t="n"/>
      <c r="O276" s="74" t="n"/>
      <c r="P276" s="74" t="n"/>
      <c r="Q276" s="74" t="n"/>
      <c r="R276" s="74" t="n"/>
      <c r="S276" s="74" t="n"/>
      <c r="T276" s="74" t="n"/>
      <c r="U276" s="74" t="n"/>
      <c r="V276" s="74" t="n"/>
      <c r="W276" s="74" t="n"/>
      <c r="X276" s="74" t="n"/>
      <c r="Y276" s="74" t="n"/>
      <c r="Z276" s="74" t="n"/>
    </row>
    <row customHeight="1" ht="18" r="277" s="29">
      <c r="A277" s="18" t="n">
        <v>183</v>
      </c>
      <c r="B277" s="18">
        <f>B276+1</f>
        <v/>
      </c>
      <c r="C277" s="73">
        <f ref="C277" t="array">INDEX('秩1原'!B:B,B277)</f>
        <v/>
      </c>
      <c r="D277" s="73">
        <f ref="D277" t="array">INDEX('秩1原'!A:A,B277)</f>
        <v/>
      </c>
      <c r="E277" s="73">
        <f ref="E277" t="array">INDEX('秩1原'!E:E,B277)</f>
        <v/>
      </c>
      <c r="F277" s="73">
        <f ref="F277" t="array">INDEX('秩1原'!C:C,B277)</f>
        <v/>
      </c>
      <c r="G277" s="73">
        <f ref="G277" t="array">INDEX('秩1原'!D:D,B277)</f>
        <v/>
      </c>
      <c r="H277" s="74" t="n"/>
      <c r="I277" s="74" t="n"/>
      <c r="J277" s="74" t="n"/>
      <c r="K277" s="74" t="n"/>
      <c r="L277" s="74" t="n"/>
      <c r="M277" s="74" t="n"/>
      <c r="N277" s="74" t="n"/>
      <c r="O277" s="74" t="n"/>
      <c r="P277" s="74" t="n"/>
      <c r="Q277" s="74" t="n"/>
      <c r="R277" s="74" t="n"/>
      <c r="S277" s="74" t="n"/>
      <c r="T277" s="74" t="n"/>
      <c r="U277" s="74" t="n"/>
      <c r="V277" s="74" t="n"/>
      <c r="W277" s="74" t="n"/>
      <c r="X277" s="74" t="n"/>
      <c r="Y277" s="74" t="n"/>
      <c r="Z277" s="74" t="n"/>
    </row>
    <row customHeight="1" ht="18" r="278" s="29">
      <c r="A278" s="18" t="n">
        <v>184</v>
      </c>
      <c r="B278" s="18">
        <f>B277+1</f>
        <v/>
      </c>
      <c r="C278" s="73">
        <f ref="C278" t="array">INDEX('秩1原'!B:B,B278)</f>
        <v/>
      </c>
      <c r="D278" s="73">
        <f ref="D278" t="array">INDEX('秩1原'!A:A,B278)</f>
        <v/>
      </c>
      <c r="E278" s="73">
        <f ref="E278" t="array">INDEX('秩1原'!E:E,B278)</f>
        <v/>
      </c>
      <c r="F278" s="73">
        <f ref="F278" t="array">INDEX('秩1原'!C:C,B278)</f>
        <v/>
      </c>
      <c r="G278" s="73">
        <f ref="G278" t="array">INDEX('秩1原'!D:D,B278)</f>
        <v/>
      </c>
      <c r="H278" s="74" t="n"/>
      <c r="I278" s="74" t="n"/>
      <c r="J278" s="74" t="n"/>
      <c r="K278" s="74" t="n"/>
      <c r="L278" s="74" t="n"/>
      <c r="M278" s="74" t="n"/>
      <c r="N278" s="74" t="n"/>
      <c r="O278" s="74" t="n"/>
      <c r="P278" s="74" t="n"/>
      <c r="Q278" s="74" t="n"/>
      <c r="R278" s="74" t="n"/>
      <c r="S278" s="74" t="n"/>
      <c r="T278" s="74" t="n"/>
      <c r="U278" s="74" t="n"/>
      <c r="V278" s="74" t="n"/>
      <c r="W278" s="74" t="n"/>
      <c r="X278" s="74" t="n"/>
      <c r="Y278" s="74" t="n"/>
      <c r="Z278" s="74" t="n"/>
    </row>
    <row customHeight="1" ht="18" r="279" s="29">
      <c r="A279" s="18" t="n">
        <v>185</v>
      </c>
      <c r="B279" s="18">
        <f>B278+1</f>
        <v/>
      </c>
      <c r="C279" s="73">
        <f ref="C279" t="array">INDEX('秩1原'!B:B,B279)</f>
        <v/>
      </c>
      <c r="D279" s="73">
        <f ref="D279" t="array">INDEX('秩1原'!A:A,B279)</f>
        <v/>
      </c>
      <c r="E279" s="73">
        <f ref="E279" t="array">INDEX('秩1原'!E:E,B279)</f>
        <v/>
      </c>
      <c r="F279" s="73">
        <f ref="F279" t="array">INDEX('秩1原'!C:C,B279)</f>
        <v/>
      </c>
      <c r="G279" s="73">
        <f ref="G279" t="array">INDEX('秩1原'!D:D,B279)</f>
        <v/>
      </c>
      <c r="H279" s="74" t="n"/>
      <c r="I279" s="74" t="n"/>
      <c r="J279" s="74" t="n"/>
      <c r="K279" s="74" t="n"/>
      <c r="L279" s="74" t="n"/>
      <c r="M279" s="74" t="n"/>
      <c r="N279" s="74" t="n"/>
      <c r="O279" s="74" t="n"/>
      <c r="P279" s="74" t="n"/>
      <c r="Q279" s="74" t="n"/>
      <c r="R279" s="74" t="n"/>
      <c r="S279" s="74" t="n"/>
      <c r="T279" s="74" t="n"/>
      <c r="U279" s="74" t="n"/>
      <c r="V279" s="74" t="n"/>
      <c r="W279" s="74" t="n"/>
      <c r="X279" s="74" t="n"/>
      <c r="Y279" s="74" t="n"/>
      <c r="Z279" s="74" t="n"/>
    </row>
    <row customHeight="1" ht="18" r="280" s="29">
      <c r="A280" s="18" t="n">
        <v>186</v>
      </c>
      <c r="B280" s="18">
        <f>B279+1</f>
        <v/>
      </c>
      <c r="C280" s="73">
        <f ref="C280" t="array">INDEX('秩1原'!B:B,B280)</f>
        <v/>
      </c>
      <c r="D280" s="73">
        <f ref="D280" t="array">INDEX('秩1原'!A:A,B280)</f>
        <v/>
      </c>
      <c r="E280" s="73">
        <f ref="E280" t="array">INDEX('秩1原'!E:E,B280)</f>
        <v/>
      </c>
      <c r="F280" s="73">
        <f ref="F280" t="array">INDEX('秩1原'!C:C,B280)</f>
        <v/>
      </c>
      <c r="G280" s="73">
        <f ref="G280" t="array">INDEX('秩1原'!D:D,B280)</f>
        <v/>
      </c>
      <c r="H280" s="74" t="n"/>
      <c r="I280" s="74" t="n"/>
      <c r="J280" s="74" t="n"/>
      <c r="K280" s="74" t="n"/>
      <c r="L280" s="74" t="n"/>
      <c r="M280" s="74" t="n"/>
      <c r="N280" s="74" t="n"/>
      <c r="O280" s="74" t="n"/>
      <c r="P280" s="74" t="n"/>
      <c r="Q280" s="74" t="n"/>
      <c r="R280" s="74" t="n"/>
      <c r="S280" s="74" t="n"/>
      <c r="T280" s="74" t="n"/>
      <c r="U280" s="74" t="n"/>
      <c r="V280" s="74" t="n"/>
      <c r="W280" s="74" t="n"/>
      <c r="X280" s="74" t="n"/>
      <c r="Y280" s="74" t="n"/>
      <c r="Z280" s="74" t="n"/>
    </row>
    <row customHeight="1" ht="18" r="281" s="29">
      <c r="A281" s="18" t="n">
        <v>187</v>
      </c>
      <c r="B281" s="18">
        <f>B280+1</f>
        <v/>
      </c>
      <c r="C281" s="73">
        <f ref="C281" t="array">INDEX('秩1原'!B:B,B281)</f>
        <v/>
      </c>
      <c r="D281" s="73">
        <f ref="D281" t="array">INDEX('秩1原'!A:A,B281)</f>
        <v/>
      </c>
      <c r="E281" s="73">
        <f ref="E281" t="array">INDEX('秩1原'!E:E,B281)</f>
        <v/>
      </c>
      <c r="F281" s="73">
        <f ref="F281" t="array">INDEX('秩1原'!C:C,B281)</f>
        <v/>
      </c>
      <c r="G281" s="73">
        <f ref="G281" t="array">INDEX('秩1原'!D:D,B281)</f>
        <v/>
      </c>
      <c r="H281" s="74" t="n"/>
      <c r="I281" s="74" t="n"/>
      <c r="J281" s="74" t="n"/>
      <c r="K281" s="74" t="n"/>
      <c r="L281" s="74" t="n"/>
      <c r="M281" s="74" t="n"/>
      <c r="N281" s="74" t="n"/>
      <c r="O281" s="74" t="n"/>
      <c r="P281" s="74" t="n"/>
      <c r="Q281" s="74" t="n"/>
      <c r="R281" s="74" t="n"/>
      <c r="S281" s="74" t="n"/>
      <c r="T281" s="74" t="n"/>
      <c r="U281" s="74" t="n"/>
      <c r="V281" s="74" t="n"/>
      <c r="W281" s="74" t="n"/>
      <c r="X281" s="74" t="n"/>
      <c r="Y281" s="74" t="n"/>
      <c r="Z281" s="74" t="n"/>
    </row>
    <row customHeight="1" ht="18" r="282" s="29">
      <c r="A282" s="18" t="n">
        <v>188</v>
      </c>
      <c r="B282" s="18">
        <f>B281+1</f>
        <v/>
      </c>
      <c r="C282" s="73">
        <f ref="C282" t="array">INDEX('秩1原'!B:B,B282)</f>
        <v/>
      </c>
      <c r="D282" s="73">
        <f ref="D282" t="array">INDEX('秩1原'!A:A,B282)</f>
        <v/>
      </c>
      <c r="E282" s="73">
        <f ref="E282" t="array">INDEX('秩1原'!E:E,B282)</f>
        <v/>
      </c>
      <c r="F282" s="73">
        <f ref="F282" t="array">INDEX('秩1原'!C:C,B282)</f>
        <v/>
      </c>
      <c r="G282" s="73">
        <f ref="G282" t="array">INDEX('秩1原'!D:D,B282)</f>
        <v/>
      </c>
      <c r="H282" s="74" t="n"/>
      <c r="I282" s="74" t="n"/>
      <c r="J282" s="74" t="n"/>
      <c r="K282" s="74" t="n"/>
      <c r="L282" s="74" t="n"/>
      <c r="M282" s="74" t="n"/>
      <c r="N282" s="74" t="n"/>
      <c r="O282" s="74" t="n"/>
      <c r="P282" s="74" t="n"/>
      <c r="Q282" s="74" t="n"/>
      <c r="R282" s="74" t="n"/>
      <c r="S282" s="74" t="n"/>
      <c r="T282" s="74" t="n"/>
      <c r="U282" s="74" t="n"/>
      <c r="V282" s="74" t="n"/>
      <c r="W282" s="74" t="n"/>
      <c r="X282" s="74" t="n"/>
      <c r="Y282" s="74" t="n"/>
      <c r="Z282" s="74" t="n"/>
    </row>
    <row customHeight="1" ht="18" r="283" s="29">
      <c r="A283" s="18" t="n">
        <v>189</v>
      </c>
      <c r="B283" s="18">
        <f>B282+1</f>
        <v/>
      </c>
      <c r="C283" s="73">
        <f ref="C283" t="array">INDEX('秩1原'!B:B,B283)</f>
        <v/>
      </c>
      <c r="D283" s="73">
        <f ref="D283" t="array">INDEX('秩1原'!A:A,B283)</f>
        <v/>
      </c>
      <c r="E283" s="73">
        <f ref="E283" t="array">INDEX('秩1原'!E:E,B283)</f>
        <v/>
      </c>
      <c r="F283" s="73">
        <f ref="F283" t="array">INDEX('秩1原'!C:C,B283)</f>
        <v/>
      </c>
      <c r="G283" s="73">
        <f ref="G283" t="array">INDEX('秩1原'!D:D,B283)</f>
        <v/>
      </c>
      <c r="H283" s="74" t="n"/>
      <c r="I283" s="74" t="n"/>
      <c r="J283" s="74" t="n"/>
      <c r="K283" s="74" t="n"/>
      <c r="L283" s="74" t="n"/>
      <c r="M283" s="74" t="n"/>
      <c r="N283" s="74" t="n"/>
      <c r="O283" s="74" t="n"/>
      <c r="P283" s="74" t="n"/>
      <c r="Q283" s="74" t="n"/>
      <c r="R283" s="74" t="n"/>
      <c r="S283" s="74" t="n"/>
      <c r="T283" s="74" t="n"/>
      <c r="U283" s="74" t="n"/>
      <c r="V283" s="74" t="n"/>
      <c r="W283" s="74" t="n"/>
      <c r="X283" s="74" t="n"/>
      <c r="Y283" s="74" t="n"/>
      <c r="Z283" s="74" t="n"/>
    </row>
    <row customHeight="1" ht="18" r="284" s="29">
      <c r="A284" s="18" t="n">
        <v>190</v>
      </c>
      <c r="B284" s="18">
        <f>B283+1</f>
        <v/>
      </c>
      <c r="C284" s="73">
        <f ref="C284" t="array">INDEX('秩1原'!B:B,B284)</f>
        <v/>
      </c>
      <c r="D284" s="73">
        <f ref="D284" t="array">INDEX('秩1原'!A:A,B284)</f>
        <v/>
      </c>
      <c r="E284" s="73">
        <f ref="E284" t="array">INDEX('秩1原'!E:E,B284)</f>
        <v/>
      </c>
      <c r="F284" s="73">
        <f ref="F284" t="array">INDEX('秩1原'!C:C,B284)</f>
        <v/>
      </c>
      <c r="G284" s="73">
        <f ref="G284" t="array">INDEX('秩1原'!D:D,B284)</f>
        <v/>
      </c>
      <c r="H284" s="74" t="n"/>
      <c r="I284" s="74" t="n"/>
      <c r="J284" s="74" t="n"/>
      <c r="K284" s="74" t="n"/>
      <c r="L284" s="74" t="n"/>
      <c r="M284" s="74" t="n"/>
      <c r="N284" s="74" t="n"/>
      <c r="O284" s="74" t="n"/>
      <c r="P284" s="74" t="n"/>
      <c r="Q284" s="74" t="n"/>
      <c r="R284" s="74" t="n"/>
      <c r="S284" s="74" t="n"/>
      <c r="T284" s="74" t="n"/>
      <c r="U284" s="74" t="n"/>
      <c r="V284" s="74" t="n"/>
      <c r="W284" s="74" t="n"/>
      <c r="X284" s="74" t="n"/>
      <c r="Y284" s="74" t="n"/>
      <c r="Z284" s="74" t="n"/>
    </row>
    <row customHeight="1" ht="18" r="285" s="29">
      <c r="A285" s="18" t="n">
        <v>191</v>
      </c>
      <c r="B285" s="18">
        <f>B284+1</f>
        <v/>
      </c>
      <c r="C285" s="73">
        <f ref="C285" t="array">INDEX('秩1原'!B:B,B285)</f>
        <v/>
      </c>
      <c r="D285" s="73">
        <f ref="D285" t="array">INDEX('秩1原'!A:A,B285)</f>
        <v/>
      </c>
      <c r="E285" s="73">
        <f ref="E285" t="array">INDEX('秩1原'!E:E,B285)</f>
        <v/>
      </c>
      <c r="F285" s="73">
        <f ref="F285" t="array">INDEX('秩1原'!C:C,B285)</f>
        <v/>
      </c>
      <c r="G285" s="73">
        <f ref="G285" t="array">INDEX('秩1原'!D:D,B285)</f>
        <v/>
      </c>
      <c r="H285" s="74" t="n"/>
      <c r="I285" s="74" t="n"/>
      <c r="J285" s="74" t="n"/>
      <c r="K285" s="74" t="n"/>
      <c r="L285" s="74" t="n"/>
      <c r="M285" s="74" t="n"/>
      <c r="N285" s="74" t="n"/>
      <c r="O285" s="74" t="n"/>
      <c r="P285" s="74" t="n"/>
      <c r="Q285" s="74" t="n"/>
      <c r="R285" s="74" t="n"/>
      <c r="S285" s="74" t="n"/>
      <c r="T285" s="74" t="n"/>
      <c r="U285" s="74" t="n"/>
      <c r="V285" s="74" t="n"/>
      <c r="W285" s="74" t="n"/>
      <c r="X285" s="74" t="n"/>
      <c r="Y285" s="74" t="n"/>
      <c r="Z285" s="74" t="n"/>
    </row>
    <row customHeight="1" ht="18" r="286" s="29">
      <c r="A286" s="18" t="n">
        <v>192</v>
      </c>
      <c r="B286" s="18">
        <f>B285+1</f>
        <v/>
      </c>
      <c r="C286" s="73">
        <f ref="C286" t="array">INDEX('秩1原'!B:B,B286)</f>
        <v/>
      </c>
      <c r="D286" s="73">
        <f ref="D286" t="array">INDEX('秩1原'!A:A,B286)</f>
        <v/>
      </c>
      <c r="E286" s="73">
        <f ref="E286" t="array">INDEX('秩1原'!E:E,B286)</f>
        <v/>
      </c>
      <c r="F286" s="73">
        <f ref="F286" t="array">INDEX('秩1原'!C:C,B286)</f>
        <v/>
      </c>
      <c r="G286" s="73">
        <f ref="G286" t="array">INDEX('秩1原'!D:D,B286)</f>
        <v/>
      </c>
      <c r="H286" s="74" t="n"/>
      <c r="I286" s="74" t="n"/>
      <c r="J286" s="74" t="n"/>
      <c r="K286" s="74" t="n"/>
      <c r="L286" s="74" t="n"/>
      <c r="M286" s="74" t="n"/>
      <c r="N286" s="74" t="n"/>
      <c r="O286" s="74" t="n"/>
      <c r="P286" s="74" t="n"/>
      <c r="Q286" s="74" t="n"/>
      <c r="R286" s="74" t="n"/>
      <c r="S286" s="74" t="n"/>
      <c r="T286" s="74" t="n"/>
      <c r="U286" s="74" t="n"/>
      <c r="V286" s="74" t="n"/>
      <c r="W286" s="74" t="n"/>
      <c r="X286" s="74" t="n"/>
      <c r="Y286" s="74" t="n"/>
      <c r="Z286" s="74" t="n"/>
    </row>
    <row customHeight="1" ht="18" r="287" s="29">
      <c r="A287" s="18" t="n">
        <v>193</v>
      </c>
      <c r="B287" s="18">
        <f>B286+1</f>
        <v/>
      </c>
      <c r="C287" s="73">
        <f ref="C287" t="array">INDEX('秩1原'!B:B,B287)</f>
        <v/>
      </c>
      <c r="D287" s="73">
        <f ref="D287" t="array">INDEX('秩1原'!A:A,B287)</f>
        <v/>
      </c>
      <c r="E287" s="73">
        <f ref="E287" t="array">INDEX('秩1原'!E:E,B287)</f>
        <v/>
      </c>
      <c r="F287" s="73">
        <f ref="F287" t="array">INDEX('秩1原'!C:C,B287)</f>
        <v/>
      </c>
      <c r="G287" s="73">
        <f ref="G287" t="array">INDEX('秩1原'!D:D,B287)</f>
        <v/>
      </c>
      <c r="H287" s="74" t="n"/>
      <c r="I287" s="74" t="n"/>
      <c r="J287" s="74" t="n"/>
      <c r="K287" s="74" t="n"/>
      <c r="L287" s="74" t="n"/>
      <c r="M287" s="74" t="n"/>
      <c r="N287" s="74" t="n"/>
      <c r="O287" s="74" t="n"/>
      <c r="P287" s="74" t="n"/>
      <c r="Q287" s="74" t="n"/>
      <c r="R287" s="74" t="n"/>
      <c r="S287" s="74" t="n"/>
      <c r="T287" s="74" t="n"/>
      <c r="U287" s="74" t="n"/>
      <c r="V287" s="74" t="n"/>
      <c r="W287" s="74" t="n"/>
      <c r="X287" s="74" t="n"/>
      <c r="Y287" s="74" t="n"/>
      <c r="Z287" s="74" t="n"/>
    </row>
    <row customHeight="1" ht="18" r="288" s="29">
      <c r="A288" s="18" t="n">
        <v>194</v>
      </c>
      <c r="B288" s="18">
        <f>B287+1</f>
        <v/>
      </c>
      <c r="C288" s="73">
        <f ref="C288" t="array">INDEX('秩1原'!B:B,B288)</f>
        <v/>
      </c>
      <c r="D288" s="73">
        <f ref="D288" t="array">INDEX('秩1原'!A:A,B288)</f>
        <v/>
      </c>
      <c r="E288" s="73">
        <f ref="E288" t="array">INDEX('秩1原'!E:E,B288)</f>
        <v/>
      </c>
      <c r="F288" s="73">
        <f ref="F288" t="array">INDEX('秩1原'!C:C,B288)</f>
        <v/>
      </c>
      <c r="G288" s="73">
        <f ref="G288" t="array">INDEX('秩1原'!D:D,B288)</f>
        <v/>
      </c>
      <c r="H288" s="74" t="n"/>
      <c r="I288" s="74" t="n"/>
      <c r="J288" s="74" t="n"/>
      <c r="K288" s="74" t="n"/>
      <c r="L288" s="74" t="n"/>
      <c r="M288" s="74" t="n"/>
      <c r="N288" s="74" t="n"/>
      <c r="O288" s="74" t="n"/>
      <c r="P288" s="74" t="n"/>
      <c r="Q288" s="74" t="n"/>
      <c r="R288" s="74" t="n"/>
      <c r="S288" s="74" t="n"/>
      <c r="T288" s="74" t="n"/>
      <c r="U288" s="74" t="n"/>
      <c r="V288" s="74" t="n"/>
      <c r="W288" s="74" t="n"/>
      <c r="X288" s="74" t="n"/>
      <c r="Y288" s="74" t="n"/>
      <c r="Z288" s="74" t="n"/>
    </row>
    <row customHeight="1" ht="18" r="289" s="29">
      <c r="A289" s="18" t="n">
        <v>195</v>
      </c>
      <c r="B289" s="18">
        <f>B288+1</f>
        <v/>
      </c>
      <c r="C289" s="73">
        <f ref="C289" t="array">INDEX('秩1原'!B:B,B289)</f>
        <v/>
      </c>
      <c r="D289" s="73">
        <f ref="D289" t="array">INDEX('秩1原'!A:A,B289)</f>
        <v/>
      </c>
      <c r="E289" s="73">
        <f ref="E289" t="array">INDEX('秩1原'!E:E,B289)</f>
        <v/>
      </c>
      <c r="F289" s="73">
        <f ref="F289" t="array">INDEX('秩1原'!C:C,B289)</f>
        <v/>
      </c>
      <c r="G289" s="73">
        <f ref="G289" t="array">INDEX('秩1原'!D:D,B289)</f>
        <v/>
      </c>
      <c r="H289" s="74" t="n"/>
      <c r="I289" s="74" t="n"/>
      <c r="J289" s="74" t="n"/>
      <c r="K289" s="74" t="n"/>
      <c r="L289" s="74" t="n"/>
      <c r="M289" s="74" t="n"/>
      <c r="N289" s="74" t="n"/>
      <c r="O289" s="74" t="n"/>
      <c r="P289" s="74" t="n"/>
      <c r="Q289" s="74" t="n"/>
      <c r="R289" s="74" t="n"/>
      <c r="S289" s="74" t="n"/>
      <c r="T289" s="74" t="n"/>
      <c r="U289" s="74" t="n"/>
      <c r="V289" s="74" t="n"/>
      <c r="W289" s="74" t="n"/>
      <c r="X289" s="74" t="n"/>
      <c r="Y289" s="74" t="n"/>
      <c r="Z289" s="74" t="n"/>
    </row>
    <row customHeight="1" ht="18" r="290" s="29">
      <c r="A290" s="18" t="n">
        <v>196</v>
      </c>
      <c r="B290" s="18">
        <f>B289+1</f>
        <v/>
      </c>
      <c r="C290" s="73">
        <f ref="C290" t="array">INDEX('秩1原'!B:B,B290)</f>
        <v/>
      </c>
      <c r="D290" s="73">
        <f ref="D290" t="array">INDEX('秩1原'!A:A,B290)</f>
        <v/>
      </c>
      <c r="E290" s="73">
        <f ref="E290" t="array">INDEX('秩1原'!E:E,B290)</f>
        <v/>
      </c>
      <c r="F290" s="73">
        <f ref="F290" t="array">INDEX('秩1原'!C:C,B290)</f>
        <v/>
      </c>
      <c r="G290" s="73">
        <f ref="G290" t="array">INDEX('秩1原'!D:D,B290)</f>
        <v/>
      </c>
      <c r="H290" s="74" t="n"/>
      <c r="I290" s="74" t="n"/>
      <c r="J290" s="74" t="n"/>
      <c r="K290" s="74" t="n"/>
      <c r="L290" s="74" t="n"/>
      <c r="M290" s="74" t="n"/>
      <c r="N290" s="74" t="n"/>
      <c r="O290" s="74" t="n"/>
      <c r="P290" s="74" t="n"/>
      <c r="Q290" s="74" t="n"/>
      <c r="R290" s="74" t="n"/>
      <c r="S290" s="74" t="n"/>
      <c r="T290" s="74" t="n"/>
      <c r="U290" s="74" t="n"/>
      <c r="V290" s="74" t="n"/>
      <c r="W290" s="74" t="n"/>
      <c r="X290" s="74" t="n"/>
      <c r="Y290" s="74" t="n"/>
      <c r="Z290" s="74" t="n"/>
    </row>
    <row customHeight="1" ht="18" r="291" s="29">
      <c r="A291" s="18" t="n">
        <v>197</v>
      </c>
      <c r="B291" s="18">
        <f>B290+1</f>
        <v/>
      </c>
      <c r="C291" s="73">
        <f ref="C291" t="array">INDEX('秩1原'!B:B,B291)</f>
        <v/>
      </c>
      <c r="D291" s="73">
        <f ref="D291" t="array">INDEX('秩1原'!A:A,B291)</f>
        <v/>
      </c>
      <c r="E291" s="73">
        <f ref="E291" t="array">INDEX('秩1原'!E:E,B291)</f>
        <v/>
      </c>
      <c r="F291" s="73">
        <f ref="F291" t="array">INDEX('秩1原'!C:C,B291)</f>
        <v/>
      </c>
      <c r="G291" s="73">
        <f ref="G291" t="array">INDEX('秩1原'!D:D,B291)</f>
        <v/>
      </c>
      <c r="H291" s="74" t="n"/>
      <c r="I291" s="74" t="n"/>
      <c r="J291" s="74" t="n"/>
      <c r="K291" s="74" t="n"/>
      <c r="L291" s="74" t="n"/>
      <c r="M291" s="74" t="n"/>
      <c r="N291" s="74" t="n"/>
      <c r="O291" s="74" t="n"/>
      <c r="P291" s="74" t="n"/>
      <c r="Q291" s="74" t="n"/>
      <c r="R291" s="74" t="n"/>
      <c r="S291" s="74" t="n"/>
      <c r="T291" s="74" t="n"/>
      <c r="U291" s="74" t="n"/>
      <c r="V291" s="74" t="n"/>
      <c r="W291" s="74" t="n"/>
      <c r="X291" s="74" t="n"/>
      <c r="Y291" s="74" t="n"/>
      <c r="Z291" s="74" t="n"/>
    </row>
    <row customHeight="1" ht="18" r="292" s="29">
      <c r="A292" s="18" t="n">
        <v>198</v>
      </c>
      <c r="B292" s="18">
        <f>B291+1</f>
        <v/>
      </c>
      <c r="C292" s="73">
        <f ref="C292" t="array">INDEX('秩1原'!B:B,B292)</f>
        <v/>
      </c>
      <c r="D292" s="73">
        <f ref="D292" t="array">INDEX('秩1原'!A:A,B292)</f>
        <v/>
      </c>
      <c r="E292" s="73">
        <f ref="E292" t="array">INDEX('秩1原'!E:E,B292)</f>
        <v/>
      </c>
      <c r="F292" s="73">
        <f ref="F292" t="array">INDEX('秩1原'!C:C,B292)</f>
        <v/>
      </c>
      <c r="G292" s="73">
        <f ref="G292" t="array">INDEX('秩1原'!D:D,B292)</f>
        <v/>
      </c>
      <c r="H292" s="74" t="n"/>
      <c r="I292" s="74" t="n"/>
      <c r="J292" s="74" t="n"/>
      <c r="K292" s="74" t="n"/>
      <c r="L292" s="74" t="n"/>
      <c r="M292" s="74" t="n"/>
      <c r="N292" s="74" t="n"/>
      <c r="O292" s="74" t="n"/>
      <c r="P292" s="74" t="n"/>
      <c r="Q292" s="74" t="n"/>
      <c r="R292" s="74" t="n"/>
      <c r="S292" s="74" t="n"/>
      <c r="T292" s="74" t="n"/>
      <c r="U292" s="74" t="n"/>
      <c r="V292" s="74" t="n"/>
      <c r="W292" s="74" t="n"/>
      <c r="X292" s="74" t="n"/>
      <c r="Y292" s="74" t="n"/>
      <c r="Z292" s="74" t="n"/>
    </row>
    <row customHeight="1" ht="18" r="293" s="29">
      <c r="A293" s="18" t="n">
        <v>199</v>
      </c>
      <c r="B293" s="18">
        <f>B292+1</f>
        <v/>
      </c>
      <c r="C293" s="73">
        <f ref="C293" t="array">INDEX('秩1原'!B:B,B293)</f>
        <v/>
      </c>
      <c r="D293" s="73">
        <f ref="D293" t="array">INDEX('秩1原'!A:A,B293)</f>
        <v/>
      </c>
      <c r="E293" s="73">
        <f ref="E293" t="array">INDEX('秩1原'!E:E,B293)</f>
        <v/>
      </c>
      <c r="F293" s="73">
        <f ref="F293" t="array">INDEX('秩1原'!C:C,B293)</f>
        <v/>
      </c>
      <c r="G293" s="73">
        <f ref="G293" t="array">INDEX('秩1原'!D:D,B293)</f>
        <v/>
      </c>
      <c r="H293" s="74" t="n"/>
      <c r="I293" s="74" t="n"/>
      <c r="J293" s="74" t="n"/>
      <c r="K293" s="74" t="n"/>
      <c r="L293" s="74" t="n"/>
      <c r="M293" s="74" t="n"/>
      <c r="N293" s="74" t="n"/>
      <c r="O293" s="74" t="n"/>
      <c r="P293" s="74" t="n"/>
      <c r="Q293" s="74" t="n"/>
      <c r="R293" s="74" t="n"/>
      <c r="S293" s="74" t="n"/>
      <c r="T293" s="74" t="n"/>
      <c r="U293" s="74" t="n"/>
      <c r="V293" s="74" t="n"/>
      <c r="W293" s="74" t="n"/>
      <c r="X293" s="74" t="n"/>
      <c r="Y293" s="74" t="n"/>
      <c r="Z293" s="74" t="n"/>
    </row>
    <row customHeight="1" ht="18" r="294" s="29">
      <c r="A294" s="18" t="n">
        <v>200</v>
      </c>
      <c r="B294" s="18">
        <f>B293+1</f>
        <v/>
      </c>
      <c r="C294" s="73">
        <f ref="C294" t="array">INDEX('秩1原'!B:B,B294)</f>
        <v/>
      </c>
      <c r="D294" s="73">
        <f ref="D294" t="array">INDEX('秩1原'!A:A,B294)</f>
        <v/>
      </c>
      <c r="E294" s="73">
        <f ref="E294" t="array">INDEX('秩1原'!E:E,B294)</f>
        <v/>
      </c>
      <c r="F294" s="73">
        <f ref="F294" t="array">INDEX('秩1原'!C:C,B294)</f>
        <v/>
      </c>
      <c r="G294" s="73">
        <f ref="G294" t="array">INDEX('秩1原'!D:D,B294)</f>
        <v/>
      </c>
      <c r="H294" s="74" t="n"/>
      <c r="I294" s="74" t="n"/>
      <c r="J294" s="74" t="n"/>
      <c r="K294" s="74" t="n"/>
      <c r="L294" s="74" t="n"/>
      <c r="M294" s="74" t="n"/>
      <c r="N294" s="74" t="n"/>
      <c r="O294" s="74" t="n"/>
      <c r="P294" s="74" t="n"/>
      <c r="Q294" s="74" t="n"/>
      <c r="R294" s="74" t="n"/>
      <c r="S294" s="74" t="n"/>
      <c r="T294" s="74" t="n"/>
      <c r="U294" s="74" t="n"/>
      <c r="V294" s="74" t="n"/>
      <c r="W294" s="74" t="n"/>
      <c r="X294" s="74" t="n"/>
      <c r="Y294" s="74" t="n"/>
      <c r="Z294" s="74" t="n"/>
    </row>
    <row customHeight="1" ht="39.75" r="295" s="29">
      <c r="A295" s="72" t="n"/>
      <c r="B295" s="72" t="n"/>
      <c r="C295" s="72" t="inlineStr">
        <is>
          <t>各校選手名單及號碼對照表</t>
        </is>
      </c>
      <c r="H295" s="72" t="n"/>
      <c r="I295" s="72" t="n"/>
      <c r="J295" s="72" t="n"/>
      <c r="K295" s="72" t="n"/>
      <c r="L295" s="72" t="n"/>
      <c r="M295" s="72" t="n"/>
      <c r="N295" s="72" t="n"/>
      <c r="O295" s="72" t="n"/>
      <c r="P295" s="72" t="n"/>
      <c r="Q295" s="72" t="n"/>
      <c r="R295" s="72" t="n"/>
      <c r="S295" s="72" t="n"/>
      <c r="T295" s="72" t="n"/>
      <c r="U295" s="72" t="n"/>
      <c r="V295" s="72" t="n"/>
      <c r="W295" s="72" t="n"/>
      <c r="X295" s="72" t="n"/>
      <c r="Y295" s="72" t="n"/>
      <c r="Z295" s="72" t="n"/>
    </row>
    <row customHeight="1" ht="24.75" r="296" s="29">
      <c r="A296" s="18" t="n"/>
      <c r="B296" s="18" t="n"/>
      <c r="C296" s="60" t="inlineStr">
        <is>
          <t>學校</t>
        </is>
      </c>
      <c r="D296" s="60" t="inlineStr">
        <is>
          <t>組別</t>
        </is>
      </c>
      <c r="E296" s="60" t="inlineStr">
        <is>
          <t>編號</t>
        </is>
      </c>
      <c r="F296" s="60" t="inlineStr">
        <is>
          <t>學生</t>
        </is>
      </c>
      <c r="G296" s="60" t="inlineStr">
        <is>
          <t>指導教師</t>
        </is>
      </c>
      <c r="H296" s="18" t="n"/>
      <c r="I296" s="18" t="n"/>
      <c r="J296" s="18" t="n"/>
      <c r="K296" s="18" t="n"/>
      <c r="L296" s="18" t="n"/>
      <c r="M296" s="18" t="n"/>
      <c r="N296" s="18" t="n"/>
      <c r="O296" s="18" t="n"/>
      <c r="P296" s="18" t="n"/>
      <c r="Q296" s="18" t="n"/>
      <c r="R296" s="18" t="n"/>
      <c r="S296" s="18" t="n"/>
      <c r="T296" s="18" t="n"/>
      <c r="U296" s="18" t="n"/>
      <c r="V296" s="18" t="n"/>
      <c r="W296" s="18" t="n"/>
      <c r="X296" s="18" t="n"/>
      <c r="Y296" s="18" t="n"/>
      <c r="Z296" s="18" t="n"/>
    </row>
    <row customHeight="1" ht="18" r="297" s="29">
      <c r="A297" s="18" t="n">
        <v>161</v>
      </c>
      <c r="B297" s="18" t="n">
        <v>281</v>
      </c>
      <c r="C297" s="73">
        <f ref="C297" t="array">INDEX('秩1原'!B:B,B297)</f>
        <v/>
      </c>
      <c r="D297" s="73">
        <f ref="D297" t="array">INDEX('秩1原'!A:A,B297)</f>
        <v/>
      </c>
      <c r="E297" s="73">
        <f ref="E297" t="array">INDEX('秩1原'!E:E,B297)</f>
        <v/>
      </c>
      <c r="F297" s="73">
        <f ref="F297" t="array">INDEX('秩1原'!C:C,B297)</f>
        <v/>
      </c>
      <c r="G297" s="73">
        <f ref="G297" t="array">INDEX('秩1原'!D:D,B297)</f>
        <v/>
      </c>
      <c r="H297" s="18" t="n"/>
      <c r="I297" s="18" t="n"/>
      <c r="J297" s="18" t="n"/>
      <c r="K297" s="18" t="n"/>
      <c r="L297" s="18" t="n"/>
      <c r="M297" s="18" t="n"/>
      <c r="N297" s="18" t="n"/>
      <c r="O297" s="18" t="n"/>
      <c r="P297" s="18" t="n"/>
      <c r="Q297" s="18" t="n"/>
      <c r="R297" s="18" t="n"/>
      <c r="S297" s="18" t="n"/>
      <c r="T297" s="18" t="n"/>
      <c r="U297" s="18" t="n"/>
      <c r="V297" s="18" t="n"/>
      <c r="W297" s="18" t="n"/>
      <c r="X297" s="18" t="n"/>
      <c r="Y297" s="18" t="n"/>
      <c r="Z297" s="18" t="n"/>
    </row>
    <row customHeight="1" ht="18" r="298" s="29">
      <c r="A298" s="18" t="n">
        <v>162</v>
      </c>
      <c r="B298" s="18">
        <f>B297+1</f>
        <v/>
      </c>
      <c r="C298" s="73">
        <f ref="C298" t="array">INDEX('秩1原'!B:B,B298)</f>
        <v/>
      </c>
      <c r="D298" s="73">
        <f ref="D298" t="array">INDEX('秩1原'!A:A,B298)</f>
        <v/>
      </c>
      <c r="E298" s="73">
        <f ref="E298" t="array">INDEX('秩1原'!E:E,B298)</f>
        <v/>
      </c>
      <c r="F298" s="73">
        <f ref="F298" t="array">INDEX('秩1原'!C:C,B298)</f>
        <v/>
      </c>
      <c r="G298" s="73">
        <f ref="G298" t="array">INDEX('秩1原'!D:D,B298)</f>
        <v/>
      </c>
      <c r="H298" s="18" t="n"/>
      <c r="I298" s="18" t="n"/>
      <c r="J298" s="18" t="n"/>
      <c r="K298" s="18" t="n"/>
      <c r="L298" s="18" t="n"/>
      <c r="M298" s="18" t="n"/>
      <c r="N298" s="18" t="n"/>
      <c r="O298" s="18" t="n"/>
      <c r="P298" s="18" t="n"/>
      <c r="Q298" s="18" t="n"/>
      <c r="R298" s="18" t="n"/>
      <c r="S298" s="18" t="n"/>
      <c r="T298" s="18" t="n"/>
      <c r="U298" s="18" t="n"/>
      <c r="V298" s="18" t="n"/>
      <c r="W298" s="18" t="n"/>
      <c r="X298" s="18" t="n"/>
      <c r="Y298" s="18" t="n"/>
      <c r="Z298" s="18" t="n"/>
    </row>
    <row customHeight="1" ht="18" r="299" s="29">
      <c r="A299" s="18" t="n">
        <v>163</v>
      </c>
      <c r="B299" s="18">
        <f>B298+1</f>
        <v/>
      </c>
      <c r="C299" s="73">
        <f ref="C299" t="array">INDEX('秩1原'!B:B,B299)</f>
        <v/>
      </c>
      <c r="D299" s="73">
        <f ref="D299" t="array">INDEX('秩1原'!A:A,B299)</f>
        <v/>
      </c>
      <c r="E299" s="73">
        <f ref="E299" t="array">INDEX('秩1原'!E:E,B299)</f>
        <v/>
      </c>
      <c r="F299" s="73">
        <f ref="F299" t="array">INDEX('秩1原'!C:C,B299)</f>
        <v/>
      </c>
      <c r="G299" s="73">
        <f ref="G299" t="array">INDEX('秩1原'!D:D,B299)</f>
        <v/>
      </c>
      <c r="H299" s="74" t="n"/>
      <c r="I299" s="74" t="n"/>
      <c r="J299" s="74" t="n"/>
      <c r="K299" s="74" t="n"/>
      <c r="L299" s="74" t="n"/>
      <c r="M299" s="74" t="n"/>
      <c r="N299" s="74" t="n"/>
      <c r="O299" s="74" t="n"/>
      <c r="P299" s="74" t="n"/>
      <c r="Q299" s="74" t="n"/>
      <c r="R299" s="74" t="n"/>
      <c r="S299" s="74" t="n"/>
      <c r="T299" s="74" t="n"/>
      <c r="U299" s="74" t="n"/>
      <c r="V299" s="74" t="n"/>
      <c r="W299" s="74" t="n"/>
      <c r="X299" s="74" t="n"/>
      <c r="Y299" s="74" t="n"/>
      <c r="Z299" s="74" t="n"/>
    </row>
    <row customHeight="1" ht="18" r="300" s="29">
      <c r="A300" s="18" t="n">
        <v>164</v>
      </c>
      <c r="B300" s="18">
        <f>B299+1</f>
        <v/>
      </c>
      <c r="C300" s="73">
        <f ref="C300" t="array">INDEX('秩1原'!B:B,B300)</f>
        <v/>
      </c>
      <c r="D300" s="73">
        <f ref="D300" t="array">INDEX('秩1原'!A:A,B300)</f>
        <v/>
      </c>
      <c r="E300" s="73">
        <f ref="E300" t="array">INDEX('秩1原'!E:E,B300)</f>
        <v/>
      </c>
      <c r="F300" s="73">
        <f ref="F300" t="array">INDEX('秩1原'!C:C,B300)</f>
        <v/>
      </c>
      <c r="G300" s="73">
        <f ref="G300" t="array">INDEX('秩1原'!D:D,B300)</f>
        <v/>
      </c>
      <c r="H300" s="74" t="n"/>
      <c r="I300" s="74" t="n"/>
      <c r="J300" s="74" t="n"/>
      <c r="K300" s="74" t="n"/>
      <c r="L300" s="74" t="n"/>
      <c r="M300" s="74" t="n"/>
      <c r="N300" s="74" t="n"/>
      <c r="O300" s="74" t="n"/>
      <c r="P300" s="74" t="n"/>
      <c r="Q300" s="74" t="n"/>
      <c r="R300" s="74" t="n"/>
      <c r="S300" s="74" t="n"/>
      <c r="T300" s="74" t="n"/>
      <c r="U300" s="74" t="n"/>
      <c r="V300" s="74" t="n"/>
      <c r="W300" s="74" t="n"/>
      <c r="X300" s="74" t="n"/>
      <c r="Y300" s="74" t="n"/>
      <c r="Z300" s="74" t="n"/>
    </row>
    <row customHeight="1" ht="18" r="301" s="29">
      <c r="A301" s="18" t="n">
        <v>165</v>
      </c>
      <c r="B301" s="18">
        <f>B300+1</f>
        <v/>
      </c>
      <c r="C301" s="73">
        <f ref="C301" t="array">INDEX('秩1原'!B:B,B301)</f>
        <v/>
      </c>
      <c r="D301" s="73">
        <f ref="D301" t="array">INDEX('秩1原'!A:A,B301)</f>
        <v/>
      </c>
      <c r="E301" s="73">
        <f ref="E301" t="array">INDEX('秩1原'!E:E,B301)</f>
        <v/>
      </c>
      <c r="F301" s="73">
        <f ref="F301" t="array">INDEX('秩1原'!C:C,B301)</f>
        <v/>
      </c>
      <c r="G301" s="73">
        <f ref="G301" t="array">INDEX('秩1原'!D:D,B301)</f>
        <v/>
      </c>
      <c r="H301" s="74" t="n"/>
      <c r="I301" s="74" t="n"/>
      <c r="J301" s="74" t="n"/>
      <c r="K301" s="74" t="n"/>
      <c r="L301" s="74" t="n"/>
      <c r="M301" s="74" t="n"/>
      <c r="N301" s="74" t="n"/>
      <c r="O301" s="74" t="n"/>
      <c r="P301" s="74" t="n"/>
      <c r="Q301" s="74" t="n"/>
      <c r="R301" s="74" t="n"/>
      <c r="S301" s="74" t="n"/>
      <c r="T301" s="74" t="n"/>
      <c r="U301" s="74" t="n"/>
      <c r="V301" s="74" t="n"/>
      <c r="W301" s="74" t="n"/>
      <c r="X301" s="74" t="n"/>
      <c r="Y301" s="74" t="n"/>
      <c r="Z301" s="74" t="n"/>
    </row>
    <row customHeight="1" ht="18" r="302" s="29">
      <c r="A302" s="18" t="n">
        <v>166</v>
      </c>
      <c r="B302" s="18">
        <f>B301+1</f>
        <v/>
      </c>
      <c r="C302" s="73">
        <f ref="C302" t="array">INDEX('秩1原'!B:B,B302)</f>
        <v/>
      </c>
      <c r="D302" s="73">
        <f ref="D302" t="array">INDEX('秩1原'!A:A,B302)</f>
        <v/>
      </c>
      <c r="E302" s="73">
        <f ref="E302" t="array">INDEX('秩1原'!E:E,B302)</f>
        <v/>
      </c>
      <c r="F302" s="73">
        <f ref="F302" t="array">INDEX('秩1原'!C:C,B302)</f>
        <v/>
      </c>
      <c r="G302" s="73">
        <f ref="G302" t="array">INDEX('秩1原'!D:D,B302)</f>
        <v/>
      </c>
      <c r="H302" s="74" t="n"/>
      <c r="I302" s="74" t="n"/>
      <c r="J302" s="74" t="n"/>
      <c r="K302" s="74" t="n"/>
      <c r="L302" s="74" t="n"/>
      <c r="M302" s="74" t="n"/>
      <c r="N302" s="74" t="n"/>
      <c r="O302" s="74" t="n"/>
      <c r="P302" s="74" t="n"/>
      <c r="Q302" s="74" t="n"/>
      <c r="R302" s="74" t="n"/>
      <c r="S302" s="74" t="n"/>
      <c r="T302" s="74" t="n"/>
      <c r="U302" s="74" t="n"/>
      <c r="V302" s="74" t="n"/>
      <c r="W302" s="74" t="n"/>
      <c r="X302" s="74" t="n"/>
      <c r="Y302" s="74" t="n"/>
      <c r="Z302" s="74" t="n"/>
    </row>
    <row customHeight="1" ht="18" r="303" s="29">
      <c r="A303" s="18" t="n">
        <v>167</v>
      </c>
      <c r="B303" s="18">
        <f>B302+1</f>
        <v/>
      </c>
      <c r="C303" s="73">
        <f ref="C303" t="array">INDEX('秩1原'!B:B,B303)</f>
        <v/>
      </c>
      <c r="D303" s="73">
        <f ref="D303" t="array">INDEX('秩1原'!A:A,B303)</f>
        <v/>
      </c>
      <c r="E303" s="73">
        <f ref="E303" t="array">INDEX('秩1原'!E:E,B303)</f>
        <v/>
      </c>
      <c r="F303" s="73">
        <f ref="F303" t="array">INDEX('秩1原'!C:C,B303)</f>
        <v/>
      </c>
      <c r="G303" s="73">
        <f ref="G303" t="array">INDEX('秩1原'!D:D,B303)</f>
        <v/>
      </c>
      <c r="H303" s="74" t="n"/>
      <c r="I303" s="74" t="n"/>
      <c r="J303" s="74" t="n"/>
      <c r="K303" s="74" t="n"/>
      <c r="L303" s="74" t="n"/>
      <c r="M303" s="74" t="n"/>
      <c r="N303" s="74" t="n"/>
      <c r="O303" s="74" t="n"/>
      <c r="P303" s="74" t="n"/>
      <c r="Q303" s="74" t="n"/>
      <c r="R303" s="74" t="n"/>
      <c r="S303" s="74" t="n"/>
      <c r="T303" s="74" t="n"/>
      <c r="U303" s="74" t="n"/>
      <c r="V303" s="74" t="n"/>
      <c r="W303" s="74" t="n"/>
      <c r="X303" s="74" t="n"/>
      <c r="Y303" s="74" t="n"/>
      <c r="Z303" s="74" t="n"/>
    </row>
    <row customHeight="1" ht="18" r="304" s="29">
      <c r="A304" s="18" t="n">
        <v>168</v>
      </c>
      <c r="B304" s="18">
        <f>B303+1</f>
        <v/>
      </c>
      <c r="C304" s="73">
        <f ref="C304" t="array">INDEX('秩1原'!B:B,B304)</f>
        <v/>
      </c>
      <c r="D304" s="73">
        <f ref="D304" t="array">INDEX('秩1原'!A:A,B304)</f>
        <v/>
      </c>
      <c r="E304" s="73">
        <f ref="E304" t="array">INDEX('秩1原'!E:E,B304)</f>
        <v/>
      </c>
      <c r="F304" s="73">
        <f ref="F304" t="array">INDEX('秩1原'!C:C,B304)</f>
        <v/>
      </c>
      <c r="G304" s="73">
        <f ref="G304" t="array">INDEX('秩1原'!D:D,B304)</f>
        <v/>
      </c>
      <c r="H304" s="74" t="n"/>
      <c r="I304" s="74" t="n"/>
      <c r="J304" s="74" t="n"/>
      <c r="K304" s="74" t="n"/>
      <c r="L304" s="74" t="n"/>
      <c r="M304" s="74" t="n"/>
      <c r="N304" s="74" t="n"/>
      <c r="O304" s="74" t="n"/>
      <c r="P304" s="74" t="n"/>
      <c r="Q304" s="74" t="n"/>
      <c r="R304" s="74" t="n"/>
      <c r="S304" s="74" t="n"/>
      <c r="T304" s="74" t="n"/>
      <c r="U304" s="74" t="n"/>
      <c r="V304" s="74" t="n"/>
      <c r="W304" s="74" t="n"/>
      <c r="X304" s="74" t="n"/>
      <c r="Y304" s="74" t="n"/>
      <c r="Z304" s="74" t="n"/>
    </row>
    <row customHeight="1" ht="18" r="305" s="29">
      <c r="A305" s="18" t="n">
        <v>169</v>
      </c>
      <c r="B305" s="18">
        <f>B304+1</f>
        <v/>
      </c>
      <c r="C305" s="73">
        <f ref="C305" t="array">INDEX('秩1原'!B:B,B305)</f>
        <v/>
      </c>
      <c r="D305" s="73">
        <f ref="D305" t="array">INDEX('秩1原'!A:A,B305)</f>
        <v/>
      </c>
      <c r="E305" s="73">
        <f ref="E305" t="array">INDEX('秩1原'!E:E,B305)</f>
        <v/>
      </c>
      <c r="F305" s="73">
        <f ref="F305" t="array">INDEX('秩1原'!C:C,B305)</f>
        <v/>
      </c>
      <c r="G305" s="73">
        <f ref="G305" t="array">INDEX('秩1原'!D:D,B305)</f>
        <v/>
      </c>
      <c r="H305" s="74" t="n"/>
      <c r="I305" s="74" t="n"/>
      <c r="J305" s="74" t="n"/>
      <c r="K305" s="74" t="n"/>
      <c r="L305" s="74" t="n"/>
      <c r="M305" s="74" t="n"/>
      <c r="N305" s="74" t="n"/>
      <c r="O305" s="74" t="n"/>
      <c r="P305" s="74" t="n"/>
      <c r="Q305" s="74" t="n"/>
      <c r="R305" s="74" t="n"/>
      <c r="S305" s="74" t="n"/>
      <c r="T305" s="74" t="n"/>
      <c r="U305" s="74" t="n"/>
      <c r="V305" s="74" t="n"/>
      <c r="W305" s="74" t="n"/>
      <c r="X305" s="74" t="n"/>
      <c r="Y305" s="74" t="n"/>
      <c r="Z305" s="74" t="n"/>
    </row>
    <row customHeight="1" ht="18" r="306" s="29">
      <c r="A306" s="18" t="n">
        <v>170</v>
      </c>
      <c r="B306" s="18">
        <f>B305+1</f>
        <v/>
      </c>
      <c r="C306" s="73">
        <f ref="C306" t="array">INDEX('秩1原'!B:B,B306)</f>
        <v/>
      </c>
      <c r="D306" s="73">
        <f ref="D306" t="array">INDEX('秩1原'!A:A,B306)</f>
        <v/>
      </c>
      <c r="E306" s="73">
        <f ref="E306" t="array">INDEX('秩1原'!E:E,B306)</f>
        <v/>
      </c>
      <c r="F306" s="73">
        <f ref="F306" t="array">INDEX('秩1原'!C:C,B306)</f>
        <v/>
      </c>
      <c r="G306" s="73">
        <f ref="G306" t="array">INDEX('秩1原'!D:D,B306)</f>
        <v/>
      </c>
      <c r="H306" s="74" t="n"/>
      <c r="I306" s="74" t="n"/>
      <c r="J306" s="74" t="n"/>
      <c r="K306" s="74" t="n"/>
      <c r="L306" s="74" t="n"/>
      <c r="M306" s="74" t="n"/>
      <c r="N306" s="74" t="n"/>
      <c r="O306" s="74" t="n"/>
      <c r="P306" s="74" t="n"/>
      <c r="Q306" s="74" t="n"/>
      <c r="R306" s="74" t="n"/>
      <c r="S306" s="74" t="n"/>
      <c r="T306" s="74" t="n"/>
      <c r="U306" s="74" t="n"/>
      <c r="V306" s="74" t="n"/>
      <c r="W306" s="74" t="n"/>
      <c r="X306" s="74" t="n"/>
      <c r="Y306" s="74" t="n"/>
      <c r="Z306" s="74" t="n"/>
    </row>
    <row customHeight="1" ht="18" r="307" s="29">
      <c r="A307" s="18" t="n">
        <v>171</v>
      </c>
      <c r="B307" s="18">
        <f>B306+1</f>
        <v/>
      </c>
      <c r="C307" s="73">
        <f ref="C307" t="array">INDEX('秩1原'!B:B,B307)</f>
        <v/>
      </c>
      <c r="D307" s="73">
        <f ref="D307" t="array">INDEX('秩1原'!A:A,B307)</f>
        <v/>
      </c>
      <c r="E307" s="73">
        <f ref="E307" t="array">INDEX('秩1原'!E:E,B307)</f>
        <v/>
      </c>
      <c r="F307" s="73">
        <f ref="F307" t="array">INDEX('秩1原'!C:C,B307)</f>
        <v/>
      </c>
      <c r="G307" s="73">
        <f ref="G307" t="array">INDEX('秩1原'!D:D,B307)</f>
        <v/>
      </c>
      <c r="H307" s="74" t="n"/>
      <c r="I307" s="74" t="n"/>
      <c r="J307" s="74" t="n"/>
      <c r="K307" s="74" t="n"/>
      <c r="L307" s="74" t="n"/>
      <c r="M307" s="74" t="n"/>
      <c r="N307" s="74" t="n"/>
      <c r="O307" s="74" t="n"/>
      <c r="P307" s="74" t="n"/>
      <c r="Q307" s="74" t="n"/>
      <c r="R307" s="74" t="n"/>
      <c r="S307" s="74" t="n"/>
      <c r="T307" s="74" t="n"/>
      <c r="U307" s="74" t="n"/>
      <c r="V307" s="74" t="n"/>
      <c r="W307" s="74" t="n"/>
      <c r="X307" s="74" t="n"/>
      <c r="Y307" s="74" t="n"/>
      <c r="Z307" s="74" t="n"/>
    </row>
    <row customHeight="1" ht="18" r="308" s="29">
      <c r="A308" s="18" t="n">
        <v>172</v>
      </c>
      <c r="B308" s="18">
        <f>B307+1</f>
        <v/>
      </c>
      <c r="C308" s="73">
        <f ref="C308" t="array">INDEX('秩1原'!B:B,B308)</f>
        <v/>
      </c>
      <c r="D308" s="73">
        <f ref="D308" t="array">INDEX('秩1原'!A:A,B308)</f>
        <v/>
      </c>
      <c r="E308" s="73">
        <f ref="E308" t="array">INDEX('秩1原'!E:E,B308)</f>
        <v/>
      </c>
      <c r="F308" s="73">
        <f ref="F308" t="array">INDEX('秩1原'!C:C,B308)</f>
        <v/>
      </c>
      <c r="G308" s="73">
        <f ref="G308" t="array">INDEX('秩1原'!D:D,B308)</f>
        <v/>
      </c>
      <c r="H308" s="74" t="n"/>
      <c r="I308" s="74" t="n"/>
      <c r="J308" s="74" t="n"/>
      <c r="K308" s="74" t="n"/>
      <c r="L308" s="74" t="n"/>
      <c r="M308" s="74" t="n"/>
      <c r="N308" s="74" t="n"/>
      <c r="O308" s="74" t="n"/>
      <c r="P308" s="74" t="n"/>
      <c r="Q308" s="74" t="n"/>
      <c r="R308" s="74" t="n"/>
      <c r="S308" s="74" t="n"/>
      <c r="T308" s="74" t="n"/>
      <c r="U308" s="74" t="n"/>
      <c r="V308" s="74" t="n"/>
      <c r="W308" s="74" t="n"/>
      <c r="X308" s="74" t="n"/>
      <c r="Y308" s="74" t="n"/>
      <c r="Z308" s="74" t="n"/>
    </row>
    <row customHeight="1" ht="18" r="309" s="29">
      <c r="A309" s="18" t="n">
        <v>173</v>
      </c>
      <c r="B309" s="18">
        <f>B308+1</f>
        <v/>
      </c>
      <c r="C309" s="73">
        <f ref="C309" t="array">INDEX('秩1原'!B:B,B309)</f>
        <v/>
      </c>
      <c r="D309" s="73">
        <f ref="D309" t="array">INDEX('秩1原'!A:A,B309)</f>
        <v/>
      </c>
      <c r="E309" s="73">
        <f ref="E309" t="array">INDEX('秩1原'!E:E,B309)</f>
        <v/>
      </c>
      <c r="F309" s="73">
        <f ref="F309" t="array">INDEX('秩1原'!C:C,B309)</f>
        <v/>
      </c>
      <c r="G309" s="73">
        <f ref="G309" t="array">INDEX('秩1原'!D:D,B309)</f>
        <v/>
      </c>
      <c r="H309" s="74" t="n"/>
      <c r="I309" s="74" t="n"/>
      <c r="J309" s="74" t="n"/>
      <c r="K309" s="74" t="n"/>
      <c r="L309" s="74" t="n"/>
      <c r="M309" s="74" t="n"/>
      <c r="N309" s="74" t="n"/>
      <c r="O309" s="74" t="n"/>
      <c r="P309" s="74" t="n"/>
      <c r="Q309" s="74" t="n"/>
      <c r="R309" s="74" t="n"/>
      <c r="S309" s="74" t="n"/>
      <c r="T309" s="74" t="n"/>
      <c r="U309" s="74" t="n"/>
      <c r="V309" s="74" t="n"/>
      <c r="W309" s="74" t="n"/>
      <c r="X309" s="74" t="n"/>
      <c r="Y309" s="74" t="n"/>
      <c r="Z309" s="74" t="n"/>
    </row>
    <row customHeight="1" ht="18" r="310" s="29">
      <c r="A310" s="18" t="n">
        <v>174</v>
      </c>
      <c r="B310" s="18">
        <f>B309+1</f>
        <v/>
      </c>
      <c r="C310" s="73">
        <f ref="C310" t="array">INDEX('秩1原'!B:B,B310)</f>
        <v/>
      </c>
      <c r="D310" s="73">
        <f ref="D310" t="array">INDEX('秩1原'!A:A,B310)</f>
        <v/>
      </c>
      <c r="E310" s="73">
        <f ref="E310" t="array">INDEX('秩1原'!E:E,B310)</f>
        <v/>
      </c>
      <c r="F310" s="73">
        <f ref="F310" t="array">INDEX('秩1原'!C:C,B310)</f>
        <v/>
      </c>
      <c r="G310" s="73">
        <f ref="G310" t="array">INDEX('秩1原'!D:D,B310)</f>
        <v/>
      </c>
      <c r="H310" s="74" t="n"/>
      <c r="I310" s="74" t="n"/>
      <c r="J310" s="74" t="n"/>
      <c r="K310" s="74" t="n"/>
      <c r="L310" s="74" t="n"/>
      <c r="M310" s="74" t="n"/>
      <c r="N310" s="74" t="n"/>
      <c r="O310" s="74" t="n"/>
      <c r="P310" s="74" t="n"/>
      <c r="Q310" s="74" t="n"/>
      <c r="R310" s="74" t="n"/>
      <c r="S310" s="74" t="n"/>
      <c r="T310" s="74" t="n"/>
      <c r="U310" s="74" t="n"/>
      <c r="V310" s="74" t="n"/>
      <c r="W310" s="74" t="n"/>
      <c r="X310" s="74" t="n"/>
      <c r="Y310" s="74" t="n"/>
      <c r="Z310" s="74" t="n"/>
    </row>
    <row customHeight="1" ht="18" r="311" s="29">
      <c r="A311" s="18" t="n">
        <v>175</v>
      </c>
      <c r="B311" s="18">
        <f>B310+1</f>
        <v/>
      </c>
      <c r="C311" s="73">
        <f ref="C311" t="array">INDEX('秩1原'!B:B,B311)</f>
        <v/>
      </c>
      <c r="D311" s="73">
        <f ref="D311" t="array">INDEX('秩1原'!A:A,B311)</f>
        <v/>
      </c>
      <c r="E311" s="73">
        <f ref="E311" t="array">INDEX('秩1原'!E:E,B311)</f>
        <v/>
      </c>
      <c r="F311" s="73">
        <f ref="F311" t="array">INDEX('秩1原'!C:C,B311)</f>
        <v/>
      </c>
      <c r="G311" s="73">
        <f ref="G311" t="array">INDEX('秩1原'!D:D,B311)</f>
        <v/>
      </c>
      <c r="H311" s="74" t="n"/>
      <c r="I311" s="74" t="n"/>
      <c r="J311" s="74" t="n"/>
      <c r="K311" s="74" t="n"/>
      <c r="L311" s="74" t="n"/>
      <c r="M311" s="74" t="n"/>
      <c r="N311" s="74" t="n"/>
      <c r="O311" s="74" t="n"/>
      <c r="P311" s="74" t="n"/>
      <c r="Q311" s="74" t="n"/>
      <c r="R311" s="74" t="n"/>
      <c r="S311" s="74" t="n"/>
      <c r="T311" s="74" t="n"/>
      <c r="U311" s="74" t="n"/>
      <c r="V311" s="74" t="n"/>
      <c r="W311" s="74" t="n"/>
      <c r="X311" s="74" t="n"/>
      <c r="Y311" s="74" t="n"/>
      <c r="Z311" s="74" t="n"/>
    </row>
    <row customHeight="1" ht="18" r="312" s="29">
      <c r="A312" s="18" t="n">
        <v>176</v>
      </c>
      <c r="B312" s="18">
        <f>B311+1</f>
        <v/>
      </c>
      <c r="C312" s="73">
        <f ref="C312" t="array">INDEX('秩1原'!B:B,B312)</f>
        <v/>
      </c>
      <c r="D312" s="73">
        <f ref="D312" t="array">INDEX('秩1原'!A:A,B312)</f>
        <v/>
      </c>
      <c r="E312" s="73">
        <f ref="E312" t="array">INDEX('秩1原'!E:E,B312)</f>
        <v/>
      </c>
      <c r="F312" s="73">
        <f ref="F312" t="array">INDEX('秩1原'!C:C,B312)</f>
        <v/>
      </c>
      <c r="G312" s="73">
        <f ref="G312" t="array">INDEX('秩1原'!D:D,B312)</f>
        <v/>
      </c>
      <c r="H312" s="74" t="n"/>
      <c r="I312" s="74" t="n"/>
      <c r="J312" s="74" t="n"/>
      <c r="K312" s="74" t="n"/>
      <c r="L312" s="74" t="n"/>
      <c r="M312" s="74" t="n"/>
      <c r="N312" s="74" t="n"/>
      <c r="O312" s="74" t="n"/>
      <c r="P312" s="74" t="n"/>
      <c r="Q312" s="74" t="n"/>
      <c r="R312" s="74" t="n"/>
      <c r="S312" s="74" t="n"/>
      <c r="T312" s="74" t="n"/>
      <c r="U312" s="74" t="n"/>
      <c r="V312" s="74" t="n"/>
      <c r="W312" s="74" t="n"/>
      <c r="X312" s="74" t="n"/>
      <c r="Y312" s="74" t="n"/>
      <c r="Z312" s="74" t="n"/>
    </row>
    <row customHeight="1" ht="18" r="313" s="29">
      <c r="A313" s="18" t="n">
        <v>177</v>
      </c>
      <c r="B313" s="18">
        <f>B312+1</f>
        <v/>
      </c>
      <c r="C313" s="73">
        <f ref="C313" t="array">INDEX('秩1原'!B:B,B313)</f>
        <v/>
      </c>
      <c r="D313" s="73">
        <f ref="D313" t="array">INDEX('秩1原'!A:A,B313)</f>
        <v/>
      </c>
      <c r="E313" s="73">
        <f ref="E313" t="array">INDEX('秩1原'!E:E,B313)</f>
        <v/>
      </c>
      <c r="F313" s="73">
        <f ref="F313" t="array">INDEX('秩1原'!C:C,B313)</f>
        <v/>
      </c>
      <c r="G313" s="73">
        <f ref="G313" t="array">INDEX('秩1原'!D:D,B313)</f>
        <v/>
      </c>
      <c r="H313" s="74" t="n"/>
      <c r="I313" s="74" t="n"/>
      <c r="J313" s="74" t="n"/>
      <c r="K313" s="74" t="n"/>
      <c r="L313" s="74" t="n"/>
      <c r="M313" s="74" t="n"/>
      <c r="N313" s="74" t="n"/>
      <c r="O313" s="74" t="n"/>
      <c r="P313" s="74" t="n"/>
      <c r="Q313" s="74" t="n"/>
      <c r="R313" s="74" t="n"/>
      <c r="S313" s="74" t="n"/>
      <c r="T313" s="74" t="n"/>
      <c r="U313" s="74" t="n"/>
      <c r="V313" s="74" t="n"/>
      <c r="W313" s="74" t="n"/>
      <c r="X313" s="74" t="n"/>
      <c r="Y313" s="74" t="n"/>
      <c r="Z313" s="74" t="n"/>
    </row>
    <row customHeight="1" ht="18" r="314" s="29">
      <c r="A314" s="18" t="n">
        <v>178</v>
      </c>
      <c r="B314" s="18">
        <f>B313+1</f>
        <v/>
      </c>
      <c r="C314" s="73">
        <f ref="C314" t="array">INDEX('秩1原'!B:B,B314)</f>
        <v/>
      </c>
      <c r="D314" s="73">
        <f ref="D314" t="array">INDEX('秩1原'!A:A,B314)</f>
        <v/>
      </c>
      <c r="E314" s="73">
        <f ref="E314" t="array">INDEX('秩1原'!E:E,B314)</f>
        <v/>
      </c>
      <c r="F314" s="73">
        <f ref="F314" t="array">INDEX('秩1原'!C:C,B314)</f>
        <v/>
      </c>
      <c r="G314" s="73">
        <f ref="G314" t="array">INDEX('秩1原'!D:D,B314)</f>
        <v/>
      </c>
      <c r="H314" s="74" t="n"/>
      <c r="I314" s="74" t="n"/>
      <c r="J314" s="74" t="n"/>
      <c r="K314" s="74" t="n"/>
      <c r="L314" s="74" t="n"/>
      <c r="M314" s="74" t="n"/>
      <c r="N314" s="74" t="n"/>
      <c r="O314" s="74" t="n"/>
      <c r="P314" s="74" t="n"/>
      <c r="Q314" s="74" t="n"/>
      <c r="R314" s="74" t="n"/>
      <c r="S314" s="74" t="n"/>
      <c r="T314" s="74" t="n"/>
      <c r="U314" s="74" t="n"/>
      <c r="V314" s="74" t="n"/>
      <c r="W314" s="74" t="n"/>
      <c r="X314" s="74" t="n"/>
      <c r="Y314" s="74" t="n"/>
      <c r="Z314" s="74" t="n"/>
    </row>
    <row customHeight="1" ht="18" r="315" s="29">
      <c r="A315" s="18" t="n">
        <v>179</v>
      </c>
      <c r="B315" s="18">
        <f>B314+1</f>
        <v/>
      </c>
      <c r="C315" s="73">
        <f ref="C315" t="array">INDEX('秩1原'!B:B,B315)</f>
        <v/>
      </c>
      <c r="D315" s="73">
        <f ref="D315" t="array">INDEX('秩1原'!A:A,B315)</f>
        <v/>
      </c>
      <c r="E315" s="73">
        <f ref="E315" t="array">INDEX('秩1原'!E:E,B315)</f>
        <v/>
      </c>
      <c r="F315" s="73">
        <f ref="F315" t="array">INDEX('秩1原'!C:C,B315)</f>
        <v/>
      </c>
      <c r="G315" s="73">
        <f ref="G315" t="array">INDEX('秩1原'!D:D,B315)</f>
        <v/>
      </c>
      <c r="H315" s="74" t="n"/>
      <c r="I315" s="74" t="n"/>
      <c r="J315" s="74" t="n"/>
      <c r="K315" s="74" t="n"/>
      <c r="L315" s="74" t="n"/>
      <c r="M315" s="74" t="n"/>
      <c r="N315" s="74" t="n"/>
      <c r="O315" s="74" t="n"/>
      <c r="P315" s="74" t="n"/>
      <c r="Q315" s="74" t="n"/>
      <c r="R315" s="74" t="n"/>
      <c r="S315" s="74" t="n"/>
      <c r="T315" s="74" t="n"/>
      <c r="U315" s="74" t="n"/>
      <c r="V315" s="74" t="n"/>
      <c r="W315" s="74" t="n"/>
      <c r="X315" s="74" t="n"/>
      <c r="Y315" s="74" t="n"/>
      <c r="Z315" s="74" t="n"/>
    </row>
    <row customHeight="1" ht="18" r="316" s="29">
      <c r="A316" s="18" t="n">
        <v>180</v>
      </c>
      <c r="B316" s="18">
        <f>B315+1</f>
        <v/>
      </c>
      <c r="C316" s="73">
        <f ref="C316" t="array">INDEX('秩1原'!B:B,B316)</f>
        <v/>
      </c>
      <c r="D316" s="73">
        <f ref="D316" t="array">INDEX('秩1原'!A:A,B316)</f>
        <v/>
      </c>
      <c r="E316" s="73">
        <f ref="E316" t="array">INDEX('秩1原'!E:E,B316)</f>
        <v/>
      </c>
      <c r="F316" s="73">
        <f ref="F316" t="array">INDEX('秩1原'!C:C,B316)</f>
        <v/>
      </c>
      <c r="G316" s="73">
        <f ref="G316" t="array">INDEX('秩1原'!D:D,B316)</f>
        <v/>
      </c>
      <c r="H316" s="74" t="n"/>
      <c r="I316" s="74" t="n"/>
      <c r="J316" s="74" t="n"/>
      <c r="K316" s="74" t="n"/>
      <c r="L316" s="74" t="n"/>
      <c r="M316" s="74" t="n"/>
      <c r="N316" s="74" t="n"/>
      <c r="O316" s="74" t="n"/>
      <c r="P316" s="74" t="n"/>
      <c r="Q316" s="74" t="n"/>
      <c r="R316" s="74" t="n"/>
      <c r="S316" s="74" t="n"/>
      <c r="T316" s="74" t="n"/>
      <c r="U316" s="74" t="n"/>
      <c r="V316" s="74" t="n"/>
      <c r="W316" s="74" t="n"/>
      <c r="X316" s="74" t="n"/>
      <c r="Y316" s="74" t="n"/>
      <c r="Z316" s="74" t="n"/>
    </row>
    <row customHeight="1" ht="18" r="317" s="29">
      <c r="A317" s="18" t="n">
        <v>181</v>
      </c>
      <c r="B317" s="18">
        <f>B316+1</f>
        <v/>
      </c>
      <c r="C317" s="73">
        <f ref="C317" t="array">INDEX('秩1原'!B:B,B317)</f>
        <v/>
      </c>
      <c r="D317" s="73">
        <f ref="D317" t="array">INDEX('秩1原'!A:A,B317)</f>
        <v/>
      </c>
      <c r="E317" s="73">
        <f ref="E317" t="array">INDEX('秩1原'!E:E,B317)</f>
        <v/>
      </c>
      <c r="F317" s="73">
        <f ref="F317" t="array">INDEX('秩1原'!C:C,B317)</f>
        <v/>
      </c>
      <c r="G317" s="73">
        <f ref="G317" t="array">INDEX('秩1原'!D:D,B317)</f>
        <v/>
      </c>
      <c r="H317" s="74" t="n"/>
      <c r="I317" s="74" t="n"/>
      <c r="J317" s="74" t="n"/>
      <c r="K317" s="74" t="n"/>
      <c r="L317" s="74" t="n"/>
      <c r="M317" s="74" t="n"/>
      <c r="N317" s="74" t="n"/>
      <c r="O317" s="74" t="n"/>
      <c r="P317" s="74" t="n"/>
      <c r="Q317" s="74" t="n"/>
      <c r="R317" s="74" t="n"/>
      <c r="S317" s="74" t="n"/>
      <c r="T317" s="74" t="n"/>
      <c r="U317" s="74" t="n"/>
      <c r="V317" s="74" t="n"/>
      <c r="W317" s="74" t="n"/>
      <c r="X317" s="74" t="n"/>
      <c r="Y317" s="74" t="n"/>
      <c r="Z317" s="74" t="n"/>
    </row>
    <row customHeight="1" ht="18" r="318" s="29">
      <c r="A318" s="18" t="n">
        <v>182</v>
      </c>
      <c r="B318" s="18">
        <f>B317+1</f>
        <v/>
      </c>
      <c r="C318" s="73">
        <f ref="C318" t="array">INDEX('秩1原'!B:B,B318)</f>
        <v/>
      </c>
      <c r="D318" s="73">
        <f ref="D318" t="array">INDEX('秩1原'!A:A,B318)</f>
        <v/>
      </c>
      <c r="E318" s="73">
        <f ref="E318" t="array">INDEX('秩1原'!E:E,B318)</f>
        <v/>
      </c>
      <c r="F318" s="73">
        <f ref="F318" t="array">INDEX('秩1原'!C:C,B318)</f>
        <v/>
      </c>
      <c r="G318" s="73">
        <f ref="G318" t="array">INDEX('秩1原'!D:D,B318)</f>
        <v/>
      </c>
      <c r="H318" s="74" t="n"/>
      <c r="I318" s="74" t="n"/>
      <c r="J318" s="74" t="n"/>
      <c r="K318" s="74" t="n"/>
      <c r="L318" s="74" t="n"/>
      <c r="M318" s="74" t="n"/>
      <c r="N318" s="74" t="n"/>
      <c r="O318" s="74" t="n"/>
      <c r="P318" s="74" t="n"/>
      <c r="Q318" s="74" t="n"/>
      <c r="R318" s="74" t="n"/>
      <c r="S318" s="74" t="n"/>
      <c r="T318" s="74" t="n"/>
      <c r="U318" s="74" t="n"/>
      <c r="V318" s="74" t="n"/>
      <c r="W318" s="74" t="n"/>
      <c r="X318" s="74" t="n"/>
      <c r="Y318" s="74" t="n"/>
      <c r="Z318" s="74" t="n"/>
    </row>
    <row customHeight="1" ht="18" r="319" s="29">
      <c r="A319" s="18" t="n">
        <v>183</v>
      </c>
      <c r="B319" s="18">
        <f>B318+1</f>
        <v/>
      </c>
      <c r="C319" s="73">
        <f ref="C319" t="array">INDEX('秩1原'!B:B,B319)</f>
        <v/>
      </c>
      <c r="D319" s="73">
        <f ref="D319" t="array">INDEX('秩1原'!A:A,B319)</f>
        <v/>
      </c>
      <c r="E319" s="73">
        <f ref="E319" t="array">INDEX('秩1原'!E:E,B319)</f>
        <v/>
      </c>
      <c r="F319" s="73">
        <f ref="F319" t="array">INDEX('秩1原'!C:C,B319)</f>
        <v/>
      </c>
      <c r="G319" s="73">
        <f ref="G319" t="array">INDEX('秩1原'!D:D,B319)</f>
        <v/>
      </c>
      <c r="H319" s="74" t="n"/>
      <c r="I319" s="74" t="n"/>
      <c r="J319" s="74" t="n"/>
      <c r="K319" s="74" t="n"/>
      <c r="L319" s="74" t="n"/>
      <c r="M319" s="74" t="n"/>
      <c r="N319" s="74" t="n"/>
      <c r="O319" s="74" t="n"/>
      <c r="P319" s="74" t="n"/>
      <c r="Q319" s="74" t="n"/>
      <c r="R319" s="74" t="n"/>
      <c r="S319" s="74" t="n"/>
      <c r="T319" s="74" t="n"/>
      <c r="U319" s="74" t="n"/>
      <c r="V319" s="74" t="n"/>
      <c r="W319" s="74" t="n"/>
      <c r="X319" s="74" t="n"/>
      <c r="Y319" s="74" t="n"/>
      <c r="Z319" s="74" t="n"/>
    </row>
    <row customHeight="1" ht="18" r="320" s="29">
      <c r="A320" s="18" t="n">
        <v>184</v>
      </c>
      <c r="B320" s="18">
        <f>B319+1</f>
        <v/>
      </c>
      <c r="C320" s="73" t="n"/>
      <c r="D320" s="73" t="n"/>
      <c r="E320" s="73" t="n"/>
      <c r="F320" s="73" t="n"/>
      <c r="G320" s="73" t="n"/>
      <c r="H320" s="74" t="n"/>
      <c r="I320" s="74" t="n"/>
      <c r="J320" s="74" t="n"/>
      <c r="K320" s="74" t="n"/>
      <c r="L320" s="74" t="n"/>
      <c r="M320" s="74" t="n"/>
      <c r="N320" s="74" t="n"/>
      <c r="O320" s="74" t="n"/>
      <c r="P320" s="74" t="n"/>
      <c r="Q320" s="74" t="n"/>
      <c r="R320" s="74" t="n"/>
      <c r="S320" s="74" t="n"/>
      <c r="T320" s="74" t="n"/>
      <c r="U320" s="74" t="n"/>
      <c r="V320" s="74" t="n"/>
      <c r="W320" s="74" t="n"/>
      <c r="X320" s="74" t="n"/>
      <c r="Y320" s="74" t="n"/>
      <c r="Z320" s="74" t="n"/>
    </row>
    <row customHeight="1" ht="18" r="321" s="29">
      <c r="A321" s="18" t="n">
        <v>185</v>
      </c>
      <c r="B321" s="18">
        <f>B320+1</f>
        <v/>
      </c>
      <c r="C321" s="73" t="n"/>
      <c r="D321" s="73" t="n"/>
      <c r="E321" s="73" t="n"/>
      <c r="F321" s="73" t="n"/>
      <c r="G321" s="73" t="n"/>
      <c r="H321" s="74" t="n"/>
      <c r="I321" s="74" t="n"/>
      <c r="J321" s="74" t="n"/>
      <c r="K321" s="74" t="n"/>
      <c r="L321" s="74" t="n"/>
      <c r="M321" s="74" t="n"/>
      <c r="N321" s="74" t="n"/>
      <c r="O321" s="74" t="n"/>
      <c r="P321" s="74" t="n"/>
      <c r="Q321" s="74" t="n"/>
      <c r="R321" s="74" t="n"/>
      <c r="S321" s="74" t="n"/>
      <c r="T321" s="74" t="n"/>
      <c r="U321" s="74" t="n"/>
      <c r="V321" s="74" t="n"/>
      <c r="W321" s="74" t="n"/>
      <c r="X321" s="74" t="n"/>
      <c r="Y321" s="74" t="n"/>
      <c r="Z321" s="74" t="n"/>
    </row>
    <row customHeight="1" ht="18" r="322" s="29">
      <c r="A322" s="18" t="n">
        <v>186</v>
      </c>
      <c r="B322" s="18">
        <f>B321+1</f>
        <v/>
      </c>
      <c r="C322" s="73" t="n"/>
      <c r="D322" s="73" t="n"/>
      <c r="E322" s="73" t="n"/>
      <c r="F322" s="73" t="n"/>
      <c r="G322" s="73" t="n"/>
      <c r="H322" s="74" t="n"/>
      <c r="I322" s="74" t="n"/>
      <c r="J322" s="74" t="n"/>
      <c r="K322" s="74" t="n"/>
      <c r="L322" s="74" t="n"/>
      <c r="M322" s="74" t="n"/>
      <c r="N322" s="74" t="n"/>
      <c r="O322" s="74" t="n"/>
      <c r="P322" s="74" t="n"/>
      <c r="Q322" s="74" t="n"/>
      <c r="R322" s="74" t="n"/>
      <c r="S322" s="74" t="n"/>
      <c r="T322" s="74" t="n"/>
      <c r="U322" s="74" t="n"/>
      <c r="V322" s="74" t="n"/>
      <c r="W322" s="74" t="n"/>
      <c r="X322" s="74" t="n"/>
      <c r="Y322" s="74" t="n"/>
      <c r="Z322" s="74" t="n"/>
    </row>
    <row customHeight="1" ht="18" r="323" s="29">
      <c r="A323" s="18" t="n">
        <v>187</v>
      </c>
      <c r="B323" s="18">
        <f>B322+1</f>
        <v/>
      </c>
      <c r="C323" s="73" t="n"/>
      <c r="D323" s="73" t="n"/>
      <c r="E323" s="73" t="n"/>
      <c r="F323" s="73" t="n"/>
      <c r="G323" s="73" t="n"/>
      <c r="H323" s="74" t="n"/>
      <c r="I323" s="74" t="n"/>
      <c r="J323" s="74" t="n"/>
      <c r="K323" s="74" t="n"/>
      <c r="L323" s="74" t="n"/>
      <c r="M323" s="74" t="n"/>
      <c r="N323" s="74" t="n"/>
      <c r="O323" s="74" t="n"/>
      <c r="P323" s="74" t="n"/>
      <c r="Q323" s="74" t="n"/>
      <c r="R323" s="74" t="n"/>
      <c r="S323" s="74" t="n"/>
      <c r="T323" s="74" t="n"/>
      <c r="U323" s="74" t="n"/>
      <c r="V323" s="74" t="n"/>
      <c r="W323" s="74" t="n"/>
      <c r="X323" s="74" t="n"/>
      <c r="Y323" s="74" t="n"/>
      <c r="Z323" s="74" t="n"/>
    </row>
    <row customHeight="1" ht="18" r="324" s="29">
      <c r="A324" s="18" t="n">
        <v>188</v>
      </c>
      <c r="B324" s="18">
        <f>B323+1</f>
        <v/>
      </c>
      <c r="C324" s="73" t="n"/>
      <c r="D324" s="73" t="n"/>
      <c r="E324" s="73" t="n"/>
      <c r="F324" s="73" t="n"/>
      <c r="G324" s="73" t="n"/>
      <c r="H324" s="74" t="n"/>
      <c r="I324" s="74" t="n"/>
      <c r="J324" s="74" t="n"/>
      <c r="K324" s="74" t="n"/>
      <c r="L324" s="74" t="n"/>
      <c r="M324" s="74" t="n"/>
      <c r="N324" s="74" t="n"/>
      <c r="O324" s="74" t="n"/>
      <c r="P324" s="74" t="n"/>
      <c r="Q324" s="74" t="n"/>
      <c r="R324" s="74" t="n"/>
      <c r="S324" s="74" t="n"/>
      <c r="T324" s="74" t="n"/>
      <c r="U324" s="74" t="n"/>
      <c r="V324" s="74" t="n"/>
      <c r="W324" s="74" t="n"/>
      <c r="X324" s="74" t="n"/>
      <c r="Y324" s="74" t="n"/>
      <c r="Z324" s="74" t="n"/>
    </row>
    <row customHeight="1" ht="18" r="325" s="29">
      <c r="A325" s="18" t="n">
        <v>189</v>
      </c>
      <c r="B325" s="18">
        <f>B324+1</f>
        <v/>
      </c>
      <c r="C325" s="73" t="n"/>
      <c r="D325" s="73" t="n"/>
      <c r="E325" s="73" t="n"/>
      <c r="F325" s="73" t="n"/>
      <c r="G325" s="73" t="n"/>
      <c r="H325" s="74" t="n"/>
      <c r="I325" s="74" t="n"/>
      <c r="J325" s="74" t="n"/>
      <c r="K325" s="74" t="n"/>
      <c r="L325" s="74" t="n"/>
      <c r="M325" s="74" t="n"/>
      <c r="N325" s="74" t="n"/>
      <c r="O325" s="74" t="n"/>
      <c r="P325" s="74" t="n"/>
      <c r="Q325" s="74" t="n"/>
      <c r="R325" s="74" t="n"/>
      <c r="S325" s="74" t="n"/>
      <c r="T325" s="74" t="n"/>
      <c r="U325" s="74" t="n"/>
      <c r="V325" s="74" t="n"/>
      <c r="W325" s="74" t="n"/>
      <c r="X325" s="74" t="n"/>
      <c r="Y325" s="74" t="n"/>
      <c r="Z325" s="74" t="n"/>
    </row>
    <row customHeight="1" ht="18" r="326" s="29">
      <c r="A326" s="18" t="n">
        <v>190</v>
      </c>
      <c r="B326" s="18">
        <f>B325+1</f>
        <v/>
      </c>
      <c r="C326" s="73" t="n"/>
      <c r="D326" s="73" t="n"/>
      <c r="E326" s="73" t="n"/>
      <c r="F326" s="73" t="n"/>
      <c r="G326" s="73" t="n"/>
      <c r="H326" s="74" t="n"/>
      <c r="I326" s="74" t="n"/>
      <c r="J326" s="74" t="n"/>
      <c r="K326" s="74" t="n"/>
      <c r="L326" s="74" t="n"/>
      <c r="M326" s="74" t="n"/>
      <c r="N326" s="74" t="n"/>
      <c r="O326" s="74" t="n"/>
      <c r="P326" s="74" t="n"/>
      <c r="Q326" s="74" t="n"/>
      <c r="R326" s="74" t="n"/>
      <c r="S326" s="74" t="n"/>
      <c r="T326" s="74" t="n"/>
      <c r="U326" s="74" t="n"/>
      <c r="V326" s="74" t="n"/>
      <c r="W326" s="74" t="n"/>
      <c r="X326" s="74" t="n"/>
      <c r="Y326" s="74" t="n"/>
      <c r="Z326" s="74" t="n"/>
    </row>
    <row customHeight="1" ht="18" r="327" s="29">
      <c r="A327" s="18" t="n">
        <v>191</v>
      </c>
      <c r="B327" s="18">
        <f>B326+1</f>
        <v/>
      </c>
      <c r="C327" s="73" t="n"/>
      <c r="D327" s="73" t="n"/>
      <c r="E327" s="73" t="n"/>
      <c r="F327" s="73" t="n"/>
      <c r="G327" s="73" t="n"/>
      <c r="H327" s="74" t="n"/>
      <c r="I327" s="74" t="n"/>
      <c r="J327" s="74" t="n"/>
      <c r="K327" s="74" t="n"/>
      <c r="L327" s="74" t="n"/>
      <c r="M327" s="74" t="n"/>
      <c r="N327" s="74" t="n"/>
      <c r="O327" s="74" t="n"/>
      <c r="P327" s="74" t="n"/>
      <c r="Q327" s="74" t="n"/>
      <c r="R327" s="74" t="n"/>
      <c r="S327" s="74" t="n"/>
      <c r="T327" s="74" t="n"/>
      <c r="U327" s="74" t="n"/>
      <c r="V327" s="74" t="n"/>
      <c r="W327" s="74" t="n"/>
      <c r="X327" s="74" t="n"/>
      <c r="Y327" s="74" t="n"/>
      <c r="Z327" s="74" t="n"/>
    </row>
    <row customHeight="1" ht="18" r="328" s="29">
      <c r="A328" s="18" t="n">
        <v>192</v>
      </c>
      <c r="B328" s="18">
        <f>B327+1</f>
        <v/>
      </c>
      <c r="C328" s="73" t="n"/>
      <c r="D328" s="73" t="n"/>
      <c r="E328" s="73" t="n"/>
      <c r="F328" s="73" t="n"/>
      <c r="G328" s="73" t="n"/>
      <c r="H328" s="74" t="n"/>
      <c r="I328" s="74" t="n"/>
      <c r="J328" s="74" t="n"/>
      <c r="K328" s="74" t="n"/>
      <c r="L328" s="74" t="n"/>
      <c r="M328" s="74" t="n"/>
      <c r="N328" s="74" t="n"/>
      <c r="O328" s="74" t="n"/>
      <c r="P328" s="74" t="n"/>
      <c r="Q328" s="74" t="n"/>
      <c r="R328" s="74" t="n"/>
      <c r="S328" s="74" t="n"/>
      <c r="T328" s="74" t="n"/>
      <c r="U328" s="74" t="n"/>
      <c r="V328" s="74" t="n"/>
      <c r="W328" s="74" t="n"/>
      <c r="X328" s="74" t="n"/>
      <c r="Y328" s="74" t="n"/>
      <c r="Z328" s="74" t="n"/>
    </row>
    <row customHeight="1" ht="18" r="329" s="29">
      <c r="A329" s="18" t="n">
        <v>193</v>
      </c>
      <c r="B329" s="18">
        <f>B328+1</f>
        <v/>
      </c>
      <c r="C329" s="73" t="n"/>
      <c r="D329" s="73" t="n"/>
      <c r="E329" s="73" t="n"/>
      <c r="F329" s="73" t="n"/>
      <c r="G329" s="73" t="n"/>
      <c r="H329" s="74" t="n"/>
      <c r="I329" s="74" t="n"/>
      <c r="J329" s="74" t="n"/>
      <c r="K329" s="74" t="n"/>
      <c r="L329" s="74" t="n"/>
      <c r="M329" s="74" t="n"/>
      <c r="N329" s="74" t="n"/>
      <c r="O329" s="74" t="n"/>
      <c r="P329" s="74" t="n"/>
      <c r="Q329" s="74" t="n"/>
      <c r="R329" s="74" t="n"/>
      <c r="S329" s="74" t="n"/>
      <c r="T329" s="74" t="n"/>
      <c r="U329" s="74" t="n"/>
      <c r="V329" s="74" t="n"/>
      <c r="W329" s="74" t="n"/>
      <c r="X329" s="74" t="n"/>
      <c r="Y329" s="74" t="n"/>
      <c r="Z329" s="74" t="n"/>
    </row>
    <row customHeight="1" ht="18" r="330" s="29">
      <c r="A330" s="18" t="n">
        <v>194</v>
      </c>
      <c r="B330" s="18">
        <f>B329+1</f>
        <v/>
      </c>
      <c r="C330" s="73" t="n"/>
      <c r="D330" s="73" t="n"/>
      <c r="E330" s="73" t="n"/>
      <c r="F330" s="73" t="n"/>
      <c r="G330" s="73" t="n"/>
      <c r="H330" s="74" t="n"/>
      <c r="I330" s="74" t="n"/>
      <c r="J330" s="74" t="n"/>
      <c r="K330" s="74" t="n"/>
      <c r="L330" s="74" t="n"/>
      <c r="M330" s="74" t="n"/>
      <c r="N330" s="74" t="n"/>
      <c r="O330" s="74" t="n"/>
      <c r="P330" s="74" t="n"/>
      <c r="Q330" s="74" t="n"/>
      <c r="R330" s="74" t="n"/>
      <c r="S330" s="74" t="n"/>
      <c r="T330" s="74" t="n"/>
      <c r="U330" s="74" t="n"/>
      <c r="V330" s="74" t="n"/>
      <c r="W330" s="74" t="n"/>
      <c r="X330" s="74" t="n"/>
      <c r="Y330" s="74" t="n"/>
      <c r="Z330" s="74" t="n"/>
    </row>
    <row customHeight="1" ht="18" r="331" s="29">
      <c r="A331" s="18" t="n">
        <v>195</v>
      </c>
      <c r="B331" s="18">
        <f>B330+1</f>
        <v/>
      </c>
      <c r="C331" s="73" t="n"/>
      <c r="D331" s="73" t="n"/>
      <c r="E331" s="73" t="n"/>
      <c r="F331" s="73" t="n"/>
      <c r="G331" s="73" t="n"/>
      <c r="H331" s="74" t="n"/>
      <c r="I331" s="74" t="n"/>
      <c r="J331" s="74" t="n"/>
      <c r="K331" s="74" t="n"/>
      <c r="L331" s="74" t="n"/>
      <c r="M331" s="74" t="n"/>
      <c r="N331" s="74" t="n"/>
      <c r="O331" s="74" t="n"/>
      <c r="P331" s="74" t="n"/>
      <c r="Q331" s="74" t="n"/>
      <c r="R331" s="74" t="n"/>
      <c r="S331" s="74" t="n"/>
      <c r="T331" s="74" t="n"/>
      <c r="U331" s="74" t="n"/>
      <c r="V331" s="74" t="n"/>
      <c r="W331" s="74" t="n"/>
      <c r="X331" s="74" t="n"/>
      <c r="Y331" s="74" t="n"/>
      <c r="Z331" s="74" t="n"/>
    </row>
    <row customHeight="1" ht="18" r="332" s="29">
      <c r="A332" s="18" t="n">
        <v>196</v>
      </c>
      <c r="B332" s="18">
        <f>B331+1</f>
        <v/>
      </c>
      <c r="C332" s="73" t="n"/>
      <c r="D332" s="73" t="n"/>
      <c r="E332" s="73" t="n"/>
      <c r="F332" s="73" t="n"/>
      <c r="G332" s="73" t="n"/>
      <c r="H332" s="74" t="n"/>
      <c r="I332" s="74" t="n"/>
      <c r="J332" s="74" t="n"/>
      <c r="K332" s="74" t="n"/>
      <c r="L332" s="74" t="n"/>
      <c r="M332" s="74" t="n"/>
      <c r="N332" s="74" t="n"/>
      <c r="O332" s="74" t="n"/>
      <c r="P332" s="74" t="n"/>
      <c r="Q332" s="74" t="n"/>
      <c r="R332" s="74" t="n"/>
      <c r="S332" s="74" t="n"/>
      <c r="T332" s="74" t="n"/>
      <c r="U332" s="74" t="n"/>
      <c r="V332" s="74" t="n"/>
      <c r="W332" s="74" t="n"/>
      <c r="X332" s="74" t="n"/>
      <c r="Y332" s="74" t="n"/>
      <c r="Z332" s="74" t="n"/>
    </row>
    <row customHeight="1" ht="18" r="333" s="29">
      <c r="A333" s="18" t="n">
        <v>197</v>
      </c>
      <c r="B333" s="18">
        <f>B332+1</f>
        <v/>
      </c>
      <c r="C333" s="73" t="n"/>
      <c r="D333" s="73" t="n"/>
      <c r="E333" s="73" t="n"/>
      <c r="F333" s="73" t="n"/>
      <c r="G333" s="73" t="n"/>
      <c r="H333" s="74" t="n"/>
      <c r="I333" s="74" t="n"/>
      <c r="J333" s="74" t="n"/>
      <c r="K333" s="74" t="n"/>
      <c r="L333" s="74" t="n"/>
      <c r="M333" s="74" t="n"/>
      <c r="N333" s="74" t="n"/>
      <c r="O333" s="74" t="n"/>
      <c r="P333" s="74" t="n"/>
      <c r="Q333" s="74" t="n"/>
      <c r="R333" s="74" t="n"/>
      <c r="S333" s="74" t="n"/>
      <c r="T333" s="74" t="n"/>
      <c r="U333" s="74" t="n"/>
      <c r="V333" s="74" t="n"/>
      <c r="W333" s="74" t="n"/>
      <c r="X333" s="74" t="n"/>
      <c r="Y333" s="74" t="n"/>
      <c r="Z333" s="74" t="n"/>
    </row>
    <row customHeight="1" ht="18" r="334" s="29">
      <c r="A334" s="18" t="n">
        <v>198</v>
      </c>
      <c r="B334" s="18">
        <f>B333+1</f>
        <v/>
      </c>
      <c r="C334" s="73" t="n"/>
      <c r="D334" s="73" t="n"/>
      <c r="E334" s="73" t="n"/>
      <c r="F334" s="73" t="n"/>
      <c r="G334" s="73" t="n"/>
      <c r="H334" s="74" t="n"/>
      <c r="I334" s="74" t="n"/>
      <c r="J334" s="74" t="n"/>
      <c r="K334" s="74" t="n"/>
      <c r="L334" s="74" t="n"/>
      <c r="M334" s="74" t="n"/>
      <c r="N334" s="74" t="n"/>
      <c r="O334" s="74" t="n"/>
      <c r="P334" s="74" t="n"/>
      <c r="Q334" s="74" t="n"/>
      <c r="R334" s="74" t="n"/>
      <c r="S334" s="74" t="n"/>
      <c r="T334" s="74" t="n"/>
      <c r="U334" s="74" t="n"/>
      <c r="V334" s="74" t="n"/>
      <c r="W334" s="74" t="n"/>
      <c r="X334" s="74" t="n"/>
      <c r="Y334" s="74" t="n"/>
      <c r="Z334" s="74" t="n"/>
    </row>
    <row customHeight="1" ht="18" r="335" s="29">
      <c r="A335" s="18" t="n">
        <v>199</v>
      </c>
      <c r="B335" s="18">
        <f>B334+1</f>
        <v/>
      </c>
      <c r="C335" s="73" t="n"/>
      <c r="D335" s="73" t="n"/>
      <c r="E335" s="73" t="n"/>
      <c r="F335" s="73" t="n"/>
      <c r="G335" s="73" t="n"/>
      <c r="H335" s="74" t="n"/>
      <c r="I335" s="74" t="n"/>
      <c r="J335" s="74" t="n"/>
      <c r="K335" s="74" t="n"/>
      <c r="L335" s="74" t="n"/>
      <c r="M335" s="74" t="n"/>
      <c r="N335" s="74" t="n"/>
      <c r="O335" s="74" t="n"/>
      <c r="P335" s="74" t="n"/>
      <c r="Q335" s="74" t="n"/>
      <c r="R335" s="74" t="n"/>
      <c r="S335" s="74" t="n"/>
      <c r="T335" s="74" t="n"/>
      <c r="U335" s="74" t="n"/>
      <c r="V335" s="74" t="n"/>
      <c r="W335" s="74" t="n"/>
      <c r="X335" s="74" t="n"/>
      <c r="Y335" s="74" t="n"/>
      <c r="Z335" s="74" t="n"/>
    </row>
    <row customHeight="1" ht="18" r="336" s="29">
      <c r="A336" s="18" t="n">
        <v>200</v>
      </c>
      <c r="B336" s="18">
        <f>B335+1</f>
        <v/>
      </c>
      <c r="C336" s="73" t="n"/>
      <c r="D336" s="73" t="n"/>
      <c r="E336" s="73" t="n"/>
      <c r="F336" s="73" t="n"/>
      <c r="G336" s="73" t="n"/>
      <c r="H336" s="74" t="n"/>
      <c r="I336" s="74" t="n"/>
      <c r="J336" s="74" t="n"/>
      <c r="K336" s="74" t="n"/>
      <c r="L336" s="74" t="n"/>
      <c r="M336" s="74" t="n"/>
      <c r="N336" s="74" t="n"/>
      <c r="O336" s="74" t="n"/>
      <c r="P336" s="74" t="n"/>
      <c r="Q336" s="74" t="n"/>
      <c r="R336" s="74" t="n"/>
      <c r="S336" s="74" t="n"/>
      <c r="T336" s="74" t="n"/>
      <c r="U336" s="74" t="n"/>
      <c r="V336" s="74" t="n"/>
      <c r="W336" s="74" t="n"/>
      <c r="X336" s="74" t="n"/>
      <c r="Y336" s="74" t="n"/>
      <c r="Z336" s="74" t="n"/>
    </row>
    <row customHeight="1" ht="16.5" r="337" s="29">
      <c r="A337" s="74" t="n"/>
      <c r="B337" s="74" t="n"/>
      <c r="C337" s="18" t="n"/>
      <c r="D337" s="74" t="n"/>
      <c r="E337" s="74" t="n"/>
      <c r="F337" s="74" t="n"/>
      <c r="G337" s="74" t="n"/>
      <c r="H337" s="74" t="n"/>
      <c r="I337" s="74" t="n"/>
      <c r="J337" s="74" t="n"/>
      <c r="K337" s="74" t="n"/>
      <c r="L337" s="74" t="n"/>
      <c r="M337" s="74" t="n"/>
      <c r="N337" s="74" t="n"/>
      <c r="O337" s="74" t="n"/>
      <c r="P337" s="74" t="n"/>
      <c r="Q337" s="74" t="n"/>
      <c r="R337" s="74" t="n"/>
      <c r="S337" s="74" t="n"/>
      <c r="T337" s="74" t="n"/>
      <c r="U337" s="74" t="n"/>
      <c r="V337" s="74" t="n"/>
      <c r="W337" s="74" t="n"/>
      <c r="X337" s="74" t="n"/>
      <c r="Y337" s="74" t="n"/>
      <c r="Z337" s="74" t="n"/>
    </row>
    <row customHeight="1" ht="16.5" r="338" s="29">
      <c r="A338" s="74" t="n"/>
      <c r="B338" s="74" t="n"/>
      <c r="C338" s="18" t="n"/>
      <c r="D338" s="74" t="n"/>
      <c r="E338" s="74" t="n"/>
      <c r="F338" s="74" t="n"/>
      <c r="G338" s="74" t="n"/>
      <c r="H338" s="74" t="n"/>
      <c r="I338" s="74" t="n"/>
      <c r="J338" s="74" t="n"/>
      <c r="K338" s="74" t="n"/>
      <c r="L338" s="74" t="n"/>
      <c r="M338" s="74" t="n"/>
      <c r="N338" s="74" t="n"/>
      <c r="O338" s="74" t="n"/>
      <c r="P338" s="74" t="n"/>
      <c r="Q338" s="74" t="n"/>
      <c r="R338" s="74" t="n"/>
      <c r="S338" s="74" t="n"/>
      <c r="T338" s="74" t="n"/>
      <c r="U338" s="74" t="n"/>
      <c r="V338" s="74" t="n"/>
      <c r="W338" s="74" t="n"/>
      <c r="X338" s="74" t="n"/>
      <c r="Y338" s="74" t="n"/>
      <c r="Z338" s="74" t="n"/>
    </row>
    <row customHeight="1" ht="16.5" r="339" s="29">
      <c r="A339" s="74" t="n"/>
      <c r="B339" s="74" t="n"/>
      <c r="C339" s="18" t="n"/>
      <c r="D339" s="74" t="n"/>
      <c r="E339" s="74" t="n"/>
      <c r="F339" s="74" t="n"/>
      <c r="G339" s="74" t="n"/>
      <c r="H339" s="74" t="n"/>
      <c r="I339" s="74" t="n"/>
      <c r="J339" s="74" t="n"/>
      <c r="K339" s="74" t="n"/>
      <c r="L339" s="74" t="n"/>
      <c r="M339" s="74" t="n"/>
      <c r="N339" s="74" t="n"/>
      <c r="O339" s="74" t="n"/>
      <c r="P339" s="74" t="n"/>
      <c r="Q339" s="74" t="n"/>
      <c r="R339" s="74" t="n"/>
      <c r="S339" s="74" t="n"/>
      <c r="T339" s="74" t="n"/>
      <c r="U339" s="74" t="n"/>
      <c r="V339" s="74" t="n"/>
      <c r="W339" s="74" t="n"/>
      <c r="X339" s="74" t="n"/>
      <c r="Y339" s="74" t="n"/>
      <c r="Z339" s="74" t="n"/>
    </row>
    <row customHeight="1" ht="16.5" r="340" s="29">
      <c r="A340" s="74" t="n"/>
      <c r="B340" s="74" t="n"/>
      <c r="C340" s="18" t="n"/>
      <c r="D340" s="74" t="n"/>
      <c r="E340" s="74" t="n"/>
      <c r="F340" s="74" t="n"/>
      <c r="G340" s="74" t="n"/>
      <c r="H340" s="74" t="n"/>
      <c r="I340" s="74" t="n"/>
      <c r="J340" s="74" t="n"/>
      <c r="K340" s="74" t="n"/>
      <c r="L340" s="74" t="n"/>
      <c r="M340" s="74" t="n"/>
      <c r="N340" s="74" t="n"/>
      <c r="O340" s="74" t="n"/>
      <c r="P340" s="74" t="n"/>
      <c r="Q340" s="74" t="n"/>
      <c r="R340" s="74" t="n"/>
      <c r="S340" s="74" t="n"/>
      <c r="T340" s="74" t="n"/>
      <c r="U340" s="74" t="n"/>
      <c r="V340" s="74" t="n"/>
      <c r="W340" s="74" t="n"/>
      <c r="X340" s="74" t="n"/>
      <c r="Y340" s="74" t="n"/>
      <c r="Z340" s="74" t="n"/>
    </row>
    <row customHeight="1" ht="16.5" r="341" s="29">
      <c r="A341" s="74" t="n"/>
      <c r="B341" s="74" t="n"/>
      <c r="C341" s="18" t="n"/>
      <c r="D341" s="74" t="n"/>
      <c r="E341" s="74" t="n"/>
      <c r="F341" s="74" t="n"/>
      <c r="G341" s="74" t="n"/>
      <c r="H341" s="74" t="n"/>
      <c r="I341" s="74" t="n"/>
      <c r="J341" s="74" t="n"/>
      <c r="K341" s="74" t="n"/>
      <c r="L341" s="74" t="n"/>
      <c r="M341" s="74" t="n"/>
      <c r="N341" s="74" t="n"/>
      <c r="O341" s="74" t="n"/>
      <c r="P341" s="74" t="n"/>
      <c r="Q341" s="74" t="n"/>
      <c r="R341" s="74" t="n"/>
      <c r="S341" s="74" t="n"/>
      <c r="T341" s="74" t="n"/>
      <c r="U341" s="74" t="n"/>
      <c r="V341" s="74" t="n"/>
      <c r="W341" s="74" t="n"/>
      <c r="X341" s="74" t="n"/>
      <c r="Y341" s="74" t="n"/>
      <c r="Z341" s="74" t="n"/>
    </row>
    <row customHeight="1" ht="16.5" r="342" s="29">
      <c r="A342" s="74" t="n"/>
      <c r="B342" s="74" t="n"/>
      <c r="C342" s="18" t="n"/>
      <c r="D342" s="74" t="n"/>
      <c r="E342" s="74" t="n"/>
      <c r="F342" s="74" t="n"/>
      <c r="G342" s="74" t="n"/>
      <c r="H342" s="74" t="n"/>
      <c r="I342" s="74" t="n"/>
      <c r="J342" s="74" t="n"/>
      <c r="K342" s="74" t="n"/>
      <c r="L342" s="74" t="n"/>
      <c r="M342" s="74" t="n"/>
      <c r="N342" s="74" t="n"/>
      <c r="O342" s="74" t="n"/>
      <c r="P342" s="74" t="n"/>
      <c r="Q342" s="74" t="n"/>
      <c r="R342" s="74" t="n"/>
      <c r="S342" s="74" t="n"/>
      <c r="T342" s="74" t="n"/>
      <c r="U342" s="74" t="n"/>
      <c r="V342" s="74" t="n"/>
      <c r="W342" s="74" t="n"/>
      <c r="X342" s="74" t="n"/>
      <c r="Y342" s="74" t="n"/>
      <c r="Z342" s="74" t="n"/>
    </row>
    <row customHeight="1" ht="16.5" r="343" s="29">
      <c r="A343" s="74" t="n"/>
      <c r="B343" s="74" t="n"/>
      <c r="C343" s="18" t="n"/>
      <c r="D343" s="74" t="n"/>
      <c r="E343" s="74" t="n"/>
      <c r="F343" s="74" t="n"/>
      <c r="G343" s="74" t="n"/>
      <c r="H343" s="74" t="n"/>
      <c r="I343" s="74" t="n"/>
      <c r="J343" s="74" t="n"/>
      <c r="K343" s="74" t="n"/>
      <c r="L343" s="74" t="n"/>
      <c r="M343" s="74" t="n"/>
      <c r="N343" s="74" t="n"/>
      <c r="O343" s="74" t="n"/>
      <c r="P343" s="74" t="n"/>
      <c r="Q343" s="74" t="n"/>
      <c r="R343" s="74" t="n"/>
      <c r="S343" s="74" t="n"/>
      <c r="T343" s="74" t="n"/>
      <c r="U343" s="74" t="n"/>
      <c r="V343" s="74" t="n"/>
      <c r="W343" s="74" t="n"/>
      <c r="X343" s="74" t="n"/>
      <c r="Y343" s="74" t="n"/>
      <c r="Z343" s="74" t="n"/>
    </row>
    <row customHeight="1" ht="16.5" r="344" s="29">
      <c r="A344" s="74" t="n"/>
      <c r="B344" s="74" t="n"/>
      <c r="C344" s="18" t="n"/>
      <c r="D344" s="74" t="n"/>
      <c r="E344" s="74" t="n"/>
      <c r="F344" s="74" t="n"/>
      <c r="G344" s="74" t="n"/>
      <c r="H344" s="74" t="n"/>
      <c r="I344" s="74" t="n"/>
      <c r="J344" s="74" t="n"/>
      <c r="K344" s="74" t="n"/>
      <c r="L344" s="74" t="n"/>
      <c r="M344" s="74" t="n"/>
      <c r="N344" s="74" t="n"/>
      <c r="O344" s="74" t="n"/>
      <c r="P344" s="74" t="n"/>
      <c r="Q344" s="74" t="n"/>
      <c r="R344" s="74" t="n"/>
      <c r="S344" s="74" t="n"/>
      <c r="T344" s="74" t="n"/>
      <c r="U344" s="74" t="n"/>
      <c r="V344" s="74" t="n"/>
      <c r="W344" s="74" t="n"/>
      <c r="X344" s="74" t="n"/>
      <c r="Y344" s="74" t="n"/>
      <c r="Z344" s="74" t="n"/>
    </row>
    <row customHeight="1" ht="16.5" r="345" s="29">
      <c r="A345" s="74" t="n"/>
      <c r="B345" s="74" t="n"/>
      <c r="C345" s="18" t="n"/>
      <c r="D345" s="74" t="n"/>
      <c r="E345" s="74" t="n"/>
      <c r="F345" s="74" t="n"/>
      <c r="G345" s="74" t="n"/>
      <c r="H345" s="74" t="n"/>
      <c r="I345" s="74" t="n"/>
      <c r="J345" s="74" t="n"/>
      <c r="K345" s="74" t="n"/>
      <c r="L345" s="74" t="n"/>
      <c r="M345" s="74" t="n"/>
      <c r="N345" s="74" t="n"/>
      <c r="O345" s="74" t="n"/>
      <c r="P345" s="74" t="n"/>
      <c r="Q345" s="74" t="n"/>
      <c r="R345" s="74" t="n"/>
      <c r="S345" s="74" t="n"/>
      <c r="T345" s="74" t="n"/>
      <c r="U345" s="74" t="n"/>
      <c r="V345" s="74" t="n"/>
      <c r="W345" s="74" t="n"/>
      <c r="X345" s="74" t="n"/>
      <c r="Y345" s="74" t="n"/>
      <c r="Z345" s="74" t="n"/>
    </row>
    <row customHeight="1" ht="16.5" r="346" s="29">
      <c r="A346" s="74" t="n"/>
      <c r="B346" s="74" t="n"/>
      <c r="C346" s="18" t="n"/>
      <c r="D346" s="74" t="n"/>
      <c r="E346" s="74" t="n"/>
      <c r="F346" s="74" t="n"/>
      <c r="G346" s="74" t="n"/>
      <c r="H346" s="74" t="n"/>
      <c r="I346" s="74" t="n"/>
      <c r="J346" s="74" t="n"/>
      <c r="K346" s="74" t="n"/>
      <c r="L346" s="74" t="n"/>
      <c r="M346" s="74" t="n"/>
      <c r="N346" s="74" t="n"/>
      <c r="O346" s="74" t="n"/>
      <c r="P346" s="74" t="n"/>
      <c r="Q346" s="74" t="n"/>
      <c r="R346" s="74" t="n"/>
      <c r="S346" s="74" t="n"/>
      <c r="T346" s="74" t="n"/>
      <c r="U346" s="74" t="n"/>
      <c r="V346" s="74" t="n"/>
      <c r="W346" s="74" t="n"/>
      <c r="X346" s="74" t="n"/>
      <c r="Y346" s="74" t="n"/>
      <c r="Z346" s="74" t="n"/>
    </row>
    <row customHeight="1" ht="16.5" r="347" s="29">
      <c r="A347" s="74" t="n"/>
      <c r="B347" s="74" t="n"/>
      <c r="C347" s="18" t="n"/>
      <c r="D347" s="74" t="n"/>
      <c r="E347" s="74" t="n"/>
      <c r="F347" s="74" t="n"/>
      <c r="G347" s="74" t="n"/>
      <c r="H347" s="74" t="n"/>
      <c r="I347" s="74" t="n"/>
      <c r="J347" s="74" t="n"/>
      <c r="K347" s="74" t="n"/>
      <c r="L347" s="74" t="n"/>
      <c r="M347" s="74" t="n"/>
      <c r="N347" s="74" t="n"/>
      <c r="O347" s="74" t="n"/>
      <c r="P347" s="74" t="n"/>
      <c r="Q347" s="74" t="n"/>
      <c r="R347" s="74" t="n"/>
      <c r="S347" s="74" t="n"/>
      <c r="T347" s="74" t="n"/>
      <c r="U347" s="74" t="n"/>
      <c r="V347" s="74" t="n"/>
      <c r="W347" s="74" t="n"/>
      <c r="X347" s="74" t="n"/>
      <c r="Y347" s="74" t="n"/>
      <c r="Z347" s="74" t="n"/>
    </row>
    <row customHeight="1" ht="16.5" r="348" s="29">
      <c r="A348" s="74" t="n"/>
      <c r="B348" s="74" t="n"/>
      <c r="C348" s="18" t="n"/>
      <c r="D348" s="74" t="n"/>
      <c r="E348" s="74" t="n"/>
      <c r="F348" s="74" t="n"/>
      <c r="G348" s="74" t="n"/>
      <c r="H348" s="74" t="n"/>
      <c r="I348" s="74" t="n"/>
      <c r="J348" s="74" t="n"/>
      <c r="K348" s="74" t="n"/>
      <c r="L348" s="74" t="n"/>
      <c r="M348" s="74" t="n"/>
      <c r="N348" s="74" t="n"/>
      <c r="O348" s="74" t="n"/>
      <c r="P348" s="74" t="n"/>
      <c r="Q348" s="74" t="n"/>
      <c r="R348" s="74" t="n"/>
      <c r="S348" s="74" t="n"/>
      <c r="T348" s="74" t="n"/>
      <c r="U348" s="74" t="n"/>
      <c r="V348" s="74" t="n"/>
      <c r="W348" s="74" t="n"/>
      <c r="X348" s="74" t="n"/>
      <c r="Y348" s="74" t="n"/>
      <c r="Z348" s="74" t="n"/>
    </row>
    <row customHeight="1" ht="16.5" r="349" s="29">
      <c r="A349" s="74" t="n"/>
      <c r="B349" s="74" t="n"/>
      <c r="C349" s="18" t="n"/>
      <c r="D349" s="74" t="n"/>
      <c r="E349" s="74" t="n"/>
      <c r="F349" s="74" t="n"/>
      <c r="G349" s="74" t="n"/>
      <c r="H349" s="74" t="n"/>
      <c r="I349" s="74" t="n"/>
      <c r="J349" s="74" t="n"/>
      <c r="K349" s="74" t="n"/>
      <c r="L349" s="74" t="n"/>
      <c r="M349" s="74" t="n"/>
      <c r="N349" s="74" t="n"/>
      <c r="O349" s="74" t="n"/>
      <c r="P349" s="74" t="n"/>
      <c r="Q349" s="74" t="n"/>
      <c r="R349" s="74" t="n"/>
      <c r="S349" s="74" t="n"/>
      <c r="T349" s="74" t="n"/>
      <c r="U349" s="74" t="n"/>
      <c r="V349" s="74" t="n"/>
      <c r="W349" s="74" t="n"/>
      <c r="X349" s="74" t="n"/>
      <c r="Y349" s="74" t="n"/>
      <c r="Z349" s="74" t="n"/>
    </row>
    <row customHeight="1" ht="16.5" r="350" s="29">
      <c r="A350" s="74" t="n"/>
      <c r="B350" s="74" t="n"/>
      <c r="C350" s="18" t="n"/>
      <c r="D350" s="74" t="n"/>
      <c r="E350" s="74" t="n"/>
      <c r="F350" s="74" t="n"/>
      <c r="G350" s="74" t="n"/>
      <c r="H350" s="74" t="n"/>
      <c r="I350" s="74" t="n"/>
      <c r="J350" s="74" t="n"/>
      <c r="K350" s="74" t="n"/>
      <c r="L350" s="74" t="n"/>
      <c r="M350" s="74" t="n"/>
      <c r="N350" s="74" t="n"/>
      <c r="O350" s="74" t="n"/>
      <c r="P350" s="74" t="n"/>
      <c r="Q350" s="74" t="n"/>
      <c r="R350" s="74" t="n"/>
      <c r="S350" s="74" t="n"/>
      <c r="T350" s="74" t="n"/>
      <c r="U350" s="74" t="n"/>
      <c r="V350" s="74" t="n"/>
      <c r="W350" s="74" t="n"/>
      <c r="X350" s="74" t="n"/>
      <c r="Y350" s="74" t="n"/>
      <c r="Z350" s="74" t="n"/>
    </row>
    <row customHeight="1" ht="16.5" r="351" s="29">
      <c r="A351" s="74" t="n"/>
      <c r="B351" s="74" t="n"/>
      <c r="C351" s="18" t="n"/>
      <c r="D351" s="74" t="n"/>
      <c r="E351" s="74" t="n"/>
      <c r="F351" s="74" t="n"/>
      <c r="G351" s="74" t="n"/>
      <c r="H351" s="74" t="n"/>
      <c r="I351" s="74" t="n"/>
      <c r="J351" s="74" t="n"/>
      <c r="K351" s="74" t="n"/>
      <c r="L351" s="74" t="n"/>
      <c r="M351" s="74" t="n"/>
      <c r="N351" s="74" t="n"/>
      <c r="O351" s="74" t="n"/>
      <c r="P351" s="74" t="n"/>
      <c r="Q351" s="74" t="n"/>
      <c r="R351" s="74" t="n"/>
      <c r="S351" s="74" t="n"/>
      <c r="T351" s="74" t="n"/>
      <c r="U351" s="74" t="n"/>
      <c r="V351" s="74" t="n"/>
      <c r="W351" s="74" t="n"/>
      <c r="X351" s="74" t="n"/>
      <c r="Y351" s="74" t="n"/>
      <c r="Z351" s="74" t="n"/>
    </row>
    <row customHeight="1" ht="16.5" r="352" s="29">
      <c r="A352" s="74" t="n"/>
      <c r="B352" s="74" t="n"/>
      <c r="C352" s="18" t="n"/>
      <c r="D352" s="74" t="n"/>
      <c r="E352" s="74" t="n"/>
      <c r="F352" s="74" t="n"/>
      <c r="G352" s="74" t="n"/>
      <c r="H352" s="74" t="n"/>
      <c r="I352" s="74" t="n"/>
      <c r="J352" s="74" t="n"/>
      <c r="K352" s="74" t="n"/>
      <c r="L352" s="74" t="n"/>
      <c r="M352" s="74" t="n"/>
      <c r="N352" s="74" t="n"/>
      <c r="O352" s="74" t="n"/>
      <c r="P352" s="74" t="n"/>
      <c r="Q352" s="74" t="n"/>
      <c r="R352" s="74" t="n"/>
      <c r="S352" s="74" t="n"/>
      <c r="T352" s="74" t="n"/>
      <c r="U352" s="74" t="n"/>
      <c r="V352" s="74" t="n"/>
      <c r="W352" s="74" t="n"/>
      <c r="X352" s="74" t="n"/>
      <c r="Y352" s="74" t="n"/>
      <c r="Z352" s="74" t="n"/>
    </row>
    <row customHeight="1" ht="16.5" r="353" s="29">
      <c r="A353" s="74" t="n"/>
      <c r="B353" s="74" t="n"/>
      <c r="C353" s="18" t="n"/>
      <c r="D353" s="74" t="n"/>
      <c r="E353" s="74" t="n"/>
      <c r="F353" s="74" t="n"/>
      <c r="G353" s="74" t="n"/>
      <c r="H353" s="74" t="n"/>
      <c r="I353" s="74" t="n"/>
      <c r="J353" s="74" t="n"/>
      <c r="K353" s="74" t="n"/>
      <c r="L353" s="74" t="n"/>
      <c r="M353" s="74" t="n"/>
      <c r="N353" s="74" t="n"/>
      <c r="O353" s="74" t="n"/>
      <c r="P353" s="74" t="n"/>
      <c r="Q353" s="74" t="n"/>
      <c r="R353" s="74" t="n"/>
      <c r="S353" s="74" t="n"/>
      <c r="T353" s="74" t="n"/>
      <c r="U353" s="74" t="n"/>
      <c r="V353" s="74" t="n"/>
      <c r="W353" s="74" t="n"/>
      <c r="X353" s="74" t="n"/>
      <c r="Y353" s="74" t="n"/>
      <c r="Z353" s="74" t="n"/>
    </row>
    <row customHeight="1" ht="16.5" r="354" s="29">
      <c r="A354" s="74" t="n"/>
      <c r="B354" s="74" t="n"/>
      <c r="C354" s="18" t="n"/>
      <c r="D354" s="74" t="n"/>
      <c r="E354" s="74" t="n"/>
      <c r="F354" s="74" t="n"/>
      <c r="G354" s="74" t="n"/>
      <c r="H354" s="74" t="n"/>
      <c r="I354" s="74" t="n"/>
      <c r="J354" s="74" t="n"/>
      <c r="K354" s="74" t="n"/>
      <c r="L354" s="74" t="n"/>
      <c r="M354" s="74" t="n"/>
      <c r="N354" s="74" t="n"/>
      <c r="O354" s="74" t="n"/>
      <c r="P354" s="74" t="n"/>
      <c r="Q354" s="74" t="n"/>
      <c r="R354" s="74" t="n"/>
      <c r="S354" s="74" t="n"/>
      <c r="T354" s="74" t="n"/>
      <c r="U354" s="74" t="n"/>
      <c r="V354" s="74" t="n"/>
      <c r="W354" s="74" t="n"/>
      <c r="X354" s="74" t="n"/>
      <c r="Y354" s="74" t="n"/>
      <c r="Z354" s="74" t="n"/>
    </row>
    <row customHeight="1" ht="16.5" r="355" s="29">
      <c r="A355" s="74" t="n"/>
      <c r="B355" s="74" t="n"/>
      <c r="C355" s="18" t="n"/>
      <c r="D355" s="74" t="n"/>
      <c r="E355" s="74" t="n"/>
      <c r="F355" s="74" t="n"/>
      <c r="G355" s="74" t="n"/>
      <c r="H355" s="74" t="n"/>
      <c r="I355" s="74" t="n"/>
      <c r="J355" s="74" t="n"/>
      <c r="K355" s="74" t="n"/>
      <c r="L355" s="74" t="n"/>
      <c r="M355" s="74" t="n"/>
      <c r="N355" s="74" t="n"/>
      <c r="O355" s="74" t="n"/>
      <c r="P355" s="74" t="n"/>
      <c r="Q355" s="74" t="n"/>
      <c r="R355" s="74" t="n"/>
      <c r="S355" s="74" t="n"/>
      <c r="T355" s="74" t="n"/>
      <c r="U355" s="74" t="n"/>
      <c r="V355" s="74" t="n"/>
      <c r="W355" s="74" t="n"/>
      <c r="X355" s="74" t="n"/>
      <c r="Y355" s="74" t="n"/>
      <c r="Z355" s="74" t="n"/>
    </row>
    <row customHeight="1" ht="16.5" r="356" s="29">
      <c r="A356" s="74" t="n"/>
      <c r="B356" s="74" t="n"/>
      <c r="C356" s="18" t="n"/>
      <c r="D356" s="74" t="n"/>
      <c r="E356" s="74" t="n"/>
      <c r="F356" s="74" t="n"/>
      <c r="G356" s="74" t="n"/>
      <c r="H356" s="74" t="n"/>
      <c r="I356" s="74" t="n"/>
      <c r="J356" s="74" t="n"/>
      <c r="K356" s="74" t="n"/>
      <c r="L356" s="74" t="n"/>
      <c r="M356" s="74" t="n"/>
      <c r="N356" s="74" t="n"/>
      <c r="O356" s="74" t="n"/>
      <c r="P356" s="74" t="n"/>
      <c r="Q356" s="74" t="n"/>
      <c r="R356" s="74" t="n"/>
      <c r="S356" s="74" t="n"/>
      <c r="T356" s="74" t="n"/>
      <c r="U356" s="74" t="n"/>
      <c r="V356" s="74" t="n"/>
      <c r="W356" s="74" t="n"/>
      <c r="X356" s="74" t="n"/>
      <c r="Y356" s="74" t="n"/>
      <c r="Z356" s="74" t="n"/>
    </row>
    <row customHeight="1" ht="16.5" r="357" s="29">
      <c r="A357" s="74" t="n"/>
      <c r="B357" s="74" t="n"/>
      <c r="C357" s="18" t="n"/>
      <c r="D357" s="74" t="n"/>
      <c r="E357" s="74" t="n"/>
      <c r="F357" s="74" t="n"/>
      <c r="G357" s="74" t="n"/>
      <c r="H357" s="74" t="n"/>
      <c r="I357" s="74" t="n"/>
      <c r="J357" s="74" t="n"/>
      <c r="K357" s="74" t="n"/>
      <c r="L357" s="74" t="n"/>
      <c r="M357" s="74" t="n"/>
      <c r="N357" s="74" t="n"/>
      <c r="O357" s="74" t="n"/>
      <c r="P357" s="74" t="n"/>
      <c r="Q357" s="74" t="n"/>
      <c r="R357" s="74" t="n"/>
      <c r="S357" s="74" t="n"/>
      <c r="T357" s="74" t="n"/>
      <c r="U357" s="74" t="n"/>
      <c r="V357" s="74" t="n"/>
      <c r="W357" s="74" t="n"/>
      <c r="X357" s="74" t="n"/>
      <c r="Y357" s="74" t="n"/>
      <c r="Z357" s="74" t="n"/>
    </row>
    <row customHeight="1" ht="16.5" r="358" s="29">
      <c r="A358" s="74" t="n"/>
      <c r="B358" s="74" t="n"/>
      <c r="C358" s="18" t="n"/>
      <c r="D358" s="74" t="n"/>
      <c r="E358" s="74" t="n"/>
      <c r="F358" s="74" t="n"/>
      <c r="G358" s="74" t="n"/>
      <c r="H358" s="74" t="n"/>
      <c r="I358" s="74" t="n"/>
      <c r="J358" s="74" t="n"/>
      <c r="K358" s="74" t="n"/>
      <c r="L358" s="74" t="n"/>
      <c r="M358" s="74" t="n"/>
      <c r="N358" s="74" t="n"/>
      <c r="O358" s="74" t="n"/>
      <c r="P358" s="74" t="n"/>
      <c r="Q358" s="74" t="n"/>
      <c r="R358" s="74" t="n"/>
      <c r="S358" s="74" t="n"/>
      <c r="T358" s="74" t="n"/>
      <c r="U358" s="74" t="n"/>
      <c r="V358" s="74" t="n"/>
      <c r="W358" s="74" t="n"/>
      <c r="X358" s="74" t="n"/>
      <c r="Y358" s="74" t="n"/>
      <c r="Z358" s="74" t="n"/>
    </row>
    <row customHeight="1" ht="16.5" r="359" s="29">
      <c r="A359" s="74" t="n"/>
      <c r="B359" s="74" t="n"/>
      <c r="C359" s="18" t="n"/>
      <c r="D359" s="74" t="n"/>
      <c r="E359" s="74" t="n"/>
      <c r="F359" s="74" t="n"/>
      <c r="G359" s="74" t="n"/>
      <c r="H359" s="74" t="n"/>
      <c r="I359" s="74" t="n"/>
      <c r="J359" s="74" t="n"/>
      <c r="K359" s="74" t="n"/>
      <c r="L359" s="74" t="n"/>
      <c r="M359" s="74" t="n"/>
      <c r="N359" s="74" t="n"/>
      <c r="O359" s="74" t="n"/>
      <c r="P359" s="74" t="n"/>
      <c r="Q359" s="74" t="n"/>
      <c r="R359" s="74" t="n"/>
      <c r="S359" s="74" t="n"/>
      <c r="T359" s="74" t="n"/>
      <c r="U359" s="74" t="n"/>
      <c r="V359" s="74" t="n"/>
      <c r="W359" s="74" t="n"/>
      <c r="X359" s="74" t="n"/>
      <c r="Y359" s="74" t="n"/>
      <c r="Z359" s="74" t="n"/>
    </row>
    <row customHeight="1" ht="16.5" r="360" s="29">
      <c r="A360" s="74" t="n"/>
      <c r="B360" s="74" t="n"/>
      <c r="C360" s="18" t="n"/>
      <c r="D360" s="74" t="n"/>
      <c r="E360" s="74" t="n"/>
      <c r="F360" s="74" t="n"/>
      <c r="G360" s="74" t="n"/>
      <c r="H360" s="74" t="n"/>
      <c r="I360" s="74" t="n"/>
      <c r="J360" s="74" t="n"/>
      <c r="K360" s="74" t="n"/>
      <c r="L360" s="74" t="n"/>
      <c r="M360" s="74" t="n"/>
      <c r="N360" s="74" t="n"/>
      <c r="O360" s="74" t="n"/>
      <c r="P360" s="74" t="n"/>
      <c r="Q360" s="74" t="n"/>
      <c r="R360" s="74" t="n"/>
      <c r="S360" s="74" t="n"/>
      <c r="T360" s="74" t="n"/>
      <c r="U360" s="74" t="n"/>
      <c r="V360" s="74" t="n"/>
      <c r="W360" s="74" t="n"/>
      <c r="X360" s="74" t="n"/>
      <c r="Y360" s="74" t="n"/>
      <c r="Z360" s="74" t="n"/>
    </row>
    <row customHeight="1" ht="16.5" r="361" s="29">
      <c r="A361" s="74" t="n"/>
      <c r="B361" s="74" t="n"/>
      <c r="C361" s="18" t="n"/>
      <c r="D361" s="74" t="n"/>
      <c r="E361" s="74" t="n"/>
      <c r="F361" s="74" t="n"/>
      <c r="G361" s="74" t="n"/>
      <c r="H361" s="74" t="n"/>
      <c r="I361" s="74" t="n"/>
      <c r="J361" s="74" t="n"/>
      <c r="K361" s="74" t="n"/>
      <c r="L361" s="74" t="n"/>
      <c r="M361" s="74" t="n"/>
      <c r="N361" s="74" t="n"/>
      <c r="O361" s="74" t="n"/>
      <c r="P361" s="74" t="n"/>
      <c r="Q361" s="74" t="n"/>
      <c r="R361" s="74" t="n"/>
      <c r="S361" s="74" t="n"/>
      <c r="T361" s="74" t="n"/>
      <c r="U361" s="74" t="n"/>
      <c r="V361" s="74" t="n"/>
      <c r="W361" s="74" t="n"/>
      <c r="X361" s="74" t="n"/>
      <c r="Y361" s="74" t="n"/>
      <c r="Z361" s="74" t="n"/>
    </row>
    <row customHeight="1" ht="16.5" r="362" s="29">
      <c r="A362" s="74" t="n"/>
      <c r="B362" s="74" t="n"/>
      <c r="C362" s="18" t="n"/>
      <c r="D362" s="74" t="n"/>
      <c r="E362" s="74" t="n"/>
      <c r="F362" s="74" t="n"/>
      <c r="G362" s="74" t="n"/>
      <c r="H362" s="74" t="n"/>
      <c r="I362" s="74" t="n"/>
      <c r="J362" s="74" t="n"/>
      <c r="K362" s="74" t="n"/>
      <c r="L362" s="74" t="n"/>
      <c r="M362" s="74" t="n"/>
      <c r="N362" s="74" t="n"/>
      <c r="O362" s="74" t="n"/>
      <c r="P362" s="74" t="n"/>
      <c r="Q362" s="74" t="n"/>
      <c r="R362" s="74" t="n"/>
      <c r="S362" s="74" t="n"/>
      <c r="T362" s="74" t="n"/>
      <c r="U362" s="74" t="n"/>
      <c r="V362" s="74" t="n"/>
      <c r="W362" s="74" t="n"/>
      <c r="X362" s="74" t="n"/>
      <c r="Y362" s="74" t="n"/>
      <c r="Z362" s="74" t="n"/>
    </row>
    <row customHeight="1" ht="16.5" r="363" s="29">
      <c r="A363" s="74" t="n"/>
      <c r="B363" s="74" t="n"/>
      <c r="C363" s="18" t="n"/>
      <c r="D363" s="74" t="n"/>
      <c r="E363" s="74" t="n"/>
      <c r="F363" s="74" t="n"/>
      <c r="G363" s="74" t="n"/>
      <c r="H363" s="74" t="n"/>
      <c r="I363" s="74" t="n"/>
      <c r="J363" s="74" t="n"/>
      <c r="K363" s="74" t="n"/>
      <c r="L363" s="74" t="n"/>
      <c r="M363" s="74" t="n"/>
      <c r="N363" s="74" t="n"/>
      <c r="O363" s="74" t="n"/>
      <c r="P363" s="74" t="n"/>
      <c r="Q363" s="74" t="n"/>
      <c r="R363" s="74" t="n"/>
      <c r="S363" s="74" t="n"/>
      <c r="T363" s="74" t="n"/>
      <c r="U363" s="74" t="n"/>
      <c r="V363" s="74" t="n"/>
      <c r="W363" s="74" t="n"/>
      <c r="X363" s="74" t="n"/>
      <c r="Y363" s="74" t="n"/>
      <c r="Z363" s="74" t="n"/>
    </row>
    <row customHeight="1" ht="16.5" r="364" s="29">
      <c r="A364" s="74" t="n"/>
      <c r="B364" s="74" t="n"/>
      <c r="C364" s="18" t="n"/>
      <c r="D364" s="74" t="n"/>
      <c r="E364" s="74" t="n"/>
      <c r="F364" s="74" t="n"/>
      <c r="G364" s="74" t="n"/>
      <c r="H364" s="74" t="n"/>
      <c r="I364" s="74" t="n"/>
      <c r="J364" s="74" t="n"/>
      <c r="K364" s="74" t="n"/>
      <c r="L364" s="74" t="n"/>
      <c r="M364" s="74" t="n"/>
      <c r="N364" s="74" t="n"/>
      <c r="O364" s="74" t="n"/>
      <c r="P364" s="74" t="n"/>
      <c r="Q364" s="74" t="n"/>
      <c r="R364" s="74" t="n"/>
      <c r="S364" s="74" t="n"/>
      <c r="T364" s="74" t="n"/>
      <c r="U364" s="74" t="n"/>
      <c r="V364" s="74" t="n"/>
      <c r="W364" s="74" t="n"/>
      <c r="X364" s="74" t="n"/>
      <c r="Y364" s="74" t="n"/>
      <c r="Z364" s="74" t="n"/>
    </row>
    <row customHeight="1" ht="16.5" r="365" s="29">
      <c r="A365" s="74" t="n"/>
      <c r="B365" s="74" t="n"/>
      <c r="C365" s="18" t="n"/>
      <c r="D365" s="74" t="n"/>
      <c r="E365" s="74" t="n"/>
      <c r="F365" s="74" t="n"/>
      <c r="G365" s="74" t="n"/>
      <c r="H365" s="74" t="n"/>
      <c r="I365" s="74" t="n"/>
      <c r="J365" s="74" t="n"/>
      <c r="K365" s="74" t="n"/>
      <c r="L365" s="74" t="n"/>
      <c r="M365" s="74" t="n"/>
      <c r="N365" s="74" t="n"/>
      <c r="O365" s="74" t="n"/>
      <c r="P365" s="74" t="n"/>
      <c r="Q365" s="74" t="n"/>
      <c r="R365" s="74" t="n"/>
      <c r="S365" s="74" t="n"/>
      <c r="T365" s="74" t="n"/>
      <c r="U365" s="74" t="n"/>
      <c r="V365" s="74" t="n"/>
      <c r="W365" s="74" t="n"/>
      <c r="X365" s="74" t="n"/>
      <c r="Y365" s="74" t="n"/>
      <c r="Z365" s="74" t="n"/>
    </row>
    <row customHeight="1" ht="16.5" r="366" s="29">
      <c r="A366" s="74" t="n"/>
      <c r="B366" s="74" t="n"/>
      <c r="C366" s="18" t="n"/>
      <c r="D366" s="74" t="n"/>
      <c r="E366" s="74" t="n"/>
      <c r="F366" s="74" t="n"/>
      <c r="G366" s="74" t="n"/>
      <c r="H366" s="74" t="n"/>
      <c r="I366" s="74" t="n"/>
      <c r="J366" s="74" t="n"/>
      <c r="K366" s="74" t="n"/>
      <c r="L366" s="74" t="n"/>
      <c r="M366" s="74" t="n"/>
      <c r="N366" s="74" t="n"/>
      <c r="O366" s="74" t="n"/>
      <c r="P366" s="74" t="n"/>
      <c r="Q366" s="74" t="n"/>
      <c r="R366" s="74" t="n"/>
      <c r="S366" s="74" t="n"/>
      <c r="T366" s="74" t="n"/>
      <c r="U366" s="74" t="n"/>
      <c r="V366" s="74" t="n"/>
      <c r="W366" s="74" t="n"/>
      <c r="X366" s="74" t="n"/>
      <c r="Y366" s="74" t="n"/>
      <c r="Z366" s="74" t="n"/>
    </row>
    <row customHeight="1" ht="16.5" r="367" s="29">
      <c r="A367" s="74" t="n"/>
      <c r="B367" s="74" t="n"/>
      <c r="C367" s="18" t="n"/>
      <c r="D367" s="74" t="n"/>
      <c r="E367" s="74" t="n"/>
      <c r="F367" s="74" t="n"/>
      <c r="G367" s="74" t="n"/>
      <c r="H367" s="74" t="n"/>
      <c r="I367" s="74" t="n"/>
      <c r="J367" s="74" t="n"/>
      <c r="K367" s="74" t="n"/>
      <c r="L367" s="74" t="n"/>
      <c r="M367" s="74" t="n"/>
      <c r="N367" s="74" t="n"/>
      <c r="O367" s="74" t="n"/>
      <c r="P367" s="74" t="n"/>
      <c r="Q367" s="74" t="n"/>
      <c r="R367" s="74" t="n"/>
      <c r="S367" s="74" t="n"/>
      <c r="T367" s="74" t="n"/>
      <c r="U367" s="74" t="n"/>
      <c r="V367" s="74" t="n"/>
      <c r="W367" s="74" t="n"/>
      <c r="X367" s="74" t="n"/>
      <c r="Y367" s="74" t="n"/>
      <c r="Z367" s="74" t="n"/>
    </row>
    <row customHeight="1" ht="16.5" r="368" s="29">
      <c r="A368" s="74" t="n"/>
      <c r="B368" s="74" t="n"/>
      <c r="C368" s="18" t="n"/>
      <c r="D368" s="74" t="n"/>
      <c r="E368" s="74" t="n"/>
      <c r="F368" s="74" t="n"/>
      <c r="G368" s="74" t="n"/>
      <c r="H368" s="74" t="n"/>
      <c r="I368" s="74" t="n"/>
      <c r="J368" s="74" t="n"/>
      <c r="K368" s="74" t="n"/>
      <c r="L368" s="74" t="n"/>
      <c r="M368" s="74" t="n"/>
      <c r="N368" s="74" t="n"/>
      <c r="O368" s="74" t="n"/>
      <c r="P368" s="74" t="n"/>
      <c r="Q368" s="74" t="n"/>
      <c r="R368" s="74" t="n"/>
      <c r="S368" s="74" t="n"/>
      <c r="T368" s="74" t="n"/>
      <c r="U368" s="74" t="n"/>
      <c r="V368" s="74" t="n"/>
      <c r="W368" s="74" t="n"/>
      <c r="X368" s="74" t="n"/>
      <c r="Y368" s="74" t="n"/>
      <c r="Z368" s="74" t="n"/>
    </row>
    <row customHeight="1" ht="16.5" r="369" s="29">
      <c r="A369" s="74" t="n"/>
      <c r="B369" s="74" t="n"/>
      <c r="C369" s="18" t="n"/>
      <c r="D369" s="74" t="n"/>
      <c r="E369" s="74" t="n"/>
      <c r="F369" s="74" t="n"/>
      <c r="G369" s="74" t="n"/>
      <c r="H369" s="74" t="n"/>
      <c r="I369" s="74" t="n"/>
      <c r="J369" s="74" t="n"/>
      <c r="K369" s="74" t="n"/>
      <c r="L369" s="74" t="n"/>
      <c r="M369" s="74" t="n"/>
      <c r="N369" s="74" t="n"/>
      <c r="O369" s="74" t="n"/>
      <c r="P369" s="74" t="n"/>
      <c r="Q369" s="74" t="n"/>
      <c r="R369" s="74" t="n"/>
      <c r="S369" s="74" t="n"/>
      <c r="T369" s="74" t="n"/>
      <c r="U369" s="74" t="n"/>
      <c r="V369" s="74" t="n"/>
      <c r="W369" s="74" t="n"/>
      <c r="X369" s="74" t="n"/>
      <c r="Y369" s="74" t="n"/>
      <c r="Z369" s="74" t="n"/>
    </row>
    <row customHeight="1" ht="16.5" r="370" s="29">
      <c r="A370" s="74" t="n"/>
      <c r="B370" s="74" t="n"/>
      <c r="C370" s="18" t="n"/>
      <c r="D370" s="74" t="n"/>
      <c r="E370" s="74" t="n"/>
      <c r="F370" s="74" t="n"/>
      <c r="G370" s="74" t="n"/>
      <c r="H370" s="74" t="n"/>
      <c r="I370" s="74" t="n"/>
      <c r="J370" s="74" t="n"/>
      <c r="K370" s="74" t="n"/>
      <c r="L370" s="74" t="n"/>
      <c r="M370" s="74" t="n"/>
      <c r="N370" s="74" t="n"/>
      <c r="O370" s="74" t="n"/>
      <c r="P370" s="74" t="n"/>
      <c r="Q370" s="74" t="n"/>
      <c r="R370" s="74" t="n"/>
      <c r="S370" s="74" t="n"/>
      <c r="T370" s="74" t="n"/>
      <c r="U370" s="74" t="n"/>
      <c r="V370" s="74" t="n"/>
      <c r="W370" s="74" t="n"/>
      <c r="X370" s="74" t="n"/>
      <c r="Y370" s="74" t="n"/>
      <c r="Z370" s="74" t="n"/>
    </row>
    <row customHeight="1" ht="16.5" r="371" s="29">
      <c r="A371" s="74" t="n"/>
      <c r="B371" s="74" t="n"/>
      <c r="C371" s="18" t="n"/>
      <c r="D371" s="74" t="n"/>
      <c r="E371" s="74" t="n"/>
      <c r="F371" s="74" t="n"/>
      <c r="G371" s="74" t="n"/>
      <c r="H371" s="74" t="n"/>
      <c r="I371" s="74" t="n"/>
      <c r="J371" s="74" t="n"/>
      <c r="K371" s="74" t="n"/>
      <c r="L371" s="74" t="n"/>
      <c r="M371" s="74" t="n"/>
      <c r="N371" s="74" t="n"/>
      <c r="O371" s="74" t="n"/>
      <c r="P371" s="74" t="n"/>
      <c r="Q371" s="74" t="n"/>
      <c r="R371" s="74" t="n"/>
      <c r="S371" s="74" t="n"/>
      <c r="T371" s="74" t="n"/>
      <c r="U371" s="74" t="n"/>
      <c r="V371" s="74" t="n"/>
      <c r="W371" s="74" t="n"/>
      <c r="X371" s="74" t="n"/>
      <c r="Y371" s="74" t="n"/>
      <c r="Z371" s="74" t="n"/>
    </row>
    <row customHeight="1" ht="16.5" r="372" s="29">
      <c r="A372" s="74" t="n"/>
      <c r="B372" s="74" t="n"/>
      <c r="C372" s="18" t="n"/>
      <c r="D372" s="74" t="n"/>
      <c r="E372" s="74" t="n"/>
      <c r="F372" s="74" t="n"/>
      <c r="G372" s="74" t="n"/>
      <c r="H372" s="74" t="n"/>
      <c r="I372" s="74" t="n"/>
      <c r="J372" s="74" t="n"/>
      <c r="K372" s="74" t="n"/>
      <c r="L372" s="74" t="n"/>
      <c r="M372" s="74" t="n"/>
      <c r="N372" s="74" t="n"/>
      <c r="O372" s="74" t="n"/>
      <c r="P372" s="74" t="n"/>
      <c r="Q372" s="74" t="n"/>
      <c r="R372" s="74" t="n"/>
      <c r="S372" s="74" t="n"/>
      <c r="T372" s="74" t="n"/>
      <c r="U372" s="74" t="n"/>
      <c r="V372" s="74" t="n"/>
      <c r="W372" s="74" t="n"/>
      <c r="X372" s="74" t="n"/>
      <c r="Y372" s="74" t="n"/>
      <c r="Z372" s="74" t="n"/>
    </row>
    <row customHeight="1" ht="16.5" r="373" s="29">
      <c r="A373" s="74" t="n"/>
      <c r="B373" s="74" t="n"/>
      <c r="C373" s="18" t="n"/>
      <c r="D373" s="74" t="n"/>
      <c r="E373" s="74" t="n"/>
      <c r="F373" s="74" t="n"/>
      <c r="G373" s="74" t="n"/>
      <c r="H373" s="74" t="n"/>
      <c r="I373" s="74" t="n"/>
      <c r="J373" s="74" t="n"/>
      <c r="K373" s="74" t="n"/>
      <c r="L373" s="74" t="n"/>
      <c r="M373" s="74" t="n"/>
      <c r="N373" s="74" t="n"/>
      <c r="O373" s="74" t="n"/>
      <c r="P373" s="74" t="n"/>
      <c r="Q373" s="74" t="n"/>
      <c r="R373" s="74" t="n"/>
      <c r="S373" s="74" t="n"/>
      <c r="T373" s="74" t="n"/>
      <c r="U373" s="74" t="n"/>
      <c r="V373" s="74" t="n"/>
      <c r="W373" s="74" t="n"/>
      <c r="X373" s="74" t="n"/>
      <c r="Y373" s="74" t="n"/>
      <c r="Z373" s="74" t="n"/>
    </row>
    <row customHeight="1" ht="16.5" r="374" s="29">
      <c r="A374" s="74" t="n"/>
      <c r="B374" s="74" t="n"/>
      <c r="C374" s="18" t="n"/>
      <c r="D374" s="74" t="n"/>
      <c r="E374" s="74" t="n"/>
      <c r="F374" s="74" t="n"/>
      <c r="G374" s="74" t="n"/>
      <c r="H374" s="74" t="n"/>
      <c r="I374" s="74" t="n"/>
      <c r="J374" s="74" t="n"/>
      <c r="K374" s="74" t="n"/>
      <c r="L374" s="74" t="n"/>
      <c r="M374" s="74" t="n"/>
      <c r="N374" s="74" t="n"/>
      <c r="O374" s="74" t="n"/>
      <c r="P374" s="74" t="n"/>
      <c r="Q374" s="74" t="n"/>
      <c r="R374" s="74" t="n"/>
      <c r="S374" s="74" t="n"/>
      <c r="T374" s="74" t="n"/>
      <c r="U374" s="74" t="n"/>
      <c r="V374" s="74" t="n"/>
      <c r="W374" s="74" t="n"/>
      <c r="X374" s="74" t="n"/>
      <c r="Y374" s="74" t="n"/>
      <c r="Z374" s="74" t="n"/>
    </row>
    <row customHeight="1" ht="16.5" r="375" s="29">
      <c r="A375" s="74" t="n"/>
      <c r="B375" s="74" t="n"/>
      <c r="C375" s="18" t="n"/>
      <c r="D375" s="74" t="n"/>
      <c r="E375" s="74" t="n"/>
      <c r="F375" s="74" t="n"/>
      <c r="G375" s="74" t="n"/>
      <c r="H375" s="74" t="n"/>
      <c r="I375" s="74" t="n"/>
      <c r="J375" s="74" t="n"/>
      <c r="K375" s="74" t="n"/>
      <c r="L375" s="74" t="n"/>
      <c r="M375" s="74" t="n"/>
      <c r="N375" s="74" t="n"/>
      <c r="O375" s="74" t="n"/>
      <c r="P375" s="74" t="n"/>
      <c r="Q375" s="74" t="n"/>
      <c r="R375" s="74" t="n"/>
      <c r="S375" s="74" t="n"/>
      <c r="T375" s="74" t="n"/>
      <c r="U375" s="74" t="n"/>
      <c r="V375" s="74" t="n"/>
      <c r="W375" s="74" t="n"/>
      <c r="X375" s="74" t="n"/>
      <c r="Y375" s="74" t="n"/>
      <c r="Z375" s="74" t="n"/>
    </row>
    <row customHeight="1" ht="16.5" r="376" s="29">
      <c r="A376" s="74" t="n"/>
      <c r="B376" s="74" t="n"/>
      <c r="C376" s="18" t="n"/>
      <c r="D376" s="74" t="n"/>
      <c r="E376" s="74" t="n"/>
      <c r="F376" s="74" t="n"/>
      <c r="G376" s="74" t="n"/>
      <c r="H376" s="74" t="n"/>
      <c r="I376" s="74" t="n"/>
      <c r="J376" s="74" t="n"/>
      <c r="K376" s="74" t="n"/>
      <c r="L376" s="74" t="n"/>
      <c r="M376" s="74" t="n"/>
      <c r="N376" s="74" t="n"/>
      <c r="O376" s="74" t="n"/>
      <c r="P376" s="74" t="n"/>
      <c r="Q376" s="74" t="n"/>
      <c r="R376" s="74" t="n"/>
      <c r="S376" s="74" t="n"/>
      <c r="T376" s="74" t="n"/>
      <c r="U376" s="74" t="n"/>
      <c r="V376" s="74" t="n"/>
      <c r="W376" s="74" t="n"/>
      <c r="X376" s="74" t="n"/>
      <c r="Y376" s="74" t="n"/>
      <c r="Z376" s="74" t="n"/>
    </row>
    <row customHeight="1" ht="16.5" r="377" s="29">
      <c r="A377" s="74" t="n"/>
      <c r="B377" s="74" t="n"/>
      <c r="C377" s="18" t="n"/>
      <c r="D377" s="74" t="n"/>
      <c r="E377" s="74" t="n"/>
      <c r="F377" s="74" t="n"/>
      <c r="G377" s="74" t="n"/>
      <c r="H377" s="74" t="n"/>
      <c r="I377" s="74" t="n"/>
      <c r="J377" s="74" t="n"/>
      <c r="K377" s="74" t="n"/>
      <c r="L377" s="74" t="n"/>
      <c r="M377" s="74" t="n"/>
      <c r="N377" s="74" t="n"/>
      <c r="O377" s="74" t="n"/>
      <c r="P377" s="74" t="n"/>
      <c r="Q377" s="74" t="n"/>
      <c r="R377" s="74" t="n"/>
      <c r="S377" s="74" t="n"/>
      <c r="T377" s="74" t="n"/>
      <c r="U377" s="74" t="n"/>
      <c r="V377" s="74" t="n"/>
      <c r="W377" s="74" t="n"/>
      <c r="X377" s="74" t="n"/>
      <c r="Y377" s="74" t="n"/>
      <c r="Z377" s="74" t="n"/>
    </row>
    <row customHeight="1" ht="16.5" r="378" s="29">
      <c r="A378" s="74" t="n"/>
      <c r="B378" s="74" t="n"/>
      <c r="C378" s="18" t="n"/>
      <c r="D378" s="74" t="n"/>
      <c r="E378" s="74" t="n"/>
      <c r="F378" s="74" t="n"/>
      <c r="G378" s="74" t="n"/>
      <c r="H378" s="74" t="n"/>
      <c r="I378" s="74" t="n"/>
      <c r="J378" s="74" t="n"/>
      <c r="K378" s="74" t="n"/>
      <c r="L378" s="74" t="n"/>
      <c r="M378" s="74" t="n"/>
      <c r="N378" s="74" t="n"/>
      <c r="O378" s="74" t="n"/>
      <c r="P378" s="74" t="n"/>
      <c r="Q378" s="74" t="n"/>
      <c r="R378" s="74" t="n"/>
      <c r="S378" s="74" t="n"/>
      <c r="T378" s="74" t="n"/>
      <c r="U378" s="74" t="n"/>
      <c r="V378" s="74" t="n"/>
      <c r="W378" s="74" t="n"/>
      <c r="X378" s="74" t="n"/>
      <c r="Y378" s="74" t="n"/>
      <c r="Z378" s="74" t="n"/>
    </row>
    <row customHeight="1" ht="16.5" r="379" s="29">
      <c r="A379" s="74" t="n"/>
      <c r="B379" s="74" t="n"/>
      <c r="C379" s="18" t="n"/>
      <c r="D379" s="74" t="n"/>
      <c r="E379" s="74" t="n"/>
      <c r="F379" s="74" t="n"/>
      <c r="G379" s="74" t="n"/>
      <c r="H379" s="74" t="n"/>
      <c r="I379" s="74" t="n"/>
      <c r="J379" s="74" t="n"/>
      <c r="K379" s="74" t="n"/>
      <c r="L379" s="74" t="n"/>
      <c r="M379" s="74" t="n"/>
      <c r="N379" s="74" t="n"/>
      <c r="O379" s="74" t="n"/>
      <c r="P379" s="74" t="n"/>
      <c r="Q379" s="74" t="n"/>
      <c r="R379" s="74" t="n"/>
      <c r="S379" s="74" t="n"/>
      <c r="T379" s="74" t="n"/>
      <c r="U379" s="74" t="n"/>
      <c r="V379" s="74" t="n"/>
      <c r="W379" s="74" t="n"/>
      <c r="X379" s="74" t="n"/>
      <c r="Y379" s="74" t="n"/>
      <c r="Z379" s="74" t="n"/>
    </row>
    <row customHeight="1" ht="16.5" r="380" s="29">
      <c r="A380" s="74" t="n"/>
      <c r="B380" s="74" t="n"/>
      <c r="C380" s="18" t="n"/>
      <c r="D380" s="74" t="n"/>
      <c r="E380" s="74" t="n"/>
      <c r="F380" s="74" t="n"/>
      <c r="G380" s="74" t="n"/>
      <c r="H380" s="74" t="n"/>
      <c r="I380" s="74" t="n"/>
      <c r="J380" s="74" t="n"/>
      <c r="K380" s="74" t="n"/>
      <c r="L380" s="74" t="n"/>
      <c r="M380" s="74" t="n"/>
      <c r="N380" s="74" t="n"/>
      <c r="O380" s="74" t="n"/>
      <c r="P380" s="74" t="n"/>
      <c r="Q380" s="74" t="n"/>
      <c r="R380" s="74" t="n"/>
      <c r="S380" s="74" t="n"/>
      <c r="T380" s="74" t="n"/>
      <c r="U380" s="74" t="n"/>
      <c r="V380" s="74" t="n"/>
      <c r="W380" s="74" t="n"/>
      <c r="X380" s="74" t="n"/>
      <c r="Y380" s="74" t="n"/>
      <c r="Z380" s="74" t="n"/>
    </row>
    <row customHeight="1" ht="16.5" r="381" s="29">
      <c r="A381" s="74" t="n"/>
      <c r="B381" s="74" t="n"/>
      <c r="C381" s="18" t="n"/>
      <c r="D381" s="74" t="n"/>
      <c r="E381" s="74" t="n"/>
      <c r="F381" s="74" t="n"/>
      <c r="G381" s="74" t="n"/>
      <c r="H381" s="74" t="n"/>
      <c r="I381" s="74" t="n"/>
      <c r="J381" s="74" t="n"/>
      <c r="K381" s="74" t="n"/>
      <c r="L381" s="74" t="n"/>
      <c r="M381" s="74" t="n"/>
      <c r="N381" s="74" t="n"/>
      <c r="O381" s="74" t="n"/>
      <c r="P381" s="74" t="n"/>
      <c r="Q381" s="74" t="n"/>
      <c r="R381" s="74" t="n"/>
      <c r="S381" s="74" t="n"/>
      <c r="T381" s="74" t="n"/>
      <c r="U381" s="74" t="n"/>
      <c r="V381" s="74" t="n"/>
      <c r="W381" s="74" t="n"/>
      <c r="X381" s="74" t="n"/>
      <c r="Y381" s="74" t="n"/>
      <c r="Z381" s="74" t="n"/>
    </row>
    <row customHeight="1" ht="16.5" r="382" s="29">
      <c r="A382" s="74" t="n"/>
      <c r="B382" s="74" t="n"/>
      <c r="C382" s="18" t="n"/>
      <c r="D382" s="74" t="n"/>
      <c r="E382" s="74" t="n"/>
      <c r="F382" s="74" t="n"/>
      <c r="G382" s="74" t="n"/>
      <c r="H382" s="74" t="n"/>
      <c r="I382" s="74" t="n"/>
      <c r="J382" s="74" t="n"/>
      <c r="K382" s="74" t="n"/>
      <c r="L382" s="74" t="n"/>
      <c r="M382" s="74" t="n"/>
      <c r="N382" s="74" t="n"/>
      <c r="O382" s="74" t="n"/>
      <c r="P382" s="74" t="n"/>
      <c r="Q382" s="74" t="n"/>
      <c r="R382" s="74" t="n"/>
      <c r="S382" s="74" t="n"/>
      <c r="T382" s="74" t="n"/>
      <c r="U382" s="74" t="n"/>
      <c r="V382" s="74" t="n"/>
      <c r="W382" s="74" t="n"/>
      <c r="X382" s="74" t="n"/>
      <c r="Y382" s="74" t="n"/>
      <c r="Z382" s="74" t="n"/>
    </row>
    <row customHeight="1" ht="16.5" r="383" s="29">
      <c r="A383" s="74" t="n"/>
      <c r="B383" s="74" t="n"/>
      <c r="C383" s="18" t="n"/>
      <c r="D383" s="74" t="n"/>
      <c r="E383" s="74" t="n"/>
      <c r="F383" s="74" t="n"/>
      <c r="G383" s="74" t="n"/>
      <c r="H383" s="74" t="n"/>
      <c r="I383" s="74" t="n"/>
      <c r="J383" s="74" t="n"/>
      <c r="K383" s="74" t="n"/>
      <c r="L383" s="74" t="n"/>
      <c r="M383" s="74" t="n"/>
      <c r="N383" s="74" t="n"/>
      <c r="O383" s="74" t="n"/>
      <c r="P383" s="74" t="n"/>
      <c r="Q383" s="74" t="n"/>
      <c r="R383" s="74" t="n"/>
      <c r="S383" s="74" t="n"/>
      <c r="T383" s="74" t="n"/>
      <c r="U383" s="74" t="n"/>
      <c r="V383" s="74" t="n"/>
      <c r="W383" s="74" t="n"/>
      <c r="X383" s="74" t="n"/>
      <c r="Y383" s="74" t="n"/>
      <c r="Z383" s="74" t="n"/>
    </row>
    <row customHeight="1" ht="16.5" r="384" s="29">
      <c r="A384" s="74" t="n"/>
      <c r="B384" s="74" t="n"/>
      <c r="C384" s="18" t="n"/>
      <c r="D384" s="74" t="n"/>
      <c r="E384" s="74" t="n"/>
      <c r="F384" s="74" t="n"/>
      <c r="G384" s="74" t="n"/>
      <c r="H384" s="74" t="n"/>
      <c r="I384" s="74" t="n"/>
      <c r="J384" s="74" t="n"/>
      <c r="K384" s="74" t="n"/>
      <c r="L384" s="74" t="n"/>
      <c r="M384" s="74" t="n"/>
      <c r="N384" s="74" t="n"/>
      <c r="O384" s="74" t="n"/>
      <c r="P384" s="74" t="n"/>
      <c r="Q384" s="74" t="n"/>
      <c r="R384" s="74" t="n"/>
      <c r="S384" s="74" t="n"/>
      <c r="T384" s="74" t="n"/>
      <c r="U384" s="74" t="n"/>
      <c r="V384" s="74" t="n"/>
      <c r="W384" s="74" t="n"/>
      <c r="X384" s="74" t="n"/>
      <c r="Y384" s="74" t="n"/>
      <c r="Z384" s="74" t="n"/>
    </row>
    <row customHeight="1" ht="16.5" r="385" s="29">
      <c r="A385" s="74" t="n"/>
      <c r="B385" s="74" t="n"/>
      <c r="C385" s="18" t="n"/>
      <c r="D385" s="74" t="n"/>
      <c r="E385" s="74" t="n"/>
      <c r="F385" s="74" t="n"/>
      <c r="G385" s="74" t="n"/>
      <c r="H385" s="74" t="n"/>
      <c r="I385" s="74" t="n"/>
      <c r="J385" s="74" t="n"/>
      <c r="K385" s="74" t="n"/>
      <c r="L385" s="74" t="n"/>
      <c r="M385" s="74" t="n"/>
      <c r="N385" s="74" t="n"/>
      <c r="O385" s="74" t="n"/>
      <c r="P385" s="74" t="n"/>
      <c r="Q385" s="74" t="n"/>
      <c r="R385" s="74" t="n"/>
      <c r="S385" s="74" t="n"/>
      <c r="T385" s="74" t="n"/>
      <c r="U385" s="74" t="n"/>
      <c r="V385" s="74" t="n"/>
      <c r="W385" s="74" t="n"/>
      <c r="X385" s="74" t="n"/>
      <c r="Y385" s="74" t="n"/>
      <c r="Z385" s="74" t="n"/>
    </row>
    <row customHeight="1" ht="16.5" r="386" s="29">
      <c r="A386" s="74" t="n"/>
      <c r="B386" s="74" t="n"/>
      <c r="C386" s="18" t="n"/>
      <c r="D386" s="74" t="n"/>
      <c r="E386" s="74" t="n"/>
      <c r="F386" s="74" t="n"/>
      <c r="G386" s="74" t="n"/>
      <c r="H386" s="74" t="n"/>
      <c r="I386" s="74" t="n"/>
      <c r="J386" s="74" t="n"/>
      <c r="K386" s="74" t="n"/>
      <c r="L386" s="74" t="n"/>
      <c r="M386" s="74" t="n"/>
      <c r="N386" s="74" t="n"/>
      <c r="O386" s="74" t="n"/>
      <c r="P386" s="74" t="n"/>
      <c r="Q386" s="74" t="n"/>
      <c r="R386" s="74" t="n"/>
      <c r="S386" s="74" t="n"/>
      <c r="T386" s="74" t="n"/>
      <c r="U386" s="74" t="n"/>
      <c r="V386" s="74" t="n"/>
      <c r="W386" s="74" t="n"/>
      <c r="X386" s="74" t="n"/>
      <c r="Y386" s="74" t="n"/>
      <c r="Z386" s="74" t="n"/>
    </row>
    <row customHeight="1" ht="16.5" r="387" s="29">
      <c r="A387" s="74" t="n"/>
      <c r="B387" s="74" t="n"/>
      <c r="C387" s="18" t="n"/>
      <c r="D387" s="74" t="n"/>
      <c r="E387" s="74" t="n"/>
      <c r="F387" s="74" t="n"/>
      <c r="G387" s="74" t="n"/>
      <c r="H387" s="74" t="n"/>
      <c r="I387" s="74" t="n"/>
      <c r="J387" s="74" t="n"/>
      <c r="K387" s="74" t="n"/>
      <c r="L387" s="74" t="n"/>
      <c r="M387" s="74" t="n"/>
      <c r="N387" s="74" t="n"/>
      <c r="O387" s="74" t="n"/>
      <c r="P387" s="74" t="n"/>
      <c r="Q387" s="74" t="n"/>
      <c r="R387" s="74" t="n"/>
      <c r="S387" s="74" t="n"/>
      <c r="T387" s="74" t="n"/>
      <c r="U387" s="74" t="n"/>
      <c r="V387" s="74" t="n"/>
      <c r="W387" s="74" t="n"/>
      <c r="X387" s="74" t="n"/>
      <c r="Y387" s="74" t="n"/>
      <c r="Z387" s="74" t="n"/>
    </row>
    <row customHeight="1" ht="16.5" r="388" s="29">
      <c r="A388" s="74" t="n"/>
      <c r="B388" s="74" t="n"/>
      <c r="C388" s="18" t="n"/>
      <c r="D388" s="74" t="n"/>
      <c r="E388" s="74" t="n"/>
      <c r="F388" s="74" t="n"/>
      <c r="G388" s="74" t="n"/>
      <c r="H388" s="74" t="n"/>
      <c r="I388" s="74" t="n"/>
      <c r="J388" s="74" t="n"/>
      <c r="K388" s="74" t="n"/>
      <c r="L388" s="74" t="n"/>
      <c r="M388" s="74" t="n"/>
      <c r="N388" s="74" t="n"/>
      <c r="O388" s="74" t="n"/>
      <c r="P388" s="74" t="n"/>
      <c r="Q388" s="74" t="n"/>
      <c r="R388" s="74" t="n"/>
      <c r="S388" s="74" t="n"/>
      <c r="T388" s="74" t="n"/>
      <c r="U388" s="74" t="n"/>
      <c r="V388" s="74" t="n"/>
      <c r="W388" s="74" t="n"/>
      <c r="X388" s="74" t="n"/>
      <c r="Y388" s="74" t="n"/>
      <c r="Z388" s="74" t="n"/>
    </row>
    <row customHeight="1" ht="16.5" r="389" s="29">
      <c r="A389" s="74" t="n"/>
      <c r="B389" s="74" t="n"/>
      <c r="C389" s="18" t="n"/>
      <c r="D389" s="74" t="n"/>
      <c r="E389" s="74" t="n"/>
      <c r="F389" s="74" t="n"/>
      <c r="G389" s="74" t="n"/>
      <c r="H389" s="74" t="n"/>
      <c r="I389" s="74" t="n"/>
      <c r="J389" s="74" t="n"/>
      <c r="K389" s="74" t="n"/>
      <c r="L389" s="74" t="n"/>
      <c r="M389" s="74" t="n"/>
      <c r="N389" s="74" t="n"/>
      <c r="O389" s="74" t="n"/>
      <c r="P389" s="74" t="n"/>
      <c r="Q389" s="74" t="n"/>
      <c r="R389" s="74" t="n"/>
      <c r="S389" s="74" t="n"/>
      <c r="T389" s="74" t="n"/>
      <c r="U389" s="74" t="n"/>
      <c r="V389" s="74" t="n"/>
      <c r="W389" s="74" t="n"/>
      <c r="X389" s="74" t="n"/>
      <c r="Y389" s="74" t="n"/>
      <c r="Z389" s="74" t="n"/>
    </row>
    <row customHeight="1" ht="16.5" r="390" s="29">
      <c r="A390" s="74" t="n"/>
      <c r="B390" s="74" t="n"/>
      <c r="C390" s="18" t="n"/>
      <c r="D390" s="74" t="n"/>
      <c r="E390" s="74" t="n"/>
      <c r="F390" s="74" t="n"/>
      <c r="G390" s="74" t="n"/>
      <c r="H390" s="74" t="n"/>
      <c r="I390" s="74" t="n"/>
      <c r="J390" s="74" t="n"/>
      <c r="K390" s="74" t="n"/>
      <c r="L390" s="74" t="n"/>
      <c r="M390" s="74" t="n"/>
      <c r="N390" s="74" t="n"/>
      <c r="O390" s="74" t="n"/>
      <c r="P390" s="74" t="n"/>
      <c r="Q390" s="74" t="n"/>
      <c r="R390" s="74" t="n"/>
      <c r="S390" s="74" t="n"/>
      <c r="T390" s="74" t="n"/>
      <c r="U390" s="74" t="n"/>
      <c r="V390" s="74" t="n"/>
      <c r="W390" s="74" t="n"/>
      <c r="X390" s="74" t="n"/>
      <c r="Y390" s="74" t="n"/>
      <c r="Z390" s="74" t="n"/>
    </row>
    <row customHeight="1" ht="16.5" r="391" s="29">
      <c r="A391" s="74" t="n"/>
      <c r="B391" s="74" t="n"/>
      <c r="C391" s="18" t="n"/>
      <c r="D391" s="74" t="n"/>
      <c r="E391" s="74" t="n"/>
      <c r="F391" s="74" t="n"/>
      <c r="G391" s="74" t="n"/>
      <c r="H391" s="74" t="n"/>
      <c r="I391" s="74" t="n"/>
      <c r="J391" s="74" t="n"/>
      <c r="K391" s="74" t="n"/>
      <c r="L391" s="74" t="n"/>
      <c r="M391" s="74" t="n"/>
      <c r="N391" s="74" t="n"/>
      <c r="O391" s="74" t="n"/>
      <c r="P391" s="74" t="n"/>
      <c r="Q391" s="74" t="n"/>
      <c r="R391" s="74" t="n"/>
      <c r="S391" s="74" t="n"/>
      <c r="T391" s="74" t="n"/>
      <c r="U391" s="74" t="n"/>
      <c r="V391" s="74" t="n"/>
      <c r="W391" s="74" t="n"/>
      <c r="X391" s="74" t="n"/>
      <c r="Y391" s="74" t="n"/>
      <c r="Z391" s="74" t="n"/>
    </row>
    <row customHeight="1" ht="16.5" r="392" s="29">
      <c r="A392" s="74" t="n"/>
      <c r="B392" s="74" t="n"/>
      <c r="C392" s="18" t="n"/>
      <c r="D392" s="74" t="n"/>
      <c r="E392" s="74" t="n"/>
      <c r="F392" s="74" t="n"/>
      <c r="G392" s="74" t="n"/>
      <c r="H392" s="74" t="n"/>
      <c r="I392" s="74" t="n"/>
      <c r="J392" s="74" t="n"/>
      <c r="K392" s="74" t="n"/>
      <c r="L392" s="74" t="n"/>
      <c r="M392" s="74" t="n"/>
      <c r="N392" s="74" t="n"/>
      <c r="O392" s="74" t="n"/>
      <c r="P392" s="74" t="n"/>
      <c r="Q392" s="74" t="n"/>
      <c r="R392" s="74" t="n"/>
      <c r="S392" s="74" t="n"/>
      <c r="T392" s="74" t="n"/>
      <c r="U392" s="74" t="n"/>
      <c r="V392" s="74" t="n"/>
      <c r="W392" s="74" t="n"/>
      <c r="X392" s="74" t="n"/>
      <c r="Y392" s="74" t="n"/>
      <c r="Z392" s="74" t="n"/>
    </row>
    <row customHeight="1" ht="16.5" r="393" s="29">
      <c r="A393" s="74" t="n"/>
      <c r="B393" s="74" t="n"/>
      <c r="C393" s="18" t="n"/>
      <c r="D393" s="74" t="n"/>
      <c r="E393" s="74" t="n"/>
      <c r="F393" s="74" t="n"/>
      <c r="G393" s="74" t="n"/>
      <c r="H393" s="74" t="n"/>
      <c r="I393" s="74" t="n"/>
      <c r="J393" s="74" t="n"/>
      <c r="K393" s="74" t="n"/>
      <c r="L393" s="74" t="n"/>
      <c r="M393" s="74" t="n"/>
      <c r="N393" s="74" t="n"/>
      <c r="O393" s="74" t="n"/>
      <c r="P393" s="74" t="n"/>
      <c r="Q393" s="74" t="n"/>
      <c r="R393" s="74" t="n"/>
      <c r="S393" s="74" t="n"/>
      <c r="T393" s="74" t="n"/>
      <c r="U393" s="74" t="n"/>
      <c r="V393" s="74" t="n"/>
      <c r="W393" s="74" t="n"/>
      <c r="X393" s="74" t="n"/>
      <c r="Y393" s="74" t="n"/>
      <c r="Z393" s="74" t="n"/>
    </row>
    <row customHeight="1" ht="16.5" r="394" s="29">
      <c r="A394" s="74" t="n"/>
      <c r="B394" s="74" t="n"/>
      <c r="C394" s="18" t="n"/>
      <c r="D394" s="74" t="n"/>
      <c r="E394" s="74" t="n"/>
      <c r="F394" s="74" t="n"/>
      <c r="G394" s="74" t="n"/>
      <c r="H394" s="74" t="n"/>
      <c r="I394" s="74" t="n"/>
      <c r="J394" s="74" t="n"/>
      <c r="K394" s="74" t="n"/>
      <c r="L394" s="74" t="n"/>
      <c r="M394" s="74" t="n"/>
      <c r="N394" s="74" t="n"/>
      <c r="O394" s="74" t="n"/>
      <c r="P394" s="74" t="n"/>
      <c r="Q394" s="74" t="n"/>
      <c r="R394" s="74" t="n"/>
      <c r="S394" s="74" t="n"/>
      <c r="T394" s="74" t="n"/>
      <c r="U394" s="74" t="n"/>
      <c r="V394" s="74" t="n"/>
      <c r="W394" s="74" t="n"/>
      <c r="X394" s="74" t="n"/>
      <c r="Y394" s="74" t="n"/>
      <c r="Z394" s="74" t="n"/>
    </row>
    <row customHeight="1" ht="16.5" r="395" s="29">
      <c r="A395" s="74" t="n"/>
      <c r="B395" s="74" t="n"/>
      <c r="C395" s="18" t="n"/>
      <c r="D395" s="74" t="n"/>
      <c r="E395" s="74" t="n"/>
      <c r="F395" s="74" t="n"/>
      <c r="G395" s="74" t="n"/>
      <c r="H395" s="74" t="n"/>
      <c r="I395" s="74" t="n"/>
      <c r="J395" s="74" t="n"/>
      <c r="K395" s="74" t="n"/>
      <c r="L395" s="74" t="n"/>
      <c r="M395" s="74" t="n"/>
      <c r="N395" s="74" t="n"/>
      <c r="O395" s="74" t="n"/>
      <c r="P395" s="74" t="n"/>
      <c r="Q395" s="74" t="n"/>
      <c r="R395" s="74" t="n"/>
      <c r="S395" s="74" t="n"/>
      <c r="T395" s="74" t="n"/>
      <c r="U395" s="74" t="n"/>
      <c r="V395" s="74" t="n"/>
      <c r="W395" s="74" t="n"/>
      <c r="X395" s="74" t="n"/>
      <c r="Y395" s="74" t="n"/>
      <c r="Z395" s="74" t="n"/>
    </row>
    <row customHeight="1" ht="16.5" r="396" s="29">
      <c r="A396" s="74" t="n"/>
      <c r="B396" s="74" t="n"/>
      <c r="C396" s="18" t="n"/>
      <c r="D396" s="74" t="n"/>
      <c r="E396" s="74" t="n"/>
      <c r="F396" s="74" t="n"/>
      <c r="G396" s="74" t="n"/>
      <c r="H396" s="74" t="n"/>
      <c r="I396" s="74" t="n"/>
      <c r="J396" s="74" t="n"/>
      <c r="K396" s="74" t="n"/>
      <c r="L396" s="74" t="n"/>
      <c r="M396" s="74" t="n"/>
      <c r="N396" s="74" t="n"/>
      <c r="O396" s="74" t="n"/>
      <c r="P396" s="74" t="n"/>
      <c r="Q396" s="74" t="n"/>
      <c r="R396" s="74" t="n"/>
      <c r="S396" s="74" t="n"/>
      <c r="T396" s="74" t="n"/>
      <c r="U396" s="74" t="n"/>
      <c r="V396" s="74" t="n"/>
      <c r="W396" s="74" t="n"/>
      <c r="X396" s="74" t="n"/>
      <c r="Y396" s="74" t="n"/>
      <c r="Z396" s="74" t="n"/>
    </row>
    <row customHeight="1" ht="16.5" r="397" s="29">
      <c r="A397" s="74" t="n"/>
      <c r="B397" s="74" t="n"/>
      <c r="C397" s="18" t="n"/>
      <c r="D397" s="74" t="n"/>
      <c r="E397" s="74" t="n"/>
      <c r="F397" s="74" t="n"/>
      <c r="G397" s="74" t="n"/>
      <c r="H397" s="74" t="n"/>
      <c r="I397" s="74" t="n"/>
      <c r="J397" s="74" t="n"/>
      <c r="K397" s="74" t="n"/>
      <c r="L397" s="74" t="n"/>
      <c r="M397" s="74" t="n"/>
      <c r="N397" s="74" t="n"/>
      <c r="O397" s="74" t="n"/>
      <c r="P397" s="74" t="n"/>
      <c r="Q397" s="74" t="n"/>
      <c r="R397" s="74" t="n"/>
      <c r="S397" s="74" t="n"/>
      <c r="T397" s="74" t="n"/>
      <c r="U397" s="74" t="n"/>
      <c r="V397" s="74" t="n"/>
      <c r="W397" s="74" t="n"/>
      <c r="X397" s="74" t="n"/>
      <c r="Y397" s="74" t="n"/>
      <c r="Z397" s="74" t="n"/>
    </row>
    <row customHeight="1" ht="16.5" r="398" s="29">
      <c r="A398" s="74" t="n"/>
      <c r="B398" s="74" t="n"/>
      <c r="C398" s="18" t="n"/>
      <c r="D398" s="74" t="n"/>
      <c r="E398" s="74" t="n"/>
      <c r="F398" s="74" t="n"/>
      <c r="G398" s="74" t="n"/>
      <c r="H398" s="74" t="n"/>
      <c r="I398" s="74" t="n"/>
      <c r="J398" s="74" t="n"/>
      <c r="K398" s="74" t="n"/>
      <c r="L398" s="74" t="n"/>
      <c r="M398" s="74" t="n"/>
      <c r="N398" s="74" t="n"/>
      <c r="O398" s="74" t="n"/>
      <c r="P398" s="74" t="n"/>
      <c r="Q398" s="74" t="n"/>
      <c r="R398" s="74" t="n"/>
      <c r="S398" s="74" t="n"/>
      <c r="T398" s="74" t="n"/>
      <c r="U398" s="74" t="n"/>
      <c r="V398" s="74" t="n"/>
      <c r="W398" s="74" t="n"/>
      <c r="X398" s="74" t="n"/>
      <c r="Y398" s="74" t="n"/>
      <c r="Z398" s="74" t="n"/>
    </row>
    <row customHeight="1" ht="16.5" r="399" s="29">
      <c r="A399" s="74" t="n"/>
      <c r="B399" s="74" t="n"/>
      <c r="C399" s="18" t="n"/>
      <c r="D399" s="74" t="n"/>
      <c r="E399" s="74" t="n"/>
      <c r="F399" s="74" t="n"/>
      <c r="G399" s="74" t="n"/>
      <c r="H399" s="74" t="n"/>
      <c r="I399" s="74" t="n"/>
      <c r="J399" s="74" t="n"/>
      <c r="K399" s="74" t="n"/>
      <c r="L399" s="74" t="n"/>
      <c r="M399" s="74" t="n"/>
      <c r="N399" s="74" t="n"/>
      <c r="O399" s="74" t="n"/>
      <c r="P399" s="74" t="n"/>
      <c r="Q399" s="74" t="n"/>
      <c r="R399" s="74" t="n"/>
      <c r="S399" s="74" t="n"/>
      <c r="T399" s="74" t="n"/>
      <c r="U399" s="74" t="n"/>
      <c r="V399" s="74" t="n"/>
      <c r="W399" s="74" t="n"/>
      <c r="X399" s="74" t="n"/>
      <c r="Y399" s="74" t="n"/>
      <c r="Z399" s="74" t="n"/>
    </row>
    <row customHeight="1" ht="16.5" r="400" s="29">
      <c r="A400" s="74" t="n"/>
      <c r="B400" s="74" t="n"/>
      <c r="C400" s="18" t="n"/>
      <c r="D400" s="74" t="n"/>
      <c r="E400" s="74" t="n"/>
      <c r="F400" s="74" t="n"/>
      <c r="G400" s="74" t="n"/>
      <c r="H400" s="74" t="n"/>
      <c r="I400" s="74" t="n"/>
      <c r="J400" s="74" t="n"/>
      <c r="K400" s="74" t="n"/>
      <c r="L400" s="74" t="n"/>
      <c r="M400" s="74" t="n"/>
      <c r="N400" s="74" t="n"/>
      <c r="O400" s="74" t="n"/>
      <c r="P400" s="74" t="n"/>
      <c r="Q400" s="74" t="n"/>
      <c r="R400" s="74" t="n"/>
      <c r="S400" s="74" t="n"/>
      <c r="T400" s="74" t="n"/>
      <c r="U400" s="74" t="n"/>
      <c r="V400" s="74" t="n"/>
      <c r="W400" s="74" t="n"/>
      <c r="X400" s="74" t="n"/>
      <c r="Y400" s="74" t="n"/>
      <c r="Z400" s="74" t="n"/>
    </row>
    <row customHeight="1" ht="16.5" r="401" s="29">
      <c r="A401" s="74" t="n"/>
      <c r="B401" s="74" t="n"/>
      <c r="C401" s="18" t="n"/>
      <c r="D401" s="74" t="n"/>
      <c r="E401" s="74" t="n"/>
      <c r="F401" s="74" t="n"/>
      <c r="G401" s="74" t="n"/>
      <c r="H401" s="74" t="n"/>
      <c r="I401" s="74" t="n"/>
      <c r="J401" s="74" t="n"/>
      <c r="K401" s="74" t="n"/>
      <c r="L401" s="74" t="n"/>
      <c r="M401" s="74" t="n"/>
      <c r="N401" s="74" t="n"/>
      <c r="O401" s="74" t="n"/>
      <c r="P401" s="74" t="n"/>
      <c r="Q401" s="74" t="n"/>
      <c r="R401" s="74" t="n"/>
      <c r="S401" s="74" t="n"/>
      <c r="T401" s="74" t="n"/>
      <c r="U401" s="74" t="n"/>
      <c r="V401" s="74" t="n"/>
      <c r="W401" s="74" t="n"/>
      <c r="X401" s="74" t="n"/>
      <c r="Y401" s="74" t="n"/>
      <c r="Z401" s="74" t="n"/>
    </row>
    <row customHeight="1" ht="16.5" r="402" s="29">
      <c r="A402" s="74" t="n"/>
      <c r="B402" s="74" t="n"/>
      <c r="C402" s="18" t="n"/>
      <c r="D402" s="74" t="n"/>
      <c r="E402" s="74" t="n"/>
      <c r="F402" s="74" t="n"/>
      <c r="G402" s="74" t="n"/>
      <c r="H402" s="74" t="n"/>
      <c r="I402" s="74" t="n"/>
      <c r="J402" s="74" t="n"/>
      <c r="K402" s="74" t="n"/>
      <c r="L402" s="74" t="n"/>
      <c r="M402" s="74" t="n"/>
      <c r="N402" s="74" t="n"/>
      <c r="O402" s="74" t="n"/>
      <c r="P402" s="74" t="n"/>
      <c r="Q402" s="74" t="n"/>
      <c r="R402" s="74" t="n"/>
      <c r="S402" s="74" t="n"/>
      <c r="T402" s="74" t="n"/>
      <c r="U402" s="74" t="n"/>
      <c r="V402" s="74" t="n"/>
      <c r="W402" s="74" t="n"/>
      <c r="X402" s="74" t="n"/>
      <c r="Y402" s="74" t="n"/>
      <c r="Z402" s="74" t="n"/>
    </row>
    <row customHeight="1" ht="16.5" r="403" s="29">
      <c r="A403" s="74" t="n"/>
      <c r="B403" s="74" t="n"/>
      <c r="C403" s="18" t="n"/>
      <c r="D403" s="74" t="n"/>
      <c r="E403" s="74" t="n"/>
      <c r="F403" s="74" t="n"/>
      <c r="G403" s="74" t="n"/>
      <c r="H403" s="74" t="n"/>
      <c r="I403" s="74" t="n"/>
      <c r="J403" s="74" t="n"/>
      <c r="K403" s="74" t="n"/>
      <c r="L403" s="74" t="n"/>
      <c r="M403" s="74" t="n"/>
      <c r="N403" s="74" t="n"/>
      <c r="O403" s="74" t="n"/>
      <c r="P403" s="74" t="n"/>
      <c r="Q403" s="74" t="n"/>
      <c r="R403" s="74" t="n"/>
      <c r="S403" s="74" t="n"/>
      <c r="T403" s="74" t="n"/>
      <c r="U403" s="74" t="n"/>
      <c r="V403" s="74" t="n"/>
      <c r="W403" s="74" t="n"/>
      <c r="X403" s="74" t="n"/>
      <c r="Y403" s="74" t="n"/>
      <c r="Z403" s="74" t="n"/>
    </row>
    <row customHeight="1" ht="16.5" r="404" s="29">
      <c r="A404" s="74" t="n"/>
      <c r="B404" s="74" t="n"/>
      <c r="C404" s="18" t="n"/>
      <c r="D404" s="74" t="n"/>
      <c r="E404" s="74" t="n"/>
      <c r="F404" s="74" t="n"/>
      <c r="G404" s="74" t="n"/>
      <c r="H404" s="74" t="n"/>
      <c r="I404" s="74" t="n"/>
      <c r="J404" s="74" t="n"/>
      <c r="K404" s="74" t="n"/>
      <c r="L404" s="74" t="n"/>
      <c r="M404" s="74" t="n"/>
      <c r="N404" s="74" t="n"/>
      <c r="O404" s="74" t="n"/>
      <c r="P404" s="74" t="n"/>
      <c r="Q404" s="74" t="n"/>
      <c r="R404" s="74" t="n"/>
      <c r="S404" s="74" t="n"/>
      <c r="T404" s="74" t="n"/>
      <c r="U404" s="74" t="n"/>
      <c r="V404" s="74" t="n"/>
      <c r="W404" s="74" t="n"/>
      <c r="X404" s="74" t="n"/>
      <c r="Y404" s="74" t="n"/>
      <c r="Z404" s="74" t="n"/>
    </row>
    <row customHeight="1" ht="16.5" r="405" s="29">
      <c r="A405" s="74" t="n"/>
      <c r="B405" s="74" t="n"/>
      <c r="C405" s="18" t="n"/>
      <c r="D405" s="74" t="n"/>
      <c r="E405" s="74" t="n"/>
      <c r="F405" s="74" t="n"/>
      <c r="G405" s="74" t="n"/>
      <c r="H405" s="74" t="n"/>
      <c r="I405" s="74" t="n"/>
      <c r="J405" s="74" t="n"/>
      <c r="K405" s="74" t="n"/>
      <c r="L405" s="74" t="n"/>
      <c r="M405" s="74" t="n"/>
      <c r="N405" s="74" t="n"/>
      <c r="O405" s="74" t="n"/>
      <c r="P405" s="74" t="n"/>
      <c r="Q405" s="74" t="n"/>
      <c r="R405" s="74" t="n"/>
      <c r="S405" s="74" t="n"/>
      <c r="T405" s="74" t="n"/>
      <c r="U405" s="74" t="n"/>
      <c r="V405" s="74" t="n"/>
      <c r="W405" s="74" t="n"/>
      <c r="X405" s="74" t="n"/>
      <c r="Y405" s="74" t="n"/>
      <c r="Z405" s="74" t="n"/>
    </row>
    <row customHeight="1" ht="16.5" r="406" s="29">
      <c r="A406" s="74" t="n"/>
      <c r="B406" s="74" t="n"/>
      <c r="C406" s="18" t="n"/>
      <c r="D406" s="74" t="n"/>
      <c r="E406" s="74" t="n"/>
      <c r="F406" s="74" t="n"/>
      <c r="G406" s="74" t="n"/>
      <c r="H406" s="74" t="n"/>
      <c r="I406" s="74" t="n"/>
      <c r="J406" s="74" t="n"/>
      <c r="K406" s="74" t="n"/>
      <c r="L406" s="74" t="n"/>
      <c r="M406" s="74" t="n"/>
      <c r="N406" s="74" t="n"/>
      <c r="O406" s="74" t="n"/>
      <c r="P406" s="74" t="n"/>
      <c r="Q406" s="74" t="n"/>
      <c r="R406" s="74" t="n"/>
      <c r="S406" s="74" t="n"/>
      <c r="T406" s="74" t="n"/>
      <c r="U406" s="74" t="n"/>
      <c r="V406" s="74" t="n"/>
      <c r="W406" s="74" t="n"/>
      <c r="X406" s="74" t="n"/>
      <c r="Y406" s="74" t="n"/>
      <c r="Z406" s="74" t="n"/>
    </row>
    <row customHeight="1" ht="16.5" r="407" s="29">
      <c r="A407" s="74" t="n"/>
      <c r="B407" s="74" t="n"/>
      <c r="C407" s="18" t="n"/>
      <c r="D407" s="74" t="n"/>
      <c r="E407" s="74" t="n"/>
      <c r="F407" s="74" t="n"/>
      <c r="G407" s="74" t="n"/>
      <c r="H407" s="74" t="n"/>
      <c r="I407" s="74" t="n"/>
      <c r="J407" s="74" t="n"/>
      <c r="K407" s="74" t="n"/>
      <c r="L407" s="74" t="n"/>
      <c r="M407" s="74" t="n"/>
      <c r="N407" s="74" t="n"/>
      <c r="O407" s="74" t="n"/>
      <c r="P407" s="74" t="n"/>
      <c r="Q407" s="74" t="n"/>
      <c r="R407" s="74" t="n"/>
      <c r="S407" s="74" t="n"/>
      <c r="T407" s="74" t="n"/>
      <c r="U407" s="74" t="n"/>
      <c r="V407" s="74" t="n"/>
      <c r="W407" s="74" t="n"/>
      <c r="X407" s="74" t="n"/>
      <c r="Y407" s="74" t="n"/>
      <c r="Z407" s="74" t="n"/>
    </row>
    <row customHeight="1" ht="16.5" r="408" s="29">
      <c r="A408" s="74" t="n"/>
      <c r="B408" s="74" t="n"/>
      <c r="C408" s="18" t="n"/>
      <c r="D408" s="74" t="n"/>
      <c r="E408" s="74" t="n"/>
      <c r="F408" s="74" t="n"/>
      <c r="G408" s="74" t="n"/>
      <c r="H408" s="74" t="n"/>
      <c r="I408" s="74" t="n"/>
      <c r="J408" s="74" t="n"/>
      <c r="K408" s="74" t="n"/>
      <c r="L408" s="74" t="n"/>
      <c r="M408" s="74" t="n"/>
      <c r="N408" s="74" t="n"/>
      <c r="O408" s="74" t="n"/>
      <c r="P408" s="74" t="n"/>
      <c r="Q408" s="74" t="n"/>
      <c r="R408" s="74" t="n"/>
      <c r="S408" s="74" t="n"/>
      <c r="T408" s="74" t="n"/>
      <c r="U408" s="74" t="n"/>
      <c r="V408" s="74" t="n"/>
      <c r="W408" s="74" t="n"/>
      <c r="X408" s="74" t="n"/>
      <c r="Y408" s="74" t="n"/>
      <c r="Z408" s="74" t="n"/>
    </row>
    <row customHeight="1" ht="16.5" r="409" s="29">
      <c r="A409" s="74" t="n"/>
      <c r="B409" s="74" t="n"/>
      <c r="C409" s="18" t="n"/>
      <c r="D409" s="74" t="n"/>
      <c r="E409" s="74" t="n"/>
      <c r="F409" s="74" t="n"/>
      <c r="G409" s="74" t="n"/>
      <c r="H409" s="74" t="n"/>
      <c r="I409" s="74" t="n"/>
      <c r="J409" s="74" t="n"/>
      <c r="K409" s="74" t="n"/>
      <c r="L409" s="74" t="n"/>
      <c r="M409" s="74" t="n"/>
      <c r="N409" s="74" t="n"/>
      <c r="O409" s="74" t="n"/>
      <c r="P409" s="74" t="n"/>
      <c r="Q409" s="74" t="n"/>
      <c r="R409" s="74" t="n"/>
      <c r="S409" s="74" t="n"/>
      <c r="T409" s="74" t="n"/>
      <c r="U409" s="74" t="n"/>
      <c r="V409" s="74" t="n"/>
      <c r="W409" s="74" t="n"/>
      <c r="X409" s="74" t="n"/>
      <c r="Y409" s="74" t="n"/>
      <c r="Z409" s="74" t="n"/>
    </row>
    <row customHeight="1" ht="16.5" r="410" s="29">
      <c r="A410" s="74" t="n"/>
      <c r="B410" s="74" t="n"/>
      <c r="C410" s="18" t="n"/>
      <c r="D410" s="74" t="n"/>
      <c r="E410" s="74" t="n"/>
      <c r="F410" s="74" t="n"/>
      <c r="G410" s="74" t="n"/>
      <c r="H410" s="74" t="n"/>
      <c r="I410" s="74" t="n"/>
      <c r="J410" s="74" t="n"/>
      <c r="K410" s="74" t="n"/>
      <c r="L410" s="74" t="n"/>
      <c r="M410" s="74" t="n"/>
      <c r="N410" s="74" t="n"/>
      <c r="O410" s="74" t="n"/>
      <c r="P410" s="74" t="n"/>
      <c r="Q410" s="74" t="n"/>
      <c r="R410" s="74" t="n"/>
      <c r="S410" s="74" t="n"/>
      <c r="T410" s="74" t="n"/>
      <c r="U410" s="74" t="n"/>
      <c r="V410" s="74" t="n"/>
      <c r="W410" s="74" t="n"/>
      <c r="X410" s="74" t="n"/>
      <c r="Y410" s="74" t="n"/>
      <c r="Z410" s="74" t="n"/>
    </row>
    <row customHeight="1" ht="16.5" r="411" s="29">
      <c r="A411" s="74" t="n"/>
      <c r="B411" s="74" t="n"/>
      <c r="C411" s="18" t="n"/>
      <c r="D411" s="74" t="n"/>
      <c r="E411" s="74" t="n"/>
      <c r="F411" s="74" t="n"/>
      <c r="G411" s="74" t="n"/>
      <c r="H411" s="74" t="n"/>
      <c r="I411" s="74" t="n"/>
      <c r="J411" s="74" t="n"/>
      <c r="K411" s="74" t="n"/>
      <c r="L411" s="74" t="n"/>
      <c r="M411" s="74" t="n"/>
      <c r="N411" s="74" t="n"/>
      <c r="O411" s="74" t="n"/>
      <c r="P411" s="74" t="n"/>
      <c r="Q411" s="74" t="n"/>
      <c r="R411" s="74" t="n"/>
      <c r="S411" s="74" t="n"/>
      <c r="T411" s="74" t="n"/>
      <c r="U411" s="74" t="n"/>
      <c r="V411" s="74" t="n"/>
      <c r="W411" s="74" t="n"/>
      <c r="X411" s="74" t="n"/>
      <c r="Y411" s="74" t="n"/>
      <c r="Z411" s="74" t="n"/>
    </row>
    <row customHeight="1" ht="16.5" r="412" s="29">
      <c r="A412" s="74" t="n"/>
      <c r="B412" s="74" t="n"/>
      <c r="C412" s="18" t="n"/>
      <c r="D412" s="74" t="n"/>
      <c r="E412" s="74" t="n"/>
      <c r="F412" s="74" t="n"/>
      <c r="G412" s="74" t="n"/>
      <c r="H412" s="74" t="n"/>
      <c r="I412" s="74" t="n"/>
      <c r="J412" s="74" t="n"/>
      <c r="K412" s="74" t="n"/>
      <c r="L412" s="74" t="n"/>
      <c r="M412" s="74" t="n"/>
      <c r="N412" s="74" t="n"/>
      <c r="O412" s="74" t="n"/>
      <c r="P412" s="74" t="n"/>
      <c r="Q412" s="74" t="n"/>
      <c r="R412" s="74" t="n"/>
      <c r="S412" s="74" t="n"/>
      <c r="T412" s="74" t="n"/>
      <c r="U412" s="74" t="n"/>
      <c r="V412" s="74" t="n"/>
      <c r="W412" s="74" t="n"/>
      <c r="X412" s="74" t="n"/>
      <c r="Y412" s="74" t="n"/>
      <c r="Z412" s="74" t="n"/>
    </row>
    <row customHeight="1" ht="16.5" r="413" s="29">
      <c r="A413" s="74" t="n"/>
      <c r="B413" s="74" t="n"/>
      <c r="C413" s="18" t="n"/>
      <c r="D413" s="74" t="n"/>
      <c r="E413" s="74" t="n"/>
      <c r="F413" s="74" t="n"/>
      <c r="G413" s="74" t="n"/>
      <c r="H413" s="74" t="n"/>
      <c r="I413" s="74" t="n"/>
      <c r="J413" s="74" t="n"/>
      <c r="K413" s="74" t="n"/>
      <c r="L413" s="74" t="n"/>
      <c r="M413" s="74" t="n"/>
      <c r="N413" s="74" t="n"/>
      <c r="O413" s="74" t="n"/>
      <c r="P413" s="74" t="n"/>
      <c r="Q413" s="74" t="n"/>
      <c r="R413" s="74" t="n"/>
      <c r="S413" s="74" t="n"/>
      <c r="T413" s="74" t="n"/>
      <c r="U413" s="74" t="n"/>
      <c r="V413" s="74" t="n"/>
      <c r="W413" s="74" t="n"/>
      <c r="X413" s="74" t="n"/>
      <c r="Y413" s="74" t="n"/>
      <c r="Z413" s="74" t="n"/>
    </row>
    <row customHeight="1" ht="16.5" r="414" s="29">
      <c r="A414" s="74" t="n"/>
      <c r="B414" s="74" t="n"/>
      <c r="C414" s="18" t="n"/>
      <c r="D414" s="74" t="n"/>
      <c r="E414" s="74" t="n"/>
      <c r="F414" s="74" t="n"/>
      <c r="G414" s="74" t="n"/>
      <c r="H414" s="74" t="n"/>
      <c r="I414" s="74" t="n"/>
      <c r="J414" s="74" t="n"/>
      <c r="K414" s="74" t="n"/>
      <c r="L414" s="74" t="n"/>
      <c r="M414" s="74" t="n"/>
      <c r="N414" s="74" t="n"/>
      <c r="O414" s="74" t="n"/>
      <c r="P414" s="74" t="n"/>
      <c r="Q414" s="74" t="n"/>
      <c r="R414" s="74" t="n"/>
      <c r="S414" s="74" t="n"/>
      <c r="T414" s="74" t="n"/>
      <c r="U414" s="74" t="n"/>
      <c r="V414" s="74" t="n"/>
      <c r="W414" s="74" t="n"/>
      <c r="X414" s="74" t="n"/>
      <c r="Y414" s="74" t="n"/>
      <c r="Z414" s="74" t="n"/>
    </row>
    <row customHeight="1" ht="16.5" r="415" s="29">
      <c r="A415" s="74" t="n"/>
      <c r="B415" s="74" t="n"/>
      <c r="C415" s="18" t="n"/>
      <c r="D415" s="74" t="n"/>
      <c r="E415" s="74" t="n"/>
      <c r="F415" s="74" t="n"/>
      <c r="G415" s="74" t="n"/>
      <c r="H415" s="74" t="n"/>
      <c r="I415" s="74" t="n"/>
      <c r="J415" s="74" t="n"/>
      <c r="K415" s="74" t="n"/>
      <c r="L415" s="74" t="n"/>
      <c r="M415" s="74" t="n"/>
      <c r="N415" s="74" t="n"/>
      <c r="O415" s="74" t="n"/>
      <c r="P415" s="74" t="n"/>
      <c r="Q415" s="74" t="n"/>
      <c r="R415" s="74" t="n"/>
      <c r="S415" s="74" t="n"/>
      <c r="T415" s="74" t="n"/>
      <c r="U415" s="74" t="n"/>
      <c r="V415" s="74" t="n"/>
      <c r="W415" s="74" t="n"/>
      <c r="X415" s="74" t="n"/>
      <c r="Y415" s="74" t="n"/>
      <c r="Z415" s="74" t="n"/>
    </row>
    <row customHeight="1" ht="16.5" r="416" s="29">
      <c r="A416" s="74" t="n"/>
      <c r="B416" s="74" t="n"/>
      <c r="C416" s="18" t="n"/>
      <c r="D416" s="74" t="n"/>
      <c r="E416" s="74" t="n"/>
      <c r="F416" s="74" t="n"/>
      <c r="G416" s="74" t="n"/>
      <c r="H416" s="74" t="n"/>
      <c r="I416" s="74" t="n"/>
      <c r="J416" s="74" t="n"/>
      <c r="K416" s="74" t="n"/>
      <c r="L416" s="74" t="n"/>
      <c r="M416" s="74" t="n"/>
      <c r="N416" s="74" t="n"/>
      <c r="O416" s="74" t="n"/>
      <c r="P416" s="74" t="n"/>
      <c r="Q416" s="74" t="n"/>
      <c r="R416" s="74" t="n"/>
      <c r="S416" s="74" t="n"/>
      <c r="T416" s="74" t="n"/>
      <c r="U416" s="74" t="n"/>
      <c r="V416" s="74" t="n"/>
      <c r="W416" s="74" t="n"/>
      <c r="X416" s="74" t="n"/>
      <c r="Y416" s="74" t="n"/>
      <c r="Z416" s="74" t="n"/>
    </row>
    <row customHeight="1" ht="16.5" r="417" s="29">
      <c r="A417" s="74" t="n"/>
      <c r="B417" s="74" t="n"/>
      <c r="C417" s="18" t="n"/>
      <c r="D417" s="74" t="n"/>
      <c r="E417" s="74" t="n"/>
      <c r="F417" s="74" t="n"/>
      <c r="G417" s="74" t="n"/>
      <c r="H417" s="74" t="n"/>
      <c r="I417" s="74" t="n"/>
      <c r="J417" s="74" t="n"/>
      <c r="K417" s="74" t="n"/>
      <c r="L417" s="74" t="n"/>
      <c r="M417" s="74" t="n"/>
      <c r="N417" s="74" t="n"/>
      <c r="O417" s="74" t="n"/>
      <c r="P417" s="74" t="n"/>
      <c r="Q417" s="74" t="n"/>
      <c r="R417" s="74" t="n"/>
      <c r="S417" s="74" t="n"/>
      <c r="T417" s="74" t="n"/>
      <c r="U417" s="74" t="n"/>
      <c r="V417" s="74" t="n"/>
      <c r="W417" s="74" t="n"/>
      <c r="X417" s="74" t="n"/>
      <c r="Y417" s="74" t="n"/>
      <c r="Z417" s="74" t="n"/>
    </row>
    <row customHeight="1" ht="16.5" r="418" s="29">
      <c r="A418" s="74" t="n"/>
      <c r="B418" s="74" t="n"/>
      <c r="C418" s="18" t="n"/>
      <c r="D418" s="74" t="n"/>
      <c r="E418" s="74" t="n"/>
      <c r="F418" s="74" t="n"/>
      <c r="G418" s="74" t="n"/>
      <c r="H418" s="74" t="n"/>
      <c r="I418" s="74" t="n"/>
      <c r="J418" s="74" t="n"/>
      <c r="K418" s="74" t="n"/>
      <c r="L418" s="74" t="n"/>
      <c r="M418" s="74" t="n"/>
      <c r="N418" s="74" t="n"/>
      <c r="O418" s="74" t="n"/>
      <c r="P418" s="74" t="n"/>
      <c r="Q418" s="74" t="n"/>
      <c r="R418" s="74" t="n"/>
      <c r="S418" s="74" t="n"/>
      <c r="T418" s="74" t="n"/>
      <c r="U418" s="74" t="n"/>
      <c r="V418" s="74" t="n"/>
      <c r="W418" s="74" t="n"/>
      <c r="X418" s="74" t="n"/>
      <c r="Y418" s="74" t="n"/>
      <c r="Z418" s="74" t="n"/>
    </row>
    <row customHeight="1" ht="16.5" r="419" s="29">
      <c r="A419" s="74" t="n"/>
      <c r="B419" s="74" t="n"/>
      <c r="C419" s="18" t="n"/>
      <c r="D419" s="74" t="n"/>
      <c r="E419" s="74" t="n"/>
      <c r="F419" s="74" t="n"/>
      <c r="G419" s="74" t="n"/>
      <c r="H419" s="74" t="n"/>
      <c r="I419" s="74" t="n"/>
      <c r="J419" s="74" t="n"/>
      <c r="K419" s="74" t="n"/>
      <c r="L419" s="74" t="n"/>
      <c r="M419" s="74" t="n"/>
      <c r="N419" s="74" t="n"/>
      <c r="O419" s="74" t="n"/>
      <c r="P419" s="74" t="n"/>
      <c r="Q419" s="74" t="n"/>
      <c r="R419" s="74" t="n"/>
      <c r="S419" s="74" t="n"/>
      <c r="T419" s="74" t="n"/>
      <c r="U419" s="74" t="n"/>
      <c r="V419" s="74" t="n"/>
      <c r="W419" s="74" t="n"/>
      <c r="X419" s="74" t="n"/>
      <c r="Y419" s="74" t="n"/>
      <c r="Z419" s="74" t="n"/>
    </row>
    <row customHeight="1" ht="16.5" r="420" s="29">
      <c r="A420" s="74" t="n"/>
      <c r="B420" s="74" t="n"/>
      <c r="C420" s="18" t="n"/>
      <c r="D420" s="74" t="n"/>
      <c r="E420" s="74" t="n"/>
      <c r="F420" s="74" t="n"/>
      <c r="G420" s="74" t="n"/>
      <c r="H420" s="74" t="n"/>
      <c r="I420" s="74" t="n"/>
      <c r="J420" s="74" t="n"/>
      <c r="K420" s="74" t="n"/>
      <c r="L420" s="74" t="n"/>
      <c r="M420" s="74" t="n"/>
      <c r="N420" s="74" t="n"/>
      <c r="O420" s="74" t="n"/>
      <c r="P420" s="74" t="n"/>
      <c r="Q420" s="74" t="n"/>
      <c r="R420" s="74" t="n"/>
      <c r="S420" s="74" t="n"/>
      <c r="T420" s="74" t="n"/>
      <c r="U420" s="74" t="n"/>
      <c r="V420" s="74" t="n"/>
      <c r="W420" s="74" t="n"/>
      <c r="X420" s="74" t="n"/>
      <c r="Y420" s="74" t="n"/>
      <c r="Z420" s="74" t="n"/>
    </row>
    <row customHeight="1" ht="16.5" r="421" s="29">
      <c r="A421" s="74" t="n"/>
      <c r="B421" s="74" t="n"/>
      <c r="C421" s="18" t="n"/>
      <c r="D421" s="74" t="n"/>
      <c r="E421" s="74" t="n"/>
      <c r="F421" s="74" t="n"/>
      <c r="G421" s="74" t="n"/>
      <c r="H421" s="74" t="n"/>
      <c r="I421" s="74" t="n"/>
      <c r="J421" s="74" t="n"/>
      <c r="K421" s="74" t="n"/>
      <c r="L421" s="74" t="n"/>
      <c r="M421" s="74" t="n"/>
      <c r="N421" s="74" t="n"/>
      <c r="O421" s="74" t="n"/>
      <c r="P421" s="74" t="n"/>
      <c r="Q421" s="74" t="n"/>
      <c r="R421" s="74" t="n"/>
      <c r="S421" s="74" t="n"/>
      <c r="T421" s="74" t="n"/>
      <c r="U421" s="74" t="n"/>
      <c r="V421" s="74" t="n"/>
      <c r="W421" s="74" t="n"/>
      <c r="X421" s="74" t="n"/>
      <c r="Y421" s="74" t="n"/>
      <c r="Z421" s="74" t="n"/>
    </row>
    <row customHeight="1" ht="16.5" r="422" s="29">
      <c r="A422" s="74" t="n"/>
      <c r="B422" s="74" t="n"/>
      <c r="C422" s="18" t="n"/>
      <c r="D422" s="74" t="n"/>
      <c r="E422" s="74" t="n"/>
      <c r="F422" s="74" t="n"/>
      <c r="G422" s="74" t="n"/>
      <c r="H422" s="74" t="n"/>
      <c r="I422" s="74" t="n"/>
      <c r="J422" s="74" t="n"/>
      <c r="K422" s="74" t="n"/>
      <c r="L422" s="74" t="n"/>
      <c r="M422" s="74" t="n"/>
      <c r="N422" s="74" t="n"/>
      <c r="O422" s="74" t="n"/>
      <c r="P422" s="74" t="n"/>
      <c r="Q422" s="74" t="n"/>
      <c r="R422" s="74" t="n"/>
      <c r="S422" s="74" t="n"/>
      <c r="T422" s="74" t="n"/>
      <c r="U422" s="74" t="n"/>
      <c r="V422" s="74" t="n"/>
      <c r="W422" s="74" t="n"/>
      <c r="X422" s="74" t="n"/>
      <c r="Y422" s="74" t="n"/>
      <c r="Z422" s="74" t="n"/>
    </row>
    <row customHeight="1" ht="16.5" r="423" s="29">
      <c r="A423" s="74" t="n"/>
      <c r="B423" s="74" t="n"/>
      <c r="C423" s="18" t="n"/>
      <c r="D423" s="74" t="n"/>
      <c r="E423" s="74" t="n"/>
      <c r="F423" s="74" t="n"/>
      <c r="G423" s="74" t="n"/>
      <c r="H423" s="74" t="n"/>
      <c r="I423" s="74" t="n"/>
      <c r="J423" s="74" t="n"/>
      <c r="K423" s="74" t="n"/>
      <c r="L423" s="74" t="n"/>
      <c r="M423" s="74" t="n"/>
      <c r="N423" s="74" t="n"/>
      <c r="O423" s="74" t="n"/>
      <c r="P423" s="74" t="n"/>
      <c r="Q423" s="74" t="n"/>
      <c r="R423" s="74" t="n"/>
      <c r="S423" s="74" t="n"/>
      <c r="T423" s="74" t="n"/>
      <c r="U423" s="74" t="n"/>
      <c r="V423" s="74" t="n"/>
      <c r="W423" s="74" t="n"/>
      <c r="X423" s="74" t="n"/>
      <c r="Y423" s="74" t="n"/>
      <c r="Z423" s="74" t="n"/>
    </row>
    <row customHeight="1" ht="16.5" r="424" s="29">
      <c r="A424" s="74" t="n"/>
      <c r="B424" s="74" t="n"/>
      <c r="C424" s="18" t="n"/>
      <c r="D424" s="74" t="n"/>
      <c r="E424" s="74" t="n"/>
      <c r="F424" s="74" t="n"/>
      <c r="G424" s="74" t="n"/>
      <c r="H424" s="74" t="n"/>
      <c r="I424" s="74" t="n"/>
      <c r="J424" s="74" t="n"/>
      <c r="K424" s="74" t="n"/>
      <c r="L424" s="74" t="n"/>
      <c r="M424" s="74" t="n"/>
      <c r="N424" s="74" t="n"/>
      <c r="O424" s="74" t="n"/>
      <c r="P424" s="74" t="n"/>
      <c r="Q424" s="74" t="n"/>
      <c r="R424" s="74" t="n"/>
      <c r="S424" s="74" t="n"/>
      <c r="T424" s="74" t="n"/>
      <c r="U424" s="74" t="n"/>
      <c r="V424" s="74" t="n"/>
      <c r="W424" s="74" t="n"/>
      <c r="X424" s="74" t="n"/>
      <c r="Y424" s="74" t="n"/>
      <c r="Z424" s="74" t="n"/>
    </row>
    <row customHeight="1" ht="16.5" r="425" s="29">
      <c r="A425" s="74" t="n"/>
      <c r="B425" s="74" t="n"/>
      <c r="C425" s="18" t="n"/>
      <c r="D425" s="74" t="n"/>
      <c r="E425" s="74" t="n"/>
      <c r="F425" s="74" t="n"/>
      <c r="G425" s="74" t="n"/>
      <c r="H425" s="74" t="n"/>
      <c r="I425" s="74" t="n"/>
      <c r="J425" s="74" t="n"/>
      <c r="K425" s="74" t="n"/>
      <c r="L425" s="74" t="n"/>
      <c r="M425" s="74" t="n"/>
      <c r="N425" s="74" t="n"/>
      <c r="O425" s="74" t="n"/>
      <c r="P425" s="74" t="n"/>
      <c r="Q425" s="74" t="n"/>
      <c r="R425" s="74" t="n"/>
      <c r="S425" s="74" t="n"/>
      <c r="T425" s="74" t="n"/>
      <c r="U425" s="74" t="n"/>
      <c r="V425" s="74" t="n"/>
      <c r="W425" s="74" t="n"/>
      <c r="X425" s="74" t="n"/>
      <c r="Y425" s="74" t="n"/>
      <c r="Z425" s="74" t="n"/>
    </row>
    <row customHeight="1" ht="16.5" r="426" s="29">
      <c r="A426" s="74" t="n"/>
      <c r="B426" s="74" t="n"/>
      <c r="C426" s="18" t="n"/>
      <c r="D426" s="74" t="n"/>
      <c r="E426" s="74" t="n"/>
      <c r="F426" s="74" t="n"/>
      <c r="G426" s="74" t="n"/>
      <c r="H426" s="74" t="n"/>
      <c r="I426" s="74" t="n"/>
      <c r="J426" s="74" t="n"/>
      <c r="K426" s="74" t="n"/>
      <c r="L426" s="74" t="n"/>
      <c r="M426" s="74" t="n"/>
      <c r="N426" s="74" t="n"/>
      <c r="O426" s="74" t="n"/>
      <c r="P426" s="74" t="n"/>
      <c r="Q426" s="74" t="n"/>
      <c r="R426" s="74" t="n"/>
      <c r="S426" s="74" t="n"/>
      <c r="T426" s="74" t="n"/>
      <c r="U426" s="74" t="n"/>
      <c r="V426" s="74" t="n"/>
      <c r="W426" s="74" t="n"/>
      <c r="X426" s="74" t="n"/>
      <c r="Y426" s="74" t="n"/>
      <c r="Z426" s="74" t="n"/>
    </row>
    <row customHeight="1" ht="16.5" r="427" s="29">
      <c r="A427" s="74" t="n"/>
      <c r="B427" s="74" t="n"/>
      <c r="C427" s="18" t="n"/>
      <c r="D427" s="74" t="n"/>
      <c r="E427" s="74" t="n"/>
      <c r="F427" s="74" t="n"/>
      <c r="G427" s="74" t="n"/>
      <c r="H427" s="74" t="n"/>
      <c r="I427" s="74" t="n"/>
      <c r="J427" s="74" t="n"/>
      <c r="K427" s="74" t="n"/>
      <c r="L427" s="74" t="n"/>
      <c r="M427" s="74" t="n"/>
      <c r="N427" s="74" t="n"/>
      <c r="O427" s="74" t="n"/>
      <c r="P427" s="74" t="n"/>
      <c r="Q427" s="74" t="n"/>
      <c r="R427" s="74" t="n"/>
      <c r="S427" s="74" t="n"/>
      <c r="T427" s="74" t="n"/>
      <c r="U427" s="74" t="n"/>
      <c r="V427" s="74" t="n"/>
      <c r="W427" s="74" t="n"/>
      <c r="X427" s="74" t="n"/>
      <c r="Y427" s="74" t="n"/>
      <c r="Z427" s="74" t="n"/>
    </row>
    <row customHeight="1" ht="16.5" r="428" s="29">
      <c r="A428" s="74" t="n"/>
      <c r="B428" s="74" t="n"/>
      <c r="C428" s="18" t="n"/>
      <c r="D428" s="74" t="n"/>
      <c r="E428" s="74" t="n"/>
      <c r="F428" s="74" t="n"/>
      <c r="G428" s="74" t="n"/>
      <c r="H428" s="74" t="n"/>
      <c r="I428" s="74" t="n"/>
      <c r="J428" s="74" t="n"/>
      <c r="K428" s="74" t="n"/>
      <c r="L428" s="74" t="n"/>
      <c r="M428" s="74" t="n"/>
      <c r="N428" s="74" t="n"/>
      <c r="O428" s="74" t="n"/>
      <c r="P428" s="74" t="n"/>
      <c r="Q428" s="74" t="n"/>
      <c r="R428" s="74" t="n"/>
      <c r="S428" s="74" t="n"/>
      <c r="T428" s="74" t="n"/>
      <c r="U428" s="74" t="n"/>
      <c r="V428" s="74" t="n"/>
      <c r="W428" s="74" t="n"/>
      <c r="X428" s="74" t="n"/>
      <c r="Y428" s="74" t="n"/>
      <c r="Z428" s="74" t="n"/>
    </row>
    <row customHeight="1" ht="16.5" r="429" s="29">
      <c r="A429" s="74" t="n"/>
      <c r="B429" s="74" t="n"/>
      <c r="C429" s="18" t="n"/>
      <c r="D429" s="74" t="n"/>
      <c r="E429" s="74" t="n"/>
      <c r="F429" s="74" t="n"/>
      <c r="G429" s="74" t="n"/>
      <c r="H429" s="74" t="n"/>
      <c r="I429" s="74" t="n"/>
      <c r="J429" s="74" t="n"/>
      <c r="K429" s="74" t="n"/>
      <c r="L429" s="74" t="n"/>
      <c r="M429" s="74" t="n"/>
      <c r="N429" s="74" t="n"/>
      <c r="O429" s="74" t="n"/>
      <c r="P429" s="74" t="n"/>
      <c r="Q429" s="74" t="n"/>
      <c r="R429" s="74" t="n"/>
      <c r="S429" s="74" t="n"/>
      <c r="T429" s="74" t="n"/>
      <c r="U429" s="74" t="n"/>
      <c r="V429" s="74" t="n"/>
      <c r="W429" s="74" t="n"/>
      <c r="X429" s="74" t="n"/>
      <c r="Y429" s="74" t="n"/>
      <c r="Z429" s="74" t="n"/>
    </row>
    <row customHeight="1" ht="16.5" r="430" s="29">
      <c r="A430" s="74" t="n"/>
      <c r="B430" s="74" t="n"/>
      <c r="C430" s="18" t="n"/>
      <c r="D430" s="74" t="n"/>
      <c r="E430" s="74" t="n"/>
      <c r="F430" s="74" t="n"/>
      <c r="G430" s="74" t="n"/>
      <c r="H430" s="74" t="n"/>
      <c r="I430" s="74" t="n"/>
      <c r="J430" s="74" t="n"/>
      <c r="K430" s="74" t="n"/>
      <c r="L430" s="74" t="n"/>
      <c r="M430" s="74" t="n"/>
      <c r="N430" s="74" t="n"/>
      <c r="O430" s="74" t="n"/>
      <c r="P430" s="74" t="n"/>
      <c r="Q430" s="74" t="n"/>
      <c r="R430" s="74" t="n"/>
      <c r="S430" s="74" t="n"/>
      <c r="T430" s="74" t="n"/>
      <c r="U430" s="74" t="n"/>
      <c r="V430" s="74" t="n"/>
      <c r="W430" s="74" t="n"/>
      <c r="X430" s="74" t="n"/>
      <c r="Y430" s="74" t="n"/>
      <c r="Z430" s="74" t="n"/>
    </row>
    <row customHeight="1" ht="16.5" r="431" s="29">
      <c r="A431" s="74" t="n"/>
      <c r="B431" s="74" t="n"/>
      <c r="C431" s="18" t="n"/>
      <c r="D431" s="74" t="n"/>
      <c r="E431" s="74" t="n"/>
      <c r="F431" s="74" t="n"/>
      <c r="G431" s="74" t="n"/>
      <c r="H431" s="74" t="n"/>
      <c r="I431" s="74" t="n"/>
      <c r="J431" s="74" t="n"/>
      <c r="K431" s="74" t="n"/>
      <c r="L431" s="74" t="n"/>
      <c r="M431" s="74" t="n"/>
      <c r="N431" s="74" t="n"/>
      <c r="O431" s="74" t="n"/>
      <c r="P431" s="74" t="n"/>
      <c r="Q431" s="74" t="n"/>
      <c r="R431" s="74" t="n"/>
      <c r="S431" s="74" t="n"/>
      <c r="T431" s="74" t="n"/>
      <c r="U431" s="74" t="n"/>
      <c r="V431" s="74" t="n"/>
      <c r="W431" s="74" t="n"/>
      <c r="X431" s="74" t="n"/>
      <c r="Y431" s="74" t="n"/>
      <c r="Z431" s="74" t="n"/>
    </row>
    <row customHeight="1" ht="16.5" r="432" s="29">
      <c r="A432" s="74" t="n"/>
      <c r="B432" s="74" t="n"/>
      <c r="C432" s="18" t="n"/>
      <c r="D432" s="74" t="n"/>
      <c r="E432" s="74" t="n"/>
      <c r="F432" s="74" t="n"/>
      <c r="G432" s="74" t="n"/>
      <c r="H432" s="74" t="n"/>
      <c r="I432" s="74" t="n"/>
      <c r="J432" s="74" t="n"/>
      <c r="K432" s="74" t="n"/>
      <c r="L432" s="74" t="n"/>
      <c r="M432" s="74" t="n"/>
      <c r="N432" s="74" t="n"/>
      <c r="O432" s="74" t="n"/>
      <c r="P432" s="74" t="n"/>
      <c r="Q432" s="74" t="n"/>
      <c r="R432" s="74" t="n"/>
      <c r="S432" s="74" t="n"/>
      <c r="T432" s="74" t="n"/>
      <c r="U432" s="74" t="n"/>
      <c r="V432" s="74" t="n"/>
      <c r="W432" s="74" t="n"/>
      <c r="X432" s="74" t="n"/>
      <c r="Y432" s="74" t="n"/>
      <c r="Z432" s="74" t="n"/>
    </row>
    <row customHeight="1" ht="16.5" r="433" s="29">
      <c r="A433" s="74" t="n"/>
      <c r="B433" s="74" t="n"/>
      <c r="C433" s="18" t="n"/>
      <c r="D433" s="74" t="n"/>
      <c r="E433" s="74" t="n"/>
      <c r="F433" s="74" t="n"/>
      <c r="G433" s="74" t="n"/>
      <c r="H433" s="74" t="n"/>
      <c r="I433" s="74" t="n"/>
      <c r="J433" s="74" t="n"/>
      <c r="K433" s="74" t="n"/>
      <c r="L433" s="74" t="n"/>
      <c r="M433" s="74" t="n"/>
      <c r="N433" s="74" t="n"/>
      <c r="O433" s="74" t="n"/>
      <c r="P433" s="74" t="n"/>
      <c r="Q433" s="74" t="n"/>
      <c r="R433" s="74" t="n"/>
      <c r="S433" s="74" t="n"/>
      <c r="T433" s="74" t="n"/>
      <c r="U433" s="74" t="n"/>
      <c r="V433" s="74" t="n"/>
      <c r="W433" s="74" t="n"/>
      <c r="X433" s="74" t="n"/>
      <c r="Y433" s="74" t="n"/>
      <c r="Z433" s="74" t="n"/>
    </row>
    <row customHeight="1" ht="16.5" r="434" s="29">
      <c r="A434" s="74" t="n"/>
      <c r="B434" s="74" t="n"/>
      <c r="C434" s="18" t="n"/>
      <c r="D434" s="74" t="n"/>
      <c r="E434" s="74" t="n"/>
      <c r="F434" s="74" t="n"/>
      <c r="G434" s="74" t="n"/>
      <c r="H434" s="74" t="n"/>
      <c r="I434" s="74" t="n"/>
      <c r="J434" s="74" t="n"/>
      <c r="K434" s="74" t="n"/>
      <c r="L434" s="74" t="n"/>
      <c r="M434" s="74" t="n"/>
      <c r="N434" s="74" t="n"/>
      <c r="O434" s="74" t="n"/>
      <c r="P434" s="74" t="n"/>
      <c r="Q434" s="74" t="n"/>
      <c r="R434" s="74" t="n"/>
      <c r="S434" s="74" t="n"/>
      <c r="T434" s="74" t="n"/>
      <c r="U434" s="74" t="n"/>
      <c r="V434" s="74" t="n"/>
      <c r="W434" s="74" t="n"/>
      <c r="X434" s="74" t="n"/>
      <c r="Y434" s="74" t="n"/>
      <c r="Z434" s="74" t="n"/>
    </row>
    <row customHeight="1" ht="16.5" r="435" s="29">
      <c r="A435" s="74" t="n"/>
      <c r="B435" s="74" t="n"/>
      <c r="C435" s="18" t="n"/>
      <c r="D435" s="74" t="n"/>
      <c r="E435" s="74" t="n"/>
      <c r="F435" s="74" t="n"/>
      <c r="G435" s="74" t="n"/>
      <c r="H435" s="74" t="n"/>
      <c r="I435" s="74" t="n"/>
      <c r="J435" s="74" t="n"/>
      <c r="K435" s="74" t="n"/>
      <c r="L435" s="74" t="n"/>
      <c r="M435" s="74" t="n"/>
      <c r="N435" s="74" t="n"/>
      <c r="O435" s="74" t="n"/>
      <c r="P435" s="74" t="n"/>
      <c r="Q435" s="74" t="n"/>
      <c r="R435" s="74" t="n"/>
      <c r="S435" s="74" t="n"/>
      <c r="T435" s="74" t="n"/>
      <c r="U435" s="74" t="n"/>
      <c r="V435" s="74" t="n"/>
      <c r="W435" s="74" t="n"/>
      <c r="X435" s="74" t="n"/>
      <c r="Y435" s="74" t="n"/>
      <c r="Z435" s="74" t="n"/>
    </row>
    <row customHeight="1" ht="16.5" r="436" s="29">
      <c r="A436" s="74" t="n"/>
      <c r="B436" s="74" t="n"/>
      <c r="C436" s="18" t="n"/>
      <c r="D436" s="74" t="n"/>
      <c r="E436" s="74" t="n"/>
      <c r="F436" s="74" t="n"/>
      <c r="G436" s="74" t="n"/>
      <c r="H436" s="74" t="n"/>
      <c r="I436" s="74" t="n"/>
      <c r="J436" s="74" t="n"/>
      <c r="K436" s="74" t="n"/>
      <c r="L436" s="74" t="n"/>
      <c r="M436" s="74" t="n"/>
      <c r="N436" s="74" t="n"/>
      <c r="O436" s="74" t="n"/>
      <c r="P436" s="74" t="n"/>
      <c r="Q436" s="74" t="n"/>
      <c r="R436" s="74" t="n"/>
      <c r="S436" s="74" t="n"/>
      <c r="T436" s="74" t="n"/>
      <c r="U436" s="74" t="n"/>
      <c r="V436" s="74" t="n"/>
      <c r="W436" s="74" t="n"/>
      <c r="X436" s="74" t="n"/>
      <c r="Y436" s="74" t="n"/>
      <c r="Z436" s="74" t="n"/>
    </row>
    <row customHeight="1" ht="16.5" r="437" s="29">
      <c r="A437" s="74" t="n"/>
      <c r="B437" s="74" t="n"/>
      <c r="C437" s="18" t="n"/>
      <c r="D437" s="74" t="n"/>
      <c r="E437" s="74" t="n"/>
      <c r="F437" s="74" t="n"/>
      <c r="G437" s="74" t="n"/>
      <c r="H437" s="74" t="n"/>
      <c r="I437" s="74" t="n"/>
      <c r="J437" s="74" t="n"/>
      <c r="K437" s="74" t="n"/>
      <c r="L437" s="74" t="n"/>
      <c r="M437" s="74" t="n"/>
      <c r="N437" s="74" t="n"/>
      <c r="O437" s="74" t="n"/>
      <c r="P437" s="74" t="n"/>
      <c r="Q437" s="74" t="n"/>
      <c r="R437" s="74" t="n"/>
      <c r="S437" s="74" t="n"/>
      <c r="T437" s="74" t="n"/>
      <c r="U437" s="74" t="n"/>
      <c r="V437" s="74" t="n"/>
      <c r="W437" s="74" t="n"/>
      <c r="X437" s="74" t="n"/>
      <c r="Y437" s="74" t="n"/>
      <c r="Z437" s="74" t="n"/>
    </row>
    <row customHeight="1" ht="16.5" r="438" s="29">
      <c r="A438" s="74" t="n"/>
      <c r="B438" s="74" t="n"/>
      <c r="C438" s="18" t="n"/>
      <c r="D438" s="74" t="n"/>
      <c r="E438" s="74" t="n"/>
      <c r="F438" s="74" t="n"/>
      <c r="G438" s="74" t="n"/>
      <c r="H438" s="74" t="n"/>
      <c r="I438" s="74" t="n"/>
      <c r="J438" s="74" t="n"/>
      <c r="K438" s="74" t="n"/>
      <c r="L438" s="74" t="n"/>
      <c r="M438" s="74" t="n"/>
      <c r="N438" s="74" t="n"/>
      <c r="O438" s="74" t="n"/>
      <c r="P438" s="74" t="n"/>
      <c r="Q438" s="74" t="n"/>
      <c r="R438" s="74" t="n"/>
      <c r="S438" s="74" t="n"/>
      <c r="T438" s="74" t="n"/>
      <c r="U438" s="74" t="n"/>
      <c r="V438" s="74" t="n"/>
      <c r="W438" s="74" t="n"/>
      <c r="X438" s="74" t="n"/>
      <c r="Y438" s="74" t="n"/>
      <c r="Z438" s="74" t="n"/>
    </row>
    <row customHeight="1" ht="16.5" r="439" s="29">
      <c r="A439" s="74" t="n"/>
      <c r="B439" s="74" t="n"/>
      <c r="C439" s="18" t="n"/>
      <c r="D439" s="74" t="n"/>
      <c r="E439" s="74" t="n"/>
      <c r="F439" s="74" t="n"/>
      <c r="G439" s="74" t="n"/>
      <c r="H439" s="74" t="n"/>
      <c r="I439" s="74" t="n"/>
      <c r="J439" s="74" t="n"/>
      <c r="K439" s="74" t="n"/>
      <c r="L439" s="74" t="n"/>
      <c r="M439" s="74" t="n"/>
      <c r="N439" s="74" t="n"/>
      <c r="O439" s="74" t="n"/>
      <c r="P439" s="74" t="n"/>
      <c r="Q439" s="74" t="n"/>
      <c r="R439" s="74" t="n"/>
      <c r="S439" s="74" t="n"/>
      <c r="T439" s="74" t="n"/>
      <c r="U439" s="74" t="n"/>
      <c r="V439" s="74" t="n"/>
      <c r="W439" s="74" t="n"/>
      <c r="X439" s="74" t="n"/>
      <c r="Y439" s="74" t="n"/>
      <c r="Z439" s="74" t="n"/>
    </row>
    <row customHeight="1" ht="16.5" r="440" s="29">
      <c r="A440" s="74" t="n"/>
      <c r="B440" s="74" t="n"/>
      <c r="C440" s="18" t="n"/>
      <c r="D440" s="74" t="n"/>
      <c r="E440" s="74" t="n"/>
      <c r="F440" s="74" t="n"/>
      <c r="G440" s="74" t="n"/>
      <c r="H440" s="74" t="n"/>
      <c r="I440" s="74" t="n"/>
      <c r="J440" s="74" t="n"/>
      <c r="K440" s="74" t="n"/>
      <c r="L440" s="74" t="n"/>
      <c r="M440" s="74" t="n"/>
      <c r="N440" s="74" t="n"/>
      <c r="O440" s="74" t="n"/>
      <c r="P440" s="74" t="n"/>
      <c r="Q440" s="74" t="n"/>
      <c r="R440" s="74" t="n"/>
      <c r="S440" s="74" t="n"/>
      <c r="T440" s="74" t="n"/>
      <c r="U440" s="74" t="n"/>
      <c r="V440" s="74" t="n"/>
      <c r="W440" s="74" t="n"/>
      <c r="X440" s="74" t="n"/>
      <c r="Y440" s="74" t="n"/>
      <c r="Z440" s="74" t="n"/>
    </row>
    <row customHeight="1" ht="16.5" r="441" s="29">
      <c r="A441" s="74" t="n"/>
      <c r="B441" s="74" t="n"/>
      <c r="C441" s="18" t="n"/>
      <c r="D441" s="74" t="n"/>
      <c r="E441" s="74" t="n"/>
      <c r="F441" s="74" t="n"/>
      <c r="G441" s="74" t="n"/>
      <c r="H441" s="74" t="n"/>
      <c r="I441" s="74" t="n"/>
      <c r="J441" s="74" t="n"/>
      <c r="K441" s="74" t="n"/>
      <c r="L441" s="74" t="n"/>
      <c r="M441" s="74" t="n"/>
      <c r="N441" s="74" t="n"/>
      <c r="O441" s="74" t="n"/>
      <c r="P441" s="74" t="n"/>
      <c r="Q441" s="74" t="n"/>
      <c r="R441" s="74" t="n"/>
      <c r="S441" s="74" t="n"/>
      <c r="T441" s="74" t="n"/>
      <c r="U441" s="74" t="n"/>
      <c r="V441" s="74" t="n"/>
      <c r="W441" s="74" t="n"/>
      <c r="X441" s="74" t="n"/>
      <c r="Y441" s="74" t="n"/>
      <c r="Z441" s="74" t="n"/>
    </row>
    <row customHeight="1" ht="16.5" r="442" s="29">
      <c r="A442" s="74" t="n"/>
      <c r="B442" s="74" t="n"/>
      <c r="C442" s="18" t="n"/>
      <c r="D442" s="74" t="n"/>
      <c r="E442" s="74" t="n"/>
      <c r="F442" s="74" t="n"/>
      <c r="G442" s="74" t="n"/>
      <c r="H442" s="74" t="n"/>
      <c r="I442" s="74" t="n"/>
      <c r="J442" s="74" t="n"/>
      <c r="K442" s="74" t="n"/>
      <c r="L442" s="74" t="n"/>
      <c r="M442" s="74" t="n"/>
      <c r="N442" s="74" t="n"/>
      <c r="O442" s="74" t="n"/>
      <c r="P442" s="74" t="n"/>
      <c r="Q442" s="74" t="n"/>
      <c r="R442" s="74" t="n"/>
      <c r="S442" s="74" t="n"/>
      <c r="T442" s="74" t="n"/>
      <c r="U442" s="74" t="n"/>
      <c r="V442" s="74" t="n"/>
      <c r="W442" s="74" t="n"/>
      <c r="X442" s="74" t="n"/>
      <c r="Y442" s="74" t="n"/>
      <c r="Z442" s="74" t="n"/>
    </row>
    <row customHeight="1" ht="16.5" r="443" s="29">
      <c r="A443" s="74" t="n"/>
      <c r="B443" s="74" t="n"/>
      <c r="C443" s="18" t="n"/>
      <c r="D443" s="74" t="n"/>
      <c r="E443" s="74" t="n"/>
      <c r="F443" s="74" t="n"/>
      <c r="G443" s="74" t="n"/>
      <c r="H443" s="74" t="n"/>
      <c r="I443" s="74" t="n"/>
      <c r="J443" s="74" t="n"/>
      <c r="K443" s="74" t="n"/>
      <c r="L443" s="74" t="n"/>
      <c r="M443" s="74" t="n"/>
      <c r="N443" s="74" t="n"/>
      <c r="O443" s="74" t="n"/>
      <c r="P443" s="74" t="n"/>
      <c r="Q443" s="74" t="n"/>
      <c r="R443" s="74" t="n"/>
      <c r="S443" s="74" t="n"/>
      <c r="T443" s="74" t="n"/>
      <c r="U443" s="74" t="n"/>
      <c r="V443" s="74" t="n"/>
      <c r="W443" s="74" t="n"/>
      <c r="X443" s="74" t="n"/>
      <c r="Y443" s="74" t="n"/>
      <c r="Z443" s="74" t="n"/>
    </row>
    <row customHeight="1" ht="16.5" r="444" s="29">
      <c r="A444" s="74" t="n"/>
      <c r="B444" s="74" t="n"/>
      <c r="C444" s="18" t="n"/>
      <c r="D444" s="74" t="n"/>
      <c r="E444" s="74" t="n"/>
      <c r="F444" s="74" t="n"/>
      <c r="G444" s="74" t="n"/>
      <c r="H444" s="74" t="n"/>
      <c r="I444" s="74" t="n"/>
      <c r="J444" s="74" t="n"/>
      <c r="K444" s="74" t="n"/>
      <c r="L444" s="74" t="n"/>
      <c r="M444" s="74" t="n"/>
      <c r="N444" s="74" t="n"/>
      <c r="O444" s="74" t="n"/>
      <c r="P444" s="74" t="n"/>
      <c r="Q444" s="74" t="n"/>
      <c r="R444" s="74" t="n"/>
      <c r="S444" s="74" t="n"/>
      <c r="T444" s="74" t="n"/>
      <c r="U444" s="74" t="n"/>
      <c r="V444" s="74" t="n"/>
      <c r="W444" s="74" t="n"/>
      <c r="X444" s="74" t="n"/>
      <c r="Y444" s="74" t="n"/>
      <c r="Z444" s="74" t="n"/>
    </row>
    <row customHeight="1" ht="16.5" r="445" s="29">
      <c r="A445" s="74" t="n"/>
      <c r="B445" s="74" t="n"/>
      <c r="C445" s="18" t="n"/>
      <c r="D445" s="74" t="n"/>
      <c r="E445" s="74" t="n"/>
      <c r="F445" s="74" t="n"/>
      <c r="G445" s="74" t="n"/>
      <c r="H445" s="74" t="n"/>
      <c r="I445" s="74" t="n"/>
      <c r="J445" s="74" t="n"/>
      <c r="K445" s="74" t="n"/>
      <c r="L445" s="74" t="n"/>
      <c r="M445" s="74" t="n"/>
      <c r="N445" s="74" t="n"/>
      <c r="O445" s="74" t="n"/>
      <c r="P445" s="74" t="n"/>
      <c r="Q445" s="74" t="n"/>
      <c r="R445" s="74" t="n"/>
      <c r="S445" s="74" t="n"/>
      <c r="T445" s="74" t="n"/>
      <c r="U445" s="74" t="n"/>
      <c r="V445" s="74" t="n"/>
      <c r="W445" s="74" t="n"/>
      <c r="X445" s="74" t="n"/>
      <c r="Y445" s="74" t="n"/>
      <c r="Z445" s="74" t="n"/>
    </row>
    <row customHeight="1" ht="16.5" r="446" s="29">
      <c r="A446" s="74" t="n"/>
      <c r="B446" s="74" t="n"/>
      <c r="C446" s="18" t="n"/>
      <c r="D446" s="74" t="n"/>
      <c r="E446" s="74" t="n"/>
      <c r="F446" s="74" t="n"/>
      <c r="G446" s="74" t="n"/>
      <c r="H446" s="74" t="n"/>
      <c r="I446" s="74" t="n"/>
      <c r="J446" s="74" t="n"/>
      <c r="K446" s="74" t="n"/>
      <c r="L446" s="74" t="n"/>
      <c r="M446" s="74" t="n"/>
      <c r="N446" s="74" t="n"/>
      <c r="O446" s="74" t="n"/>
      <c r="P446" s="74" t="n"/>
      <c r="Q446" s="74" t="n"/>
      <c r="R446" s="74" t="n"/>
      <c r="S446" s="74" t="n"/>
      <c r="T446" s="74" t="n"/>
      <c r="U446" s="74" t="n"/>
      <c r="V446" s="74" t="n"/>
      <c r="W446" s="74" t="n"/>
      <c r="X446" s="74" t="n"/>
      <c r="Y446" s="74" t="n"/>
      <c r="Z446" s="74" t="n"/>
    </row>
    <row customHeight="1" ht="16.5" r="447" s="29">
      <c r="A447" s="74" t="n"/>
      <c r="B447" s="74" t="n"/>
      <c r="C447" s="18" t="n"/>
      <c r="D447" s="74" t="n"/>
      <c r="E447" s="74" t="n"/>
      <c r="F447" s="74" t="n"/>
      <c r="G447" s="74" t="n"/>
      <c r="H447" s="74" t="n"/>
      <c r="I447" s="74" t="n"/>
      <c r="J447" s="74" t="n"/>
      <c r="K447" s="74" t="n"/>
      <c r="L447" s="74" t="n"/>
      <c r="M447" s="74" t="n"/>
      <c r="N447" s="74" t="n"/>
      <c r="O447" s="74" t="n"/>
      <c r="P447" s="74" t="n"/>
      <c r="Q447" s="74" t="n"/>
      <c r="R447" s="74" t="n"/>
      <c r="S447" s="74" t="n"/>
      <c r="T447" s="74" t="n"/>
      <c r="U447" s="74" t="n"/>
      <c r="V447" s="74" t="n"/>
      <c r="W447" s="74" t="n"/>
      <c r="X447" s="74" t="n"/>
      <c r="Y447" s="74" t="n"/>
      <c r="Z447" s="74" t="n"/>
    </row>
    <row customHeight="1" ht="16.5" r="448" s="29">
      <c r="A448" s="74" t="n"/>
      <c r="B448" s="74" t="n"/>
      <c r="C448" s="18" t="n"/>
      <c r="D448" s="74" t="n"/>
      <c r="E448" s="74" t="n"/>
      <c r="F448" s="74" t="n"/>
      <c r="G448" s="74" t="n"/>
      <c r="H448" s="74" t="n"/>
      <c r="I448" s="74" t="n"/>
      <c r="J448" s="74" t="n"/>
      <c r="K448" s="74" t="n"/>
      <c r="L448" s="74" t="n"/>
      <c r="M448" s="74" t="n"/>
      <c r="N448" s="74" t="n"/>
      <c r="O448" s="74" t="n"/>
      <c r="P448" s="74" t="n"/>
      <c r="Q448" s="74" t="n"/>
      <c r="R448" s="74" t="n"/>
      <c r="S448" s="74" t="n"/>
      <c r="T448" s="74" t="n"/>
      <c r="U448" s="74" t="n"/>
      <c r="V448" s="74" t="n"/>
      <c r="W448" s="74" t="n"/>
      <c r="X448" s="74" t="n"/>
      <c r="Y448" s="74" t="n"/>
      <c r="Z448" s="74" t="n"/>
    </row>
    <row customHeight="1" ht="16.5" r="449" s="29">
      <c r="A449" s="74" t="n"/>
      <c r="B449" s="74" t="n"/>
      <c r="C449" s="18" t="n"/>
      <c r="D449" s="74" t="n"/>
      <c r="E449" s="74" t="n"/>
      <c r="F449" s="74" t="n"/>
      <c r="G449" s="74" t="n"/>
      <c r="H449" s="74" t="n"/>
      <c r="I449" s="74" t="n"/>
      <c r="J449" s="74" t="n"/>
      <c r="K449" s="74" t="n"/>
      <c r="L449" s="74" t="n"/>
      <c r="M449" s="74" t="n"/>
      <c r="N449" s="74" t="n"/>
      <c r="O449" s="74" t="n"/>
      <c r="P449" s="74" t="n"/>
      <c r="Q449" s="74" t="n"/>
      <c r="R449" s="74" t="n"/>
      <c r="S449" s="74" t="n"/>
      <c r="T449" s="74" t="n"/>
      <c r="U449" s="74" t="n"/>
      <c r="V449" s="74" t="n"/>
      <c r="W449" s="74" t="n"/>
      <c r="X449" s="74" t="n"/>
      <c r="Y449" s="74" t="n"/>
      <c r="Z449" s="74" t="n"/>
    </row>
    <row customHeight="1" ht="16.5" r="450" s="29">
      <c r="A450" s="74" t="n"/>
      <c r="B450" s="74" t="n"/>
      <c r="C450" s="18" t="n"/>
      <c r="D450" s="74" t="n"/>
      <c r="E450" s="74" t="n"/>
      <c r="F450" s="74" t="n"/>
      <c r="G450" s="74" t="n"/>
      <c r="H450" s="74" t="n"/>
      <c r="I450" s="74" t="n"/>
      <c r="J450" s="74" t="n"/>
      <c r="K450" s="74" t="n"/>
      <c r="L450" s="74" t="n"/>
      <c r="M450" s="74" t="n"/>
      <c r="N450" s="74" t="n"/>
      <c r="O450" s="74" t="n"/>
      <c r="P450" s="74" t="n"/>
      <c r="Q450" s="74" t="n"/>
      <c r="R450" s="74" t="n"/>
      <c r="S450" s="74" t="n"/>
      <c r="T450" s="74" t="n"/>
      <c r="U450" s="74" t="n"/>
      <c r="V450" s="74" t="n"/>
      <c r="W450" s="74" t="n"/>
      <c r="X450" s="74" t="n"/>
      <c r="Y450" s="74" t="n"/>
      <c r="Z450" s="74" t="n"/>
    </row>
    <row customHeight="1" ht="16.5" r="451" s="29">
      <c r="A451" s="74" t="n"/>
      <c r="B451" s="74" t="n"/>
      <c r="C451" s="18" t="n"/>
      <c r="D451" s="74" t="n"/>
      <c r="E451" s="74" t="n"/>
      <c r="F451" s="74" t="n"/>
      <c r="G451" s="74" t="n"/>
      <c r="H451" s="74" t="n"/>
      <c r="I451" s="74" t="n"/>
      <c r="J451" s="74" t="n"/>
      <c r="K451" s="74" t="n"/>
      <c r="L451" s="74" t="n"/>
      <c r="M451" s="74" t="n"/>
      <c r="N451" s="74" t="n"/>
      <c r="O451" s="74" t="n"/>
      <c r="P451" s="74" t="n"/>
      <c r="Q451" s="74" t="n"/>
      <c r="R451" s="74" t="n"/>
      <c r="S451" s="74" t="n"/>
      <c r="T451" s="74" t="n"/>
      <c r="U451" s="74" t="n"/>
      <c r="V451" s="74" t="n"/>
      <c r="W451" s="74" t="n"/>
      <c r="X451" s="74" t="n"/>
      <c r="Y451" s="74" t="n"/>
      <c r="Z451" s="74" t="n"/>
    </row>
    <row customHeight="1" ht="16.5" r="452" s="29">
      <c r="A452" s="74" t="n"/>
      <c r="B452" s="74" t="n"/>
      <c r="C452" s="18" t="n"/>
      <c r="D452" s="74" t="n"/>
      <c r="E452" s="74" t="n"/>
      <c r="F452" s="74" t="n"/>
      <c r="G452" s="74" t="n"/>
      <c r="H452" s="74" t="n"/>
      <c r="I452" s="74" t="n"/>
      <c r="J452" s="74" t="n"/>
      <c r="K452" s="74" t="n"/>
      <c r="L452" s="74" t="n"/>
      <c r="M452" s="74" t="n"/>
      <c r="N452" s="74" t="n"/>
      <c r="O452" s="74" t="n"/>
      <c r="P452" s="74" t="n"/>
      <c r="Q452" s="74" t="n"/>
      <c r="R452" s="74" t="n"/>
      <c r="S452" s="74" t="n"/>
      <c r="T452" s="74" t="n"/>
      <c r="U452" s="74" t="n"/>
      <c r="V452" s="74" t="n"/>
      <c r="W452" s="74" t="n"/>
      <c r="X452" s="74" t="n"/>
      <c r="Y452" s="74" t="n"/>
      <c r="Z452" s="74" t="n"/>
    </row>
    <row customHeight="1" ht="16.5" r="453" s="29">
      <c r="A453" s="74" t="n"/>
      <c r="B453" s="74" t="n"/>
      <c r="C453" s="18" t="n"/>
      <c r="D453" s="74" t="n"/>
      <c r="E453" s="74" t="n"/>
      <c r="F453" s="74" t="n"/>
      <c r="G453" s="74" t="n"/>
      <c r="H453" s="74" t="n"/>
      <c r="I453" s="74" t="n"/>
      <c r="J453" s="74" t="n"/>
      <c r="K453" s="74" t="n"/>
      <c r="L453" s="74" t="n"/>
      <c r="M453" s="74" t="n"/>
      <c r="N453" s="74" t="n"/>
      <c r="O453" s="74" t="n"/>
      <c r="P453" s="74" t="n"/>
      <c r="Q453" s="74" t="n"/>
      <c r="R453" s="74" t="n"/>
      <c r="S453" s="74" t="n"/>
      <c r="T453" s="74" t="n"/>
      <c r="U453" s="74" t="n"/>
      <c r="V453" s="74" t="n"/>
      <c r="W453" s="74" t="n"/>
      <c r="X453" s="74" t="n"/>
      <c r="Y453" s="74" t="n"/>
      <c r="Z453" s="74" t="n"/>
    </row>
    <row customHeight="1" ht="16.5" r="454" s="29">
      <c r="A454" s="74" t="n"/>
      <c r="B454" s="74" t="n"/>
      <c r="C454" s="18" t="n"/>
      <c r="D454" s="74" t="n"/>
      <c r="E454" s="74" t="n"/>
      <c r="F454" s="74" t="n"/>
      <c r="G454" s="74" t="n"/>
      <c r="H454" s="74" t="n"/>
      <c r="I454" s="74" t="n"/>
      <c r="J454" s="74" t="n"/>
      <c r="K454" s="74" t="n"/>
      <c r="L454" s="74" t="n"/>
      <c r="M454" s="74" t="n"/>
      <c r="N454" s="74" t="n"/>
      <c r="O454" s="74" t="n"/>
      <c r="P454" s="74" t="n"/>
      <c r="Q454" s="74" t="n"/>
      <c r="R454" s="74" t="n"/>
      <c r="S454" s="74" t="n"/>
      <c r="T454" s="74" t="n"/>
      <c r="U454" s="74" t="n"/>
      <c r="V454" s="74" t="n"/>
      <c r="W454" s="74" t="n"/>
      <c r="X454" s="74" t="n"/>
      <c r="Y454" s="74" t="n"/>
      <c r="Z454" s="74" t="n"/>
    </row>
    <row customHeight="1" ht="16.5" r="455" s="29">
      <c r="A455" s="74" t="n"/>
      <c r="B455" s="74" t="n"/>
      <c r="C455" s="18" t="n"/>
      <c r="D455" s="74" t="n"/>
      <c r="E455" s="74" t="n"/>
      <c r="F455" s="74" t="n"/>
      <c r="G455" s="74" t="n"/>
      <c r="H455" s="74" t="n"/>
      <c r="I455" s="74" t="n"/>
      <c r="J455" s="74" t="n"/>
      <c r="K455" s="74" t="n"/>
      <c r="L455" s="74" t="n"/>
      <c r="M455" s="74" t="n"/>
      <c r="N455" s="74" t="n"/>
      <c r="O455" s="74" t="n"/>
      <c r="P455" s="74" t="n"/>
      <c r="Q455" s="74" t="n"/>
      <c r="R455" s="74" t="n"/>
      <c r="S455" s="74" t="n"/>
      <c r="T455" s="74" t="n"/>
      <c r="U455" s="74" t="n"/>
      <c r="V455" s="74" t="n"/>
      <c r="W455" s="74" t="n"/>
      <c r="X455" s="74" t="n"/>
      <c r="Y455" s="74" t="n"/>
      <c r="Z455" s="74" t="n"/>
    </row>
    <row customHeight="1" ht="16.5" r="456" s="29">
      <c r="A456" s="74" t="n"/>
      <c r="B456" s="74" t="n"/>
      <c r="C456" s="18" t="n"/>
      <c r="D456" s="74" t="n"/>
      <c r="E456" s="74" t="n"/>
      <c r="F456" s="74" t="n"/>
      <c r="G456" s="74" t="n"/>
      <c r="H456" s="74" t="n"/>
      <c r="I456" s="74" t="n"/>
      <c r="J456" s="74" t="n"/>
      <c r="K456" s="74" t="n"/>
      <c r="L456" s="74" t="n"/>
      <c r="M456" s="74" t="n"/>
      <c r="N456" s="74" t="n"/>
      <c r="O456" s="74" t="n"/>
      <c r="P456" s="74" t="n"/>
      <c r="Q456" s="74" t="n"/>
      <c r="R456" s="74" t="n"/>
      <c r="S456" s="74" t="n"/>
      <c r="T456" s="74" t="n"/>
      <c r="U456" s="74" t="n"/>
      <c r="V456" s="74" t="n"/>
      <c r="W456" s="74" t="n"/>
      <c r="X456" s="74" t="n"/>
      <c r="Y456" s="74" t="n"/>
      <c r="Z456" s="74" t="n"/>
    </row>
    <row customHeight="1" ht="16.5" r="457" s="29">
      <c r="A457" s="74" t="n"/>
      <c r="B457" s="74" t="n"/>
      <c r="C457" s="18" t="n"/>
      <c r="D457" s="74" t="n"/>
      <c r="E457" s="74" t="n"/>
      <c r="F457" s="74" t="n"/>
      <c r="G457" s="74" t="n"/>
      <c r="H457" s="74" t="n"/>
      <c r="I457" s="74" t="n"/>
      <c r="J457" s="74" t="n"/>
      <c r="K457" s="74" t="n"/>
      <c r="L457" s="74" t="n"/>
      <c r="M457" s="74" t="n"/>
      <c r="N457" s="74" t="n"/>
      <c r="O457" s="74" t="n"/>
      <c r="P457" s="74" t="n"/>
      <c r="Q457" s="74" t="n"/>
      <c r="R457" s="74" t="n"/>
      <c r="S457" s="74" t="n"/>
      <c r="T457" s="74" t="n"/>
      <c r="U457" s="74" t="n"/>
      <c r="V457" s="74" t="n"/>
      <c r="W457" s="74" t="n"/>
      <c r="X457" s="74" t="n"/>
      <c r="Y457" s="74" t="n"/>
      <c r="Z457" s="74" t="n"/>
    </row>
    <row customHeight="1" ht="16.5" r="458" s="29">
      <c r="A458" s="74" t="n"/>
      <c r="B458" s="74" t="n"/>
      <c r="C458" s="18" t="n"/>
      <c r="D458" s="74" t="n"/>
      <c r="E458" s="74" t="n"/>
      <c r="F458" s="74" t="n"/>
      <c r="G458" s="74" t="n"/>
      <c r="H458" s="74" t="n"/>
      <c r="I458" s="74" t="n"/>
      <c r="J458" s="74" t="n"/>
      <c r="K458" s="74" t="n"/>
      <c r="L458" s="74" t="n"/>
      <c r="M458" s="74" t="n"/>
      <c r="N458" s="74" t="n"/>
      <c r="O458" s="74" t="n"/>
      <c r="P458" s="74" t="n"/>
      <c r="Q458" s="74" t="n"/>
      <c r="R458" s="74" t="n"/>
      <c r="S458" s="74" t="n"/>
      <c r="T458" s="74" t="n"/>
      <c r="U458" s="74" t="n"/>
      <c r="V458" s="74" t="n"/>
      <c r="W458" s="74" t="n"/>
      <c r="X458" s="74" t="n"/>
      <c r="Y458" s="74" t="n"/>
      <c r="Z458" s="74" t="n"/>
    </row>
    <row customHeight="1" ht="16.5" r="459" s="29">
      <c r="A459" s="74" t="n"/>
      <c r="B459" s="74" t="n"/>
      <c r="C459" s="18" t="n"/>
      <c r="D459" s="74" t="n"/>
      <c r="E459" s="74" t="n"/>
      <c r="F459" s="74" t="n"/>
      <c r="G459" s="74" t="n"/>
      <c r="H459" s="74" t="n"/>
      <c r="I459" s="74" t="n"/>
      <c r="J459" s="74" t="n"/>
      <c r="K459" s="74" t="n"/>
      <c r="L459" s="74" t="n"/>
      <c r="M459" s="74" t="n"/>
      <c r="N459" s="74" t="n"/>
      <c r="O459" s="74" t="n"/>
      <c r="P459" s="74" t="n"/>
      <c r="Q459" s="74" t="n"/>
      <c r="R459" s="74" t="n"/>
      <c r="S459" s="74" t="n"/>
      <c r="T459" s="74" t="n"/>
      <c r="U459" s="74" t="n"/>
      <c r="V459" s="74" t="n"/>
      <c r="W459" s="74" t="n"/>
      <c r="X459" s="74" t="n"/>
      <c r="Y459" s="74" t="n"/>
      <c r="Z459" s="74" t="n"/>
    </row>
    <row customHeight="1" ht="16.5" r="460" s="29">
      <c r="A460" s="74" t="n"/>
      <c r="B460" s="74" t="n"/>
      <c r="C460" s="18" t="n"/>
      <c r="D460" s="74" t="n"/>
      <c r="E460" s="74" t="n"/>
      <c r="F460" s="74" t="n"/>
      <c r="G460" s="74" t="n"/>
      <c r="H460" s="74" t="n"/>
      <c r="I460" s="74" t="n"/>
      <c r="J460" s="74" t="n"/>
      <c r="K460" s="74" t="n"/>
      <c r="L460" s="74" t="n"/>
      <c r="M460" s="74" t="n"/>
      <c r="N460" s="74" t="n"/>
      <c r="O460" s="74" t="n"/>
      <c r="P460" s="74" t="n"/>
      <c r="Q460" s="74" t="n"/>
      <c r="R460" s="74" t="n"/>
      <c r="S460" s="74" t="n"/>
      <c r="T460" s="74" t="n"/>
      <c r="U460" s="74" t="n"/>
      <c r="V460" s="74" t="n"/>
      <c r="W460" s="74" t="n"/>
      <c r="X460" s="74" t="n"/>
      <c r="Y460" s="74" t="n"/>
      <c r="Z460" s="74" t="n"/>
    </row>
    <row customHeight="1" ht="16.5" r="461" s="29">
      <c r="A461" s="74" t="n"/>
      <c r="B461" s="74" t="n"/>
      <c r="C461" s="18" t="n"/>
      <c r="D461" s="74" t="n"/>
      <c r="E461" s="74" t="n"/>
      <c r="F461" s="74" t="n"/>
      <c r="G461" s="74" t="n"/>
      <c r="H461" s="74" t="n"/>
      <c r="I461" s="74" t="n"/>
      <c r="J461" s="74" t="n"/>
      <c r="K461" s="74" t="n"/>
      <c r="L461" s="74" t="n"/>
      <c r="M461" s="74" t="n"/>
      <c r="N461" s="74" t="n"/>
      <c r="O461" s="74" t="n"/>
      <c r="P461" s="74" t="n"/>
      <c r="Q461" s="74" t="n"/>
      <c r="R461" s="74" t="n"/>
      <c r="S461" s="74" t="n"/>
      <c r="T461" s="74" t="n"/>
      <c r="U461" s="74" t="n"/>
      <c r="V461" s="74" t="n"/>
      <c r="W461" s="74" t="n"/>
      <c r="X461" s="74" t="n"/>
      <c r="Y461" s="74" t="n"/>
      <c r="Z461" s="74" t="n"/>
    </row>
    <row customHeight="1" ht="16.5" r="462" s="29">
      <c r="A462" s="74" t="n"/>
      <c r="B462" s="74" t="n"/>
      <c r="C462" s="18" t="n"/>
      <c r="D462" s="74" t="n"/>
      <c r="E462" s="74" t="n"/>
      <c r="F462" s="74" t="n"/>
      <c r="G462" s="74" t="n"/>
      <c r="H462" s="74" t="n"/>
      <c r="I462" s="74" t="n"/>
      <c r="J462" s="74" t="n"/>
      <c r="K462" s="74" t="n"/>
      <c r="L462" s="74" t="n"/>
      <c r="M462" s="74" t="n"/>
      <c r="N462" s="74" t="n"/>
      <c r="O462" s="74" t="n"/>
      <c r="P462" s="74" t="n"/>
      <c r="Q462" s="74" t="n"/>
      <c r="R462" s="74" t="n"/>
      <c r="S462" s="74" t="n"/>
      <c r="T462" s="74" t="n"/>
      <c r="U462" s="74" t="n"/>
      <c r="V462" s="74" t="n"/>
      <c r="W462" s="74" t="n"/>
      <c r="X462" s="74" t="n"/>
      <c r="Y462" s="74" t="n"/>
      <c r="Z462" s="74" t="n"/>
    </row>
    <row customHeight="1" ht="16.5" r="463" s="29">
      <c r="A463" s="74" t="n"/>
      <c r="B463" s="74" t="n"/>
      <c r="C463" s="18" t="n"/>
      <c r="D463" s="74" t="n"/>
      <c r="E463" s="74" t="n"/>
      <c r="F463" s="74" t="n"/>
      <c r="G463" s="74" t="n"/>
      <c r="H463" s="74" t="n"/>
      <c r="I463" s="74" t="n"/>
      <c r="J463" s="74" t="n"/>
      <c r="K463" s="74" t="n"/>
      <c r="L463" s="74" t="n"/>
      <c r="M463" s="74" t="n"/>
      <c r="N463" s="74" t="n"/>
      <c r="O463" s="74" t="n"/>
      <c r="P463" s="74" t="n"/>
      <c r="Q463" s="74" t="n"/>
      <c r="R463" s="74" t="n"/>
      <c r="S463" s="74" t="n"/>
      <c r="T463" s="74" t="n"/>
      <c r="U463" s="74" t="n"/>
      <c r="V463" s="74" t="n"/>
      <c r="W463" s="74" t="n"/>
      <c r="X463" s="74" t="n"/>
      <c r="Y463" s="74" t="n"/>
      <c r="Z463" s="74" t="n"/>
    </row>
    <row customHeight="1" ht="16.5" r="464" s="29">
      <c r="A464" s="74" t="n"/>
      <c r="B464" s="74" t="n"/>
      <c r="C464" s="18" t="n"/>
      <c r="D464" s="74" t="n"/>
      <c r="E464" s="74" t="n"/>
      <c r="F464" s="74" t="n"/>
      <c r="G464" s="74" t="n"/>
      <c r="H464" s="74" t="n"/>
      <c r="I464" s="74" t="n"/>
      <c r="J464" s="74" t="n"/>
      <c r="K464" s="74" t="n"/>
      <c r="L464" s="74" t="n"/>
      <c r="M464" s="74" t="n"/>
      <c r="N464" s="74" t="n"/>
      <c r="O464" s="74" t="n"/>
      <c r="P464" s="74" t="n"/>
      <c r="Q464" s="74" t="n"/>
      <c r="R464" s="74" t="n"/>
      <c r="S464" s="74" t="n"/>
      <c r="T464" s="74" t="n"/>
      <c r="U464" s="74" t="n"/>
      <c r="V464" s="74" t="n"/>
      <c r="W464" s="74" t="n"/>
      <c r="X464" s="74" t="n"/>
      <c r="Y464" s="74" t="n"/>
      <c r="Z464" s="74" t="n"/>
    </row>
    <row customHeight="1" ht="16.5" r="465" s="29">
      <c r="A465" s="74" t="n"/>
      <c r="B465" s="74" t="n"/>
      <c r="C465" s="18" t="n"/>
      <c r="D465" s="74" t="n"/>
      <c r="E465" s="74" t="n"/>
      <c r="F465" s="74" t="n"/>
      <c r="G465" s="74" t="n"/>
      <c r="H465" s="74" t="n"/>
      <c r="I465" s="74" t="n"/>
      <c r="J465" s="74" t="n"/>
      <c r="K465" s="74" t="n"/>
      <c r="L465" s="74" t="n"/>
      <c r="M465" s="74" t="n"/>
      <c r="N465" s="74" t="n"/>
      <c r="O465" s="74" t="n"/>
      <c r="P465" s="74" t="n"/>
      <c r="Q465" s="74" t="n"/>
      <c r="R465" s="74" t="n"/>
      <c r="S465" s="74" t="n"/>
      <c r="T465" s="74" t="n"/>
      <c r="U465" s="74" t="n"/>
      <c r="V465" s="74" t="n"/>
      <c r="W465" s="74" t="n"/>
      <c r="X465" s="74" t="n"/>
      <c r="Y465" s="74" t="n"/>
      <c r="Z465" s="74" t="n"/>
    </row>
    <row customHeight="1" ht="16.5" r="466" s="29">
      <c r="A466" s="74" t="n"/>
      <c r="B466" s="74" t="n"/>
      <c r="C466" s="18" t="n"/>
      <c r="D466" s="74" t="n"/>
      <c r="E466" s="74" t="n"/>
      <c r="F466" s="74" t="n"/>
      <c r="G466" s="74" t="n"/>
      <c r="H466" s="74" t="n"/>
      <c r="I466" s="74" t="n"/>
      <c r="J466" s="74" t="n"/>
      <c r="K466" s="74" t="n"/>
      <c r="L466" s="74" t="n"/>
      <c r="M466" s="74" t="n"/>
      <c r="N466" s="74" t="n"/>
      <c r="O466" s="74" t="n"/>
      <c r="P466" s="74" t="n"/>
      <c r="Q466" s="74" t="n"/>
      <c r="R466" s="74" t="n"/>
      <c r="S466" s="74" t="n"/>
      <c r="T466" s="74" t="n"/>
      <c r="U466" s="74" t="n"/>
      <c r="V466" s="74" t="n"/>
      <c r="W466" s="74" t="n"/>
      <c r="X466" s="74" t="n"/>
      <c r="Y466" s="74" t="n"/>
      <c r="Z466" s="74" t="n"/>
    </row>
    <row customHeight="1" ht="16.5" r="467" s="29">
      <c r="A467" s="74" t="n"/>
      <c r="B467" s="74" t="n"/>
      <c r="C467" s="18" t="n"/>
      <c r="D467" s="74" t="n"/>
      <c r="E467" s="74" t="n"/>
      <c r="F467" s="74" t="n"/>
      <c r="G467" s="74" t="n"/>
      <c r="H467" s="74" t="n"/>
      <c r="I467" s="74" t="n"/>
      <c r="J467" s="74" t="n"/>
      <c r="K467" s="74" t="n"/>
      <c r="L467" s="74" t="n"/>
      <c r="M467" s="74" t="n"/>
      <c r="N467" s="74" t="n"/>
      <c r="O467" s="74" t="n"/>
      <c r="P467" s="74" t="n"/>
      <c r="Q467" s="74" t="n"/>
      <c r="R467" s="74" t="n"/>
      <c r="S467" s="74" t="n"/>
      <c r="T467" s="74" t="n"/>
      <c r="U467" s="74" t="n"/>
      <c r="V467" s="74" t="n"/>
      <c r="W467" s="74" t="n"/>
      <c r="X467" s="74" t="n"/>
      <c r="Y467" s="74" t="n"/>
      <c r="Z467" s="74" t="n"/>
    </row>
    <row customHeight="1" ht="16.5" r="468" s="29">
      <c r="A468" s="74" t="n"/>
      <c r="B468" s="74" t="n"/>
      <c r="C468" s="18" t="n"/>
      <c r="D468" s="74" t="n"/>
      <c r="E468" s="74" t="n"/>
      <c r="F468" s="74" t="n"/>
      <c r="G468" s="74" t="n"/>
      <c r="H468" s="74" t="n"/>
      <c r="I468" s="74" t="n"/>
      <c r="J468" s="74" t="n"/>
      <c r="K468" s="74" t="n"/>
      <c r="L468" s="74" t="n"/>
      <c r="M468" s="74" t="n"/>
      <c r="N468" s="74" t="n"/>
      <c r="O468" s="74" t="n"/>
      <c r="P468" s="74" t="n"/>
      <c r="Q468" s="74" t="n"/>
      <c r="R468" s="74" t="n"/>
      <c r="S468" s="74" t="n"/>
      <c r="T468" s="74" t="n"/>
      <c r="U468" s="74" t="n"/>
      <c r="V468" s="74" t="n"/>
      <c r="W468" s="74" t="n"/>
      <c r="X468" s="74" t="n"/>
      <c r="Y468" s="74" t="n"/>
      <c r="Z468" s="74" t="n"/>
    </row>
    <row customHeight="1" ht="16.5" r="469" s="29">
      <c r="A469" s="74" t="n"/>
      <c r="B469" s="74" t="n"/>
      <c r="C469" s="18" t="n"/>
      <c r="D469" s="74" t="n"/>
      <c r="E469" s="74" t="n"/>
      <c r="F469" s="74" t="n"/>
      <c r="G469" s="74" t="n"/>
      <c r="H469" s="74" t="n"/>
      <c r="I469" s="74" t="n"/>
      <c r="J469" s="74" t="n"/>
      <c r="K469" s="74" t="n"/>
      <c r="L469" s="74" t="n"/>
      <c r="M469" s="74" t="n"/>
      <c r="N469" s="74" t="n"/>
      <c r="O469" s="74" t="n"/>
      <c r="P469" s="74" t="n"/>
      <c r="Q469" s="74" t="n"/>
      <c r="R469" s="74" t="n"/>
      <c r="S469" s="74" t="n"/>
      <c r="T469" s="74" t="n"/>
      <c r="U469" s="74" t="n"/>
      <c r="V469" s="74" t="n"/>
      <c r="W469" s="74" t="n"/>
      <c r="X469" s="74" t="n"/>
      <c r="Y469" s="74" t="n"/>
      <c r="Z469" s="74" t="n"/>
    </row>
    <row customHeight="1" ht="16.5" r="470" s="29">
      <c r="A470" s="74" t="n"/>
      <c r="B470" s="74" t="n"/>
      <c r="C470" s="18" t="n"/>
      <c r="D470" s="74" t="n"/>
      <c r="E470" s="74" t="n"/>
      <c r="F470" s="74" t="n"/>
      <c r="G470" s="74" t="n"/>
      <c r="H470" s="74" t="n"/>
      <c r="I470" s="74" t="n"/>
      <c r="J470" s="74" t="n"/>
      <c r="K470" s="74" t="n"/>
      <c r="L470" s="74" t="n"/>
      <c r="M470" s="74" t="n"/>
      <c r="N470" s="74" t="n"/>
      <c r="O470" s="74" t="n"/>
      <c r="P470" s="74" t="n"/>
      <c r="Q470" s="74" t="n"/>
      <c r="R470" s="74" t="n"/>
      <c r="S470" s="74" t="n"/>
      <c r="T470" s="74" t="n"/>
      <c r="U470" s="74" t="n"/>
      <c r="V470" s="74" t="n"/>
      <c r="W470" s="74" t="n"/>
      <c r="X470" s="74" t="n"/>
      <c r="Y470" s="74" t="n"/>
      <c r="Z470" s="74" t="n"/>
    </row>
    <row customHeight="1" ht="16.5" r="471" s="29">
      <c r="A471" s="74" t="n"/>
      <c r="B471" s="74" t="n"/>
      <c r="C471" s="18" t="n"/>
      <c r="D471" s="74" t="n"/>
      <c r="E471" s="74" t="n"/>
      <c r="F471" s="74" t="n"/>
      <c r="G471" s="74" t="n"/>
      <c r="H471" s="74" t="n"/>
      <c r="I471" s="74" t="n"/>
      <c r="J471" s="74" t="n"/>
      <c r="K471" s="74" t="n"/>
      <c r="L471" s="74" t="n"/>
      <c r="M471" s="74" t="n"/>
      <c r="N471" s="74" t="n"/>
      <c r="O471" s="74" t="n"/>
      <c r="P471" s="74" t="n"/>
      <c r="Q471" s="74" t="n"/>
      <c r="R471" s="74" t="n"/>
      <c r="S471" s="74" t="n"/>
      <c r="T471" s="74" t="n"/>
      <c r="U471" s="74" t="n"/>
      <c r="V471" s="74" t="n"/>
      <c r="W471" s="74" t="n"/>
      <c r="X471" s="74" t="n"/>
      <c r="Y471" s="74" t="n"/>
      <c r="Z471" s="74" t="n"/>
    </row>
    <row customHeight="1" ht="16.5" r="472" s="29">
      <c r="A472" s="74" t="n"/>
      <c r="B472" s="74" t="n"/>
      <c r="C472" s="18" t="n"/>
      <c r="D472" s="74" t="n"/>
      <c r="E472" s="74" t="n"/>
      <c r="F472" s="74" t="n"/>
      <c r="G472" s="74" t="n"/>
      <c r="H472" s="74" t="n"/>
      <c r="I472" s="74" t="n"/>
      <c r="J472" s="74" t="n"/>
      <c r="K472" s="74" t="n"/>
      <c r="L472" s="74" t="n"/>
      <c r="M472" s="74" t="n"/>
      <c r="N472" s="74" t="n"/>
      <c r="O472" s="74" t="n"/>
      <c r="P472" s="74" t="n"/>
      <c r="Q472" s="74" t="n"/>
      <c r="R472" s="74" t="n"/>
      <c r="S472" s="74" t="n"/>
      <c r="T472" s="74" t="n"/>
      <c r="U472" s="74" t="n"/>
      <c r="V472" s="74" t="n"/>
      <c r="W472" s="74" t="n"/>
      <c r="X472" s="74" t="n"/>
      <c r="Y472" s="74" t="n"/>
      <c r="Z472" s="74" t="n"/>
    </row>
    <row customHeight="1" ht="16.5" r="473" s="29">
      <c r="A473" s="74" t="n"/>
      <c r="B473" s="74" t="n"/>
      <c r="C473" s="18" t="n"/>
      <c r="D473" s="74" t="n"/>
      <c r="E473" s="74" t="n"/>
      <c r="F473" s="74" t="n"/>
      <c r="G473" s="74" t="n"/>
      <c r="H473" s="74" t="n"/>
      <c r="I473" s="74" t="n"/>
      <c r="J473" s="74" t="n"/>
      <c r="K473" s="74" t="n"/>
      <c r="L473" s="74" t="n"/>
      <c r="M473" s="74" t="n"/>
      <c r="N473" s="74" t="n"/>
      <c r="O473" s="74" t="n"/>
      <c r="P473" s="74" t="n"/>
      <c r="Q473" s="74" t="n"/>
      <c r="R473" s="74" t="n"/>
      <c r="S473" s="74" t="n"/>
      <c r="T473" s="74" t="n"/>
      <c r="U473" s="74" t="n"/>
      <c r="V473" s="74" t="n"/>
      <c r="W473" s="74" t="n"/>
      <c r="X473" s="74" t="n"/>
      <c r="Y473" s="74" t="n"/>
      <c r="Z473" s="74" t="n"/>
    </row>
    <row customHeight="1" ht="16.5" r="474" s="29">
      <c r="A474" s="74" t="n"/>
      <c r="B474" s="74" t="n"/>
      <c r="C474" s="18" t="n"/>
      <c r="D474" s="74" t="n"/>
      <c r="E474" s="74" t="n"/>
      <c r="F474" s="74" t="n"/>
      <c r="G474" s="74" t="n"/>
      <c r="H474" s="74" t="n"/>
      <c r="I474" s="74" t="n"/>
      <c r="J474" s="74" t="n"/>
      <c r="K474" s="74" t="n"/>
      <c r="L474" s="74" t="n"/>
      <c r="M474" s="74" t="n"/>
      <c r="N474" s="74" t="n"/>
      <c r="O474" s="74" t="n"/>
      <c r="P474" s="74" t="n"/>
      <c r="Q474" s="74" t="n"/>
      <c r="R474" s="74" t="n"/>
      <c r="S474" s="74" t="n"/>
      <c r="T474" s="74" t="n"/>
      <c r="U474" s="74" t="n"/>
      <c r="V474" s="74" t="n"/>
      <c r="W474" s="74" t="n"/>
      <c r="X474" s="74" t="n"/>
      <c r="Y474" s="74" t="n"/>
      <c r="Z474" s="74" t="n"/>
    </row>
    <row customHeight="1" ht="16.5" r="475" s="29">
      <c r="A475" s="74" t="n"/>
      <c r="B475" s="74" t="n"/>
      <c r="C475" s="18" t="n"/>
      <c r="D475" s="74" t="n"/>
      <c r="E475" s="74" t="n"/>
      <c r="F475" s="74" t="n"/>
      <c r="G475" s="74" t="n"/>
      <c r="H475" s="74" t="n"/>
      <c r="I475" s="74" t="n"/>
      <c r="J475" s="74" t="n"/>
      <c r="K475" s="74" t="n"/>
      <c r="L475" s="74" t="n"/>
      <c r="M475" s="74" t="n"/>
      <c r="N475" s="74" t="n"/>
      <c r="O475" s="74" t="n"/>
      <c r="P475" s="74" t="n"/>
      <c r="Q475" s="74" t="n"/>
      <c r="R475" s="74" t="n"/>
      <c r="S475" s="74" t="n"/>
      <c r="T475" s="74" t="n"/>
      <c r="U475" s="74" t="n"/>
      <c r="V475" s="74" t="n"/>
      <c r="W475" s="74" t="n"/>
      <c r="X475" s="74" t="n"/>
      <c r="Y475" s="74" t="n"/>
      <c r="Z475" s="74" t="n"/>
    </row>
    <row customHeight="1" ht="16.5" r="476" s="29">
      <c r="A476" s="74" t="n"/>
      <c r="B476" s="74" t="n"/>
      <c r="C476" s="18" t="n"/>
      <c r="D476" s="74" t="n"/>
      <c r="E476" s="74" t="n"/>
      <c r="F476" s="74" t="n"/>
      <c r="G476" s="74" t="n"/>
      <c r="H476" s="74" t="n"/>
      <c r="I476" s="74" t="n"/>
      <c r="J476" s="74" t="n"/>
      <c r="K476" s="74" t="n"/>
      <c r="L476" s="74" t="n"/>
      <c r="M476" s="74" t="n"/>
      <c r="N476" s="74" t="n"/>
      <c r="O476" s="74" t="n"/>
      <c r="P476" s="74" t="n"/>
      <c r="Q476" s="74" t="n"/>
      <c r="R476" s="74" t="n"/>
      <c r="S476" s="74" t="n"/>
      <c r="T476" s="74" t="n"/>
      <c r="U476" s="74" t="n"/>
      <c r="V476" s="74" t="n"/>
      <c r="W476" s="74" t="n"/>
      <c r="X476" s="74" t="n"/>
      <c r="Y476" s="74" t="n"/>
      <c r="Z476" s="74" t="n"/>
    </row>
    <row customHeight="1" ht="16.5" r="477" s="29">
      <c r="A477" s="74" t="n"/>
      <c r="B477" s="74" t="n"/>
      <c r="C477" s="18" t="n"/>
      <c r="D477" s="74" t="n"/>
      <c r="E477" s="74" t="n"/>
      <c r="F477" s="74" t="n"/>
      <c r="G477" s="74" t="n"/>
      <c r="H477" s="74" t="n"/>
      <c r="I477" s="74" t="n"/>
      <c r="J477" s="74" t="n"/>
      <c r="K477" s="74" t="n"/>
      <c r="L477" s="74" t="n"/>
      <c r="M477" s="74" t="n"/>
      <c r="N477" s="74" t="n"/>
      <c r="O477" s="74" t="n"/>
      <c r="P477" s="74" t="n"/>
      <c r="Q477" s="74" t="n"/>
      <c r="R477" s="74" t="n"/>
      <c r="S477" s="74" t="n"/>
      <c r="T477" s="74" t="n"/>
      <c r="U477" s="74" t="n"/>
      <c r="V477" s="74" t="n"/>
      <c r="W477" s="74" t="n"/>
      <c r="X477" s="74" t="n"/>
      <c r="Y477" s="74" t="n"/>
      <c r="Z477" s="74" t="n"/>
    </row>
    <row customHeight="1" ht="16.5" r="478" s="29">
      <c r="A478" s="74" t="n"/>
      <c r="B478" s="74" t="n"/>
      <c r="C478" s="18" t="n"/>
      <c r="D478" s="74" t="n"/>
      <c r="E478" s="74" t="n"/>
      <c r="F478" s="74" t="n"/>
      <c r="G478" s="74" t="n"/>
      <c r="H478" s="74" t="n"/>
      <c r="I478" s="74" t="n"/>
      <c r="J478" s="74" t="n"/>
      <c r="K478" s="74" t="n"/>
      <c r="L478" s="74" t="n"/>
      <c r="M478" s="74" t="n"/>
      <c r="N478" s="74" t="n"/>
      <c r="O478" s="74" t="n"/>
      <c r="P478" s="74" t="n"/>
      <c r="Q478" s="74" t="n"/>
      <c r="R478" s="74" t="n"/>
      <c r="S478" s="74" t="n"/>
      <c r="T478" s="74" t="n"/>
      <c r="U478" s="74" t="n"/>
      <c r="V478" s="74" t="n"/>
      <c r="W478" s="74" t="n"/>
      <c r="X478" s="74" t="n"/>
      <c r="Y478" s="74" t="n"/>
      <c r="Z478" s="74" t="n"/>
    </row>
    <row customHeight="1" ht="16.5" r="479" s="29">
      <c r="A479" s="74" t="n"/>
      <c r="B479" s="74" t="n"/>
      <c r="C479" s="18" t="n"/>
      <c r="D479" s="74" t="n"/>
      <c r="E479" s="74" t="n"/>
      <c r="F479" s="74" t="n"/>
      <c r="G479" s="74" t="n"/>
      <c r="H479" s="74" t="n"/>
      <c r="I479" s="74" t="n"/>
      <c r="J479" s="74" t="n"/>
      <c r="K479" s="74" t="n"/>
      <c r="L479" s="74" t="n"/>
      <c r="M479" s="74" t="n"/>
      <c r="N479" s="74" t="n"/>
      <c r="O479" s="74" t="n"/>
      <c r="P479" s="74" t="n"/>
      <c r="Q479" s="74" t="n"/>
      <c r="R479" s="74" t="n"/>
      <c r="S479" s="74" t="n"/>
      <c r="T479" s="74" t="n"/>
      <c r="U479" s="74" t="n"/>
      <c r="V479" s="74" t="n"/>
      <c r="W479" s="74" t="n"/>
      <c r="X479" s="74" t="n"/>
      <c r="Y479" s="74" t="n"/>
      <c r="Z479" s="74" t="n"/>
    </row>
    <row customHeight="1" ht="16.5" r="480" s="29">
      <c r="A480" s="74" t="n"/>
      <c r="B480" s="74" t="n"/>
      <c r="C480" s="18" t="n"/>
      <c r="D480" s="74" t="n"/>
      <c r="E480" s="74" t="n"/>
      <c r="F480" s="74" t="n"/>
      <c r="G480" s="74" t="n"/>
      <c r="H480" s="74" t="n"/>
      <c r="I480" s="74" t="n"/>
      <c r="J480" s="74" t="n"/>
      <c r="K480" s="74" t="n"/>
      <c r="L480" s="74" t="n"/>
      <c r="M480" s="74" t="n"/>
      <c r="N480" s="74" t="n"/>
      <c r="O480" s="74" t="n"/>
      <c r="P480" s="74" t="n"/>
      <c r="Q480" s="74" t="n"/>
      <c r="R480" s="74" t="n"/>
      <c r="S480" s="74" t="n"/>
      <c r="T480" s="74" t="n"/>
      <c r="U480" s="74" t="n"/>
      <c r="V480" s="74" t="n"/>
      <c r="W480" s="74" t="n"/>
      <c r="X480" s="74" t="n"/>
      <c r="Y480" s="74" t="n"/>
      <c r="Z480" s="74" t="n"/>
    </row>
    <row customHeight="1" ht="16.5" r="481" s="29">
      <c r="A481" s="74" t="n"/>
      <c r="B481" s="74" t="n"/>
      <c r="C481" s="18" t="n"/>
      <c r="D481" s="74" t="n"/>
      <c r="E481" s="74" t="n"/>
      <c r="F481" s="74" t="n"/>
      <c r="G481" s="74" t="n"/>
      <c r="H481" s="74" t="n"/>
      <c r="I481" s="74" t="n"/>
      <c r="J481" s="74" t="n"/>
      <c r="K481" s="74" t="n"/>
      <c r="L481" s="74" t="n"/>
      <c r="M481" s="74" t="n"/>
      <c r="N481" s="74" t="n"/>
      <c r="O481" s="74" t="n"/>
      <c r="P481" s="74" t="n"/>
      <c r="Q481" s="74" t="n"/>
      <c r="R481" s="74" t="n"/>
      <c r="S481" s="74" t="n"/>
      <c r="T481" s="74" t="n"/>
      <c r="U481" s="74" t="n"/>
      <c r="V481" s="74" t="n"/>
      <c r="W481" s="74" t="n"/>
      <c r="X481" s="74" t="n"/>
      <c r="Y481" s="74" t="n"/>
      <c r="Z481" s="74" t="n"/>
    </row>
    <row customHeight="1" ht="16.5" r="482" s="29">
      <c r="A482" s="74" t="n"/>
      <c r="B482" s="74" t="n"/>
      <c r="C482" s="18" t="n"/>
      <c r="D482" s="74" t="n"/>
      <c r="E482" s="74" t="n"/>
      <c r="F482" s="74" t="n"/>
      <c r="G482" s="74" t="n"/>
      <c r="H482" s="74" t="n"/>
      <c r="I482" s="74" t="n"/>
      <c r="J482" s="74" t="n"/>
      <c r="K482" s="74" t="n"/>
      <c r="L482" s="74" t="n"/>
      <c r="M482" s="74" t="n"/>
      <c r="N482" s="74" t="n"/>
      <c r="O482" s="74" t="n"/>
      <c r="P482" s="74" t="n"/>
      <c r="Q482" s="74" t="n"/>
      <c r="R482" s="74" t="n"/>
      <c r="S482" s="74" t="n"/>
      <c r="T482" s="74" t="n"/>
      <c r="U482" s="74" t="n"/>
      <c r="V482" s="74" t="n"/>
      <c r="W482" s="74" t="n"/>
      <c r="X482" s="74" t="n"/>
      <c r="Y482" s="74" t="n"/>
      <c r="Z482" s="74" t="n"/>
    </row>
    <row customHeight="1" ht="16.5" r="483" s="29">
      <c r="A483" s="74" t="n"/>
      <c r="B483" s="74" t="n"/>
      <c r="C483" s="18" t="n"/>
      <c r="D483" s="74" t="n"/>
      <c r="E483" s="74" t="n"/>
      <c r="F483" s="74" t="n"/>
      <c r="G483" s="74" t="n"/>
      <c r="H483" s="74" t="n"/>
      <c r="I483" s="74" t="n"/>
      <c r="J483" s="74" t="n"/>
      <c r="K483" s="74" t="n"/>
      <c r="L483" s="74" t="n"/>
      <c r="M483" s="74" t="n"/>
      <c r="N483" s="74" t="n"/>
      <c r="O483" s="74" t="n"/>
      <c r="P483" s="74" t="n"/>
      <c r="Q483" s="74" t="n"/>
      <c r="R483" s="74" t="n"/>
      <c r="S483" s="74" t="n"/>
      <c r="T483" s="74" t="n"/>
      <c r="U483" s="74" t="n"/>
      <c r="V483" s="74" t="n"/>
      <c r="W483" s="74" t="n"/>
      <c r="X483" s="74" t="n"/>
      <c r="Y483" s="74" t="n"/>
      <c r="Z483" s="74" t="n"/>
    </row>
    <row customHeight="1" ht="16.5" r="484" s="29">
      <c r="A484" s="74" t="n"/>
      <c r="B484" s="74" t="n"/>
      <c r="C484" s="18" t="n"/>
      <c r="D484" s="74" t="n"/>
      <c r="E484" s="74" t="n"/>
      <c r="F484" s="74" t="n"/>
      <c r="G484" s="74" t="n"/>
      <c r="H484" s="74" t="n"/>
      <c r="I484" s="74" t="n"/>
      <c r="J484" s="74" t="n"/>
      <c r="K484" s="74" t="n"/>
      <c r="L484" s="74" t="n"/>
      <c r="M484" s="74" t="n"/>
      <c r="N484" s="74" t="n"/>
      <c r="O484" s="74" t="n"/>
      <c r="P484" s="74" t="n"/>
      <c r="Q484" s="74" t="n"/>
      <c r="R484" s="74" t="n"/>
      <c r="S484" s="74" t="n"/>
      <c r="T484" s="74" t="n"/>
      <c r="U484" s="74" t="n"/>
      <c r="V484" s="74" t="n"/>
      <c r="W484" s="74" t="n"/>
      <c r="X484" s="74" t="n"/>
      <c r="Y484" s="74" t="n"/>
      <c r="Z484" s="74" t="n"/>
    </row>
    <row customHeight="1" ht="16.5" r="485" s="29">
      <c r="A485" s="74" t="n"/>
      <c r="B485" s="74" t="n"/>
      <c r="C485" s="18" t="n"/>
      <c r="D485" s="74" t="n"/>
      <c r="E485" s="74" t="n"/>
      <c r="F485" s="74" t="n"/>
      <c r="G485" s="74" t="n"/>
      <c r="H485" s="74" t="n"/>
      <c r="I485" s="74" t="n"/>
      <c r="J485" s="74" t="n"/>
      <c r="K485" s="74" t="n"/>
      <c r="L485" s="74" t="n"/>
      <c r="M485" s="74" t="n"/>
      <c r="N485" s="74" t="n"/>
      <c r="O485" s="74" t="n"/>
      <c r="P485" s="74" t="n"/>
      <c r="Q485" s="74" t="n"/>
      <c r="R485" s="74" t="n"/>
      <c r="S485" s="74" t="n"/>
      <c r="T485" s="74" t="n"/>
      <c r="U485" s="74" t="n"/>
      <c r="V485" s="74" t="n"/>
      <c r="W485" s="74" t="n"/>
      <c r="X485" s="74" t="n"/>
      <c r="Y485" s="74" t="n"/>
      <c r="Z485" s="74" t="n"/>
    </row>
    <row customHeight="1" ht="16.5" r="486" s="29">
      <c r="A486" s="74" t="n"/>
      <c r="B486" s="74" t="n"/>
      <c r="C486" s="18" t="n"/>
      <c r="D486" s="74" t="n"/>
      <c r="E486" s="74" t="n"/>
      <c r="F486" s="74" t="n"/>
      <c r="G486" s="74" t="n"/>
      <c r="H486" s="74" t="n"/>
      <c r="I486" s="74" t="n"/>
      <c r="J486" s="74" t="n"/>
      <c r="K486" s="74" t="n"/>
      <c r="L486" s="74" t="n"/>
      <c r="M486" s="74" t="n"/>
      <c r="N486" s="74" t="n"/>
      <c r="O486" s="74" t="n"/>
      <c r="P486" s="74" t="n"/>
      <c r="Q486" s="74" t="n"/>
      <c r="R486" s="74" t="n"/>
      <c r="S486" s="74" t="n"/>
      <c r="T486" s="74" t="n"/>
      <c r="U486" s="74" t="n"/>
      <c r="V486" s="74" t="n"/>
      <c r="W486" s="74" t="n"/>
      <c r="X486" s="74" t="n"/>
      <c r="Y486" s="74" t="n"/>
      <c r="Z486" s="74" t="n"/>
    </row>
    <row customHeight="1" ht="16.5" r="487" s="29">
      <c r="A487" s="74" t="n"/>
      <c r="B487" s="74" t="n"/>
      <c r="C487" s="18" t="n"/>
      <c r="D487" s="74" t="n"/>
      <c r="E487" s="74" t="n"/>
      <c r="F487" s="74" t="n"/>
      <c r="G487" s="74" t="n"/>
      <c r="H487" s="74" t="n"/>
      <c r="I487" s="74" t="n"/>
      <c r="J487" s="74" t="n"/>
      <c r="K487" s="74" t="n"/>
      <c r="L487" s="74" t="n"/>
      <c r="M487" s="74" t="n"/>
      <c r="N487" s="74" t="n"/>
      <c r="O487" s="74" t="n"/>
      <c r="P487" s="74" t="n"/>
      <c r="Q487" s="74" t="n"/>
      <c r="R487" s="74" t="n"/>
      <c r="S487" s="74" t="n"/>
      <c r="T487" s="74" t="n"/>
      <c r="U487" s="74" t="n"/>
      <c r="V487" s="74" t="n"/>
      <c r="W487" s="74" t="n"/>
      <c r="X487" s="74" t="n"/>
      <c r="Y487" s="74" t="n"/>
      <c r="Z487" s="74" t="n"/>
    </row>
    <row customHeight="1" ht="16.5" r="488" s="29">
      <c r="A488" s="74" t="n"/>
      <c r="B488" s="74" t="n"/>
      <c r="C488" s="18" t="n"/>
      <c r="D488" s="74" t="n"/>
      <c r="E488" s="74" t="n"/>
      <c r="F488" s="74" t="n"/>
      <c r="G488" s="74" t="n"/>
      <c r="H488" s="74" t="n"/>
      <c r="I488" s="74" t="n"/>
      <c r="J488" s="74" t="n"/>
      <c r="K488" s="74" t="n"/>
      <c r="L488" s="74" t="n"/>
      <c r="M488" s="74" t="n"/>
      <c r="N488" s="74" t="n"/>
      <c r="O488" s="74" t="n"/>
      <c r="P488" s="74" t="n"/>
      <c r="Q488" s="74" t="n"/>
      <c r="R488" s="74" t="n"/>
      <c r="S488" s="74" t="n"/>
      <c r="T488" s="74" t="n"/>
      <c r="U488" s="74" t="n"/>
      <c r="V488" s="74" t="n"/>
      <c r="W488" s="74" t="n"/>
      <c r="X488" s="74" t="n"/>
      <c r="Y488" s="74" t="n"/>
      <c r="Z488" s="74" t="n"/>
    </row>
    <row customHeight="1" ht="16.5" r="489" s="29">
      <c r="A489" s="74" t="n"/>
      <c r="B489" s="74" t="n"/>
      <c r="C489" s="18" t="n"/>
      <c r="D489" s="74" t="n"/>
      <c r="E489" s="74" t="n"/>
      <c r="F489" s="74" t="n"/>
      <c r="G489" s="74" t="n"/>
      <c r="H489" s="74" t="n"/>
      <c r="I489" s="74" t="n"/>
      <c r="J489" s="74" t="n"/>
      <c r="K489" s="74" t="n"/>
      <c r="L489" s="74" t="n"/>
      <c r="M489" s="74" t="n"/>
      <c r="N489" s="74" t="n"/>
      <c r="O489" s="74" t="n"/>
      <c r="P489" s="74" t="n"/>
      <c r="Q489" s="74" t="n"/>
      <c r="R489" s="74" t="n"/>
      <c r="S489" s="74" t="n"/>
      <c r="T489" s="74" t="n"/>
      <c r="U489" s="74" t="n"/>
      <c r="V489" s="74" t="n"/>
      <c r="W489" s="74" t="n"/>
      <c r="X489" s="74" t="n"/>
      <c r="Y489" s="74" t="n"/>
      <c r="Z489" s="74" t="n"/>
    </row>
    <row customHeight="1" ht="16.5" r="490" s="29">
      <c r="A490" s="74" t="n"/>
      <c r="B490" s="74" t="n"/>
      <c r="C490" s="18" t="n"/>
      <c r="D490" s="74" t="n"/>
      <c r="E490" s="74" t="n"/>
      <c r="F490" s="74" t="n"/>
      <c r="G490" s="74" t="n"/>
      <c r="H490" s="74" t="n"/>
      <c r="I490" s="74" t="n"/>
      <c r="J490" s="74" t="n"/>
      <c r="K490" s="74" t="n"/>
      <c r="L490" s="74" t="n"/>
      <c r="M490" s="74" t="n"/>
      <c r="N490" s="74" t="n"/>
      <c r="O490" s="74" t="n"/>
      <c r="P490" s="74" t="n"/>
      <c r="Q490" s="74" t="n"/>
      <c r="R490" s="74" t="n"/>
      <c r="S490" s="74" t="n"/>
      <c r="T490" s="74" t="n"/>
      <c r="U490" s="74" t="n"/>
      <c r="V490" s="74" t="n"/>
      <c r="W490" s="74" t="n"/>
      <c r="X490" s="74" t="n"/>
      <c r="Y490" s="74" t="n"/>
      <c r="Z490" s="74" t="n"/>
    </row>
    <row customHeight="1" ht="16.5" r="491" s="29">
      <c r="A491" s="74" t="n"/>
      <c r="B491" s="74" t="n"/>
      <c r="C491" s="18" t="n"/>
      <c r="D491" s="74" t="n"/>
      <c r="E491" s="74" t="n"/>
      <c r="F491" s="74" t="n"/>
      <c r="G491" s="74" t="n"/>
      <c r="H491" s="74" t="n"/>
      <c r="I491" s="74" t="n"/>
      <c r="J491" s="74" t="n"/>
      <c r="K491" s="74" t="n"/>
      <c r="L491" s="74" t="n"/>
      <c r="M491" s="74" t="n"/>
      <c r="N491" s="74" t="n"/>
      <c r="O491" s="74" t="n"/>
      <c r="P491" s="74" t="n"/>
      <c r="Q491" s="74" t="n"/>
      <c r="R491" s="74" t="n"/>
      <c r="S491" s="74" t="n"/>
      <c r="T491" s="74" t="n"/>
      <c r="U491" s="74" t="n"/>
      <c r="V491" s="74" t="n"/>
      <c r="W491" s="74" t="n"/>
      <c r="X491" s="74" t="n"/>
      <c r="Y491" s="74" t="n"/>
      <c r="Z491" s="74" t="n"/>
    </row>
    <row customHeight="1" ht="16.5" r="492" s="29">
      <c r="A492" s="74" t="n"/>
      <c r="B492" s="74" t="n"/>
      <c r="C492" s="18" t="n"/>
      <c r="D492" s="74" t="n"/>
      <c r="E492" s="74" t="n"/>
      <c r="F492" s="74" t="n"/>
      <c r="G492" s="74" t="n"/>
      <c r="H492" s="74" t="n"/>
      <c r="I492" s="74" t="n"/>
      <c r="J492" s="74" t="n"/>
      <c r="K492" s="74" t="n"/>
      <c r="L492" s="74" t="n"/>
      <c r="M492" s="74" t="n"/>
      <c r="N492" s="74" t="n"/>
      <c r="O492" s="74" t="n"/>
      <c r="P492" s="74" t="n"/>
      <c r="Q492" s="74" t="n"/>
      <c r="R492" s="74" t="n"/>
      <c r="S492" s="74" t="n"/>
      <c r="T492" s="74" t="n"/>
      <c r="U492" s="74" t="n"/>
      <c r="V492" s="74" t="n"/>
      <c r="W492" s="74" t="n"/>
      <c r="X492" s="74" t="n"/>
      <c r="Y492" s="74" t="n"/>
      <c r="Z492" s="74" t="n"/>
    </row>
    <row customHeight="1" ht="16.5" r="493" s="29">
      <c r="A493" s="74" t="n"/>
      <c r="B493" s="74" t="n"/>
      <c r="C493" s="18" t="n"/>
      <c r="D493" s="74" t="n"/>
      <c r="E493" s="74" t="n"/>
      <c r="F493" s="74" t="n"/>
      <c r="G493" s="74" t="n"/>
      <c r="H493" s="74" t="n"/>
      <c r="I493" s="74" t="n"/>
      <c r="J493" s="74" t="n"/>
      <c r="K493" s="74" t="n"/>
      <c r="L493" s="74" t="n"/>
      <c r="M493" s="74" t="n"/>
      <c r="N493" s="74" t="n"/>
      <c r="O493" s="74" t="n"/>
      <c r="P493" s="74" t="n"/>
      <c r="Q493" s="74" t="n"/>
      <c r="R493" s="74" t="n"/>
      <c r="S493" s="74" t="n"/>
      <c r="T493" s="74" t="n"/>
      <c r="U493" s="74" t="n"/>
      <c r="V493" s="74" t="n"/>
      <c r="W493" s="74" t="n"/>
      <c r="X493" s="74" t="n"/>
      <c r="Y493" s="74" t="n"/>
      <c r="Z493" s="74" t="n"/>
    </row>
    <row customHeight="1" ht="16.5" r="494" s="29">
      <c r="A494" s="74" t="n"/>
      <c r="B494" s="74" t="n"/>
      <c r="C494" s="18" t="n"/>
      <c r="D494" s="74" t="n"/>
      <c r="E494" s="74" t="n"/>
      <c r="F494" s="74" t="n"/>
      <c r="G494" s="74" t="n"/>
      <c r="H494" s="74" t="n"/>
      <c r="I494" s="74" t="n"/>
      <c r="J494" s="74" t="n"/>
      <c r="K494" s="74" t="n"/>
      <c r="L494" s="74" t="n"/>
      <c r="M494" s="74" t="n"/>
      <c r="N494" s="74" t="n"/>
      <c r="O494" s="74" t="n"/>
      <c r="P494" s="74" t="n"/>
      <c r="Q494" s="74" t="n"/>
      <c r="R494" s="74" t="n"/>
      <c r="S494" s="74" t="n"/>
      <c r="T494" s="74" t="n"/>
      <c r="U494" s="74" t="n"/>
      <c r="V494" s="74" t="n"/>
      <c r="W494" s="74" t="n"/>
      <c r="X494" s="74" t="n"/>
      <c r="Y494" s="74" t="n"/>
      <c r="Z494" s="74" t="n"/>
    </row>
    <row customHeight="1" ht="16.5" r="495" s="29">
      <c r="A495" s="74" t="n"/>
      <c r="B495" s="74" t="n"/>
      <c r="C495" s="18" t="n"/>
      <c r="D495" s="74" t="n"/>
      <c r="E495" s="74" t="n"/>
      <c r="F495" s="74" t="n"/>
      <c r="G495" s="74" t="n"/>
      <c r="H495" s="74" t="n"/>
      <c r="I495" s="74" t="n"/>
      <c r="J495" s="74" t="n"/>
      <c r="K495" s="74" t="n"/>
      <c r="L495" s="74" t="n"/>
      <c r="M495" s="74" t="n"/>
      <c r="N495" s="74" t="n"/>
      <c r="O495" s="74" t="n"/>
      <c r="P495" s="74" t="n"/>
      <c r="Q495" s="74" t="n"/>
      <c r="R495" s="74" t="n"/>
      <c r="S495" s="74" t="n"/>
      <c r="T495" s="74" t="n"/>
      <c r="U495" s="74" t="n"/>
      <c r="V495" s="74" t="n"/>
      <c r="W495" s="74" t="n"/>
      <c r="X495" s="74" t="n"/>
      <c r="Y495" s="74" t="n"/>
      <c r="Z495" s="74" t="n"/>
    </row>
    <row customHeight="1" ht="16.5" r="496" s="29">
      <c r="A496" s="74" t="n"/>
      <c r="B496" s="74" t="n"/>
      <c r="C496" s="18" t="n"/>
      <c r="D496" s="74" t="n"/>
      <c r="E496" s="74" t="n"/>
      <c r="F496" s="74" t="n"/>
      <c r="G496" s="74" t="n"/>
      <c r="H496" s="74" t="n"/>
      <c r="I496" s="74" t="n"/>
      <c r="J496" s="74" t="n"/>
      <c r="K496" s="74" t="n"/>
      <c r="L496" s="74" t="n"/>
      <c r="M496" s="74" t="n"/>
      <c r="N496" s="74" t="n"/>
      <c r="O496" s="74" t="n"/>
      <c r="P496" s="74" t="n"/>
      <c r="Q496" s="74" t="n"/>
      <c r="R496" s="74" t="n"/>
      <c r="S496" s="74" t="n"/>
      <c r="T496" s="74" t="n"/>
      <c r="U496" s="74" t="n"/>
      <c r="V496" s="74" t="n"/>
      <c r="W496" s="74" t="n"/>
      <c r="X496" s="74" t="n"/>
      <c r="Y496" s="74" t="n"/>
      <c r="Z496" s="74" t="n"/>
    </row>
    <row customHeight="1" ht="16.5" r="497" s="29">
      <c r="A497" s="74" t="n"/>
      <c r="B497" s="74" t="n"/>
      <c r="C497" s="18" t="n"/>
      <c r="D497" s="74" t="n"/>
      <c r="E497" s="74" t="n"/>
      <c r="F497" s="74" t="n"/>
      <c r="G497" s="74" t="n"/>
      <c r="H497" s="74" t="n"/>
      <c r="I497" s="74" t="n"/>
      <c r="J497" s="74" t="n"/>
      <c r="K497" s="74" t="n"/>
      <c r="L497" s="74" t="n"/>
      <c r="M497" s="74" t="n"/>
      <c r="N497" s="74" t="n"/>
      <c r="O497" s="74" t="n"/>
      <c r="P497" s="74" t="n"/>
      <c r="Q497" s="74" t="n"/>
      <c r="R497" s="74" t="n"/>
      <c r="S497" s="74" t="n"/>
      <c r="T497" s="74" t="n"/>
      <c r="U497" s="74" t="n"/>
      <c r="V497" s="74" t="n"/>
      <c r="W497" s="74" t="n"/>
      <c r="X497" s="74" t="n"/>
      <c r="Y497" s="74" t="n"/>
      <c r="Z497" s="74" t="n"/>
    </row>
    <row customHeight="1" ht="16.5" r="498" s="29">
      <c r="A498" s="74" t="n"/>
      <c r="B498" s="74" t="n"/>
      <c r="C498" s="18" t="n"/>
      <c r="D498" s="74" t="n"/>
      <c r="E498" s="74" t="n"/>
      <c r="F498" s="74" t="n"/>
      <c r="G498" s="74" t="n"/>
      <c r="H498" s="74" t="n"/>
      <c r="I498" s="74" t="n"/>
      <c r="J498" s="74" t="n"/>
      <c r="K498" s="74" t="n"/>
      <c r="L498" s="74" t="n"/>
      <c r="M498" s="74" t="n"/>
      <c r="N498" s="74" t="n"/>
      <c r="O498" s="74" t="n"/>
      <c r="P498" s="74" t="n"/>
      <c r="Q498" s="74" t="n"/>
      <c r="R498" s="74" t="n"/>
      <c r="S498" s="74" t="n"/>
      <c r="T498" s="74" t="n"/>
      <c r="U498" s="74" t="n"/>
      <c r="V498" s="74" t="n"/>
      <c r="W498" s="74" t="n"/>
      <c r="X498" s="74" t="n"/>
      <c r="Y498" s="74" t="n"/>
      <c r="Z498" s="74" t="n"/>
    </row>
    <row customHeight="1" ht="16.5" r="499" s="29">
      <c r="A499" s="74" t="n"/>
      <c r="B499" s="74" t="n"/>
      <c r="C499" s="18" t="n"/>
      <c r="D499" s="74" t="n"/>
      <c r="E499" s="74" t="n"/>
      <c r="F499" s="74" t="n"/>
      <c r="G499" s="74" t="n"/>
      <c r="H499" s="74" t="n"/>
      <c r="I499" s="74" t="n"/>
      <c r="J499" s="74" t="n"/>
      <c r="K499" s="74" t="n"/>
      <c r="L499" s="74" t="n"/>
      <c r="M499" s="74" t="n"/>
      <c r="N499" s="74" t="n"/>
      <c r="O499" s="74" t="n"/>
      <c r="P499" s="74" t="n"/>
      <c r="Q499" s="74" t="n"/>
      <c r="R499" s="74" t="n"/>
      <c r="S499" s="74" t="n"/>
      <c r="T499" s="74" t="n"/>
      <c r="U499" s="74" t="n"/>
      <c r="V499" s="74" t="n"/>
      <c r="W499" s="74" t="n"/>
      <c r="X499" s="74" t="n"/>
      <c r="Y499" s="74" t="n"/>
      <c r="Z499" s="74" t="n"/>
    </row>
    <row customHeight="1" ht="16.5" r="500" s="29">
      <c r="A500" s="74" t="n"/>
      <c r="B500" s="74" t="n"/>
      <c r="C500" s="18" t="n"/>
      <c r="D500" s="74" t="n"/>
      <c r="E500" s="74" t="n"/>
      <c r="F500" s="74" t="n"/>
      <c r="G500" s="74" t="n"/>
      <c r="H500" s="74" t="n"/>
      <c r="I500" s="74" t="n"/>
      <c r="J500" s="74" t="n"/>
      <c r="K500" s="74" t="n"/>
      <c r="L500" s="74" t="n"/>
      <c r="M500" s="74" t="n"/>
      <c r="N500" s="74" t="n"/>
      <c r="O500" s="74" t="n"/>
      <c r="P500" s="74" t="n"/>
      <c r="Q500" s="74" t="n"/>
      <c r="R500" s="74" t="n"/>
      <c r="S500" s="74" t="n"/>
      <c r="T500" s="74" t="n"/>
      <c r="U500" s="74" t="n"/>
      <c r="V500" s="74" t="n"/>
      <c r="W500" s="74" t="n"/>
      <c r="X500" s="74" t="n"/>
      <c r="Y500" s="74" t="n"/>
      <c r="Z500" s="74" t="n"/>
    </row>
    <row customHeight="1" ht="16.5" r="501" s="29">
      <c r="A501" s="74" t="n"/>
      <c r="B501" s="74" t="n"/>
      <c r="C501" s="18" t="n"/>
      <c r="D501" s="74" t="n"/>
      <c r="E501" s="74" t="n"/>
      <c r="F501" s="74" t="n"/>
      <c r="G501" s="74" t="n"/>
      <c r="H501" s="74" t="n"/>
      <c r="I501" s="74" t="n"/>
      <c r="J501" s="74" t="n"/>
      <c r="K501" s="74" t="n"/>
      <c r="L501" s="74" t="n"/>
      <c r="M501" s="74" t="n"/>
      <c r="N501" s="74" t="n"/>
      <c r="O501" s="74" t="n"/>
      <c r="P501" s="74" t="n"/>
      <c r="Q501" s="74" t="n"/>
      <c r="R501" s="74" t="n"/>
      <c r="S501" s="74" t="n"/>
      <c r="T501" s="74" t="n"/>
      <c r="U501" s="74" t="n"/>
      <c r="V501" s="74" t="n"/>
      <c r="W501" s="74" t="n"/>
      <c r="X501" s="74" t="n"/>
      <c r="Y501" s="74" t="n"/>
      <c r="Z501" s="74" t="n"/>
    </row>
    <row customHeight="1" ht="16.5" r="502" s="29">
      <c r="A502" s="74" t="n"/>
      <c r="B502" s="74" t="n"/>
      <c r="C502" s="18" t="n"/>
      <c r="D502" s="74" t="n"/>
      <c r="E502" s="74" t="n"/>
      <c r="F502" s="74" t="n"/>
      <c r="G502" s="74" t="n"/>
      <c r="H502" s="74" t="n"/>
      <c r="I502" s="74" t="n"/>
      <c r="J502" s="74" t="n"/>
      <c r="K502" s="74" t="n"/>
      <c r="L502" s="74" t="n"/>
      <c r="M502" s="74" t="n"/>
      <c r="N502" s="74" t="n"/>
      <c r="O502" s="74" t="n"/>
      <c r="P502" s="74" t="n"/>
      <c r="Q502" s="74" t="n"/>
      <c r="R502" s="74" t="n"/>
      <c r="S502" s="74" t="n"/>
      <c r="T502" s="74" t="n"/>
      <c r="U502" s="74" t="n"/>
      <c r="V502" s="74" t="n"/>
      <c r="W502" s="74" t="n"/>
      <c r="X502" s="74" t="n"/>
      <c r="Y502" s="74" t="n"/>
      <c r="Z502" s="74" t="n"/>
    </row>
    <row customHeight="1" ht="16.5" r="503" s="29">
      <c r="A503" s="74" t="n"/>
      <c r="B503" s="74" t="n"/>
      <c r="C503" s="18" t="n"/>
      <c r="D503" s="74" t="n"/>
      <c r="E503" s="74" t="n"/>
      <c r="F503" s="74" t="n"/>
      <c r="G503" s="74" t="n"/>
      <c r="H503" s="74" t="n"/>
      <c r="I503" s="74" t="n"/>
      <c r="J503" s="74" t="n"/>
      <c r="K503" s="74" t="n"/>
      <c r="L503" s="74" t="n"/>
      <c r="M503" s="74" t="n"/>
      <c r="N503" s="74" t="n"/>
      <c r="O503" s="74" t="n"/>
      <c r="P503" s="74" t="n"/>
      <c r="Q503" s="74" t="n"/>
      <c r="R503" s="74" t="n"/>
      <c r="S503" s="74" t="n"/>
      <c r="T503" s="74" t="n"/>
      <c r="U503" s="74" t="n"/>
      <c r="V503" s="74" t="n"/>
      <c r="W503" s="74" t="n"/>
      <c r="X503" s="74" t="n"/>
      <c r="Y503" s="74" t="n"/>
      <c r="Z503" s="74" t="n"/>
    </row>
    <row customHeight="1" ht="16.5" r="504" s="29">
      <c r="A504" s="74" t="n"/>
      <c r="B504" s="74" t="n"/>
      <c r="C504" s="18" t="n"/>
      <c r="D504" s="74" t="n"/>
      <c r="E504" s="74" t="n"/>
      <c r="F504" s="74" t="n"/>
      <c r="G504" s="74" t="n"/>
      <c r="H504" s="74" t="n"/>
      <c r="I504" s="74" t="n"/>
      <c r="J504" s="74" t="n"/>
      <c r="K504" s="74" t="n"/>
      <c r="L504" s="74" t="n"/>
      <c r="M504" s="74" t="n"/>
      <c r="N504" s="74" t="n"/>
      <c r="O504" s="74" t="n"/>
      <c r="P504" s="74" t="n"/>
      <c r="Q504" s="74" t="n"/>
      <c r="R504" s="74" t="n"/>
      <c r="S504" s="74" t="n"/>
      <c r="T504" s="74" t="n"/>
      <c r="U504" s="74" t="n"/>
      <c r="V504" s="74" t="n"/>
      <c r="W504" s="74" t="n"/>
      <c r="X504" s="74" t="n"/>
      <c r="Y504" s="74" t="n"/>
      <c r="Z504" s="74" t="n"/>
    </row>
    <row customHeight="1" ht="16.5" r="505" s="29">
      <c r="A505" s="74" t="n"/>
      <c r="B505" s="74" t="n"/>
      <c r="C505" s="18" t="n"/>
      <c r="D505" s="74" t="n"/>
      <c r="E505" s="74" t="n"/>
      <c r="F505" s="74" t="n"/>
      <c r="G505" s="74" t="n"/>
      <c r="H505" s="74" t="n"/>
      <c r="I505" s="74" t="n"/>
      <c r="J505" s="74" t="n"/>
      <c r="K505" s="74" t="n"/>
      <c r="L505" s="74" t="n"/>
      <c r="M505" s="74" t="n"/>
      <c r="N505" s="74" t="n"/>
      <c r="O505" s="74" t="n"/>
      <c r="P505" s="74" t="n"/>
      <c r="Q505" s="74" t="n"/>
      <c r="R505" s="74" t="n"/>
      <c r="S505" s="74" t="n"/>
      <c r="T505" s="74" t="n"/>
      <c r="U505" s="74" t="n"/>
      <c r="V505" s="74" t="n"/>
      <c r="W505" s="74" t="n"/>
      <c r="X505" s="74" t="n"/>
      <c r="Y505" s="74" t="n"/>
      <c r="Z505" s="74" t="n"/>
    </row>
    <row customHeight="1" ht="16.5" r="506" s="29">
      <c r="A506" s="74" t="n"/>
      <c r="B506" s="74" t="n"/>
      <c r="C506" s="18" t="n"/>
      <c r="D506" s="74" t="n"/>
      <c r="E506" s="74" t="n"/>
      <c r="F506" s="74" t="n"/>
      <c r="G506" s="74" t="n"/>
      <c r="H506" s="74" t="n"/>
      <c r="I506" s="74" t="n"/>
      <c r="J506" s="74" t="n"/>
      <c r="K506" s="74" t="n"/>
      <c r="L506" s="74" t="n"/>
      <c r="M506" s="74" t="n"/>
      <c r="N506" s="74" t="n"/>
      <c r="O506" s="74" t="n"/>
      <c r="P506" s="74" t="n"/>
      <c r="Q506" s="74" t="n"/>
      <c r="R506" s="74" t="n"/>
      <c r="S506" s="74" t="n"/>
      <c r="T506" s="74" t="n"/>
      <c r="U506" s="74" t="n"/>
      <c r="V506" s="74" t="n"/>
      <c r="W506" s="74" t="n"/>
      <c r="X506" s="74" t="n"/>
      <c r="Y506" s="74" t="n"/>
      <c r="Z506" s="74" t="n"/>
    </row>
    <row customHeight="1" ht="16.5" r="507" s="29">
      <c r="A507" s="74" t="n"/>
      <c r="B507" s="74" t="n"/>
      <c r="C507" s="18" t="n"/>
      <c r="D507" s="74" t="n"/>
      <c r="E507" s="74" t="n"/>
      <c r="F507" s="74" t="n"/>
      <c r="G507" s="74" t="n"/>
      <c r="H507" s="74" t="n"/>
      <c r="I507" s="74" t="n"/>
      <c r="J507" s="74" t="n"/>
      <c r="K507" s="74" t="n"/>
      <c r="L507" s="74" t="n"/>
      <c r="M507" s="74" t="n"/>
      <c r="N507" s="74" t="n"/>
      <c r="O507" s="74" t="n"/>
      <c r="P507" s="74" t="n"/>
      <c r="Q507" s="74" t="n"/>
      <c r="R507" s="74" t="n"/>
      <c r="S507" s="74" t="n"/>
      <c r="T507" s="74" t="n"/>
      <c r="U507" s="74" t="n"/>
      <c r="V507" s="74" t="n"/>
      <c r="W507" s="74" t="n"/>
      <c r="X507" s="74" t="n"/>
      <c r="Y507" s="74" t="n"/>
      <c r="Z507" s="74" t="n"/>
    </row>
    <row customHeight="1" ht="16.5" r="508" s="29">
      <c r="A508" s="74" t="n"/>
      <c r="B508" s="74" t="n"/>
      <c r="C508" s="18" t="n"/>
      <c r="D508" s="74" t="n"/>
      <c r="E508" s="74" t="n"/>
      <c r="F508" s="74" t="n"/>
      <c r="G508" s="74" t="n"/>
      <c r="H508" s="74" t="n"/>
      <c r="I508" s="74" t="n"/>
      <c r="J508" s="74" t="n"/>
      <c r="K508" s="74" t="n"/>
      <c r="L508" s="74" t="n"/>
      <c r="M508" s="74" t="n"/>
      <c r="N508" s="74" t="n"/>
      <c r="O508" s="74" t="n"/>
      <c r="P508" s="74" t="n"/>
      <c r="Q508" s="74" t="n"/>
      <c r="R508" s="74" t="n"/>
      <c r="S508" s="74" t="n"/>
      <c r="T508" s="74" t="n"/>
      <c r="U508" s="74" t="n"/>
      <c r="V508" s="74" t="n"/>
      <c r="W508" s="74" t="n"/>
      <c r="X508" s="74" t="n"/>
      <c r="Y508" s="74" t="n"/>
      <c r="Z508" s="74" t="n"/>
    </row>
    <row customHeight="1" ht="16.5" r="509" s="29">
      <c r="A509" s="74" t="n"/>
      <c r="B509" s="74" t="n"/>
      <c r="C509" s="18" t="n"/>
      <c r="D509" s="74" t="n"/>
      <c r="E509" s="74" t="n"/>
      <c r="F509" s="74" t="n"/>
      <c r="G509" s="74" t="n"/>
      <c r="H509" s="74" t="n"/>
      <c r="I509" s="74" t="n"/>
      <c r="J509" s="74" t="n"/>
      <c r="K509" s="74" t="n"/>
      <c r="L509" s="74" t="n"/>
      <c r="M509" s="74" t="n"/>
      <c r="N509" s="74" t="n"/>
      <c r="O509" s="74" t="n"/>
      <c r="P509" s="74" t="n"/>
      <c r="Q509" s="74" t="n"/>
      <c r="R509" s="74" t="n"/>
      <c r="S509" s="74" t="n"/>
      <c r="T509" s="74" t="n"/>
      <c r="U509" s="74" t="n"/>
      <c r="V509" s="74" t="n"/>
      <c r="W509" s="74" t="n"/>
      <c r="X509" s="74" t="n"/>
      <c r="Y509" s="74" t="n"/>
      <c r="Z509" s="74" t="n"/>
    </row>
    <row customHeight="1" ht="16.5" r="510" s="29">
      <c r="A510" s="74" t="n"/>
      <c r="B510" s="74" t="n"/>
      <c r="C510" s="18" t="n"/>
      <c r="D510" s="74" t="n"/>
      <c r="E510" s="74" t="n"/>
      <c r="F510" s="74" t="n"/>
      <c r="G510" s="74" t="n"/>
      <c r="H510" s="74" t="n"/>
      <c r="I510" s="74" t="n"/>
      <c r="J510" s="74" t="n"/>
      <c r="K510" s="74" t="n"/>
      <c r="L510" s="74" t="n"/>
      <c r="M510" s="74" t="n"/>
      <c r="N510" s="74" t="n"/>
      <c r="O510" s="74" t="n"/>
      <c r="P510" s="74" t="n"/>
      <c r="Q510" s="74" t="n"/>
      <c r="R510" s="74" t="n"/>
      <c r="S510" s="74" t="n"/>
      <c r="T510" s="74" t="n"/>
      <c r="U510" s="74" t="n"/>
      <c r="V510" s="74" t="n"/>
      <c r="W510" s="74" t="n"/>
      <c r="X510" s="74" t="n"/>
      <c r="Y510" s="74" t="n"/>
      <c r="Z510" s="74" t="n"/>
    </row>
    <row customHeight="1" ht="16.5" r="511" s="29">
      <c r="A511" s="74" t="n"/>
      <c r="B511" s="74" t="n"/>
      <c r="C511" s="18" t="n"/>
      <c r="D511" s="74" t="n"/>
      <c r="E511" s="74" t="n"/>
      <c r="F511" s="74" t="n"/>
      <c r="G511" s="74" t="n"/>
      <c r="H511" s="74" t="n"/>
      <c r="I511" s="74" t="n"/>
      <c r="J511" s="74" t="n"/>
      <c r="K511" s="74" t="n"/>
      <c r="L511" s="74" t="n"/>
      <c r="M511" s="74" t="n"/>
      <c r="N511" s="74" t="n"/>
      <c r="O511" s="74" t="n"/>
      <c r="P511" s="74" t="n"/>
      <c r="Q511" s="74" t="n"/>
      <c r="R511" s="74" t="n"/>
      <c r="S511" s="74" t="n"/>
      <c r="T511" s="74" t="n"/>
      <c r="U511" s="74" t="n"/>
      <c r="V511" s="74" t="n"/>
      <c r="W511" s="74" t="n"/>
      <c r="X511" s="74" t="n"/>
      <c r="Y511" s="74" t="n"/>
      <c r="Z511" s="74" t="n"/>
    </row>
    <row customHeight="1" ht="16.5" r="512" s="29">
      <c r="A512" s="74" t="n"/>
      <c r="B512" s="74" t="n"/>
      <c r="C512" s="18" t="n"/>
      <c r="D512" s="74" t="n"/>
      <c r="E512" s="74" t="n"/>
      <c r="F512" s="74" t="n"/>
      <c r="G512" s="74" t="n"/>
      <c r="H512" s="74" t="n"/>
      <c r="I512" s="74" t="n"/>
      <c r="J512" s="74" t="n"/>
      <c r="K512" s="74" t="n"/>
      <c r="L512" s="74" t="n"/>
      <c r="M512" s="74" t="n"/>
      <c r="N512" s="74" t="n"/>
      <c r="O512" s="74" t="n"/>
      <c r="P512" s="74" t="n"/>
      <c r="Q512" s="74" t="n"/>
      <c r="R512" s="74" t="n"/>
      <c r="S512" s="74" t="n"/>
      <c r="T512" s="74" t="n"/>
      <c r="U512" s="74" t="n"/>
      <c r="V512" s="74" t="n"/>
      <c r="W512" s="74" t="n"/>
      <c r="X512" s="74" t="n"/>
      <c r="Y512" s="74" t="n"/>
      <c r="Z512" s="74" t="n"/>
    </row>
    <row customHeight="1" ht="16.5" r="513" s="29">
      <c r="A513" s="74" t="n"/>
      <c r="B513" s="74" t="n"/>
      <c r="C513" s="18" t="n"/>
      <c r="D513" s="74" t="n"/>
      <c r="E513" s="74" t="n"/>
      <c r="F513" s="74" t="n"/>
      <c r="G513" s="74" t="n"/>
      <c r="H513" s="74" t="n"/>
      <c r="I513" s="74" t="n"/>
      <c r="J513" s="74" t="n"/>
      <c r="K513" s="74" t="n"/>
      <c r="L513" s="74" t="n"/>
      <c r="M513" s="74" t="n"/>
      <c r="N513" s="74" t="n"/>
      <c r="O513" s="74" t="n"/>
      <c r="P513" s="74" t="n"/>
      <c r="Q513" s="74" t="n"/>
      <c r="R513" s="74" t="n"/>
      <c r="S513" s="74" t="n"/>
      <c r="T513" s="74" t="n"/>
      <c r="U513" s="74" t="n"/>
      <c r="V513" s="74" t="n"/>
      <c r="W513" s="74" t="n"/>
      <c r="X513" s="74" t="n"/>
      <c r="Y513" s="74" t="n"/>
      <c r="Z513" s="74" t="n"/>
    </row>
    <row customHeight="1" ht="16.5" r="514" s="29">
      <c r="A514" s="74" t="n"/>
      <c r="B514" s="74" t="n"/>
      <c r="C514" s="18" t="n"/>
      <c r="D514" s="74" t="n"/>
      <c r="E514" s="74" t="n"/>
      <c r="F514" s="74" t="n"/>
      <c r="G514" s="74" t="n"/>
      <c r="H514" s="74" t="n"/>
      <c r="I514" s="74" t="n"/>
      <c r="J514" s="74" t="n"/>
      <c r="K514" s="74" t="n"/>
      <c r="L514" s="74" t="n"/>
      <c r="M514" s="74" t="n"/>
      <c r="N514" s="74" t="n"/>
      <c r="O514" s="74" t="n"/>
      <c r="P514" s="74" t="n"/>
      <c r="Q514" s="74" t="n"/>
      <c r="R514" s="74" t="n"/>
      <c r="S514" s="74" t="n"/>
      <c r="T514" s="74" t="n"/>
      <c r="U514" s="74" t="n"/>
      <c r="V514" s="74" t="n"/>
      <c r="W514" s="74" t="n"/>
      <c r="X514" s="74" t="n"/>
      <c r="Y514" s="74" t="n"/>
      <c r="Z514" s="74" t="n"/>
    </row>
    <row customHeight="1" ht="16.5" r="515" s="29">
      <c r="A515" s="74" t="n"/>
      <c r="B515" s="74" t="n"/>
      <c r="C515" s="18" t="n"/>
      <c r="D515" s="74" t="n"/>
      <c r="E515" s="74" t="n"/>
      <c r="F515" s="74" t="n"/>
      <c r="G515" s="74" t="n"/>
      <c r="H515" s="74" t="n"/>
      <c r="I515" s="74" t="n"/>
      <c r="J515" s="74" t="n"/>
      <c r="K515" s="74" t="n"/>
      <c r="L515" s="74" t="n"/>
      <c r="M515" s="74" t="n"/>
      <c r="N515" s="74" t="n"/>
      <c r="O515" s="74" t="n"/>
      <c r="P515" s="74" t="n"/>
      <c r="Q515" s="74" t="n"/>
      <c r="R515" s="74" t="n"/>
      <c r="S515" s="74" t="n"/>
      <c r="T515" s="74" t="n"/>
      <c r="U515" s="74" t="n"/>
      <c r="V515" s="74" t="n"/>
      <c r="W515" s="74" t="n"/>
      <c r="X515" s="74" t="n"/>
      <c r="Y515" s="74" t="n"/>
      <c r="Z515" s="74" t="n"/>
    </row>
    <row customHeight="1" ht="16.5" r="516" s="29">
      <c r="A516" s="74" t="n"/>
      <c r="B516" s="74" t="n"/>
      <c r="C516" s="18" t="n"/>
      <c r="D516" s="74" t="n"/>
      <c r="E516" s="74" t="n"/>
      <c r="F516" s="74" t="n"/>
      <c r="G516" s="74" t="n"/>
      <c r="H516" s="74" t="n"/>
      <c r="I516" s="74" t="n"/>
      <c r="J516" s="74" t="n"/>
      <c r="K516" s="74" t="n"/>
      <c r="L516" s="74" t="n"/>
      <c r="M516" s="74" t="n"/>
      <c r="N516" s="74" t="n"/>
      <c r="O516" s="74" t="n"/>
      <c r="P516" s="74" t="n"/>
      <c r="Q516" s="74" t="n"/>
      <c r="R516" s="74" t="n"/>
      <c r="S516" s="74" t="n"/>
      <c r="T516" s="74" t="n"/>
      <c r="U516" s="74" t="n"/>
      <c r="V516" s="74" t="n"/>
      <c r="W516" s="74" t="n"/>
      <c r="X516" s="74" t="n"/>
      <c r="Y516" s="74" t="n"/>
      <c r="Z516" s="74" t="n"/>
    </row>
    <row customHeight="1" ht="16.5" r="517" s="29">
      <c r="A517" s="74" t="n"/>
      <c r="B517" s="74" t="n"/>
      <c r="C517" s="18" t="n"/>
      <c r="D517" s="74" t="n"/>
      <c r="E517" s="74" t="n"/>
      <c r="F517" s="74" t="n"/>
      <c r="G517" s="74" t="n"/>
      <c r="H517" s="74" t="n"/>
      <c r="I517" s="74" t="n"/>
      <c r="J517" s="74" t="n"/>
      <c r="K517" s="74" t="n"/>
      <c r="L517" s="74" t="n"/>
      <c r="M517" s="74" t="n"/>
      <c r="N517" s="74" t="n"/>
      <c r="O517" s="74" t="n"/>
      <c r="P517" s="74" t="n"/>
      <c r="Q517" s="74" t="n"/>
      <c r="R517" s="74" t="n"/>
      <c r="S517" s="74" t="n"/>
      <c r="T517" s="74" t="n"/>
      <c r="U517" s="74" t="n"/>
      <c r="V517" s="74" t="n"/>
      <c r="W517" s="74" t="n"/>
      <c r="X517" s="74" t="n"/>
      <c r="Y517" s="74" t="n"/>
      <c r="Z517" s="74" t="n"/>
    </row>
    <row customHeight="1" ht="16.5" r="518" s="29">
      <c r="A518" s="74" t="n"/>
      <c r="B518" s="74" t="n"/>
      <c r="C518" s="18" t="n"/>
      <c r="D518" s="74" t="n"/>
      <c r="E518" s="74" t="n"/>
      <c r="F518" s="74" t="n"/>
      <c r="G518" s="74" t="n"/>
      <c r="H518" s="74" t="n"/>
      <c r="I518" s="74" t="n"/>
      <c r="J518" s="74" t="n"/>
      <c r="K518" s="74" t="n"/>
      <c r="L518" s="74" t="n"/>
      <c r="M518" s="74" t="n"/>
      <c r="N518" s="74" t="n"/>
      <c r="O518" s="74" t="n"/>
      <c r="P518" s="74" t="n"/>
      <c r="Q518" s="74" t="n"/>
      <c r="R518" s="74" t="n"/>
      <c r="S518" s="74" t="n"/>
      <c r="T518" s="74" t="n"/>
      <c r="U518" s="74" t="n"/>
      <c r="V518" s="74" t="n"/>
      <c r="W518" s="74" t="n"/>
      <c r="X518" s="74" t="n"/>
      <c r="Y518" s="74" t="n"/>
      <c r="Z518" s="74" t="n"/>
    </row>
    <row customHeight="1" ht="16.5" r="519" s="29">
      <c r="A519" s="74" t="n"/>
      <c r="B519" s="74" t="n"/>
      <c r="C519" s="18" t="n"/>
      <c r="D519" s="74" t="n"/>
      <c r="E519" s="74" t="n"/>
      <c r="F519" s="74" t="n"/>
      <c r="G519" s="74" t="n"/>
      <c r="H519" s="74" t="n"/>
      <c r="I519" s="74" t="n"/>
      <c r="J519" s="74" t="n"/>
      <c r="K519" s="74" t="n"/>
      <c r="L519" s="74" t="n"/>
      <c r="M519" s="74" t="n"/>
      <c r="N519" s="74" t="n"/>
      <c r="O519" s="74" t="n"/>
      <c r="P519" s="74" t="n"/>
      <c r="Q519" s="74" t="n"/>
      <c r="R519" s="74" t="n"/>
      <c r="S519" s="74" t="n"/>
      <c r="T519" s="74" t="n"/>
      <c r="U519" s="74" t="n"/>
      <c r="V519" s="74" t="n"/>
      <c r="W519" s="74" t="n"/>
      <c r="X519" s="74" t="n"/>
      <c r="Y519" s="74" t="n"/>
      <c r="Z519" s="74" t="n"/>
    </row>
    <row customHeight="1" ht="16.5" r="520" s="29">
      <c r="A520" s="74" t="n"/>
      <c r="B520" s="74" t="n"/>
      <c r="C520" s="18" t="n"/>
      <c r="D520" s="74" t="n"/>
      <c r="E520" s="74" t="n"/>
      <c r="F520" s="74" t="n"/>
      <c r="G520" s="74" t="n"/>
      <c r="H520" s="74" t="n"/>
      <c r="I520" s="74" t="n"/>
      <c r="J520" s="74" t="n"/>
      <c r="K520" s="74" t="n"/>
      <c r="L520" s="74" t="n"/>
      <c r="M520" s="74" t="n"/>
      <c r="N520" s="74" t="n"/>
      <c r="O520" s="74" t="n"/>
      <c r="P520" s="74" t="n"/>
      <c r="Q520" s="74" t="n"/>
      <c r="R520" s="74" t="n"/>
      <c r="S520" s="74" t="n"/>
      <c r="T520" s="74" t="n"/>
      <c r="U520" s="74" t="n"/>
      <c r="V520" s="74" t="n"/>
      <c r="W520" s="74" t="n"/>
      <c r="X520" s="74" t="n"/>
      <c r="Y520" s="74" t="n"/>
      <c r="Z520" s="74" t="n"/>
    </row>
    <row customHeight="1" ht="16.5" r="521" s="29">
      <c r="A521" s="74" t="n"/>
      <c r="B521" s="74" t="n"/>
      <c r="C521" s="18" t="n"/>
      <c r="D521" s="74" t="n"/>
      <c r="E521" s="74" t="n"/>
      <c r="F521" s="74" t="n"/>
      <c r="G521" s="74" t="n"/>
      <c r="H521" s="74" t="n"/>
      <c r="I521" s="74" t="n"/>
      <c r="J521" s="74" t="n"/>
      <c r="K521" s="74" t="n"/>
      <c r="L521" s="74" t="n"/>
      <c r="M521" s="74" t="n"/>
      <c r="N521" s="74" t="n"/>
      <c r="O521" s="74" t="n"/>
      <c r="P521" s="74" t="n"/>
      <c r="Q521" s="74" t="n"/>
      <c r="R521" s="74" t="n"/>
      <c r="S521" s="74" t="n"/>
      <c r="T521" s="74" t="n"/>
      <c r="U521" s="74" t="n"/>
      <c r="V521" s="74" t="n"/>
      <c r="W521" s="74" t="n"/>
      <c r="X521" s="74" t="n"/>
      <c r="Y521" s="74" t="n"/>
      <c r="Z521" s="74" t="n"/>
    </row>
    <row customHeight="1" ht="16.5" r="522" s="29">
      <c r="A522" s="74" t="n"/>
      <c r="B522" s="74" t="n"/>
      <c r="C522" s="18" t="n"/>
      <c r="D522" s="74" t="n"/>
      <c r="E522" s="74" t="n"/>
      <c r="F522" s="74" t="n"/>
      <c r="G522" s="74" t="n"/>
      <c r="H522" s="74" t="n"/>
      <c r="I522" s="74" t="n"/>
      <c r="J522" s="74" t="n"/>
      <c r="K522" s="74" t="n"/>
      <c r="L522" s="74" t="n"/>
      <c r="M522" s="74" t="n"/>
      <c r="N522" s="74" t="n"/>
      <c r="O522" s="74" t="n"/>
      <c r="P522" s="74" t="n"/>
      <c r="Q522" s="74" t="n"/>
      <c r="R522" s="74" t="n"/>
      <c r="S522" s="74" t="n"/>
      <c r="T522" s="74" t="n"/>
      <c r="U522" s="74" t="n"/>
      <c r="V522" s="74" t="n"/>
      <c r="W522" s="74" t="n"/>
      <c r="X522" s="74" t="n"/>
      <c r="Y522" s="74" t="n"/>
      <c r="Z522" s="74" t="n"/>
    </row>
    <row customHeight="1" ht="16.5" r="523" s="29">
      <c r="A523" s="74" t="n"/>
      <c r="B523" s="74" t="n"/>
      <c r="C523" s="18" t="n"/>
      <c r="D523" s="74" t="n"/>
      <c r="E523" s="74" t="n"/>
      <c r="F523" s="74" t="n"/>
      <c r="G523" s="74" t="n"/>
      <c r="H523" s="74" t="n"/>
      <c r="I523" s="74" t="n"/>
      <c r="J523" s="74" t="n"/>
      <c r="K523" s="74" t="n"/>
      <c r="L523" s="74" t="n"/>
      <c r="M523" s="74" t="n"/>
      <c r="N523" s="74" t="n"/>
      <c r="O523" s="74" t="n"/>
      <c r="P523" s="74" t="n"/>
      <c r="Q523" s="74" t="n"/>
      <c r="R523" s="74" t="n"/>
      <c r="S523" s="74" t="n"/>
      <c r="T523" s="74" t="n"/>
      <c r="U523" s="74" t="n"/>
      <c r="V523" s="74" t="n"/>
      <c r="W523" s="74" t="n"/>
      <c r="X523" s="74" t="n"/>
      <c r="Y523" s="74" t="n"/>
      <c r="Z523" s="74" t="n"/>
    </row>
    <row customHeight="1" ht="16.5" r="524" s="29">
      <c r="A524" s="74" t="n"/>
      <c r="B524" s="74" t="n"/>
      <c r="C524" s="18" t="n"/>
      <c r="D524" s="74" t="n"/>
      <c r="E524" s="74" t="n"/>
      <c r="F524" s="74" t="n"/>
      <c r="G524" s="74" t="n"/>
      <c r="H524" s="74" t="n"/>
      <c r="I524" s="74" t="n"/>
      <c r="J524" s="74" t="n"/>
      <c r="K524" s="74" t="n"/>
      <c r="L524" s="74" t="n"/>
      <c r="M524" s="74" t="n"/>
      <c r="N524" s="74" t="n"/>
      <c r="O524" s="74" t="n"/>
      <c r="P524" s="74" t="n"/>
      <c r="Q524" s="74" t="n"/>
      <c r="R524" s="74" t="n"/>
      <c r="S524" s="74" t="n"/>
      <c r="T524" s="74" t="n"/>
      <c r="U524" s="74" t="n"/>
      <c r="V524" s="74" t="n"/>
      <c r="W524" s="74" t="n"/>
      <c r="X524" s="74" t="n"/>
      <c r="Y524" s="74" t="n"/>
      <c r="Z524" s="74" t="n"/>
    </row>
    <row customHeight="1" ht="16.5" r="525" s="29">
      <c r="A525" s="74" t="n"/>
      <c r="B525" s="74" t="n"/>
      <c r="C525" s="18" t="n"/>
      <c r="D525" s="74" t="n"/>
      <c r="E525" s="74" t="n"/>
      <c r="F525" s="74" t="n"/>
      <c r="G525" s="74" t="n"/>
      <c r="H525" s="74" t="n"/>
      <c r="I525" s="74" t="n"/>
      <c r="J525" s="74" t="n"/>
      <c r="K525" s="74" t="n"/>
      <c r="L525" s="74" t="n"/>
      <c r="M525" s="74" t="n"/>
      <c r="N525" s="74" t="n"/>
      <c r="O525" s="74" t="n"/>
      <c r="P525" s="74" t="n"/>
      <c r="Q525" s="74" t="n"/>
      <c r="R525" s="74" t="n"/>
      <c r="S525" s="74" t="n"/>
      <c r="T525" s="74" t="n"/>
      <c r="U525" s="74" t="n"/>
      <c r="V525" s="74" t="n"/>
      <c r="W525" s="74" t="n"/>
      <c r="X525" s="74" t="n"/>
      <c r="Y525" s="74" t="n"/>
      <c r="Z525" s="74" t="n"/>
    </row>
    <row customHeight="1" ht="16.5" r="526" s="29">
      <c r="A526" s="74" t="n"/>
      <c r="B526" s="74" t="n"/>
      <c r="C526" s="18" t="n"/>
      <c r="D526" s="74" t="n"/>
      <c r="E526" s="74" t="n"/>
      <c r="F526" s="74" t="n"/>
      <c r="G526" s="74" t="n"/>
      <c r="H526" s="74" t="n"/>
      <c r="I526" s="74" t="n"/>
      <c r="J526" s="74" t="n"/>
      <c r="K526" s="74" t="n"/>
      <c r="L526" s="74" t="n"/>
      <c r="M526" s="74" t="n"/>
      <c r="N526" s="74" t="n"/>
      <c r="O526" s="74" t="n"/>
      <c r="P526" s="74" t="n"/>
      <c r="Q526" s="74" t="n"/>
      <c r="R526" s="74" t="n"/>
      <c r="S526" s="74" t="n"/>
      <c r="T526" s="74" t="n"/>
      <c r="U526" s="74" t="n"/>
      <c r="V526" s="74" t="n"/>
      <c r="W526" s="74" t="n"/>
      <c r="X526" s="74" t="n"/>
      <c r="Y526" s="74" t="n"/>
      <c r="Z526" s="74" t="n"/>
    </row>
    <row customHeight="1" ht="16.5" r="527" s="29">
      <c r="A527" s="74" t="n"/>
      <c r="B527" s="74" t="n"/>
      <c r="C527" s="18" t="n"/>
      <c r="D527" s="74" t="n"/>
      <c r="E527" s="74" t="n"/>
      <c r="F527" s="74" t="n"/>
      <c r="G527" s="74" t="n"/>
      <c r="H527" s="74" t="n"/>
      <c r="I527" s="74" t="n"/>
      <c r="J527" s="74" t="n"/>
      <c r="K527" s="74" t="n"/>
      <c r="L527" s="74" t="n"/>
      <c r="M527" s="74" t="n"/>
      <c r="N527" s="74" t="n"/>
      <c r="O527" s="74" t="n"/>
      <c r="P527" s="74" t="n"/>
      <c r="Q527" s="74" t="n"/>
      <c r="R527" s="74" t="n"/>
      <c r="S527" s="74" t="n"/>
      <c r="T527" s="74" t="n"/>
      <c r="U527" s="74" t="n"/>
      <c r="V527" s="74" t="n"/>
      <c r="W527" s="74" t="n"/>
      <c r="X527" s="74" t="n"/>
      <c r="Y527" s="74" t="n"/>
      <c r="Z527" s="74" t="n"/>
    </row>
    <row customHeight="1" ht="16.5" r="528" s="29">
      <c r="A528" s="74" t="n"/>
      <c r="B528" s="74" t="n"/>
      <c r="C528" s="18" t="n"/>
      <c r="D528" s="74" t="n"/>
      <c r="E528" s="74" t="n"/>
      <c r="F528" s="74" t="n"/>
      <c r="G528" s="74" t="n"/>
      <c r="H528" s="74" t="n"/>
      <c r="I528" s="74" t="n"/>
      <c r="J528" s="74" t="n"/>
      <c r="K528" s="74" t="n"/>
      <c r="L528" s="74" t="n"/>
      <c r="M528" s="74" t="n"/>
      <c r="N528" s="74" t="n"/>
      <c r="O528" s="74" t="n"/>
      <c r="P528" s="74" t="n"/>
      <c r="Q528" s="74" t="n"/>
      <c r="R528" s="74" t="n"/>
      <c r="S528" s="74" t="n"/>
      <c r="T528" s="74" t="n"/>
      <c r="U528" s="74" t="n"/>
      <c r="V528" s="74" t="n"/>
      <c r="W528" s="74" t="n"/>
      <c r="X528" s="74" t="n"/>
      <c r="Y528" s="74" t="n"/>
      <c r="Z528" s="74" t="n"/>
    </row>
    <row customHeight="1" ht="16.5" r="529" s="29">
      <c r="A529" s="74" t="n"/>
      <c r="B529" s="74" t="n"/>
      <c r="C529" s="18" t="n"/>
      <c r="D529" s="74" t="n"/>
      <c r="E529" s="74" t="n"/>
      <c r="F529" s="74" t="n"/>
      <c r="G529" s="74" t="n"/>
      <c r="H529" s="74" t="n"/>
      <c r="I529" s="74" t="n"/>
      <c r="J529" s="74" t="n"/>
      <c r="K529" s="74" t="n"/>
      <c r="L529" s="74" t="n"/>
      <c r="M529" s="74" t="n"/>
      <c r="N529" s="74" t="n"/>
      <c r="O529" s="74" t="n"/>
      <c r="P529" s="74" t="n"/>
      <c r="Q529" s="74" t="n"/>
      <c r="R529" s="74" t="n"/>
      <c r="S529" s="74" t="n"/>
      <c r="T529" s="74" t="n"/>
      <c r="U529" s="74" t="n"/>
      <c r="V529" s="74" t="n"/>
      <c r="W529" s="74" t="n"/>
      <c r="X529" s="74" t="n"/>
      <c r="Y529" s="74" t="n"/>
      <c r="Z529" s="74" t="n"/>
    </row>
    <row customHeight="1" ht="16.5" r="530" s="29">
      <c r="A530" s="74" t="n"/>
      <c r="B530" s="74" t="n"/>
      <c r="C530" s="18" t="n"/>
      <c r="D530" s="74" t="n"/>
      <c r="E530" s="74" t="n"/>
      <c r="F530" s="74" t="n"/>
      <c r="G530" s="74" t="n"/>
      <c r="H530" s="74" t="n"/>
      <c r="I530" s="74" t="n"/>
      <c r="J530" s="74" t="n"/>
      <c r="K530" s="74" t="n"/>
      <c r="L530" s="74" t="n"/>
      <c r="M530" s="74" t="n"/>
      <c r="N530" s="74" t="n"/>
      <c r="O530" s="74" t="n"/>
      <c r="P530" s="74" t="n"/>
      <c r="Q530" s="74" t="n"/>
      <c r="R530" s="74" t="n"/>
      <c r="S530" s="74" t="n"/>
      <c r="T530" s="74" t="n"/>
      <c r="U530" s="74" t="n"/>
      <c r="V530" s="74" t="n"/>
      <c r="W530" s="74" t="n"/>
      <c r="X530" s="74" t="n"/>
      <c r="Y530" s="74" t="n"/>
      <c r="Z530" s="74" t="n"/>
    </row>
    <row customHeight="1" ht="16.5" r="531" s="29">
      <c r="A531" s="74" t="n"/>
      <c r="B531" s="74" t="n"/>
      <c r="C531" s="18" t="n"/>
      <c r="D531" s="74" t="n"/>
      <c r="E531" s="74" t="n"/>
      <c r="F531" s="74" t="n"/>
      <c r="G531" s="74" t="n"/>
      <c r="H531" s="74" t="n"/>
      <c r="I531" s="74" t="n"/>
      <c r="J531" s="74" t="n"/>
      <c r="K531" s="74" t="n"/>
      <c r="L531" s="74" t="n"/>
      <c r="M531" s="74" t="n"/>
      <c r="N531" s="74" t="n"/>
      <c r="O531" s="74" t="n"/>
      <c r="P531" s="74" t="n"/>
      <c r="Q531" s="74" t="n"/>
      <c r="R531" s="74" t="n"/>
      <c r="S531" s="74" t="n"/>
      <c r="T531" s="74" t="n"/>
      <c r="U531" s="74" t="n"/>
      <c r="V531" s="74" t="n"/>
      <c r="W531" s="74" t="n"/>
      <c r="X531" s="74" t="n"/>
      <c r="Y531" s="74" t="n"/>
      <c r="Z531" s="74" t="n"/>
    </row>
    <row customHeight="1" ht="16.5" r="532" s="29">
      <c r="A532" s="74" t="n"/>
      <c r="B532" s="74" t="n"/>
      <c r="C532" s="18" t="n"/>
      <c r="D532" s="74" t="n"/>
      <c r="E532" s="74" t="n"/>
      <c r="F532" s="74" t="n"/>
      <c r="G532" s="74" t="n"/>
      <c r="H532" s="74" t="n"/>
      <c r="I532" s="74" t="n"/>
      <c r="J532" s="74" t="n"/>
      <c r="K532" s="74" t="n"/>
      <c r="L532" s="74" t="n"/>
      <c r="M532" s="74" t="n"/>
      <c r="N532" s="74" t="n"/>
      <c r="O532" s="74" t="n"/>
      <c r="P532" s="74" t="n"/>
      <c r="Q532" s="74" t="n"/>
      <c r="R532" s="74" t="n"/>
      <c r="S532" s="74" t="n"/>
      <c r="T532" s="74" t="n"/>
      <c r="U532" s="74" t="n"/>
      <c r="V532" s="74" t="n"/>
      <c r="W532" s="74" t="n"/>
      <c r="X532" s="74" t="n"/>
      <c r="Y532" s="74" t="n"/>
      <c r="Z532" s="74" t="n"/>
    </row>
    <row customHeight="1" ht="16.5" r="533" s="29">
      <c r="A533" s="74" t="n"/>
      <c r="B533" s="74" t="n"/>
      <c r="C533" s="18" t="n"/>
      <c r="D533" s="74" t="n"/>
      <c r="E533" s="74" t="n"/>
      <c r="F533" s="74" t="n"/>
      <c r="G533" s="74" t="n"/>
      <c r="H533" s="74" t="n"/>
      <c r="I533" s="74" t="n"/>
      <c r="J533" s="74" t="n"/>
      <c r="K533" s="74" t="n"/>
      <c r="L533" s="74" t="n"/>
      <c r="M533" s="74" t="n"/>
      <c r="N533" s="74" t="n"/>
      <c r="O533" s="74" t="n"/>
      <c r="P533" s="74" t="n"/>
      <c r="Q533" s="74" t="n"/>
      <c r="R533" s="74" t="n"/>
      <c r="S533" s="74" t="n"/>
      <c r="T533" s="74" t="n"/>
      <c r="U533" s="74" t="n"/>
      <c r="V533" s="74" t="n"/>
      <c r="W533" s="74" t="n"/>
      <c r="X533" s="74" t="n"/>
      <c r="Y533" s="74" t="n"/>
      <c r="Z533" s="74" t="n"/>
    </row>
    <row customHeight="1" ht="16.5" r="534" s="29">
      <c r="A534" s="74" t="n"/>
      <c r="B534" s="74" t="n"/>
      <c r="C534" s="18" t="n"/>
      <c r="D534" s="74" t="n"/>
      <c r="E534" s="74" t="n"/>
      <c r="F534" s="74" t="n"/>
      <c r="G534" s="74" t="n"/>
      <c r="H534" s="74" t="n"/>
      <c r="I534" s="74" t="n"/>
      <c r="J534" s="74" t="n"/>
      <c r="K534" s="74" t="n"/>
      <c r="L534" s="74" t="n"/>
      <c r="M534" s="74" t="n"/>
      <c r="N534" s="74" t="n"/>
      <c r="O534" s="74" t="n"/>
      <c r="P534" s="74" t="n"/>
      <c r="Q534" s="74" t="n"/>
      <c r="R534" s="74" t="n"/>
      <c r="S534" s="74" t="n"/>
      <c r="T534" s="74" t="n"/>
      <c r="U534" s="74" t="n"/>
      <c r="V534" s="74" t="n"/>
      <c r="W534" s="74" t="n"/>
      <c r="X534" s="74" t="n"/>
      <c r="Y534" s="74" t="n"/>
      <c r="Z534" s="74" t="n"/>
    </row>
    <row customHeight="1" ht="16.5" r="535" s="29">
      <c r="A535" s="74" t="n"/>
      <c r="B535" s="74" t="n"/>
      <c r="C535" s="18" t="n"/>
      <c r="D535" s="74" t="n"/>
      <c r="E535" s="74" t="n"/>
      <c r="F535" s="74" t="n"/>
      <c r="G535" s="74" t="n"/>
      <c r="H535" s="74" t="n"/>
      <c r="I535" s="74" t="n"/>
      <c r="J535" s="74" t="n"/>
      <c r="K535" s="74" t="n"/>
      <c r="L535" s="74" t="n"/>
      <c r="M535" s="74" t="n"/>
      <c r="N535" s="74" t="n"/>
      <c r="O535" s="74" t="n"/>
      <c r="P535" s="74" t="n"/>
      <c r="Q535" s="74" t="n"/>
      <c r="R535" s="74" t="n"/>
      <c r="S535" s="74" t="n"/>
      <c r="T535" s="74" t="n"/>
      <c r="U535" s="74" t="n"/>
      <c r="V535" s="74" t="n"/>
      <c r="W535" s="74" t="n"/>
      <c r="X535" s="74" t="n"/>
      <c r="Y535" s="74" t="n"/>
      <c r="Z535" s="74" t="n"/>
    </row>
    <row customHeight="1" ht="16.5" r="536" s="29">
      <c r="A536" s="74" t="n"/>
      <c r="B536" s="74" t="n"/>
      <c r="C536" s="18" t="n"/>
      <c r="D536" s="74" t="n"/>
      <c r="E536" s="74" t="n"/>
      <c r="F536" s="74" t="n"/>
      <c r="G536" s="74" t="n"/>
      <c r="H536" s="74" t="n"/>
      <c r="I536" s="74" t="n"/>
      <c r="J536" s="74" t="n"/>
      <c r="K536" s="74" t="n"/>
      <c r="L536" s="74" t="n"/>
      <c r="M536" s="74" t="n"/>
      <c r="N536" s="74" t="n"/>
      <c r="O536" s="74" t="n"/>
      <c r="P536" s="74" t="n"/>
      <c r="Q536" s="74" t="n"/>
      <c r="R536" s="74" t="n"/>
      <c r="S536" s="74" t="n"/>
      <c r="T536" s="74" t="n"/>
      <c r="U536" s="74" t="n"/>
      <c r="V536" s="74" t="n"/>
      <c r="W536" s="74" t="n"/>
      <c r="X536" s="74" t="n"/>
      <c r="Y536" s="74" t="n"/>
      <c r="Z536" s="74" t="n"/>
    </row>
  </sheetData>
  <mergeCells count="8">
    <mergeCell ref="C253:G253"/>
    <mergeCell ref="C295:G295"/>
    <mergeCell ref="C1:G1"/>
    <mergeCell ref="C43:G43"/>
    <mergeCell ref="C85:G85"/>
    <mergeCell ref="C211:G211"/>
    <mergeCell ref="C127:G127"/>
    <mergeCell ref="C169:G169"/>
  </mergeCells>
  <pageMargins bottom="0.75" footer="0" header="0" left="0.7" right="0.7" top="0.75"/>
  <pageSetup orientation="landscape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408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5.88"/>
    <col customWidth="1" max="2" min="2" style="29" width="7.63"/>
    <col customWidth="1" max="6" min="3" style="29" width="15.5"/>
    <col customWidth="1" max="7" min="7" style="29" width="5.88"/>
    <col customWidth="1" max="8" min="8" style="29" width="7.63"/>
    <col customWidth="1" max="12" min="9" style="29" width="15.5"/>
    <col customWidth="1" max="13" min="13" style="29" width="5.88"/>
    <col customWidth="1" max="14" min="14" style="29" width="7.63"/>
    <col customWidth="1" max="18" min="15" style="29" width="15.5"/>
    <col customWidth="1" max="19" min="19" style="29" width="5.88"/>
    <col customWidth="1" max="20" min="20" style="29" width="7.63"/>
    <col customWidth="1" max="24" min="21" style="29" width="15.5"/>
    <col customWidth="1" max="25" min="25" style="29" width="5.88"/>
    <col customWidth="1" max="26" min="26" style="29" width="7.63"/>
    <col customWidth="1" max="30" min="27" style="29" width="15.5"/>
    <col customWidth="1" max="31" min="31" style="29" width="5.88"/>
    <col customWidth="1" max="32" min="32" style="29" width="7.63"/>
    <col customWidth="1" max="36" min="33" style="29" width="15.5"/>
  </cols>
  <sheetData>
    <row customHeight="1" ht="30" r="1" s="29">
      <c r="A1" s="75" t="inlineStr">
        <is>
          <t>分組表</t>
        </is>
      </c>
      <c r="G1" s="75" t="inlineStr">
        <is>
          <t>分組表</t>
        </is>
      </c>
      <c r="M1" s="75" t="inlineStr">
        <is>
          <t>分組表</t>
        </is>
      </c>
      <c r="S1" s="75" t="inlineStr">
        <is>
          <t>分組表</t>
        </is>
      </c>
      <c r="Y1" s="75" t="inlineStr">
        <is>
          <t>分組表</t>
        </is>
      </c>
      <c r="AE1" s="75" t="inlineStr">
        <is>
          <t>分組表</t>
        </is>
      </c>
    </row>
    <row customHeight="1" ht="24.75" r="2" s="29">
      <c r="A2" s="76" t="inlineStr">
        <is>
          <t>#ERROR!</t>
        </is>
      </c>
      <c r="B2" s="76" t="n"/>
      <c r="C2" s="76" t="n"/>
      <c r="D2" s="76" t="n"/>
      <c r="E2" s="76" t="n"/>
      <c r="F2" s="77" t="n"/>
      <c r="G2" s="76" t="inlineStr">
        <is>
          <t>#ERROR!</t>
        </is>
      </c>
      <c r="H2" s="76" t="n"/>
      <c r="I2" s="76" t="n"/>
      <c r="J2" s="76" t="n"/>
      <c r="K2" s="76" t="n"/>
      <c r="L2" s="77" t="n"/>
      <c r="M2" s="76" t="inlineStr">
        <is>
          <t>#ERROR!</t>
        </is>
      </c>
      <c r="N2" s="76" t="n"/>
      <c r="O2" s="76" t="n"/>
      <c r="P2" s="76" t="n"/>
      <c r="Q2" s="76" t="n"/>
      <c r="R2" s="77" t="n"/>
      <c r="S2" s="76" t="inlineStr">
        <is>
          <t>#ERROR!</t>
        </is>
      </c>
      <c r="T2" s="76" t="n"/>
      <c r="U2" s="76" t="n"/>
      <c r="V2" s="76" t="n"/>
      <c r="W2" s="76" t="n"/>
      <c r="X2" s="77" t="n"/>
      <c r="Y2" s="76" t="inlineStr">
        <is>
          <t>#ERROR!</t>
        </is>
      </c>
      <c r="Z2" s="76" t="n"/>
      <c r="AA2" s="76" t="n"/>
      <c r="AB2" s="76" t="n"/>
      <c r="AC2" s="76" t="n"/>
      <c r="AD2" s="77" t="n"/>
      <c r="AE2" s="76" t="inlineStr">
        <is>
          <t>#ERROR!</t>
        </is>
      </c>
      <c r="AF2" s="76" t="n"/>
      <c r="AG2" s="76" t="n"/>
      <c r="AH2" s="76" t="n"/>
      <c r="AI2" s="76" t="n"/>
      <c r="AJ2" s="77" t="n"/>
    </row>
    <row customHeight="1" ht="24.75" r="3" s="29">
      <c r="A3" s="11" t="n">
        <v>1</v>
      </c>
      <c r="B3" s="11" t="inlineStr">
        <is>
          <t>編號</t>
        </is>
      </c>
      <c r="C3" s="11" t="inlineStr">
        <is>
          <t>#ERROR!</t>
        </is>
      </c>
      <c r="D3" s="11" t="inlineStr">
        <is>
          <t>#ERROR!</t>
        </is>
      </c>
      <c r="E3" s="11" t="inlineStr">
        <is>
          <t>#ERROR!</t>
        </is>
      </c>
      <c r="F3" s="11" t="inlineStr">
        <is>
          <t>#ERROR!</t>
        </is>
      </c>
      <c r="G3" s="11" t="n">
        <v>1</v>
      </c>
      <c r="H3" s="11" t="inlineStr">
        <is>
          <t>編號</t>
        </is>
      </c>
      <c r="I3" s="11" t="inlineStr">
        <is>
          <t>#ERROR!</t>
        </is>
      </c>
      <c r="J3" s="11" t="inlineStr">
        <is>
          <t>#ERROR!</t>
        </is>
      </c>
      <c r="K3" s="11" t="inlineStr">
        <is>
          <t>#ERROR!</t>
        </is>
      </c>
      <c r="L3" s="11" t="inlineStr">
        <is>
          <t>#ERROR!</t>
        </is>
      </c>
      <c r="M3" s="11" t="n">
        <v>1</v>
      </c>
      <c r="N3" s="11" t="inlineStr">
        <is>
          <t>編號</t>
        </is>
      </c>
      <c r="O3" s="11" t="inlineStr">
        <is>
          <t>#ERROR!</t>
        </is>
      </c>
      <c r="P3" s="11" t="inlineStr">
        <is>
          <t>#ERROR!</t>
        </is>
      </c>
      <c r="Q3" s="11" t="inlineStr">
        <is>
          <t>#ERROR!</t>
        </is>
      </c>
      <c r="R3" s="11" t="inlineStr">
        <is>
          <t>#ERROR!</t>
        </is>
      </c>
      <c r="S3" s="11" t="n">
        <v>1</v>
      </c>
      <c r="T3" s="11" t="inlineStr">
        <is>
          <t>編號</t>
        </is>
      </c>
      <c r="U3" s="11" t="inlineStr">
        <is>
          <t>#ERROR!</t>
        </is>
      </c>
      <c r="V3" s="11" t="inlineStr">
        <is>
          <t>#ERROR!</t>
        </is>
      </c>
      <c r="W3" s="11" t="inlineStr">
        <is>
          <t>#ERROR!</t>
        </is>
      </c>
      <c r="X3" s="11" t="inlineStr">
        <is>
          <t>#ERROR!</t>
        </is>
      </c>
      <c r="Y3" s="11" t="n">
        <v>1</v>
      </c>
      <c r="Z3" s="11" t="inlineStr">
        <is>
          <t>編號</t>
        </is>
      </c>
      <c r="AA3" s="11" t="inlineStr">
        <is>
          <t>#ERROR!</t>
        </is>
      </c>
      <c r="AB3" s="11" t="inlineStr">
        <is>
          <t>#ERROR!</t>
        </is>
      </c>
      <c r="AC3" s="11" t="inlineStr">
        <is>
          <t>#ERROR!</t>
        </is>
      </c>
      <c r="AD3" s="11" t="inlineStr">
        <is>
          <t>#ERROR!</t>
        </is>
      </c>
      <c r="AE3" s="11" t="n">
        <v>1</v>
      </c>
      <c r="AF3" s="11" t="inlineStr">
        <is>
          <t>編號</t>
        </is>
      </c>
      <c r="AG3" s="11" t="inlineStr">
        <is>
          <t>#ERROR!</t>
        </is>
      </c>
      <c r="AH3" s="11" t="inlineStr">
        <is>
          <t>#ERROR!</t>
        </is>
      </c>
      <c r="AI3" s="11" t="inlineStr">
        <is>
          <t>#ERROR!</t>
        </is>
      </c>
      <c r="AJ3" s="11" t="inlineStr">
        <is>
          <t>#ERROR!</t>
        </is>
      </c>
    </row>
    <row customHeight="1" ht="24.75" r="4" s="29">
      <c r="A4" s="221" t="n"/>
      <c r="B4" s="11" t="inlineStr">
        <is>
          <t>學校</t>
        </is>
      </c>
      <c r="C4" s="11" t="inlineStr">
        <is>
          <t>#ERROR!</t>
        </is>
      </c>
      <c r="D4" s="11" t="inlineStr">
        <is>
          <t>#ERROR!</t>
        </is>
      </c>
      <c r="E4" s="11" t="inlineStr">
        <is>
          <t>#ERROR!</t>
        </is>
      </c>
      <c r="F4" s="11" t="inlineStr">
        <is>
          <t>#ERROR!</t>
        </is>
      </c>
      <c r="G4" s="221" t="n"/>
      <c r="H4" s="11" t="inlineStr">
        <is>
          <t>學校</t>
        </is>
      </c>
      <c r="I4" s="11" t="inlineStr">
        <is>
          <t>#ERROR!</t>
        </is>
      </c>
      <c r="J4" s="11" t="inlineStr">
        <is>
          <t>#ERROR!</t>
        </is>
      </c>
      <c r="K4" s="11" t="inlineStr">
        <is>
          <t>#ERROR!</t>
        </is>
      </c>
      <c r="L4" s="11" t="inlineStr">
        <is>
          <t>#ERROR!</t>
        </is>
      </c>
      <c r="M4" s="221" t="n"/>
      <c r="N4" s="11" t="inlineStr">
        <is>
          <t>學校</t>
        </is>
      </c>
      <c r="O4" s="11" t="inlineStr">
        <is>
          <t>#ERROR!</t>
        </is>
      </c>
      <c r="P4" s="11" t="inlineStr">
        <is>
          <t>#ERROR!</t>
        </is>
      </c>
      <c r="Q4" s="11" t="inlineStr">
        <is>
          <t>#ERROR!</t>
        </is>
      </c>
      <c r="R4" s="11" t="inlineStr">
        <is>
          <t>#ERROR!</t>
        </is>
      </c>
      <c r="S4" s="221" t="n"/>
      <c r="T4" s="11" t="inlineStr">
        <is>
          <t>學校</t>
        </is>
      </c>
      <c r="U4" s="11" t="inlineStr">
        <is>
          <t>#ERROR!</t>
        </is>
      </c>
      <c r="V4" s="11" t="inlineStr">
        <is>
          <t>#ERROR!</t>
        </is>
      </c>
      <c r="W4" s="11" t="inlineStr">
        <is>
          <t>#ERROR!</t>
        </is>
      </c>
      <c r="X4" s="11" t="inlineStr">
        <is>
          <t>#ERROR!</t>
        </is>
      </c>
      <c r="Y4" s="221" t="n"/>
      <c r="Z4" s="11" t="inlineStr">
        <is>
          <t>學校</t>
        </is>
      </c>
      <c r="AA4" s="11" t="inlineStr">
        <is>
          <t>#ERROR!</t>
        </is>
      </c>
      <c r="AB4" s="11" t="inlineStr">
        <is>
          <t>#ERROR!</t>
        </is>
      </c>
      <c r="AC4" s="11" t="inlineStr">
        <is>
          <t>#ERROR!</t>
        </is>
      </c>
      <c r="AD4" s="11" t="inlineStr">
        <is>
          <t>#ERROR!</t>
        </is>
      </c>
      <c r="AE4" s="221" t="n"/>
      <c r="AF4" s="11" t="inlineStr">
        <is>
          <t>學校</t>
        </is>
      </c>
      <c r="AG4" s="11" t="inlineStr">
        <is>
          <t>#ERROR!</t>
        </is>
      </c>
      <c r="AH4" s="11" t="inlineStr">
        <is>
          <t>#ERROR!</t>
        </is>
      </c>
      <c r="AI4" s="11" t="inlineStr">
        <is>
          <t>#ERROR!</t>
        </is>
      </c>
      <c r="AJ4" s="11" t="inlineStr">
        <is>
          <t>#ERROR!</t>
        </is>
      </c>
    </row>
    <row customHeight="1" ht="24.75" r="5" s="29">
      <c r="A5" s="221" t="n"/>
      <c r="B5" s="11" t="inlineStr">
        <is>
          <t>姓名</t>
        </is>
      </c>
      <c r="C5" s="11" t="inlineStr">
        <is>
          <t>#ERROR!</t>
        </is>
      </c>
      <c r="D5" s="11" t="inlineStr">
        <is>
          <t>#ERROR!</t>
        </is>
      </c>
      <c r="E5" s="11" t="inlineStr">
        <is>
          <t>#ERROR!</t>
        </is>
      </c>
      <c r="F5" s="11" t="inlineStr">
        <is>
          <t>#ERROR!</t>
        </is>
      </c>
      <c r="G5" s="221" t="n"/>
      <c r="H5" s="11" t="inlineStr">
        <is>
          <t>姓名</t>
        </is>
      </c>
      <c r="I5" s="11" t="inlineStr">
        <is>
          <t>#ERROR!</t>
        </is>
      </c>
      <c r="J5" s="11" t="inlineStr">
        <is>
          <t>#ERROR!</t>
        </is>
      </c>
      <c r="K5" s="11" t="inlineStr">
        <is>
          <t>#ERROR!</t>
        </is>
      </c>
      <c r="L5" s="11" t="inlineStr">
        <is>
          <t>#ERROR!</t>
        </is>
      </c>
      <c r="M5" s="221" t="n"/>
      <c r="N5" s="11" t="inlineStr">
        <is>
          <t>姓名</t>
        </is>
      </c>
      <c r="O5" s="11" t="inlineStr">
        <is>
          <t>#ERROR!</t>
        </is>
      </c>
      <c r="P5" s="11" t="inlineStr">
        <is>
          <t>#ERROR!</t>
        </is>
      </c>
      <c r="Q5" s="11" t="inlineStr">
        <is>
          <t>#ERROR!</t>
        </is>
      </c>
      <c r="R5" s="11" t="inlineStr">
        <is>
          <t>#ERROR!</t>
        </is>
      </c>
      <c r="S5" s="221" t="n"/>
      <c r="T5" s="11" t="inlineStr">
        <is>
          <t>姓名</t>
        </is>
      </c>
      <c r="U5" s="11" t="inlineStr">
        <is>
          <t>#ERROR!</t>
        </is>
      </c>
      <c r="V5" s="11" t="inlineStr">
        <is>
          <t>#ERROR!</t>
        </is>
      </c>
      <c r="W5" s="11" t="inlineStr">
        <is>
          <t>#ERROR!</t>
        </is>
      </c>
      <c r="X5" s="11" t="inlineStr">
        <is>
          <t>#ERROR!</t>
        </is>
      </c>
      <c r="Y5" s="221" t="n"/>
      <c r="Z5" s="11" t="inlineStr">
        <is>
          <t>姓名</t>
        </is>
      </c>
      <c r="AA5" s="11" t="inlineStr">
        <is>
          <t>#ERROR!</t>
        </is>
      </c>
      <c r="AB5" s="11" t="inlineStr">
        <is>
          <t>#ERROR!</t>
        </is>
      </c>
      <c r="AC5" s="11" t="inlineStr">
        <is>
          <t>#ERROR!</t>
        </is>
      </c>
      <c r="AD5" s="11" t="inlineStr">
        <is>
          <t>#ERROR!</t>
        </is>
      </c>
      <c r="AE5" s="221" t="n"/>
      <c r="AF5" s="11" t="inlineStr">
        <is>
          <t>姓名</t>
        </is>
      </c>
      <c r="AG5" s="11" t="inlineStr">
        <is>
          <t>#ERROR!</t>
        </is>
      </c>
      <c r="AH5" s="11" t="inlineStr">
        <is>
          <t>#ERROR!</t>
        </is>
      </c>
      <c r="AI5" s="11" t="inlineStr">
        <is>
          <t>#ERROR!</t>
        </is>
      </c>
      <c r="AJ5" s="11" t="inlineStr">
        <is>
          <t>#ERROR!</t>
        </is>
      </c>
    </row>
    <row customHeight="1" ht="30" r="6" s="29">
      <c r="A6" s="154" t="n"/>
      <c r="B6" s="11" t="inlineStr">
        <is>
          <t>成績</t>
        </is>
      </c>
      <c r="C6" s="11" t="n"/>
      <c r="D6" s="11" t="n"/>
      <c r="E6" s="11" t="n"/>
      <c r="F6" s="11" t="n"/>
      <c r="G6" s="154" t="n"/>
      <c r="H6" s="11" t="inlineStr">
        <is>
          <t>成績</t>
        </is>
      </c>
      <c r="I6" s="11" t="n"/>
      <c r="J6" s="11" t="n"/>
      <c r="K6" s="11" t="n"/>
      <c r="L6" s="11" t="n"/>
      <c r="M6" s="154" t="n"/>
      <c r="N6" s="11" t="inlineStr">
        <is>
          <t>成績</t>
        </is>
      </c>
      <c r="O6" s="11" t="n"/>
      <c r="P6" s="11" t="n"/>
      <c r="Q6" s="11" t="n"/>
      <c r="R6" s="11" t="n"/>
      <c r="S6" s="154" t="n"/>
      <c r="T6" s="11" t="inlineStr">
        <is>
          <t>成績</t>
        </is>
      </c>
      <c r="U6" s="11" t="n"/>
      <c r="V6" s="11" t="n"/>
      <c r="W6" s="11" t="n"/>
      <c r="X6" s="11" t="n"/>
      <c r="Y6" s="154" t="n"/>
      <c r="Z6" s="11" t="inlineStr">
        <is>
          <t>成績</t>
        </is>
      </c>
      <c r="AA6" s="11" t="n"/>
      <c r="AB6" s="11" t="n"/>
      <c r="AC6" s="11" t="n"/>
      <c r="AD6" s="11" t="n"/>
      <c r="AE6" s="154" t="n"/>
      <c r="AF6" s="11" t="inlineStr">
        <is>
          <t>成績</t>
        </is>
      </c>
      <c r="AG6" s="11" t="n"/>
      <c r="AH6" s="11" t="n"/>
      <c r="AI6" s="11" t="n"/>
      <c r="AJ6" s="11" t="n"/>
    </row>
    <row customHeight="1" ht="12" r="7" s="2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</row>
    <row customHeight="1" ht="24.75" r="8" s="29">
      <c r="A8" s="11">
        <f>A3+1</f>
        <v/>
      </c>
      <c r="B8" s="11" t="inlineStr">
        <is>
          <t>編號</t>
        </is>
      </c>
      <c r="C8" s="11" t="inlineStr">
        <is>
          <t>#ERROR!</t>
        </is>
      </c>
      <c r="D8" s="11" t="inlineStr">
        <is>
          <t>#ERROR!</t>
        </is>
      </c>
      <c r="E8" s="11" t="inlineStr">
        <is>
          <t>#ERROR!</t>
        </is>
      </c>
      <c r="F8" s="11" t="inlineStr">
        <is>
          <t>#ERROR!</t>
        </is>
      </c>
      <c r="G8" s="11">
        <f>G3+1</f>
        <v/>
      </c>
      <c r="H8" s="11" t="inlineStr">
        <is>
          <t>編號</t>
        </is>
      </c>
      <c r="I8" s="11" t="inlineStr">
        <is>
          <t>#ERROR!</t>
        </is>
      </c>
      <c r="J8" s="11" t="inlineStr">
        <is>
          <t>#ERROR!</t>
        </is>
      </c>
      <c r="K8" s="11" t="inlineStr">
        <is>
          <t>#ERROR!</t>
        </is>
      </c>
      <c r="L8" s="11" t="inlineStr">
        <is>
          <t>#ERROR!</t>
        </is>
      </c>
      <c r="M8" s="11">
        <f>M3+1</f>
        <v/>
      </c>
      <c r="N8" s="11" t="inlineStr">
        <is>
          <t>編號</t>
        </is>
      </c>
      <c r="O8" s="11" t="inlineStr">
        <is>
          <t>#ERROR!</t>
        </is>
      </c>
      <c r="P8" s="11" t="inlineStr">
        <is>
          <t>#ERROR!</t>
        </is>
      </c>
      <c r="Q8" s="11" t="inlineStr">
        <is>
          <t>#ERROR!</t>
        </is>
      </c>
      <c r="R8" s="11" t="inlineStr">
        <is>
          <t>#ERROR!</t>
        </is>
      </c>
      <c r="S8" s="11">
        <f>S3+1</f>
        <v/>
      </c>
      <c r="T8" s="11" t="inlineStr">
        <is>
          <t>編號</t>
        </is>
      </c>
      <c r="U8" s="11" t="inlineStr">
        <is>
          <t>#ERROR!</t>
        </is>
      </c>
      <c r="V8" s="11" t="inlineStr">
        <is>
          <t>#ERROR!</t>
        </is>
      </c>
      <c r="W8" s="11" t="inlineStr">
        <is>
          <t>#ERROR!</t>
        </is>
      </c>
      <c r="X8" s="11" t="inlineStr">
        <is>
          <t>#ERROR!</t>
        </is>
      </c>
      <c r="Y8" s="11">
        <f>Y3+1</f>
        <v/>
      </c>
      <c r="Z8" s="11" t="inlineStr">
        <is>
          <t>編號</t>
        </is>
      </c>
      <c r="AA8" s="11" t="inlineStr">
        <is>
          <t>#ERROR!</t>
        </is>
      </c>
      <c r="AB8" s="11" t="inlineStr">
        <is>
          <t>#ERROR!</t>
        </is>
      </c>
      <c r="AC8" s="11" t="inlineStr">
        <is>
          <t>#ERROR!</t>
        </is>
      </c>
      <c r="AD8" s="11" t="inlineStr">
        <is>
          <t>#ERROR!</t>
        </is>
      </c>
      <c r="AE8" s="11">
        <f>AE3+1</f>
        <v/>
      </c>
      <c r="AF8" s="11" t="inlineStr">
        <is>
          <t>編號</t>
        </is>
      </c>
      <c r="AG8" s="11" t="inlineStr">
        <is>
          <t>#ERROR!</t>
        </is>
      </c>
      <c r="AH8" s="11" t="inlineStr">
        <is>
          <t>#ERROR!</t>
        </is>
      </c>
      <c r="AI8" s="11" t="inlineStr">
        <is>
          <t>#ERROR!</t>
        </is>
      </c>
      <c r="AJ8" s="11" t="inlineStr">
        <is>
          <t>#ERROR!</t>
        </is>
      </c>
    </row>
    <row customHeight="1" ht="24.75" r="9" s="29">
      <c r="A9" s="221" t="n"/>
      <c r="B9" s="11" t="inlineStr">
        <is>
          <t>學校</t>
        </is>
      </c>
      <c r="C9" s="11" t="inlineStr">
        <is>
          <t>#ERROR!</t>
        </is>
      </c>
      <c r="D9" s="11" t="inlineStr">
        <is>
          <t>#ERROR!</t>
        </is>
      </c>
      <c r="E9" s="11" t="inlineStr">
        <is>
          <t>#ERROR!</t>
        </is>
      </c>
      <c r="F9" s="11" t="inlineStr">
        <is>
          <t>#ERROR!</t>
        </is>
      </c>
      <c r="G9" s="221" t="n"/>
      <c r="H9" s="11" t="inlineStr">
        <is>
          <t>學校</t>
        </is>
      </c>
      <c r="I9" s="11" t="inlineStr">
        <is>
          <t>#ERROR!</t>
        </is>
      </c>
      <c r="J9" s="11" t="inlineStr">
        <is>
          <t>#ERROR!</t>
        </is>
      </c>
      <c r="K9" s="11" t="inlineStr">
        <is>
          <t>#ERROR!</t>
        </is>
      </c>
      <c r="L9" s="11" t="inlineStr">
        <is>
          <t>#ERROR!</t>
        </is>
      </c>
      <c r="M9" s="221" t="n"/>
      <c r="N9" s="11" t="inlineStr">
        <is>
          <t>學校</t>
        </is>
      </c>
      <c r="O9" s="11" t="inlineStr">
        <is>
          <t>#ERROR!</t>
        </is>
      </c>
      <c r="P9" s="11" t="inlineStr">
        <is>
          <t>#ERROR!</t>
        </is>
      </c>
      <c r="Q9" s="11" t="inlineStr">
        <is>
          <t>#ERROR!</t>
        </is>
      </c>
      <c r="R9" s="11" t="inlineStr">
        <is>
          <t>#ERROR!</t>
        </is>
      </c>
      <c r="S9" s="221" t="n"/>
      <c r="T9" s="11" t="inlineStr">
        <is>
          <t>學校</t>
        </is>
      </c>
      <c r="U9" s="11" t="inlineStr">
        <is>
          <t>#ERROR!</t>
        </is>
      </c>
      <c r="V9" s="11" t="inlineStr">
        <is>
          <t>#ERROR!</t>
        </is>
      </c>
      <c r="W9" s="11" t="inlineStr">
        <is>
          <t>#ERROR!</t>
        </is>
      </c>
      <c r="X9" s="11" t="inlineStr">
        <is>
          <t>#ERROR!</t>
        </is>
      </c>
      <c r="Y9" s="221" t="n"/>
      <c r="Z9" s="11" t="inlineStr">
        <is>
          <t>學校</t>
        </is>
      </c>
      <c r="AA9" s="11" t="inlineStr">
        <is>
          <t>#ERROR!</t>
        </is>
      </c>
      <c r="AB9" s="11" t="inlineStr">
        <is>
          <t>#ERROR!</t>
        </is>
      </c>
      <c r="AC9" s="11" t="inlineStr">
        <is>
          <t>#ERROR!</t>
        </is>
      </c>
      <c r="AD9" s="11" t="inlineStr">
        <is>
          <t>#ERROR!</t>
        </is>
      </c>
      <c r="AE9" s="221" t="n"/>
      <c r="AF9" s="11" t="inlineStr">
        <is>
          <t>學校</t>
        </is>
      </c>
      <c r="AG9" s="11" t="inlineStr">
        <is>
          <t>#ERROR!</t>
        </is>
      </c>
      <c r="AH9" s="11" t="inlineStr">
        <is>
          <t>#ERROR!</t>
        </is>
      </c>
      <c r="AI9" s="11" t="inlineStr">
        <is>
          <t>#ERROR!</t>
        </is>
      </c>
      <c r="AJ9" s="11" t="inlineStr">
        <is>
          <t>#ERROR!</t>
        </is>
      </c>
    </row>
    <row customHeight="1" ht="24.75" r="10" s="29">
      <c r="A10" s="221" t="n"/>
      <c r="B10" s="11" t="inlineStr">
        <is>
          <t>姓名</t>
        </is>
      </c>
      <c r="C10" s="11" t="inlineStr">
        <is>
          <t>#ERROR!</t>
        </is>
      </c>
      <c r="D10" s="11" t="inlineStr">
        <is>
          <t>#ERROR!</t>
        </is>
      </c>
      <c r="E10" s="11" t="inlineStr">
        <is>
          <t>#ERROR!</t>
        </is>
      </c>
      <c r="F10" s="11" t="inlineStr">
        <is>
          <t>#ERROR!</t>
        </is>
      </c>
      <c r="G10" s="221" t="n"/>
      <c r="H10" s="11" t="inlineStr">
        <is>
          <t>姓名</t>
        </is>
      </c>
      <c r="I10" s="11" t="inlineStr">
        <is>
          <t>#ERROR!</t>
        </is>
      </c>
      <c r="J10" s="11" t="inlineStr">
        <is>
          <t>#ERROR!</t>
        </is>
      </c>
      <c r="K10" s="11" t="inlineStr">
        <is>
          <t>#ERROR!</t>
        </is>
      </c>
      <c r="L10" s="11" t="inlineStr">
        <is>
          <t>#ERROR!</t>
        </is>
      </c>
      <c r="M10" s="221" t="n"/>
      <c r="N10" s="11" t="inlineStr">
        <is>
          <t>姓名</t>
        </is>
      </c>
      <c r="O10" s="11" t="inlineStr">
        <is>
          <t>#ERROR!</t>
        </is>
      </c>
      <c r="P10" s="11" t="inlineStr">
        <is>
          <t>#ERROR!</t>
        </is>
      </c>
      <c r="Q10" s="11" t="inlineStr">
        <is>
          <t>#ERROR!</t>
        </is>
      </c>
      <c r="R10" s="11" t="inlineStr">
        <is>
          <t>#ERROR!</t>
        </is>
      </c>
      <c r="S10" s="221" t="n"/>
      <c r="T10" s="11" t="inlineStr">
        <is>
          <t>姓名</t>
        </is>
      </c>
      <c r="U10" s="11" t="inlineStr">
        <is>
          <t>#ERROR!</t>
        </is>
      </c>
      <c r="V10" s="11" t="inlineStr">
        <is>
          <t>#ERROR!</t>
        </is>
      </c>
      <c r="W10" s="11" t="inlineStr">
        <is>
          <t>#ERROR!</t>
        </is>
      </c>
      <c r="X10" s="11" t="inlineStr">
        <is>
          <t>#ERROR!</t>
        </is>
      </c>
      <c r="Y10" s="221" t="n"/>
      <c r="Z10" s="11" t="inlineStr">
        <is>
          <t>姓名</t>
        </is>
      </c>
      <c r="AA10" s="11" t="inlineStr">
        <is>
          <t>#ERROR!</t>
        </is>
      </c>
      <c r="AB10" s="11" t="inlineStr">
        <is>
          <t>#ERROR!</t>
        </is>
      </c>
      <c r="AC10" s="11" t="inlineStr">
        <is>
          <t>#ERROR!</t>
        </is>
      </c>
      <c r="AD10" s="11" t="inlineStr">
        <is>
          <t>#ERROR!</t>
        </is>
      </c>
      <c r="AE10" s="221" t="n"/>
      <c r="AF10" s="11" t="inlineStr">
        <is>
          <t>姓名</t>
        </is>
      </c>
      <c r="AG10" s="11" t="inlineStr">
        <is>
          <t>#ERROR!</t>
        </is>
      </c>
      <c r="AH10" s="11" t="inlineStr">
        <is>
          <t>#ERROR!</t>
        </is>
      </c>
      <c r="AI10" s="11" t="inlineStr">
        <is>
          <t>#ERROR!</t>
        </is>
      </c>
      <c r="AJ10" s="11" t="inlineStr">
        <is>
          <t>#ERROR!</t>
        </is>
      </c>
    </row>
    <row customHeight="1" ht="30" r="11" s="29">
      <c r="A11" s="154" t="n"/>
      <c r="B11" s="11" t="inlineStr">
        <is>
          <t>成績</t>
        </is>
      </c>
      <c r="C11" s="11" t="n"/>
      <c r="D11" s="11" t="n"/>
      <c r="E11" s="11" t="n"/>
      <c r="F11" s="11" t="n"/>
      <c r="G11" s="154" t="n"/>
      <c r="H11" s="11" t="inlineStr">
        <is>
          <t>成績</t>
        </is>
      </c>
      <c r="I11" s="11" t="n"/>
      <c r="J11" s="11" t="n"/>
      <c r="K11" s="11" t="n"/>
      <c r="L11" s="11" t="n"/>
      <c r="M11" s="154" t="n"/>
      <c r="N11" s="11" t="inlineStr">
        <is>
          <t>成績</t>
        </is>
      </c>
      <c r="O11" s="11" t="n"/>
      <c r="P11" s="11" t="n"/>
      <c r="Q11" s="11" t="n"/>
      <c r="R11" s="11" t="n"/>
      <c r="S11" s="154" t="n"/>
      <c r="T11" s="11" t="inlineStr">
        <is>
          <t>成績</t>
        </is>
      </c>
      <c r="U11" s="11" t="n"/>
      <c r="V11" s="11" t="n"/>
      <c r="W11" s="11" t="n"/>
      <c r="X11" s="11" t="n"/>
      <c r="Y11" s="154" t="n"/>
      <c r="Z11" s="11" t="inlineStr">
        <is>
          <t>成績</t>
        </is>
      </c>
      <c r="AA11" s="11" t="n"/>
      <c r="AB11" s="11" t="n"/>
      <c r="AC11" s="11" t="n"/>
      <c r="AD11" s="11" t="n"/>
      <c r="AE11" s="154" t="n"/>
      <c r="AF11" s="11" t="inlineStr">
        <is>
          <t>成績</t>
        </is>
      </c>
      <c r="AG11" s="11" t="n"/>
      <c r="AH11" s="11" t="n"/>
      <c r="AI11" s="11" t="n"/>
      <c r="AJ11" s="11" t="n"/>
    </row>
    <row customHeight="1" ht="12" r="12" s="2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</row>
    <row customHeight="1" ht="24.75" r="13" s="29">
      <c r="A13" s="11">
        <f>A8+1</f>
        <v/>
      </c>
      <c r="B13" s="11" t="inlineStr">
        <is>
          <t>編號</t>
        </is>
      </c>
      <c r="C13" s="11" t="inlineStr">
        <is>
          <t>#ERROR!</t>
        </is>
      </c>
      <c r="D13" s="11" t="inlineStr">
        <is>
          <t>#ERROR!</t>
        </is>
      </c>
      <c r="E13" s="11" t="inlineStr">
        <is>
          <t>#ERROR!</t>
        </is>
      </c>
      <c r="F13" s="11" t="inlineStr">
        <is>
          <t>#ERROR!</t>
        </is>
      </c>
      <c r="G13" s="11">
        <f>G8+1</f>
        <v/>
      </c>
      <c r="H13" s="11" t="inlineStr">
        <is>
          <t>編號</t>
        </is>
      </c>
      <c r="I13" s="11" t="inlineStr">
        <is>
          <t>#ERROR!</t>
        </is>
      </c>
      <c r="J13" s="11" t="inlineStr">
        <is>
          <t>#ERROR!</t>
        </is>
      </c>
      <c r="K13" s="11" t="inlineStr">
        <is>
          <t>#ERROR!</t>
        </is>
      </c>
      <c r="L13" s="11" t="inlineStr">
        <is>
          <t>#ERROR!</t>
        </is>
      </c>
      <c r="M13" s="11">
        <f>M8+1</f>
        <v/>
      </c>
      <c r="N13" s="11" t="inlineStr">
        <is>
          <t>編號</t>
        </is>
      </c>
      <c r="O13" s="11" t="inlineStr">
        <is>
          <t>#ERROR!</t>
        </is>
      </c>
      <c r="P13" s="11" t="inlineStr">
        <is>
          <t>#ERROR!</t>
        </is>
      </c>
      <c r="Q13" s="11" t="inlineStr">
        <is>
          <t>#ERROR!</t>
        </is>
      </c>
      <c r="R13" s="11" t="inlineStr">
        <is>
          <t>#ERROR!</t>
        </is>
      </c>
      <c r="S13" s="11">
        <f>S8+1</f>
        <v/>
      </c>
      <c r="T13" s="11" t="inlineStr">
        <is>
          <t>編號</t>
        </is>
      </c>
      <c r="U13" s="11" t="inlineStr">
        <is>
          <t>#ERROR!</t>
        </is>
      </c>
      <c r="V13" s="11" t="inlineStr">
        <is>
          <t>#ERROR!</t>
        </is>
      </c>
      <c r="W13" s="11" t="inlineStr">
        <is>
          <t>#ERROR!</t>
        </is>
      </c>
      <c r="X13" s="11" t="inlineStr">
        <is>
          <t>#ERROR!</t>
        </is>
      </c>
      <c r="Y13" s="11">
        <f>Y8+1</f>
        <v/>
      </c>
      <c r="Z13" s="11" t="inlineStr">
        <is>
          <t>編號</t>
        </is>
      </c>
      <c r="AA13" s="11" t="inlineStr">
        <is>
          <t>#ERROR!</t>
        </is>
      </c>
      <c r="AB13" s="11" t="inlineStr">
        <is>
          <t>#ERROR!</t>
        </is>
      </c>
      <c r="AC13" s="11" t="inlineStr">
        <is>
          <t>#ERROR!</t>
        </is>
      </c>
      <c r="AD13" s="11" t="inlineStr">
        <is>
          <t>#ERROR!</t>
        </is>
      </c>
      <c r="AE13" s="11">
        <f>AE8+1</f>
        <v/>
      </c>
      <c r="AF13" s="11" t="inlineStr">
        <is>
          <t>編號</t>
        </is>
      </c>
      <c r="AG13" s="11" t="inlineStr">
        <is>
          <t>#ERROR!</t>
        </is>
      </c>
      <c r="AH13" s="11" t="inlineStr">
        <is>
          <t>#ERROR!</t>
        </is>
      </c>
      <c r="AI13" s="11" t="inlineStr">
        <is>
          <t>#ERROR!</t>
        </is>
      </c>
      <c r="AJ13" s="11" t="inlineStr">
        <is>
          <t>#ERROR!</t>
        </is>
      </c>
    </row>
    <row customHeight="1" ht="24.75" r="14" s="29">
      <c r="A14" s="221" t="n"/>
      <c r="B14" s="11" t="inlineStr">
        <is>
          <t>學校</t>
        </is>
      </c>
      <c r="C14" s="11" t="inlineStr">
        <is>
          <t>#ERROR!</t>
        </is>
      </c>
      <c r="D14" s="11" t="inlineStr">
        <is>
          <t>#ERROR!</t>
        </is>
      </c>
      <c r="E14" s="11" t="inlineStr">
        <is>
          <t>#ERROR!</t>
        </is>
      </c>
      <c r="F14" s="11" t="inlineStr">
        <is>
          <t>#ERROR!</t>
        </is>
      </c>
      <c r="G14" s="221" t="n"/>
      <c r="H14" s="11" t="inlineStr">
        <is>
          <t>學校</t>
        </is>
      </c>
      <c r="I14" s="11" t="inlineStr">
        <is>
          <t>#ERROR!</t>
        </is>
      </c>
      <c r="J14" s="11" t="inlineStr">
        <is>
          <t>#ERROR!</t>
        </is>
      </c>
      <c r="K14" s="11" t="inlineStr">
        <is>
          <t>#ERROR!</t>
        </is>
      </c>
      <c r="L14" s="11" t="inlineStr">
        <is>
          <t>#ERROR!</t>
        </is>
      </c>
      <c r="M14" s="221" t="n"/>
      <c r="N14" s="11" t="inlineStr">
        <is>
          <t>學校</t>
        </is>
      </c>
      <c r="O14" s="11" t="inlineStr">
        <is>
          <t>#ERROR!</t>
        </is>
      </c>
      <c r="P14" s="11" t="inlineStr">
        <is>
          <t>#ERROR!</t>
        </is>
      </c>
      <c r="Q14" s="11" t="inlineStr">
        <is>
          <t>#ERROR!</t>
        </is>
      </c>
      <c r="R14" s="11" t="inlineStr">
        <is>
          <t>#ERROR!</t>
        </is>
      </c>
      <c r="S14" s="221" t="n"/>
      <c r="T14" s="11" t="inlineStr">
        <is>
          <t>學校</t>
        </is>
      </c>
      <c r="U14" s="11" t="inlineStr">
        <is>
          <t>#ERROR!</t>
        </is>
      </c>
      <c r="V14" s="11" t="inlineStr">
        <is>
          <t>#ERROR!</t>
        </is>
      </c>
      <c r="W14" s="11" t="inlineStr">
        <is>
          <t>#ERROR!</t>
        </is>
      </c>
      <c r="X14" s="11" t="inlineStr">
        <is>
          <t>#ERROR!</t>
        </is>
      </c>
      <c r="Y14" s="221" t="n"/>
      <c r="Z14" s="11" t="inlineStr">
        <is>
          <t>學校</t>
        </is>
      </c>
      <c r="AA14" s="11" t="inlineStr">
        <is>
          <t>#ERROR!</t>
        </is>
      </c>
      <c r="AB14" s="11" t="inlineStr">
        <is>
          <t>#ERROR!</t>
        </is>
      </c>
      <c r="AC14" s="11" t="inlineStr">
        <is>
          <t>#ERROR!</t>
        </is>
      </c>
      <c r="AD14" s="11" t="inlineStr">
        <is>
          <t>#ERROR!</t>
        </is>
      </c>
      <c r="AE14" s="221" t="n"/>
      <c r="AF14" s="11" t="inlineStr">
        <is>
          <t>學校</t>
        </is>
      </c>
      <c r="AG14" s="11" t="inlineStr">
        <is>
          <t>#ERROR!</t>
        </is>
      </c>
      <c r="AH14" s="11" t="inlineStr">
        <is>
          <t>#ERROR!</t>
        </is>
      </c>
      <c r="AI14" s="11" t="inlineStr">
        <is>
          <t>#ERROR!</t>
        </is>
      </c>
      <c r="AJ14" s="11" t="inlineStr">
        <is>
          <t>#ERROR!</t>
        </is>
      </c>
    </row>
    <row customHeight="1" ht="24.75" r="15" s="29">
      <c r="A15" s="221" t="n"/>
      <c r="B15" s="11" t="inlineStr">
        <is>
          <t>姓名</t>
        </is>
      </c>
      <c r="C15" s="11" t="inlineStr">
        <is>
          <t>#ERROR!</t>
        </is>
      </c>
      <c r="D15" s="11" t="inlineStr">
        <is>
          <t>#ERROR!</t>
        </is>
      </c>
      <c r="E15" s="11" t="inlineStr">
        <is>
          <t>#ERROR!</t>
        </is>
      </c>
      <c r="F15" s="11" t="inlineStr">
        <is>
          <t>#ERROR!</t>
        </is>
      </c>
      <c r="G15" s="221" t="n"/>
      <c r="H15" s="11" t="inlineStr">
        <is>
          <t>姓名</t>
        </is>
      </c>
      <c r="I15" s="11" t="inlineStr">
        <is>
          <t>#ERROR!</t>
        </is>
      </c>
      <c r="J15" s="11" t="inlineStr">
        <is>
          <t>#ERROR!</t>
        </is>
      </c>
      <c r="K15" s="11" t="inlineStr">
        <is>
          <t>#ERROR!</t>
        </is>
      </c>
      <c r="L15" s="11" t="inlineStr">
        <is>
          <t>#ERROR!</t>
        </is>
      </c>
      <c r="M15" s="221" t="n"/>
      <c r="N15" s="11" t="inlineStr">
        <is>
          <t>姓名</t>
        </is>
      </c>
      <c r="O15" s="11" t="inlineStr">
        <is>
          <t>#ERROR!</t>
        </is>
      </c>
      <c r="P15" s="11" t="inlineStr">
        <is>
          <t>#ERROR!</t>
        </is>
      </c>
      <c r="Q15" s="11" t="inlineStr">
        <is>
          <t>#ERROR!</t>
        </is>
      </c>
      <c r="R15" s="11" t="inlineStr">
        <is>
          <t>#ERROR!</t>
        </is>
      </c>
      <c r="S15" s="221" t="n"/>
      <c r="T15" s="11" t="inlineStr">
        <is>
          <t>姓名</t>
        </is>
      </c>
      <c r="U15" s="11" t="inlineStr">
        <is>
          <t>#ERROR!</t>
        </is>
      </c>
      <c r="V15" s="11" t="inlineStr">
        <is>
          <t>#ERROR!</t>
        </is>
      </c>
      <c r="W15" s="11" t="inlineStr">
        <is>
          <t>#ERROR!</t>
        </is>
      </c>
      <c r="X15" s="11" t="inlineStr">
        <is>
          <t>#ERROR!</t>
        </is>
      </c>
      <c r="Y15" s="221" t="n"/>
      <c r="Z15" s="11" t="inlineStr">
        <is>
          <t>姓名</t>
        </is>
      </c>
      <c r="AA15" s="11" t="inlineStr">
        <is>
          <t>#ERROR!</t>
        </is>
      </c>
      <c r="AB15" s="11" t="inlineStr">
        <is>
          <t>#ERROR!</t>
        </is>
      </c>
      <c r="AC15" s="11" t="inlineStr">
        <is>
          <t>#ERROR!</t>
        </is>
      </c>
      <c r="AD15" s="11" t="inlineStr">
        <is>
          <t>#ERROR!</t>
        </is>
      </c>
      <c r="AE15" s="221" t="n"/>
      <c r="AF15" s="11" t="inlineStr">
        <is>
          <t>姓名</t>
        </is>
      </c>
      <c r="AG15" s="11" t="inlineStr">
        <is>
          <t>#ERROR!</t>
        </is>
      </c>
      <c r="AH15" s="11" t="inlineStr">
        <is>
          <t>#ERROR!</t>
        </is>
      </c>
      <c r="AI15" s="11" t="inlineStr">
        <is>
          <t>#ERROR!</t>
        </is>
      </c>
      <c r="AJ15" s="11" t="inlineStr">
        <is>
          <t>#ERROR!</t>
        </is>
      </c>
    </row>
    <row customHeight="1" ht="30" r="16" s="29">
      <c r="A16" s="154" t="n"/>
      <c r="B16" s="11" t="inlineStr">
        <is>
          <t>成績</t>
        </is>
      </c>
      <c r="C16" s="11" t="n"/>
      <c r="D16" s="11" t="n"/>
      <c r="E16" s="11" t="n"/>
      <c r="F16" s="11" t="n"/>
      <c r="G16" s="154" t="n"/>
      <c r="H16" s="11" t="inlineStr">
        <is>
          <t>成績</t>
        </is>
      </c>
      <c r="I16" s="11" t="n"/>
      <c r="J16" s="11" t="n"/>
      <c r="K16" s="11" t="n"/>
      <c r="L16" s="11" t="n"/>
      <c r="M16" s="154" t="n"/>
      <c r="N16" s="11" t="inlineStr">
        <is>
          <t>成績</t>
        </is>
      </c>
      <c r="O16" s="11" t="n"/>
      <c r="P16" s="11" t="n"/>
      <c r="Q16" s="11" t="n"/>
      <c r="R16" s="11" t="n"/>
      <c r="S16" s="154" t="n"/>
      <c r="T16" s="11" t="inlineStr">
        <is>
          <t>成績</t>
        </is>
      </c>
      <c r="U16" s="11" t="n"/>
      <c r="V16" s="11" t="n"/>
      <c r="W16" s="11" t="n"/>
      <c r="X16" s="11" t="n"/>
      <c r="Y16" s="154" t="n"/>
      <c r="Z16" s="11" t="inlineStr">
        <is>
          <t>成績</t>
        </is>
      </c>
      <c r="AA16" s="11" t="n"/>
      <c r="AB16" s="11" t="n"/>
      <c r="AC16" s="11" t="n"/>
      <c r="AD16" s="11" t="n"/>
      <c r="AE16" s="154" t="n"/>
      <c r="AF16" s="11" t="inlineStr">
        <is>
          <t>成績</t>
        </is>
      </c>
      <c r="AG16" s="11" t="n"/>
      <c r="AH16" s="11" t="n"/>
      <c r="AI16" s="11" t="n"/>
      <c r="AJ16" s="11" t="n"/>
    </row>
    <row customHeight="1" ht="12" r="17" s="29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</row>
    <row customHeight="1" ht="24.75" r="18" s="29">
      <c r="A18" s="11" t="n"/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  <c r="AH18" s="11" t="n"/>
      <c r="AI18" s="11" t="n"/>
      <c r="AJ18" s="11" t="n"/>
    </row>
    <row customHeight="1" ht="24.75" r="19" s="29">
      <c r="A19" s="221" t="n"/>
      <c r="B19" s="11" t="n"/>
      <c r="C19" s="11" t="n"/>
      <c r="D19" s="11" t="n"/>
      <c r="E19" s="11" t="n"/>
      <c r="F19" s="11" t="n"/>
      <c r="G19" s="221" t="n"/>
      <c r="H19" s="11" t="n"/>
      <c r="I19" s="11" t="n"/>
      <c r="J19" s="11" t="n"/>
      <c r="K19" s="11" t="n"/>
      <c r="L19" s="11" t="n"/>
      <c r="M19" s="221" t="n"/>
      <c r="N19" s="11" t="n"/>
      <c r="O19" s="11" t="n"/>
      <c r="P19" s="11" t="n"/>
      <c r="Q19" s="11" t="n"/>
      <c r="R19" s="11" t="n"/>
      <c r="S19" s="221" t="n"/>
      <c r="T19" s="11" t="n"/>
      <c r="U19" s="11" t="n"/>
      <c r="V19" s="11" t="n"/>
      <c r="W19" s="11" t="n"/>
      <c r="X19" s="11" t="n"/>
      <c r="Y19" s="221" t="n"/>
      <c r="Z19" s="11" t="n"/>
      <c r="AA19" s="11" t="n"/>
      <c r="AB19" s="11" t="n"/>
      <c r="AC19" s="11" t="n"/>
      <c r="AD19" s="11" t="n"/>
      <c r="AE19" s="221" t="n"/>
      <c r="AF19" s="11" t="n"/>
      <c r="AG19" s="11" t="n"/>
      <c r="AH19" s="11" t="n"/>
      <c r="AI19" s="11" t="n"/>
      <c r="AJ19" s="11" t="n"/>
    </row>
    <row customHeight="1" ht="24.75" r="20" s="29">
      <c r="A20" s="221" t="n"/>
      <c r="B20" s="11" t="n"/>
      <c r="C20" s="11" t="n"/>
      <c r="D20" s="11" t="n"/>
      <c r="E20" s="11" t="n"/>
      <c r="F20" s="11" t="n"/>
      <c r="G20" s="221" t="n"/>
      <c r="H20" s="11" t="n"/>
      <c r="I20" s="11" t="n"/>
      <c r="J20" s="11" t="n"/>
      <c r="K20" s="11" t="n"/>
      <c r="L20" s="11" t="n"/>
      <c r="M20" s="221" t="n"/>
      <c r="N20" s="11" t="n"/>
      <c r="O20" s="11" t="n"/>
      <c r="P20" s="11" t="n"/>
      <c r="Q20" s="11" t="n"/>
      <c r="R20" s="11" t="n"/>
      <c r="S20" s="221" t="n"/>
      <c r="T20" s="11" t="n"/>
      <c r="U20" s="11" t="n"/>
      <c r="V20" s="11" t="n"/>
      <c r="W20" s="11" t="n"/>
      <c r="X20" s="11" t="n"/>
      <c r="Y20" s="221" t="n"/>
      <c r="Z20" s="11" t="n"/>
      <c r="AA20" s="11" t="n"/>
      <c r="AB20" s="11" t="n"/>
      <c r="AC20" s="11" t="n"/>
      <c r="AD20" s="11" t="n"/>
      <c r="AE20" s="221" t="n"/>
      <c r="AF20" s="11" t="n"/>
      <c r="AG20" s="11" t="n"/>
      <c r="AH20" s="11" t="n"/>
      <c r="AI20" s="11" t="n"/>
      <c r="AJ20" s="11" t="n"/>
    </row>
    <row customHeight="1" ht="30" r="21" s="29">
      <c r="A21" s="154" t="n"/>
      <c r="B21" s="11" t="n"/>
      <c r="C21" s="11" t="n"/>
      <c r="D21" s="11" t="n"/>
      <c r="E21" s="11" t="n"/>
      <c r="F21" s="11" t="n"/>
      <c r="G21" s="154" t="n"/>
      <c r="H21" s="11" t="n"/>
      <c r="I21" s="11" t="n"/>
      <c r="J21" s="11" t="n"/>
      <c r="K21" s="11" t="n"/>
      <c r="L21" s="11" t="n"/>
      <c r="M21" s="154" t="n"/>
      <c r="N21" s="11" t="n"/>
      <c r="O21" s="11" t="n"/>
      <c r="P21" s="11" t="n"/>
      <c r="Q21" s="11" t="n"/>
      <c r="R21" s="11" t="n"/>
      <c r="S21" s="154" t="n"/>
      <c r="T21" s="11" t="n"/>
      <c r="U21" s="11" t="n"/>
      <c r="V21" s="11" t="n"/>
      <c r="W21" s="11" t="n"/>
      <c r="X21" s="11" t="n"/>
      <c r="Y21" s="154" t="n"/>
      <c r="Z21" s="11" t="n"/>
      <c r="AA21" s="11" t="n"/>
      <c r="AB21" s="11" t="n"/>
      <c r="AC21" s="11" t="n"/>
      <c r="AD21" s="11" t="n"/>
      <c r="AE21" s="154" t="n"/>
      <c r="AF21" s="11" t="n"/>
      <c r="AG21" s="11" t="n"/>
      <c r="AH21" s="11" t="n"/>
      <c r="AI21" s="11" t="n"/>
      <c r="AJ21" s="11" t="n"/>
    </row>
    <row customHeight="1" ht="12" r="22" s="29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</row>
    <row customHeight="1" ht="24.75" r="23" s="29">
      <c r="A23" s="11" t="n"/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1" t="n"/>
      <c r="AF23" s="11" t="n"/>
      <c r="AG23" s="11" t="n"/>
      <c r="AH23" s="11" t="n"/>
      <c r="AI23" s="11" t="n"/>
      <c r="AJ23" s="11" t="n"/>
    </row>
    <row customHeight="1" ht="24.75" r="24" s="29">
      <c r="A24" s="221" t="n"/>
      <c r="B24" s="11" t="n"/>
      <c r="C24" s="11" t="n"/>
      <c r="D24" s="11" t="n"/>
      <c r="E24" s="11" t="n"/>
      <c r="F24" s="11" t="n"/>
      <c r="G24" s="221" t="n"/>
      <c r="H24" s="11" t="n"/>
      <c r="I24" s="11" t="n"/>
      <c r="J24" s="11" t="n"/>
      <c r="K24" s="11" t="n"/>
      <c r="L24" s="11" t="n"/>
      <c r="M24" s="221" t="n"/>
      <c r="N24" s="11" t="n"/>
      <c r="O24" s="11" t="n"/>
      <c r="P24" s="11" t="n"/>
      <c r="Q24" s="11" t="n"/>
      <c r="R24" s="11" t="n"/>
      <c r="S24" s="221" t="n"/>
      <c r="T24" s="11" t="n"/>
      <c r="U24" s="11" t="n"/>
      <c r="V24" s="11" t="n"/>
      <c r="W24" s="11" t="n"/>
      <c r="X24" s="11" t="n"/>
      <c r="Y24" s="221" t="n"/>
      <c r="Z24" s="11" t="n"/>
      <c r="AA24" s="11" t="n"/>
      <c r="AB24" s="11" t="n"/>
      <c r="AC24" s="11" t="n"/>
      <c r="AD24" s="11" t="n"/>
      <c r="AE24" s="221" t="n"/>
      <c r="AF24" s="11" t="n"/>
      <c r="AG24" s="11" t="n"/>
      <c r="AH24" s="11" t="n"/>
      <c r="AI24" s="11" t="n"/>
      <c r="AJ24" s="11" t="n"/>
    </row>
    <row customHeight="1" ht="24.75" r="25" s="29">
      <c r="A25" s="221" t="n"/>
      <c r="B25" s="11" t="n"/>
      <c r="C25" s="11" t="n"/>
      <c r="D25" s="11" t="n"/>
      <c r="E25" s="11" t="n"/>
      <c r="F25" s="11" t="n"/>
      <c r="G25" s="221" t="n"/>
      <c r="H25" s="11" t="n"/>
      <c r="I25" s="11" t="n"/>
      <c r="J25" s="11" t="n"/>
      <c r="K25" s="11" t="n"/>
      <c r="L25" s="11" t="n"/>
      <c r="M25" s="221" t="n"/>
      <c r="N25" s="11" t="n"/>
      <c r="O25" s="11" t="n"/>
      <c r="P25" s="11" t="n"/>
      <c r="Q25" s="11" t="n"/>
      <c r="R25" s="11" t="n"/>
      <c r="S25" s="221" t="n"/>
      <c r="T25" s="11" t="n"/>
      <c r="U25" s="11" t="n"/>
      <c r="V25" s="11" t="n"/>
      <c r="W25" s="11" t="n"/>
      <c r="X25" s="11" t="n"/>
      <c r="Y25" s="221" t="n"/>
      <c r="Z25" s="11" t="n"/>
      <c r="AA25" s="11" t="n"/>
      <c r="AB25" s="11" t="n"/>
      <c r="AC25" s="11" t="n"/>
      <c r="AD25" s="11" t="n"/>
      <c r="AE25" s="221" t="n"/>
      <c r="AF25" s="11" t="n"/>
      <c r="AG25" s="11" t="n"/>
      <c r="AH25" s="11" t="n"/>
      <c r="AI25" s="11" t="n"/>
      <c r="AJ25" s="11" t="n"/>
    </row>
    <row customHeight="1" ht="30" r="26" s="29">
      <c r="A26" s="154" t="n"/>
      <c r="B26" s="11" t="n"/>
      <c r="C26" s="11" t="n"/>
      <c r="D26" s="11" t="n"/>
      <c r="E26" s="11" t="n"/>
      <c r="F26" s="11" t="n"/>
      <c r="G26" s="154" t="n"/>
      <c r="H26" s="11" t="n"/>
      <c r="I26" s="11" t="n"/>
      <c r="J26" s="11" t="n"/>
      <c r="K26" s="11" t="n"/>
      <c r="L26" s="11" t="n"/>
      <c r="M26" s="154" t="n"/>
      <c r="N26" s="11" t="n"/>
      <c r="O26" s="11" t="n"/>
      <c r="P26" s="11" t="n"/>
      <c r="Q26" s="11" t="n"/>
      <c r="R26" s="11" t="n"/>
      <c r="S26" s="154" t="n"/>
      <c r="T26" s="11" t="n"/>
      <c r="U26" s="11" t="n"/>
      <c r="V26" s="11" t="n"/>
      <c r="W26" s="11" t="n"/>
      <c r="X26" s="11" t="n"/>
      <c r="Y26" s="154" t="n"/>
      <c r="Z26" s="11" t="n"/>
      <c r="AA26" s="11" t="n"/>
      <c r="AB26" s="11" t="n"/>
      <c r="AC26" s="11" t="n"/>
      <c r="AD26" s="11" t="n"/>
      <c r="AE26" s="154" t="n"/>
      <c r="AF26" s="11" t="n"/>
      <c r="AG26" s="11" t="n"/>
      <c r="AH26" s="11" t="n"/>
      <c r="AI26" s="11" t="n"/>
      <c r="AJ26" s="11" t="n"/>
    </row>
    <row customHeight="1" ht="12" r="27" s="29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</row>
    <row customHeight="1" ht="24.75" r="28" s="29">
      <c r="A28" s="11" t="n"/>
      <c r="B28" s="11" t="n"/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  <c r="AE28" s="11" t="n"/>
      <c r="AF28" s="11" t="n"/>
      <c r="AG28" s="11" t="n"/>
      <c r="AH28" s="11" t="n"/>
      <c r="AI28" s="11" t="n"/>
      <c r="AJ28" s="11" t="n"/>
    </row>
    <row customHeight="1" ht="24.75" r="29" s="29">
      <c r="A29" s="221" t="n"/>
      <c r="B29" s="11" t="n"/>
      <c r="C29" s="11" t="n"/>
      <c r="D29" s="11" t="n"/>
      <c r="E29" s="11" t="n"/>
      <c r="F29" s="11" t="n"/>
      <c r="G29" s="221" t="n"/>
      <c r="H29" s="11" t="n"/>
      <c r="I29" s="11" t="n"/>
      <c r="J29" s="11" t="n"/>
      <c r="K29" s="11" t="n"/>
      <c r="L29" s="11" t="n"/>
      <c r="M29" s="221" t="n"/>
      <c r="N29" s="11" t="n"/>
      <c r="O29" s="11" t="n"/>
      <c r="P29" s="11" t="n"/>
      <c r="Q29" s="11" t="n"/>
      <c r="R29" s="11" t="n"/>
      <c r="S29" s="221" t="n"/>
      <c r="T29" s="11" t="n"/>
      <c r="U29" s="11" t="n"/>
      <c r="V29" s="11" t="n"/>
      <c r="W29" s="11" t="n"/>
      <c r="X29" s="11" t="n"/>
      <c r="Y29" s="221" t="n"/>
      <c r="Z29" s="11" t="n"/>
      <c r="AA29" s="11" t="n"/>
      <c r="AB29" s="11" t="n"/>
      <c r="AC29" s="11" t="n"/>
      <c r="AD29" s="11" t="n"/>
      <c r="AE29" s="221" t="n"/>
      <c r="AF29" s="11" t="n"/>
      <c r="AG29" s="11" t="n"/>
      <c r="AH29" s="11" t="n"/>
      <c r="AI29" s="11" t="n"/>
      <c r="AJ29" s="11" t="n"/>
    </row>
    <row customHeight="1" ht="24.75" r="30" s="29">
      <c r="A30" s="221" t="n"/>
      <c r="B30" s="11" t="n"/>
      <c r="C30" s="11" t="n"/>
      <c r="D30" s="11" t="n"/>
      <c r="E30" s="11" t="n"/>
      <c r="F30" s="11" t="n"/>
      <c r="G30" s="221" t="n"/>
      <c r="H30" s="11" t="n"/>
      <c r="I30" s="11" t="n"/>
      <c r="J30" s="11" t="n"/>
      <c r="K30" s="11" t="n"/>
      <c r="L30" s="11" t="n"/>
      <c r="M30" s="221" t="n"/>
      <c r="N30" s="11" t="n"/>
      <c r="O30" s="11" t="n"/>
      <c r="P30" s="11" t="n"/>
      <c r="Q30" s="11" t="n"/>
      <c r="R30" s="11" t="n"/>
      <c r="S30" s="221" t="n"/>
      <c r="T30" s="11" t="n"/>
      <c r="U30" s="11" t="n"/>
      <c r="V30" s="11" t="n"/>
      <c r="W30" s="11" t="n"/>
      <c r="X30" s="11" t="n"/>
      <c r="Y30" s="221" t="n"/>
      <c r="Z30" s="11" t="n"/>
      <c r="AA30" s="11" t="n"/>
      <c r="AB30" s="11" t="n"/>
      <c r="AC30" s="11" t="n"/>
      <c r="AD30" s="11" t="n"/>
      <c r="AE30" s="221" t="n"/>
      <c r="AF30" s="11" t="n"/>
      <c r="AG30" s="11" t="n"/>
      <c r="AH30" s="11" t="n"/>
      <c r="AI30" s="11" t="n"/>
      <c r="AJ30" s="11" t="n"/>
    </row>
    <row customHeight="1" ht="30" r="31" s="29">
      <c r="A31" s="154" t="n"/>
      <c r="B31" s="11" t="n"/>
      <c r="C31" s="11" t="n"/>
      <c r="D31" s="11" t="n"/>
      <c r="E31" s="11" t="n"/>
      <c r="F31" s="11" t="n"/>
      <c r="G31" s="154" t="n"/>
      <c r="H31" s="11" t="n"/>
      <c r="I31" s="11" t="n"/>
      <c r="J31" s="11" t="n"/>
      <c r="K31" s="11" t="n"/>
      <c r="L31" s="11" t="n"/>
      <c r="M31" s="154" t="n"/>
      <c r="N31" s="11" t="n"/>
      <c r="O31" s="11" t="n"/>
      <c r="P31" s="11" t="n"/>
      <c r="Q31" s="11" t="n"/>
      <c r="R31" s="11" t="n"/>
      <c r="S31" s="154" t="n"/>
      <c r="T31" s="11" t="n"/>
      <c r="U31" s="11" t="n"/>
      <c r="V31" s="11" t="n"/>
      <c r="W31" s="11" t="n"/>
      <c r="X31" s="11" t="n"/>
      <c r="Y31" s="154" t="n"/>
      <c r="Z31" s="11" t="n"/>
      <c r="AA31" s="11" t="n"/>
      <c r="AB31" s="11" t="n"/>
      <c r="AC31" s="11" t="n"/>
      <c r="AD31" s="11" t="n"/>
      <c r="AE31" s="154" t="n"/>
      <c r="AF31" s="11" t="n"/>
      <c r="AG31" s="11" t="n"/>
      <c r="AH31" s="11" t="n"/>
      <c r="AI31" s="11" t="n"/>
      <c r="AJ31" s="11" t="n"/>
    </row>
    <row customHeight="1" ht="41.25" r="32" s="29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</row>
    <row customHeight="1" ht="30" r="33" s="29">
      <c r="A33" s="75" t="inlineStr">
        <is>
          <t>分組表</t>
        </is>
      </c>
      <c r="G33" s="75" t="inlineStr">
        <is>
          <t>分組表</t>
        </is>
      </c>
      <c r="M33" s="75" t="inlineStr">
        <is>
          <t>分組表</t>
        </is>
      </c>
      <c r="S33" s="75" t="inlineStr">
        <is>
          <t>分組表</t>
        </is>
      </c>
      <c r="Y33" s="75" t="inlineStr">
        <is>
          <t>分組表</t>
        </is>
      </c>
      <c r="AE33" s="75" t="inlineStr">
        <is>
          <t>分組表</t>
        </is>
      </c>
    </row>
    <row customHeight="1" ht="24.75" r="34" s="29">
      <c r="A34" s="76">
        <f>A$2</f>
        <v/>
      </c>
      <c r="B34" s="76" t="n"/>
      <c r="C34" s="76" t="n"/>
      <c r="D34" s="76" t="n"/>
      <c r="E34" s="76" t="n"/>
      <c r="F34" s="77" t="n">
        <v>100</v>
      </c>
      <c r="G34" s="76">
        <f>G$2</f>
        <v/>
      </c>
      <c r="H34" s="76" t="n"/>
      <c r="I34" s="76" t="n"/>
      <c r="J34" s="76" t="n"/>
      <c r="K34" s="76" t="n"/>
      <c r="L34" s="77" t="n">
        <v>100</v>
      </c>
      <c r="M34" s="76">
        <f>M$2</f>
        <v/>
      </c>
      <c r="N34" s="76" t="n"/>
      <c r="O34" s="76" t="n"/>
      <c r="P34" s="76" t="n"/>
      <c r="Q34" s="76" t="n"/>
      <c r="R34" s="77" t="n">
        <v>100</v>
      </c>
      <c r="S34" s="76">
        <f>S$2</f>
        <v/>
      </c>
      <c r="T34" s="76" t="n"/>
      <c r="U34" s="76" t="n"/>
      <c r="V34" s="76" t="n"/>
      <c r="W34" s="76" t="n"/>
      <c r="X34" s="77" t="n">
        <v>100</v>
      </c>
      <c r="Y34" s="76">
        <f>Y$2</f>
        <v/>
      </c>
      <c r="Z34" s="76" t="n"/>
      <c r="AA34" s="76" t="n"/>
      <c r="AB34" s="76" t="n"/>
      <c r="AC34" s="76" t="n"/>
      <c r="AD34" s="77" t="n">
        <v>100</v>
      </c>
      <c r="AE34" s="76">
        <f>AE$2</f>
        <v/>
      </c>
      <c r="AF34" s="76" t="n"/>
      <c r="AG34" s="76" t="n"/>
      <c r="AH34" s="76" t="n"/>
      <c r="AI34" s="76" t="n"/>
      <c r="AJ34" s="77" t="n">
        <v>100</v>
      </c>
    </row>
    <row customHeight="1" ht="24.75" r="35" s="29">
      <c r="A35" s="11" t="inlineStr">
        <is>
          <t>#ERROR!</t>
        </is>
      </c>
      <c r="B35" s="11" t="inlineStr">
        <is>
          <t>編號</t>
        </is>
      </c>
      <c r="C35" s="11" t="inlineStr">
        <is>
          <t>#ERROR!</t>
        </is>
      </c>
      <c r="D35" s="11" t="inlineStr">
        <is>
          <t>#ERROR!</t>
        </is>
      </c>
      <c r="E35" s="11" t="inlineStr">
        <is>
          <t>#ERROR!</t>
        </is>
      </c>
      <c r="F35" s="11" t="inlineStr">
        <is>
          <t>#ERROR!</t>
        </is>
      </c>
      <c r="G35" s="11" t="inlineStr">
        <is>
          <t>#ERROR!</t>
        </is>
      </c>
      <c r="H35" s="11" t="inlineStr">
        <is>
          <t>編號</t>
        </is>
      </c>
      <c r="I35" s="11" t="inlineStr">
        <is>
          <t>#ERROR!</t>
        </is>
      </c>
      <c r="J35" s="11" t="inlineStr">
        <is>
          <t>#ERROR!</t>
        </is>
      </c>
      <c r="K35" s="11" t="inlineStr">
        <is>
          <t>#ERROR!</t>
        </is>
      </c>
      <c r="L35" s="11" t="inlineStr">
        <is>
          <t>#ERROR!</t>
        </is>
      </c>
      <c r="M35" s="11" t="inlineStr">
        <is>
          <t>#ERROR!</t>
        </is>
      </c>
      <c r="N35" s="11" t="inlineStr">
        <is>
          <t>編號</t>
        </is>
      </c>
      <c r="O35" s="11" t="inlineStr">
        <is>
          <t>#ERROR!</t>
        </is>
      </c>
      <c r="P35" s="11" t="inlineStr">
        <is>
          <t>#ERROR!</t>
        </is>
      </c>
      <c r="Q35" s="11" t="inlineStr">
        <is>
          <t>#ERROR!</t>
        </is>
      </c>
      <c r="R35" s="11" t="inlineStr">
        <is>
          <t>#ERROR!</t>
        </is>
      </c>
      <c r="S35" s="11" t="inlineStr">
        <is>
          <t>#ERROR!</t>
        </is>
      </c>
      <c r="T35" s="11" t="inlineStr">
        <is>
          <t>編號</t>
        </is>
      </c>
      <c r="U35" s="11" t="inlineStr">
        <is>
          <t>#ERROR!</t>
        </is>
      </c>
      <c r="V35" s="11" t="inlineStr">
        <is>
          <t>#ERROR!</t>
        </is>
      </c>
      <c r="W35" s="11" t="inlineStr">
        <is>
          <t>#ERROR!</t>
        </is>
      </c>
      <c r="X35" s="11" t="inlineStr">
        <is>
          <t>#ERROR!</t>
        </is>
      </c>
      <c r="Y35" s="11" t="inlineStr">
        <is>
          <t>#ERROR!</t>
        </is>
      </c>
      <c r="Z35" s="11" t="inlineStr">
        <is>
          <t>編號</t>
        </is>
      </c>
      <c r="AA35" s="11" t="inlineStr">
        <is>
          <t>#ERROR!</t>
        </is>
      </c>
      <c r="AB35" s="11" t="inlineStr">
        <is>
          <t>#ERROR!</t>
        </is>
      </c>
      <c r="AC35" s="11" t="inlineStr">
        <is>
          <t>#ERROR!</t>
        </is>
      </c>
      <c r="AD35" s="11" t="inlineStr">
        <is>
          <t>#ERROR!</t>
        </is>
      </c>
      <c r="AE35" s="11" t="inlineStr">
        <is>
          <t>#ERROR!</t>
        </is>
      </c>
      <c r="AF35" s="11" t="inlineStr">
        <is>
          <t>編號</t>
        </is>
      </c>
      <c r="AG35" s="11" t="inlineStr">
        <is>
          <t>#ERROR!</t>
        </is>
      </c>
      <c r="AH35" s="11" t="inlineStr">
        <is>
          <t>#ERROR!</t>
        </is>
      </c>
      <c r="AI35" s="11" t="inlineStr">
        <is>
          <t>#ERROR!</t>
        </is>
      </c>
      <c r="AJ35" s="11" t="inlineStr">
        <is>
          <t>#ERROR!</t>
        </is>
      </c>
    </row>
    <row customHeight="1" ht="24.75" r="36" s="29">
      <c r="A36" s="221" t="n"/>
      <c r="B36" s="11" t="inlineStr">
        <is>
          <t>學校</t>
        </is>
      </c>
      <c r="C36" s="11" t="inlineStr">
        <is>
          <t>#ERROR!</t>
        </is>
      </c>
      <c r="D36" s="11" t="inlineStr">
        <is>
          <t>#ERROR!</t>
        </is>
      </c>
      <c r="E36" s="11" t="inlineStr">
        <is>
          <t>#ERROR!</t>
        </is>
      </c>
      <c r="F36" s="11" t="inlineStr">
        <is>
          <t>#ERROR!</t>
        </is>
      </c>
      <c r="G36" s="221" t="n"/>
      <c r="H36" s="11" t="inlineStr">
        <is>
          <t>學校</t>
        </is>
      </c>
      <c r="I36" s="11" t="inlineStr">
        <is>
          <t>#ERROR!</t>
        </is>
      </c>
      <c r="J36" s="11" t="inlineStr">
        <is>
          <t>#ERROR!</t>
        </is>
      </c>
      <c r="K36" s="11" t="inlineStr">
        <is>
          <t>#ERROR!</t>
        </is>
      </c>
      <c r="L36" s="11" t="inlineStr">
        <is>
          <t>#ERROR!</t>
        </is>
      </c>
      <c r="M36" s="221" t="n"/>
      <c r="N36" s="11" t="inlineStr">
        <is>
          <t>學校</t>
        </is>
      </c>
      <c r="O36" s="11" t="inlineStr">
        <is>
          <t>#ERROR!</t>
        </is>
      </c>
      <c r="P36" s="11" t="inlineStr">
        <is>
          <t>#ERROR!</t>
        </is>
      </c>
      <c r="Q36" s="11" t="inlineStr">
        <is>
          <t>#ERROR!</t>
        </is>
      </c>
      <c r="R36" s="11" t="inlineStr">
        <is>
          <t>#ERROR!</t>
        </is>
      </c>
      <c r="S36" s="221" t="n"/>
      <c r="T36" s="11" t="inlineStr">
        <is>
          <t>學校</t>
        </is>
      </c>
      <c r="U36" s="11" t="inlineStr">
        <is>
          <t>#ERROR!</t>
        </is>
      </c>
      <c r="V36" s="11" t="inlineStr">
        <is>
          <t>#ERROR!</t>
        </is>
      </c>
      <c r="W36" s="11" t="inlineStr">
        <is>
          <t>#ERROR!</t>
        </is>
      </c>
      <c r="X36" s="11" t="inlineStr">
        <is>
          <t>#ERROR!</t>
        </is>
      </c>
      <c r="Y36" s="221" t="n"/>
      <c r="Z36" s="11" t="inlineStr">
        <is>
          <t>學校</t>
        </is>
      </c>
      <c r="AA36" s="11" t="inlineStr">
        <is>
          <t>#ERROR!</t>
        </is>
      </c>
      <c r="AB36" s="11" t="inlineStr">
        <is>
          <t>#ERROR!</t>
        </is>
      </c>
      <c r="AC36" s="11" t="inlineStr">
        <is>
          <t>#ERROR!</t>
        </is>
      </c>
      <c r="AD36" s="11" t="inlineStr">
        <is>
          <t>#ERROR!</t>
        </is>
      </c>
      <c r="AE36" s="221" t="n"/>
      <c r="AF36" s="11" t="inlineStr">
        <is>
          <t>學校</t>
        </is>
      </c>
      <c r="AG36" s="11" t="inlineStr">
        <is>
          <t>#ERROR!</t>
        </is>
      </c>
      <c r="AH36" s="11" t="inlineStr">
        <is>
          <t>#ERROR!</t>
        </is>
      </c>
      <c r="AI36" s="11" t="inlineStr">
        <is>
          <t>#ERROR!</t>
        </is>
      </c>
      <c r="AJ36" s="11" t="inlineStr">
        <is>
          <t>#ERROR!</t>
        </is>
      </c>
    </row>
    <row customHeight="1" ht="24.75" r="37" s="29">
      <c r="A37" s="221" t="n"/>
      <c r="B37" s="11" t="inlineStr">
        <is>
          <t>姓名</t>
        </is>
      </c>
      <c r="C37" s="11" t="inlineStr">
        <is>
          <t>#ERROR!</t>
        </is>
      </c>
      <c r="D37" s="11" t="inlineStr">
        <is>
          <t>#ERROR!</t>
        </is>
      </c>
      <c r="E37" s="11" t="inlineStr">
        <is>
          <t>#ERROR!</t>
        </is>
      </c>
      <c r="F37" s="11" t="inlineStr">
        <is>
          <t>#ERROR!</t>
        </is>
      </c>
      <c r="G37" s="221" t="n"/>
      <c r="H37" s="11" t="inlineStr">
        <is>
          <t>姓名</t>
        </is>
      </c>
      <c r="I37" s="11" t="inlineStr">
        <is>
          <t>#ERROR!</t>
        </is>
      </c>
      <c r="J37" s="11" t="inlineStr">
        <is>
          <t>#ERROR!</t>
        </is>
      </c>
      <c r="K37" s="11" t="inlineStr">
        <is>
          <t>#ERROR!</t>
        </is>
      </c>
      <c r="L37" s="11" t="inlineStr">
        <is>
          <t>#ERROR!</t>
        </is>
      </c>
      <c r="M37" s="221" t="n"/>
      <c r="N37" s="11" t="inlineStr">
        <is>
          <t>姓名</t>
        </is>
      </c>
      <c r="O37" s="11" t="inlineStr">
        <is>
          <t>#ERROR!</t>
        </is>
      </c>
      <c r="P37" s="11" t="inlineStr">
        <is>
          <t>#ERROR!</t>
        </is>
      </c>
      <c r="Q37" s="11" t="inlineStr">
        <is>
          <t>#ERROR!</t>
        </is>
      </c>
      <c r="R37" s="11" t="inlineStr">
        <is>
          <t>#ERROR!</t>
        </is>
      </c>
      <c r="S37" s="221" t="n"/>
      <c r="T37" s="11" t="inlineStr">
        <is>
          <t>姓名</t>
        </is>
      </c>
      <c r="U37" s="11" t="inlineStr">
        <is>
          <t>#ERROR!</t>
        </is>
      </c>
      <c r="V37" s="11" t="inlineStr">
        <is>
          <t>#ERROR!</t>
        </is>
      </c>
      <c r="W37" s="11" t="inlineStr">
        <is>
          <t>#ERROR!</t>
        </is>
      </c>
      <c r="X37" s="11" t="inlineStr">
        <is>
          <t>#ERROR!</t>
        </is>
      </c>
      <c r="Y37" s="221" t="n"/>
      <c r="Z37" s="11" t="inlineStr">
        <is>
          <t>姓名</t>
        </is>
      </c>
      <c r="AA37" s="11" t="inlineStr">
        <is>
          <t>#ERROR!</t>
        </is>
      </c>
      <c r="AB37" s="11" t="inlineStr">
        <is>
          <t>#ERROR!</t>
        </is>
      </c>
      <c r="AC37" s="11" t="inlineStr">
        <is>
          <t>#ERROR!</t>
        </is>
      </c>
      <c r="AD37" s="11" t="inlineStr">
        <is>
          <t>#ERROR!</t>
        </is>
      </c>
      <c r="AE37" s="221" t="n"/>
      <c r="AF37" s="11" t="inlineStr">
        <is>
          <t>姓名</t>
        </is>
      </c>
      <c r="AG37" s="11" t="inlineStr">
        <is>
          <t>#ERROR!</t>
        </is>
      </c>
      <c r="AH37" s="11" t="inlineStr">
        <is>
          <t>#ERROR!</t>
        </is>
      </c>
      <c r="AI37" s="11" t="inlineStr">
        <is>
          <t>#ERROR!</t>
        </is>
      </c>
      <c r="AJ37" s="11" t="inlineStr">
        <is>
          <t>#ERROR!</t>
        </is>
      </c>
    </row>
    <row customHeight="1" ht="30" r="38" s="29">
      <c r="A38" s="154" t="n"/>
      <c r="B38" s="11" t="inlineStr">
        <is>
          <t>成績</t>
        </is>
      </c>
      <c r="C38" s="11" t="inlineStr">
        <is>
          <t>#ERROR!</t>
        </is>
      </c>
      <c r="D38" s="11" t="inlineStr">
        <is>
          <t>#ERROR!</t>
        </is>
      </c>
      <c r="E38" s="11" t="inlineStr">
        <is>
          <t>#ERROR!</t>
        </is>
      </c>
      <c r="F38" s="11" t="inlineStr">
        <is>
          <t>#ERROR!</t>
        </is>
      </c>
      <c r="G38" s="154" t="n"/>
      <c r="H38" s="11" t="inlineStr">
        <is>
          <t>成績</t>
        </is>
      </c>
      <c r="I38" s="11" t="inlineStr">
        <is>
          <t>#ERROR!</t>
        </is>
      </c>
      <c r="J38" s="11" t="inlineStr">
        <is>
          <t>#ERROR!</t>
        </is>
      </c>
      <c r="K38" s="11" t="inlineStr">
        <is>
          <t>#ERROR!</t>
        </is>
      </c>
      <c r="L38" s="11" t="inlineStr">
        <is>
          <t>#ERROR!</t>
        </is>
      </c>
      <c r="M38" s="154" t="n"/>
      <c r="N38" s="11" t="inlineStr">
        <is>
          <t>成績</t>
        </is>
      </c>
      <c r="O38" s="11" t="inlineStr">
        <is>
          <t>#ERROR!</t>
        </is>
      </c>
      <c r="P38" s="11" t="inlineStr">
        <is>
          <t>#ERROR!</t>
        </is>
      </c>
      <c r="Q38" s="11" t="inlineStr">
        <is>
          <t>#ERROR!</t>
        </is>
      </c>
      <c r="R38" s="11" t="inlineStr">
        <is>
          <t>#ERROR!</t>
        </is>
      </c>
      <c r="S38" s="154" t="n"/>
      <c r="T38" s="11" t="inlineStr">
        <is>
          <t>成績</t>
        </is>
      </c>
      <c r="U38" s="11" t="inlineStr">
        <is>
          <t>#ERROR!</t>
        </is>
      </c>
      <c r="V38" s="11" t="inlineStr">
        <is>
          <t>#ERROR!</t>
        </is>
      </c>
      <c r="W38" s="11" t="inlineStr">
        <is>
          <t>#ERROR!</t>
        </is>
      </c>
      <c r="X38" s="11" t="inlineStr">
        <is>
          <t>#ERROR!</t>
        </is>
      </c>
      <c r="Y38" s="154" t="n"/>
      <c r="Z38" s="11" t="inlineStr">
        <is>
          <t>成績</t>
        </is>
      </c>
      <c r="AA38" s="11" t="inlineStr">
        <is>
          <t>#ERROR!</t>
        </is>
      </c>
      <c r="AB38" s="11" t="inlineStr">
        <is>
          <t>#ERROR!</t>
        </is>
      </c>
      <c r="AC38" s="11" t="inlineStr">
        <is>
          <t>#ERROR!</t>
        </is>
      </c>
      <c r="AD38" s="11" t="inlineStr">
        <is>
          <t>#ERROR!</t>
        </is>
      </c>
      <c r="AE38" s="154" t="n"/>
      <c r="AF38" s="11" t="inlineStr">
        <is>
          <t>成績</t>
        </is>
      </c>
      <c r="AG38" s="11" t="inlineStr">
        <is>
          <t>#ERROR!</t>
        </is>
      </c>
      <c r="AH38" s="11" t="inlineStr">
        <is>
          <t>#ERROR!</t>
        </is>
      </c>
      <c r="AI38" s="11" t="inlineStr">
        <is>
          <t>#ERROR!</t>
        </is>
      </c>
      <c r="AJ38" s="11" t="inlineStr">
        <is>
          <t>#ERROR!</t>
        </is>
      </c>
    </row>
    <row customHeight="1" ht="12" r="39" s="29">
      <c r="A39" s="3" t="n"/>
      <c r="B39" s="3" t="n"/>
      <c r="C39" s="11" t="inlineStr">
        <is>
          <t>#ERROR!</t>
        </is>
      </c>
      <c r="D39" s="11" t="inlineStr">
        <is>
          <t>#ERROR!</t>
        </is>
      </c>
      <c r="E39" s="11" t="inlineStr">
        <is>
          <t>#ERROR!</t>
        </is>
      </c>
      <c r="F39" s="11" t="inlineStr">
        <is>
          <t>#ERROR!</t>
        </is>
      </c>
      <c r="G39" s="3" t="n"/>
      <c r="H39" s="3" t="n"/>
      <c r="I39" s="11" t="inlineStr">
        <is>
          <t>#ERROR!</t>
        </is>
      </c>
      <c r="J39" s="11" t="inlineStr">
        <is>
          <t>#ERROR!</t>
        </is>
      </c>
      <c r="K39" s="11" t="inlineStr">
        <is>
          <t>#ERROR!</t>
        </is>
      </c>
      <c r="L39" s="11" t="inlineStr">
        <is>
          <t>#ERROR!</t>
        </is>
      </c>
      <c r="M39" s="3" t="n"/>
      <c r="N39" s="3" t="n"/>
      <c r="O39" s="11" t="inlineStr">
        <is>
          <t>#ERROR!</t>
        </is>
      </c>
      <c r="P39" s="11" t="inlineStr">
        <is>
          <t>#ERROR!</t>
        </is>
      </c>
      <c r="Q39" s="11" t="inlineStr">
        <is>
          <t>#ERROR!</t>
        </is>
      </c>
      <c r="R39" s="11" t="inlineStr">
        <is>
          <t>#ERROR!</t>
        </is>
      </c>
      <c r="S39" s="3" t="n"/>
      <c r="T39" s="3" t="n"/>
      <c r="U39" s="11" t="inlineStr">
        <is>
          <t>#ERROR!</t>
        </is>
      </c>
      <c r="V39" s="11" t="inlineStr">
        <is>
          <t>#ERROR!</t>
        </is>
      </c>
      <c r="W39" s="11" t="inlineStr">
        <is>
          <t>#ERROR!</t>
        </is>
      </c>
      <c r="X39" s="11" t="inlineStr">
        <is>
          <t>#ERROR!</t>
        </is>
      </c>
      <c r="Y39" s="3" t="n"/>
      <c r="Z39" s="3" t="n"/>
      <c r="AA39" s="11" t="inlineStr">
        <is>
          <t>#ERROR!</t>
        </is>
      </c>
      <c r="AB39" s="11" t="inlineStr">
        <is>
          <t>#ERROR!</t>
        </is>
      </c>
      <c r="AC39" s="11" t="inlineStr">
        <is>
          <t>#ERROR!</t>
        </is>
      </c>
      <c r="AD39" s="11" t="inlineStr">
        <is>
          <t>#ERROR!</t>
        </is>
      </c>
      <c r="AE39" s="3" t="n"/>
      <c r="AF39" s="3" t="n"/>
      <c r="AG39" s="11" t="inlineStr">
        <is>
          <t>#ERROR!</t>
        </is>
      </c>
      <c r="AH39" s="11" t="inlineStr">
        <is>
          <t>#ERROR!</t>
        </is>
      </c>
      <c r="AI39" s="11" t="inlineStr">
        <is>
          <t>#ERROR!</t>
        </is>
      </c>
      <c r="AJ39" s="11" t="inlineStr">
        <is>
          <t>#ERROR!</t>
        </is>
      </c>
    </row>
    <row customHeight="1" ht="24.75" r="40" s="29">
      <c r="A40" s="11" t="n">
        <v>5</v>
      </c>
      <c r="B40" s="11" t="inlineStr">
        <is>
          <t>編號</t>
        </is>
      </c>
      <c r="C40" s="11" t="inlineStr">
        <is>
          <t>#ERROR!</t>
        </is>
      </c>
      <c r="D40" s="11" t="inlineStr">
        <is>
          <t>#ERROR!</t>
        </is>
      </c>
      <c r="E40" s="11" t="inlineStr">
        <is>
          <t>#ERROR!</t>
        </is>
      </c>
      <c r="F40" s="11" t="inlineStr">
        <is>
          <t>#ERROR!</t>
        </is>
      </c>
      <c r="G40" s="11" t="n">
        <v>5</v>
      </c>
      <c r="H40" s="11" t="inlineStr">
        <is>
          <t>編號</t>
        </is>
      </c>
      <c r="I40" s="11" t="inlineStr">
        <is>
          <t>#ERROR!</t>
        </is>
      </c>
      <c r="J40" s="11" t="inlineStr">
        <is>
          <t>#ERROR!</t>
        </is>
      </c>
      <c r="K40" s="11" t="inlineStr">
        <is>
          <t>#ERROR!</t>
        </is>
      </c>
      <c r="L40" s="11" t="inlineStr">
        <is>
          <t>#ERROR!</t>
        </is>
      </c>
      <c r="M40" s="11" t="n">
        <v>5</v>
      </c>
      <c r="N40" s="11" t="inlineStr">
        <is>
          <t>編號</t>
        </is>
      </c>
      <c r="O40" s="11" t="inlineStr">
        <is>
          <t>#ERROR!</t>
        </is>
      </c>
      <c r="P40" s="11" t="inlineStr">
        <is>
          <t>#ERROR!</t>
        </is>
      </c>
      <c r="Q40" s="11" t="inlineStr">
        <is>
          <t>#ERROR!</t>
        </is>
      </c>
      <c r="R40" s="11" t="inlineStr">
        <is>
          <t>#ERROR!</t>
        </is>
      </c>
      <c r="S40" s="11" t="n">
        <v>5</v>
      </c>
      <c r="T40" s="11" t="inlineStr">
        <is>
          <t>編號</t>
        </is>
      </c>
      <c r="U40" s="11" t="inlineStr">
        <is>
          <t>#ERROR!</t>
        </is>
      </c>
      <c r="V40" s="11" t="inlineStr">
        <is>
          <t>#ERROR!</t>
        </is>
      </c>
      <c r="W40" s="11" t="inlineStr">
        <is>
          <t>#ERROR!</t>
        </is>
      </c>
      <c r="X40" s="11" t="inlineStr">
        <is>
          <t>#ERROR!</t>
        </is>
      </c>
      <c r="Y40" s="11" t="n">
        <v>5</v>
      </c>
      <c r="Z40" s="11" t="inlineStr">
        <is>
          <t>編號</t>
        </is>
      </c>
      <c r="AA40" s="11" t="inlineStr">
        <is>
          <t>#ERROR!</t>
        </is>
      </c>
      <c r="AB40" s="11" t="inlineStr">
        <is>
          <t>#ERROR!</t>
        </is>
      </c>
      <c r="AC40" s="11" t="inlineStr">
        <is>
          <t>#ERROR!</t>
        </is>
      </c>
      <c r="AD40" s="11" t="inlineStr">
        <is>
          <t>#ERROR!</t>
        </is>
      </c>
      <c r="AE40" s="11" t="n">
        <v>5</v>
      </c>
      <c r="AF40" s="11" t="inlineStr">
        <is>
          <t>編號</t>
        </is>
      </c>
      <c r="AG40" s="11" t="inlineStr">
        <is>
          <t>#ERROR!</t>
        </is>
      </c>
      <c r="AH40" s="11" t="inlineStr">
        <is>
          <t>#ERROR!</t>
        </is>
      </c>
      <c r="AI40" s="11" t="inlineStr">
        <is>
          <t>#ERROR!</t>
        </is>
      </c>
      <c r="AJ40" s="11" t="inlineStr">
        <is>
          <t>#ERROR!</t>
        </is>
      </c>
    </row>
    <row customHeight="1" ht="24.75" r="41" s="29">
      <c r="A41" s="221" t="n"/>
      <c r="B41" s="11" t="inlineStr">
        <is>
          <t>學校</t>
        </is>
      </c>
      <c r="C41" s="11" t="inlineStr">
        <is>
          <t>#ERROR!</t>
        </is>
      </c>
      <c r="D41" s="11" t="inlineStr">
        <is>
          <t>#ERROR!</t>
        </is>
      </c>
      <c r="E41" s="11" t="inlineStr">
        <is>
          <t>#ERROR!</t>
        </is>
      </c>
      <c r="F41" s="11" t="inlineStr">
        <is>
          <t>#ERROR!</t>
        </is>
      </c>
      <c r="G41" s="221" t="n"/>
      <c r="H41" s="11" t="inlineStr">
        <is>
          <t>學校</t>
        </is>
      </c>
      <c r="I41" s="11" t="inlineStr">
        <is>
          <t>#ERROR!</t>
        </is>
      </c>
      <c r="J41" s="11" t="inlineStr">
        <is>
          <t>#ERROR!</t>
        </is>
      </c>
      <c r="K41" s="11" t="inlineStr">
        <is>
          <t>#ERROR!</t>
        </is>
      </c>
      <c r="L41" s="11" t="inlineStr">
        <is>
          <t>#ERROR!</t>
        </is>
      </c>
      <c r="M41" s="221" t="n"/>
      <c r="N41" s="11" t="inlineStr">
        <is>
          <t>學校</t>
        </is>
      </c>
      <c r="O41" s="11" t="inlineStr">
        <is>
          <t>#ERROR!</t>
        </is>
      </c>
      <c r="P41" s="11" t="inlineStr">
        <is>
          <t>#ERROR!</t>
        </is>
      </c>
      <c r="Q41" s="11" t="inlineStr">
        <is>
          <t>#ERROR!</t>
        </is>
      </c>
      <c r="R41" s="11" t="inlineStr">
        <is>
          <t>#ERROR!</t>
        </is>
      </c>
      <c r="S41" s="221" t="n"/>
      <c r="T41" s="11" t="inlineStr">
        <is>
          <t>學校</t>
        </is>
      </c>
      <c r="U41" s="11" t="inlineStr">
        <is>
          <t>#ERROR!</t>
        </is>
      </c>
      <c r="V41" s="11" t="inlineStr">
        <is>
          <t>#ERROR!</t>
        </is>
      </c>
      <c r="W41" s="11" t="inlineStr">
        <is>
          <t>#ERROR!</t>
        </is>
      </c>
      <c r="X41" s="11" t="inlineStr">
        <is>
          <t>#ERROR!</t>
        </is>
      </c>
      <c r="Y41" s="221" t="n"/>
      <c r="Z41" s="11" t="inlineStr">
        <is>
          <t>學校</t>
        </is>
      </c>
      <c r="AA41" s="11" t="inlineStr">
        <is>
          <t>#ERROR!</t>
        </is>
      </c>
      <c r="AB41" s="11" t="inlineStr">
        <is>
          <t>#ERROR!</t>
        </is>
      </c>
      <c r="AC41" s="11" t="inlineStr">
        <is>
          <t>#ERROR!</t>
        </is>
      </c>
      <c r="AD41" s="11" t="inlineStr">
        <is>
          <t>#ERROR!</t>
        </is>
      </c>
      <c r="AE41" s="221" t="n"/>
      <c r="AF41" s="11" t="inlineStr">
        <is>
          <t>學校</t>
        </is>
      </c>
      <c r="AG41" s="11" t="inlineStr">
        <is>
          <t>#ERROR!</t>
        </is>
      </c>
      <c r="AH41" s="11" t="inlineStr">
        <is>
          <t>#ERROR!</t>
        </is>
      </c>
      <c r="AI41" s="11" t="inlineStr">
        <is>
          <t>#ERROR!</t>
        </is>
      </c>
      <c r="AJ41" s="11" t="inlineStr">
        <is>
          <t>#ERROR!</t>
        </is>
      </c>
    </row>
    <row customHeight="1" ht="24.75" r="42" s="29">
      <c r="A42" s="221" t="n"/>
      <c r="B42" s="11" t="inlineStr">
        <is>
          <t>姓名</t>
        </is>
      </c>
      <c r="C42" s="11" t="inlineStr">
        <is>
          <t>#ERROR!</t>
        </is>
      </c>
      <c r="D42" s="11" t="inlineStr">
        <is>
          <t>#ERROR!</t>
        </is>
      </c>
      <c r="E42" s="11" t="inlineStr">
        <is>
          <t>#ERROR!</t>
        </is>
      </c>
      <c r="F42" s="11" t="inlineStr">
        <is>
          <t>#ERROR!</t>
        </is>
      </c>
      <c r="G42" s="221" t="n"/>
      <c r="H42" s="11" t="inlineStr">
        <is>
          <t>姓名</t>
        </is>
      </c>
      <c r="I42" s="11" t="inlineStr">
        <is>
          <t>#ERROR!</t>
        </is>
      </c>
      <c r="J42" s="11" t="inlineStr">
        <is>
          <t>#ERROR!</t>
        </is>
      </c>
      <c r="K42" s="11" t="inlineStr">
        <is>
          <t>#ERROR!</t>
        </is>
      </c>
      <c r="L42" s="11" t="inlineStr">
        <is>
          <t>#ERROR!</t>
        </is>
      </c>
      <c r="M42" s="221" t="n"/>
      <c r="N42" s="11" t="inlineStr">
        <is>
          <t>姓名</t>
        </is>
      </c>
      <c r="O42" s="11" t="inlineStr">
        <is>
          <t>#ERROR!</t>
        </is>
      </c>
      <c r="P42" s="11" t="inlineStr">
        <is>
          <t>#ERROR!</t>
        </is>
      </c>
      <c r="Q42" s="11" t="inlineStr">
        <is>
          <t>#ERROR!</t>
        </is>
      </c>
      <c r="R42" s="11" t="inlineStr">
        <is>
          <t>#ERROR!</t>
        </is>
      </c>
      <c r="S42" s="221" t="n"/>
      <c r="T42" s="11" t="inlineStr">
        <is>
          <t>姓名</t>
        </is>
      </c>
      <c r="U42" s="11" t="inlineStr">
        <is>
          <t>#ERROR!</t>
        </is>
      </c>
      <c r="V42" s="11" t="inlineStr">
        <is>
          <t>#ERROR!</t>
        </is>
      </c>
      <c r="W42" s="11" t="inlineStr">
        <is>
          <t>#ERROR!</t>
        </is>
      </c>
      <c r="X42" s="11" t="inlineStr">
        <is>
          <t>#ERROR!</t>
        </is>
      </c>
      <c r="Y42" s="221" t="n"/>
      <c r="Z42" s="11" t="inlineStr">
        <is>
          <t>姓名</t>
        </is>
      </c>
      <c r="AA42" s="11" t="inlineStr">
        <is>
          <t>#ERROR!</t>
        </is>
      </c>
      <c r="AB42" s="11" t="inlineStr">
        <is>
          <t>#ERROR!</t>
        </is>
      </c>
      <c r="AC42" s="11" t="inlineStr">
        <is>
          <t>#ERROR!</t>
        </is>
      </c>
      <c r="AD42" s="11" t="inlineStr">
        <is>
          <t>#ERROR!</t>
        </is>
      </c>
      <c r="AE42" s="221" t="n"/>
      <c r="AF42" s="11" t="inlineStr">
        <is>
          <t>姓名</t>
        </is>
      </c>
      <c r="AG42" s="11" t="inlineStr">
        <is>
          <t>#ERROR!</t>
        </is>
      </c>
      <c r="AH42" s="11" t="inlineStr">
        <is>
          <t>#ERROR!</t>
        </is>
      </c>
      <c r="AI42" s="11" t="inlineStr">
        <is>
          <t>#ERROR!</t>
        </is>
      </c>
      <c r="AJ42" s="11" t="inlineStr">
        <is>
          <t>#ERROR!</t>
        </is>
      </c>
    </row>
    <row customHeight="1" ht="30" r="43" s="29">
      <c r="A43" s="154" t="n"/>
      <c r="B43" s="11" t="inlineStr">
        <is>
          <t>成績</t>
        </is>
      </c>
      <c r="C43" s="11" t="inlineStr">
        <is>
          <t>#ERROR!</t>
        </is>
      </c>
      <c r="D43" s="11" t="inlineStr">
        <is>
          <t>#ERROR!</t>
        </is>
      </c>
      <c r="E43" s="11" t="inlineStr">
        <is>
          <t>#ERROR!</t>
        </is>
      </c>
      <c r="F43" s="11" t="inlineStr">
        <is>
          <t>#ERROR!</t>
        </is>
      </c>
      <c r="G43" s="154" t="n"/>
      <c r="H43" s="11" t="inlineStr">
        <is>
          <t>成績</t>
        </is>
      </c>
      <c r="I43" s="11" t="inlineStr">
        <is>
          <t>#ERROR!</t>
        </is>
      </c>
      <c r="J43" s="11" t="inlineStr">
        <is>
          <t>#ERROR!</t>
        </is>
      </c>
      <c r="K43" s="11" t="inlineStr">
        <is>
          <t>#ERROR!</t>
        </is>
      </c>
      <c r="L43" s="11" t="inlineStr">
        <is>
          <t>#ERROR!</t>
        </is>
      </c>
      <c r="M43" s="154" t="n"/>
      <c r="N43" s="11" t="inlineStr">
        <is>
          <t>成績</t>
        </is>
      </c>
      <c r="O43" s="11" t="inlineStr">
        <is>
          <t>#ERROR!</t>
        </is>
      </c>
      <c r="P43" s="11" t="inlineStr">
        <is>
          <t>#ERROR!</t>
        </is>
      </c>
      <c r="Q43" s="11" t="inlineStr">
        <is>
          <t>#ERROR!</t>
        </is>
      </c>
      <c r="R43" s="11" t="inlineStr">
        <is>
          <t>#ERROR!</t>
        </is>
      </c>
      <c r="S43" s="154" t="n"/>
      <c r="T43" s="11" t="inlineStr">
        <is>
          <t>成績</t>
        </is>
      </c>
      <c r="U43" s="11" t="inlineStr">
        <is>
          <t>#ERROR!</t>
        </is>
      </c>
      <c r="V43" s="11" t="inlineStr">
        <is>
          <t>#ERROR!</t>
        </is>
      </c>
      <c r="W43" s="11" t="inlineStr">
        <is>
          <t>#ERROR!</t>
        </is>
      </c>
      <c r="X43" s="11" t="inlineStr">
        <is>
          <t>#ERROR!</t>
        </is>
      </c>
      <c r="Y43" s="154" t="n"/>
      <c r="Z43" s="11" t="inlineStr">
        <is>
          <t>成績</t>
        </is>
      </c>
      <c r="AA43" s="11" t="inlineStr">
        <is>
          <t>#ERROR!</t>
        </is>
      </c>
      <c r="AB43" s="11" t="inlineStr">
        <is>
          <t>#ERROR!</t>
        </is>
      </c>
      <c r="AC43" s="11" t="inlineStr">
        <is>
          <t>#ERROR!</t>
        </is>
      </c>
      <c r="AD43" s="11" t="inlineStr">
        <is>
          <t>#ERROR!</t>
        </is>
      </c>
      <c r="AE43" s="154" t="n"/>
      <c r="AF43" s="11" t="inlineStr">
        <is>
          <t>成績</t>
        </is>
      </c>
      <c r="AG43" s="11" t="inlineStr">
        <is>
          <t>#ERROR!</t>
        </is>
      </c>
      <c r="AH43" s="11" t="inlineStr">
        <is>
          <t>#ERROR!</t>
        </is>
      </c>
      <c r="AI43" s="11" t="inlineStr">
        <is>
          <t>#ERROR!</t>
        </is>
      </c>
      <c r="AJ43" s="11" t="inlineStr">
        <is>
          <t>#ERROR!</t>
        </is>
      </c>
    </row>
    <row customHeight="1" ht="12" r="44" s="29">
      <c r="A44" s="3" t="n"/>
      <c r="B44" s="3" t="n"/>
      <c r="C44" s="11" t="inlineStr">
        <is>
          <t>#ERROR!</t>
        </is>
      </c>
      <c r="D44" s="11" t="inlineStr">
        <is>
          <t>#ERROR!</t>
        </is>
      </c>
      <c r="E44" s="11" t="inlineStr">
        <is>
          <t>#ERROR!</t>
        </is>
      </c>
      <c r="F44" s="11" t="inlineStr">
        <is>
          <t>#ERROR!</t>
        </is>
      </c>
      <c r="G44" s="3" t="n"/>
      <c r="H44" s="3" t="n"/>
      <c r="I44" s="11" t="inlineStr">
        <is>
          <t>#ERROR!</t>
        </is>
      </c>
      <c r="J44" s="11" t="inlineStr">
        <is>
          <t>#ERROR!</t>
        </is>
      </c>
      <c r="K44" s="11" t="inlineStr">
        <is>
          <t>#ERROR!</t>
        </is>
      </c>
      <c r="L44" s="11" t="inlineStr">
        <is>
          <t>#ERROR!</t>
        </is>
      </c>
      <c r="M44" s="3" t="n"/>
      <c r="N44" s="3" t="n"/>
      <c r="O44" s="11" t="inlineStr">
        <is>
          <t>#ERROR!</t>
        </is>
      </c>
      <c r="P44" s="11" t="inlineStr">
        <is>
          <t>#ERROR!</t>
        </is>
      </c>
      <c r="Q44" s="11" t="inlineStr">
        <is>
          <t>#ERROR!</t>
        </is>
      </c>
      <c r="R44" s="11" t="inlineStr">
        <is>
          <t>#ERROR!</t>
        </is>
      </c>
      <c r="S44" s="3" t="n"/>
      <c r="T44" s="3" t="n"/>
      <c r="U44" s="11" t="inlineStr">
        <is>
          <t>#ERROR!</t>
        </is>
      </c>
      <c r="V44" s="11" t="inlineStr">
        <is>
          <t>#ERROR!</t>
        </is>
      </c>
      <c r="W44" s="11" t="inlineStr">
        <is>
          <t>#ERROR!</t>
        </is>
      </c>
      <c r="X44" s="11" t="inlineStr">
        <is>
          <t>#ERROR!</t>
        </is>
      </c>
      <c r="Y44" s="3" t="n"/>
      <c r="Z44" s="3" t="n"/>
      <c r="AA44" s="11" t="inlineStr">
        <is>
          <t>#ERROR!</t>
        </is>
      </c>
      <c r="AB44" s="11" t="inlineStr">
        <is>
          <t>#ERROR!</t>
        </is>
      </c>
      <c r="AC44" s="11" t="inlineStr">
        <is>
          <t>#ERROR!</t>
        </is>
      </c>
      <c r="AD44" s="11" t="inlineStr">
        <is>
          <t>#ERROR!</t>
        </is>
      </c>
      <c r="AE44" s="3" t="n"/>
      <c r="AF44" s="3" t="n"/>
      <c r="AG44" s="11" t="inlineStr">
        <is>
          <t>#ERROR!</t>
        </is>
      </c>
      <c r="AH44" s="11" t="inlineStr">
        <is>
          <t>#ERROR!</t>
        </is>
      </c>
      <c r="AI44" s="11" t="inlineStr">
        <is>
          <t>#ERROR!</t>
        </is>
      </c>
      <c r="AJ44" s="11" t="inlineStr">
        <is>
          <t>#ERROR!</t>
        </is>
      </c>
    </row>
    <row customHeight="1" ht="24.75" r="45" s="29">
      <c r="A45" s="11">
        <f>A40+1</f>
        <v/>
      </c>
      <c r="B45" s="11" t="inlineStr">
        <is>
          <t>編號</t>
        </is>
      </c>
      <c r="C45" s="11" t="inlineStr">
        <is>
          <t>#ERROR!</t>
        </is>
      </c>
      <c r="D45" s="11" t="inlineStr">
        <is>
          <t>#ERROR!</t>
        </is>
      </c>
      <c r="E45" s="11" t="inlineStr">
        <is>
          <t>#ERROR!</t>
        </is>
      </c>
      <c r="F45" s="11" t="inlineStr">
        <is>
          <t>#ERROR!</t>
        </is>
      </c>
      <c r="G45" s="11">
        <f>G40+1</f>
        <v/>
      </c>
      <c r="H45" s="11" t="inlineStr">
        <is>
          <t>編號</t>
        </is>
      </c>
      <c r="I45" s="11" t="inlineStr">
        <is>
          <t>#ERROR!</t>
        </is>
      </c>
      <c r="J45" s="11" t="inlineStr">
        <is>
          <t>#ERROR!</t>
        </is>
      </c>
      <c r="K45" s="11" t="inlineStr">
        <is>
          <t>#ERROR!</t>
        </is>
      </c>
      <c r="L45" s="11" t="inlineStr">
        <is>
          <t>#ERROR!</t>
        </is>
      </c>
      <c r="M45" s="11">
        <f>M40+1</f>
        <v/>
      </c>
      <c r="N45" s="11" t="inlineStr">
        <is>
          <t>編號</t>
        </is>
      </c>
      <c r="O45" s="11" t="inlineStr">
        <is>
          <t>#ERROR!</t>
        </is>
      </c>
      <c r="P45" s="11" t="inlineStr">
        <is>
          <t>#ERROR!</t>
        </is>
      </c>
      <c r="Q45" s="11" t="inlineStr">
        <is>
          <t>#ERROR!</t>
        </is>
      </c>
      <c r="R45" s="11" t="inlineStr">
        <is>
          <t>#ERROR!</t>
        </is>
      </c>
      <c r="S45" s="11">
        <f>S40+1</f>
        <v/>
      </c>
      <c r="T45" s="11" t="inlineStr">
        <is>
          <t>編號</t>
        </is>
      </c>
      <c r="U45" s="11" t="inlineStr">
        <is>
          <t>#ERROR!</t>
        </is>
      </c>
      <c r="V45" s="11" t="inlineStr">
        <is>
          <t>#ERROR!</t>
        </is>
      </c>
      <c r="W45" s="11" t="inlineStr">
        <is>
          <t>#ERROR!</t>
        </is>
      </c>
      <c r="X45" s="11" t="inlineStr">
        <is>
          <t>#ERROR!</t>
        </is>
      </c>
      <c r="Y45" s="11">
        <f>Y40+1</f>
        <v/>
      </c>
      <c r="Z45" s="11" t="inlineStr">
        <is>
          <t>編號</t>
        </is>
      </c>
      <c r="AA45" s="11" t="inlineStr">
        <is>
          <t>#ERROR!</t>
        </is>
      </c>
      <c r="AB45" s="11" t="inlineStr">
        <is>
          <t>#ERROR!</t>
        </is>
      </c>
      <c r="AC45" s="11" t="inlineStr">
        <is>
          <t>#ERROR!</t>
        </is>
      </c>
      <c r="AD45" s="11" t="inlineStr">
        <is>
          <t>#ERROR!</t>
        </is>
      </c>
      <c r="AE45" s="11">
        <f>AE40+1</f>
        <v/>
      </c>
      <c r="AF45" s="11" t="inlineStr">
        <is>
          <t>編號</t>
        </is>
      </c>
      <c r="AG45" s="11" t="inlineStr">
        <is>
          <t>#ERROR!</t>
        </is>
      </c>
      <c r="AH45" s="11" t="inlineStr">
        <is>
          <t>#ERROR!</t>
        </is>
      </c>
      <c r="AI45" s="11" t="inlineStr">
        <is>
          <t>#ERROR!</t>
        </is>
      </c>
      <c r="AJ45" s="11" t="inlineStr">
        <is>
          <t>#ERROR!</t>
        </is>
      </c>
    </row>
    <row customHeight="1" ht="24.75" r="46" s="29">
      <c r="A46" s="221" t="n"/>
      <c r="B46" s="11" t="inlineStr">
        <is>
          <t>學校</t>
        </is>
      </c>
      <c r="C46" s="11" t="inlineStr">
        <is>
          <t>#ERROR!</t>
        </is>
      </c>
      <c r="D46" s="11" t="inlineStr">
        <is>
          <t>#ERROR!</t>
        </is>
      </c>
      <c r="E46" s="11" t="inlineStr">
        <is>
          <t>#ERROR!</t>
        </is>
      </c>
      <c r="F46" s="11" t="inlineStr">
        <is>
          <t>#ERROR!</t>
        </is>
      </c>
      <c r="G46" s="221" t="n"/>
      <c r="H46" s="11" t="inlineStr">
        <is>
          <t>學校</t>
        </is>
      </c>
      <c r="I46" s="11" t="inlineStr">
        <is>
          <t>#ERROR!</t>
        </is>
      </c>
      <c r="J46" s="11" t="inlineStr">
        <is>
          <t>#ERROR!</t>
        </is>
      </c>
      <c r="K46" s="11" t="inlineStr">
        <is>
          <t>#ERROR!</t>
        </is>
      </c>
      <c r="L46" s="11" t="inlineStr">
        <is>
          <t>#ERROR!</t>
        </is>
      </c>
      <c r="M46" s="221" t="n"/>
      <c r="N46" s="11" t="inlineStr">
        <is>
          <t>學校</t>
        </is>
      </c>
      <c r="O46" s="11" t="inlineStr">
        <is>
          <t>#ERROR!</t>
        </is>
      </c>
      <c r="P46" s="11" t="inlineStr">
        <is>
          <t>#ERROR!</t>
        </is>
      </c>
      <c r="Q46" s="11" t="inlineStr">
        <is>
          <t>#ERROR!</t>
        </is>
      </c>
      <c r="R46" s="11" t="inlineStr">
        <is>
          <t>#ERROR!</t>
        </is>
      </c>
      <c r="S46" s="221" t="n"/>
      <c r="T46" s="11" t="inlineStr">
        <is>
          <t>學校</t>
        </is>
      </c>
      <c r="U46" s="11" t="inlineStr">
        <is>
          <t>#ERROR!</t>
        </is>
      </c>
      <c r="V46" s="11" t="inlineStr">
        <is>
          <t>#ERROR!</t>
        </is>
      </c>
      <c r="W46" s="11" t="inlineStr">
        <is>
          <t>#ERROR!</t>
        </is>
      </c>
      <c r="X46" s="11" t="inlineStr">
        <is>
          <t>#ERROR!</t>
        </is>
      </c>
      <c r="Y46" s="221" t="n"/>
      <c r="Z46" s="11" t="inlineStr">
        <is>
          <t>學校</t>
        </is>
      </c>
      <c r="AA46" s="11" t="inlineStr">
        <is>
          <t>#ERROR!</t>
        </is>
      </c>
      <c r="AB46" s="11" t="inlineStr">
        <is>
          <t>#ERROR!</t>
        </is>
      </c>
      <c r="AC46" s="11" t="inlineStr">
        <is>
          <t>#ERROR!</t>
        </is>
      </c>
      <c r="AD46" s="11" t="inlineStr">
        <is>
          <t>#ERROR!</t>
        </is>
      </c>
      <c r="AE46" s="221" t="n"/>
      <c r="AF46" s="11" t="inlineStr">
        <is>
          <t>學校</t>
        </is>
      </c>
      <c r="AG46" s="11" t="inlineStr">
        <is>
          <t>#ERROR!</t>
        </is>
      </c>
      <c r="AH46" s="11" t="inlineStr">
        <is>
          <t>#ERROR!</t>
        </is>
      </c>
      <c r="AI46" s="11" t="inlineStr">
        <is>
          <t>#ERROR!</t>
        </is>
      </c>
      <c r="AJ46" s="11" t="inlineStr">
        <is>
          <t>#ERROR!</t>
        </is>
      </c>
    </row>
    <row customHeight="1" ht="24.75" r="47" s="29">
      <c r="A47" s="221" t="n"/>
      <c r="B47" s="11" t="inlineStr">
        <is>
          <t>姓名</t>
        </is>
      </c>
      <c r="C47" s="11" t="inlineStr">
        <is>
          <t>#ERROR!</t>
        </is>
      </c>
      <c r="D47" s="11" t="inlineStr">
        <is>
          <t>#ERROR!</t>
        </is>
      </c>
      <c r="E47" s="11" t="inlineStr">
        <is>
          <t>#ERROR!</t>
        </is>
      </c>
      <c r="F47" s="11" t="inlineStr">
        <is>
          <t>#ERROR!</t>
        </is>
      </c>
      <c r="G47" s="221" t="n"/>
      <c r="H47" s="11" t="inlineStr">
        <is>
          <t>姓名</t>
        </is>
      </c>
      <c r="I47" s="11" t="inlineStr">
        <is>
          <t>#ERROR!</t>
        </is>
      </c>
      <c r="J47" s="11" t="inlineStr">
        <is>
          <t>#ERROR!</t>
        </is>
      </c>
      <c r="K47" s="11" t="inlineStr">
        <is>
          <t>#ERROR!</t>
        </is>
      </c>
      <c r="L47" s="11" t="inlineStr">
        <is>
          <t>#ERROR!</t>
        </is>
      </c>
      <c r="M47" s="221" t="n"/>
      <c r="N47" s="11" t="inlineStr">
        <is>
          <t>姓名</t>
        </is>
      </c>
      <c r="O47" s="11" t="inlineStr">
        <is>
          <t>#ERROR!</t>
        </is>
      </c>
      <c r="P47" s="11" t="inlineStr">
        <is>
          <t>#ERROR!</t>
        </is>
      </c>
      <c r="Q47" s="11" t="inlineStr">
        <is>
          <t>#ERROR!</t>
        </is>
      </c>
      <c r="R47" s="11" t="inlineStr">
        <is>
          <t>#ERROR!</t>
        </is>
      </c>
      <c r="S47" s="221" t="n"/>
      <c r="T47" s="11" t="inlineStr">
        <is>
          <t>姓名</t>
        </is>
      </c>
      <c r="U47" s="11" t="inlineStr">
        <is>
          <t>#ERROR!</t>
        </is>
      </c>
      <c r="V47" s="11" t="inlineStr">
        <is>
          <t>#ERROR!</t>
        </is>
      </c>
      <c r="W47" s="11" t="inlineStr">
        <is>
          <t>#ERROR!</t>
        </is>
      </c>
      <c r="X47" s="11" t="inlineStr">
        <is>
          <t>#ERROR!</t>
        </is>
      </c>
      <c r="Y47" s="221" t="n"/>
      <c r="Z47" s="11" t="inlineStr">
        <is>
          <t>姓名</t>
        </is>
      </c>
      <c r="AA47" s="11" t="inlineStr">
        <is>
          <t>#ERROR!</t>
        </is>
      </c>
      <c r="AB47" s="11" t="inlineStr">
        <is>
          <t>#ERROR!</t>
        </is>
      </c>
      <c r="AC47" s="11" t="inlineStr">
        <is>
          <t>#ERROR!</t>
        </is>
      </c>
      <c r="AD47" s="11" t="inlineStr">
        <is>
          <t>#ERROR!</t>
        </is>
      </c>
      <c r="AE47" s="221" t="n"/>
      <c r="AF47" s="11" t="inlineStr">
        <is>
          <t>姓名</t>
        </is>
      </c>
      <c r="AG47" s="11" t="inlineStr">
        <is>
          <t>#ERROR!</t>
        </is>
      </c>
      <c r="AH47" s="11" t="inlineStr">
        <is>
          <t>#ERROR!</t>
        </is>
      </c>
      <c r="AI47" s="11" t="inlineStr">
        <is>
          <t>#ERROR!</t>
        </is>
      </c>
      <c r="AJ47" s="11" t="inlineStr">
        <is>
          <t>#ERROR!</t>
        </is>
      </c>
    </row>
    <row customHeight="1" ht="30" r="48" s="29">
      <c r="A48" s="154" t="n"/>
      <c r="B48" s="11" t="inlineStr">
        <is>
          <t>成績</t>
        </is>
      </c>
      <c r="C48" s="11" t="inlineStr">
        <is>
          <t>#ERROR!</t>
        </is>
      </c>
      <c r="D48" s="11" t="inlineStr">
        <is>
          <t>#ERROR!</t>
        </is>
      </c>
      <c r="E48" s="11" t="inlineStr">
        <is>
          <t>#ERROR!</t>
        </is>
      </c>
      <c r="F48" s="11" t="inlineStr">
        <is>
          <t>#ERROR!</t>
        </is>
      </c>
      <c r="G48" s="154" t="n"/>
      <c r="H48" s="11" t="inlineStr">
        <is>
          <t>成績</t>
        </is>
      </c>
      <c r="I48" s="11" t="inlineStr">
        <is>
          <t>#ERROR!</t>
        </is>
      </c>
      <c r="J48" s="11" t="inlineStr">
        <is>
          <t>#ERROR!</t>
        </is>
      </c>
      <c r="K48" s="11" t="inlineStr">
        <is>
          <t>#ERROR!</t>
        </is>
      </c>
      <c r="L48" s="11" t="inlineStr">
        <is>
          <t>#ERROR!</t>
        </is>
      </c>
      <c r="M48" s="154" t="n"/>
      <c r="N48" s="11" t="inlineStr">
        <is>
          <t>成績</t>
        </is>
      </c>
      <c r="O48" s="11" t="inlineStr">
        <is>
          <t>#ERROR!</t>
        </is>
      </c>
      <c r="P48" s="11" t="inlineStr">
        <is>
          <t>#ERROR!</t>
        </is>
      </c>
      <c r="Q48" s="11" t="inlineStr">
        <is>
          <t>#ERROR!</t>
        </is>
      </c>
      <c r="R48" s="11" t="inlineStr">
        <is>
          <t>#ERROR!</t>
        </is>
      </c>
      <c r="S48" s="154" t="n"/>
      <c r="T48" s="11" t="inlineStr">
        <is>
          <t>成績</t>
        </is>
      </c>
      <c r="U48" s="11" t="inlineStr">
        <is>
          <t>#ERROR!</t>
        </is>
      </c>
      <c r="V48" s="11" t="inlineStr">
        <is>
          <t>#ERROR!</t>
        </is>
      </c>
      <c r="W48" s="11" t="inlineStr">
        <is>
          <t>#ERROR!</t>
        </is>
      </c>
      <c r="X48" s="11" t="inlineStr">
        <is>
          <t>#ERROR!</t>
        </is>
      </c>
      <c r="Y48" s="154" t="n"/>
      <c r="Z48" s="11" t="inlineStr">
        <is>
          <t>成績</t>
        </is>
      </c>
      <c r="AA48" s="11" t="inlineStr">
        <is>
          <t>#ERROR!</t>
        </is>
      </c>
      <c r="AB48" s="11" t="inlineStr">
        <is>
          <t>#ERROR!</t>
        </is>
      </c>
      <c r="AC48" s="11" t="inlineStr">
        <is>
          <t>#ERROR!</t>
        </is>
      </c>
      <c r="AD48" s="11" t="inlineStr">
        <is>
          <t>#ERROR!</t>
        </is>
      </c>
      <c r="AE48" s="154" t="n"/>
      <c r="AF48" s="11" t="inlineStr">
        <is>
          <t>成績</t>
        </is>
      </c>
      <c r="AG48" s="11" t="inlineStr">
        <is>
          <t>#ERROR!</t>
        </is>
      </c>
      <c r="AH48" s="11" t="inlineStr">
        <is>
          <t>#ERROR!</t>
        </is>
      </c>
      <c r="AI48" s="11" t="inlineStr">
        <is>
          <t>#ERROR!</t>
        </is>
      </c>
      <c r="AJ48" s="11" t="inlineStr">
        <is>
          <t>#ERROR!</t>
        </is>
      </c>
    </row>
    <row customHeight="1" ht="12" r="49" s="2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</row>
    <row customHeight="1" ht="24.75" r="50" s="29">
      <c r="A50" s="11" t="n"/>
      <c r="B50" s="11" t="n"/>
      <c r="C50" s="11" t="n"/>
      <c r="D50" s="11" t="n"/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  <c r="Z50" s="11" t="n"/>
      <c r="AA50" s="11" t="n"/>
      <c r="AB50" s="11" t="n"/>
      <c r="AC50" s="11" t="n"/>
      <c r="AD50" s="11" t="n"/>
      <c r="AE50" s="11" t="n"/>
      <c r="AF50" s="11" t="n"/>
      <c r="AG50" s="11" t="n"/>
      <c r="AH50" s="11" t="n"/>
      <c r="AI50" s="11" t="n"/>
      <c r="AJ50" s="11" t="n"/>
    </row>
    <row customHeight="1" ht="24.75" r="51" s="29">
      <c r="A51" s="221" t="n"/>
      <c r="B51" s="11" t="n"/>
      <c r="C51" s="11" t="n"/>
      <c r="D51" s="11" t="n"/>
      <c r="E51" s="11" t="n"/>
      <c r="F51" s="11" t="n"/>
      <c r="G51" s="221" t="n"/>
      <c r="H51" s="11" t="n"/>
      <c r="I51" s="11" t="n"/>
      <c r="J51" s="11" t="n"/>
      <c r="K51" s="11" t="n"/>
      <c r="L51" s="11" t="n"/>
      <c r="M51" s="221" t="n"/>
      <c r="N51" s="11" t="n"/>
      <c r="O51" s="11" t="n"/>
      <c r="P51" s="11" t="n"/>
      <c r="Q51" s="11" t="n"/>
      <c r="R51" s="11" t="n"/>
      <c r="S51" s="221" t="n"/>
      <c r="T51" s="11" t="n"/>
      <c r="U51" s="11" t="n"/>
      <c r="V51" s="11" t="n"/>
      <c r="W51" s="11" t="n"/>
      <c r="X51" s="11" t="n"/>
      <c r="Y51" s="221" t="n"/>
      <c r="Z51" s="11" t="n"/>
      <c r="AA51" s="11" t="n"/>
      <c r="AB51" s="11" t="n"/>
      <c r="AC51" s="11" t="n"/>
      <c r="AD51" s="11" t="n"/>
      <c r="AE51" s="221" t="n"/>
      <c r="AF51" s="11" t="n"/>
      <c r="AG51" s="11" t="n"/>
      <c r="AH51" s="11" t="n"/>
      <c r="AI51" s="11" t="n"/>
      <c r="AJ51" s="11" t="n"/>
    </row>
    <row customHeight="1" ht="24.75" r="52" s="29">
      <c r="A52" s="221" t="n"/>
      <c r="B52" s="11" t="n"/>
      <c r="C52" s="11" t="n"/>
      <c r="D52" s="11" t="n"/>
      <c r="E52" s="11" t="n"/>
      <c r="F52" s="11" t="n"/>
      <c r="G52" s="221" t="n"/>
      <c r="H52" s="11" t="n"/>
      <c r="I52" s="11" t="n"/>
      <c r="J52" s="11" t="n"/>
      <c r="K52" s="11" t="n"/>
      <c r="L52" s="11" t="n"/>
      <c r="M52" s="221" t="n"/>
      <c r="N52" s="11" t="n"/>
      <c r="O52" s="11" t="n"/>
      <c r="P52" s="11" t="n"/>
      <c r="Q52" s="11" t="n"/>
      <c r="R52" s="11" t="n"/>
      <c r="S52" s="221" t="n"/>
      <c r="T52" s="11" t="n"/>
      <c r="U52" s="11" t="n"/>
      <c r="V52" s="11" t="n"/>
      <c r="W52" s="11" t="n"/>
      <c r="X52" s="11" t="n"/>
      <c r="Y52" s="221" t="n"/>
      <c r="Z52" s="11" t="n"/>
      <c r="AA52" s="11" t="n"/>
      <c r="AB52" s="11" t="n"/>
      <c r="AC52" s="11" t="n"/>
      <c r="AD52" s="11" t="n"/>
      <c r="AE52" s="221" t="n"/>
      <c r="AF52" s="11" t="n"/>
      <c r="AG52" s="11" t="n"/>
      <c r="AH52" s="11" t="n"/>
      <c r="AI52" s="11" t="n"/>
      <c r="AJ52" s="11" t="n"/>
    </row>
    <row customHeight="1" ht="30" r="53" s="29">
      <c r="A53" s="154" t="n"/>
      <c r="B53" s="11" t="n"/>
      <c r="C53" s="11" t="n"/>
      <c r="D53" s="11" t="n"/>
      <c r="E53" s="11" t="n"/>
      <c r="F53" s="11" t="n"/>
      <c r="G53" s="154" t="n"/>
      <c r="H53" s="11" t="n"/>
      <c r="I53" s="11" t="n"/>
      <c r="J53" s="11" t="n"/>
      <c r="K53" s="11" t="n"/>
      <c r="L53" s="11" t="n"/>
      <c r="M53" s="154" t="n"/>
      <c r="N53" s="11" t="n"/>
      <c r="O53" s="11" t="n"/>
      <c r="P53" s="11" t="n"/>
      <c r="Q53" s="11" t="n"/>
      <c r="R53" s="11" t="n"/>
      <c r="S53" s="154" t="n"/>
      <c r="T53" s="11" t="n"/>
      <c r="U53" s="11" t="n"/>
      <c r="V53" s="11" t="n"/>
      <c r="W53" s="11" t="n"/>
      <c r="X53" s="11" t="n"/>
      <c r="Y53" s="154" t="n"/>
      <c r="Z53" s="11" t="n"/>
      <c r="AA53" s="11" t="n"/>
      <c r="AB53" s="11" t="n"/>
      <c r="AC53" s="11" t="n"/>
      <c r="AD53" s="11" t="n"/>
      <c r="AE53" s="154" t="n"/>
      <c r="AF53" s="11" t="n"/>
      <c r="AG53" s="11" t="n"/>
      <c r="AH53" s="11" t="n"/>
      <c r="AI53" s="11" t="n"/>
      <c r="AJ53" s="11" t="n"/>
    </row>
    <row customHeight="1" ht="12" r="54" s="29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</row>
    <row customHeight="1" ht="24.75" r="55" s="29">
      <c r="A55" s="11" t="n"/>
      <c r="B55" s="11" t="n"/>
      <c r="C55" s="11" t="n"/>
      <c r="D55" s="11" t="n"/>
      <c r="E55" s="11" t="n"/>
      <c r="F55" s="59" t="n"/>
      <c r="G55" s="11" t="n"/>
      <c r="H55" s="11" t="n"/>
      <c r="I55" s="11" t="n"/>
      <c r="J55" s="11" t="n"/>
      <c r="K55" s="11" t="n"/>
      <c r="L55" s="59" t="n"/>
      <c r="M55" s="11" t="n"/>
      <c r="N55" s="11" t="n"/>
      <c r="O55" s="11" t="n"/>
      <c r="P55" s="11" t="n"/>
      <c r="Q55" s="11" t="n"/>
      <c r="R55" s="59" t="n"/>
      <c r="S55" s="11" t="n"/>
      <c r="T55" s="11" t="n"/>
      <c r="U55" s="11" t="n"/>
      <c r="V55" s="11" t="n"/>
      <c r="W55" s="11" t="n"/>
      <c r="X55" s="59" t="n"/>
      <c r="Y55" s="11" t="n"/>
      <c r="Z55" s="11" t="n"/>
      <c r="AA55" s="11" t="n"/>
      <c r="AB55" s="11" t="n"/>
      <c r="AC55" s="11" t="n"/>
      <c r="AD55" s="59" t="n"/>
      <c r="AE55" s="11" t="n"/>
      <c r="AF55" s="11" t="n"/>
      <c r="AG55" s="11" t="n"/>
      <c r="AH55" s="11" t="n"/>
      <c r="AI55" s="11" t="n"/>
      <c r="AJ55" s="59" t="n"/>
    </row>
    <row customHeight="1" ht="24.75" r="56" s="29">
      <c r="A56" s="221" t="n"/>
      <c r="B56" s="11" t="n"/>
      <c r="C56" s="11" t="n"/>
      <c r="D56" s="11" t="n"/>
      <c r="E56" s="11" t="n"/>
      <c r="F56" s="59" t="n"/>
      <c r="G56" s="221" t="n"/>
      <c r="H56" s="11" t="n"/>
      <c r="I56" s="11" t="n"/>
      <c r="J56" s="11" t="n"/>
      <c r="K56" s="11" t="n"/>
      <c r="L56" s="59" t="n"/>
      <c r="M56" s="221" t="n"/>
      <c r="N56" s="11" t="n"/>
      <c r="O56" s="11" t="n"/>
      <c r="P56" s="11" t="n"/>
      <c r="Q56" s="11" t="n"/>
      <c r="R56" s="59" t="n"/>
      <c r="S56" s="221" t="n"/>
      <c r="T56" s="11" t="n"/>
      <c r="U56" s="11" t="n"/>
      <c r="V56" s="11" t="n"/>
      <c r="W56" s="11" t="n"/>
      <c r="X56" s="59" t="n"/>
      <c r="Y56" s="221" t="n"/>
      <c r="Z56" s="11" t="n"/>
      <c r="AA56" s="11" t="n"/>
      <c r="AB56" s="11" t="n"/>
      <c r="AC56" s="11" t="n"/>
      <c r="AD56" s="59" t="n"/>
      <c r="AE56" s="221" t="n"/>
      <c r="AF56" s="11" t="n"/>
      <c r="AG56" s="11" t="n"/>
      <c r="AH56" s="11" t="n"/>
      <c r="AI56" s="11" t="n"/>
      <c r="AJ56" s="59" t="n"/>
    </row>
    <row customHeight="1" ht="24.75" r="57" s="29">
      <c r="A57" s="221" t="n"/>
      <c r="B57" s="11" t="n"/>
      <c r="C57" s="11" t="n"/>
      <c r="D57" s="11" t="n"/>
      <c r="E57" s="11" t="n"/>
      <c r="F57" s="59" t="n"/>
      <c r="G57" s="221" t="n"/>
      <c r="H57" s="11" t="n"/>
      <c r="I57" s="11" t="n"/>
      <c r="J57" s="11" t="n"/>
      <c r="K57" s="11" t="n"/>
      <c r="L57" s="59" t="n"/>
      <c r="M57" s="221" t="n"/>
      <c r="N57" s="11" t="n"/>
      <c r="O57" s="11" t="n"/>
      <c r="P57" s="11" t="n"/>
      <c r="Q57" s="11" t="n"/>
      <c r="R57" s="59" t="n"/>
      <c r="S57" s="221" t="n"/>
      <c r="T57" s="11" t="n"/>
      <c r="U57" s="11" t="n"/>
      <c r="V57" s="11" t="n"/>
      <c r="W57" s="11" t="n"/>
      <c r="X57" s="59" t="n"/>
      <c r="Y57" s="221" t="n"/>
      <c r="Z57" s="11" t="n"/>
      <c r="AA57" s="11" t="n"/>
      <c r="AB57" s="11" t="n"/>
      <c r="AC57" s="11" t="n"/>
      <c r="AD57" s="59" t="n"/>
      <c r="AE57" s="221" t="n"/>
      <c r="AF57" s="11" t="n"/>
      <c r="AG57" s="11" t="n"/>
      <c r="AH57" s="11" t="n"/>
      <c r="AI57" s="11" t="n"/>
      <c r="AJ57" s="59" t="n"/>
    </row>
    <row customHeight="1" ht="30" r="58" s="29">
      <c r="A58" s="154" t="n"/>
      <c r="B58" s="11" t="n"/>
      <c r="C58" s="11" t="n"/>
      <c r="D58" s="11" t="n"/>
      <c r="E58" s="11" t="n"/>
      <c r="F58" s="11" t="n"/>
      <c r="G58" s="154" t="n"/>
      <c r="H58" s="11" t="n"/>
      <c r="I58" s="11" t="n"/>
      <c r="J58" s="11" t="n"/>
      <c r="K58" s="11" t="n"/>
      <c r="L58" s="11" t="n"/>
      <c r="M58" s="154" t="n"/>
      <c r="N58" s="11" t="n"/>
      <c r="O58" s="11" t="n"/>
      <c r="P58" s="11" t="n"/>
      <c r="Q58" s="11" t="n"/>
      <c r="R58" s="11" t="n"/>
      <c r="S58" s="154" t="n"/>
      <c r="T58" s="11" t="n"/>
      <c r="U58" s="11" t="n"/>
      <c r="V58" s="11" t="n"/>
      <c r="W58" s="11" t="n"/>
      <c r="X58" s="11" t="n"/>
      <c r="Y58" s="154" t="n"/>
      <c r="Z58" s="11" t="n"/>
      <c r="AA58" s="11" t="n"/>
      <c r="AB58" s="11" t="n"/>
      <c r="AC58" s="11" t="n"/>
      <c r="AD58" s="11" t="n"/>
      <c r="AE58" s="154" t="n"/>
      <c r="AF58" s="11" t="n"/>
      <c r="AG58" s="11" t="n"/>
      <c r="AH58" s="11" t="n"/>
      <c r="AI58" s="11" t="n"/>
      <c r="AJ58" s="11" t="n"/>
    </row>
    <row customHeight="1" ht="12" r="59" s="2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</row>
    <row customHeight="1" ht="24.75" r="60" s="29">
      <c r="A60" s="11" t="n"/>
      <c r="B60" s="11" t="n"/>
      <c r="C60" s="11" t="n"/>
      <c r="D60" s="11" t="n"/>
      <c r="E60" s="11" t="n"/>
      <c r="F60" s="11" t="n"/>
      <c r="G60" s="11" t="n"/>
      <c r="H60" s="11" t="n"/>
      <c r="I60" s="11" t="n"/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  <c r="Y60" s="11" t="n"/>
      <c r="Z60" s="11" t="n"/>
      <c r="AA60" s="11" t="n"/>
      <c r="AB60" s="11" t="n"/>
      <c r="AC60" s="11" t="n"/>
      <c r="AD60" s="11" t="n"/>
      <c r="AE60" s="11" t="n"/>
      <c r="AF60" s="11" t="n"/>
      <c r="AG60" s="11" t="n"/>
      <c r="AH60" s="11" t="n"/>
      <c r="AI60" s="11" t="n"/>
      <c r="AJ60" s="11" t="n"/>
    </row>
    <row customHeight="1" ht="24.75" r="61" s="29">
      <c r="A61" s="221" t="n"/>
      <c r="B61" s="11" t="n"/>
      <c r="C61" s="11" t="n"/>
      <c r="D61" s="11" t="n"/>
      <c r="E61" s="11" t="n"/>
      <c r="F61" s="11" t="n"/>
      <c r="G61" s="221" t="n"/>
      <c r="H61" s="11" t="n"/>
      <c r="I61" s="11" t="n"/>
      <c r="J61" s="11" t="n"/>
      <c r="K61" s="11" t="n"/>
      <c r="L61" s="11" t="n"/>
      <c r="M61" s="221" t="n"/>
      <c r="N61" s="11" t="n"/>
      <c r="O61" s="11" t="n"/>
      <c r="P61" s="11" t="n"/>
      <c r="Q61" s="11" t="n"/>
      <c r="R61" s="11" t="n"/>
      <c r="S61" s="221" t="n"/>
      <c r="T61" s="11" t="n"/>
      <c r="U61" s="11" t="n"/>
      <c r="V61" s="11" t="n"/>
      <c r="W61" s="11" t="n"/>
      <c r="X61" s="11" t="n"/>
      <c r="Y61" s="221" t="n"/>
      <c r="Z61" s="11" t="n"/>
      <c r="AA61" s="11" t="n"/>
      <c r="AB61" s="11" t="n"/>
      <c r="AC61" s="11" t="n"/>
      <c r="AD61" s="11" t="n"/>
      <c r="AE61" s="221" t="n"/>
      <c r="AF61" s="11" t="n"/>
      <c r="AG61" s="11" t="n"/>
      <c r="AH61" s="11" t="n"/>
      <c r="AI61" s="11" t="n"/>
      <c r="AJ61" s="11" t="n"/>
    </row>
    <row customHeight="1" ht="24.75" r="62" s="29">
      <c r="A62" s="221" t="n"/>
      <c r="B62" s="11" t="n"/>
      <c r="C62" s="11" t="n"/>
      <c r="D62" s="11" t="n"/>
      <c r="E62" s="11" t="n"/>
      <c r="F62" s="11" t="n"/>
      <c r="G62" s="221" t="n"/>
      <c r="H62" s="11" t="n"/>
      <c r="I62" s="11" t="n"/>
      <c r="J62" s="11" t="n"/>
      <c r="K62" s="11" t="n"/>
      <c r="L62" s="11" t="n"/>
      <c r="M62" s="221" t="n"/>
      <c r="N62" s="11" t="n"/>
      <c r="O62" s="11" t="n"/>
      <c r="P62" s="11" t="n"/>
      <c r="Q62" s="11" t="n"/>
      <c r="R62" s="11" t="n"/>
      <c r="S62" s="221" t="n"/>
      <c r="T62" s="11" t="n"/>
      <c r="U62" s="11" t="n"/>
      <c r="V62" s="11" t="n"/>
      <c r="W62" s="11" t="n"/>
      <c r="X62" s="11" t="n"/>
      <c r="Y62" s="221" t="n"/>
      <c r="Z62" s="11" t="n"/>
      <c r="AA62" s="11" t="n"/>
      <c r="AB62" s="11" t="n"/>
      <c r="AC62" s="11" t="n"/>
      <c r="AD62" s="11" t="n"/>
      <c r="AE62" s="221" t="n"/>
      <c r="AF62" s="11" t="n"/>
      <c r="AG62" s="11" t="n"/>
      <c r="AH62" s="11" t="n"/>
      <c r="AI62" s="11" t="n"/>
      <c r="AJ62" s="11" t="n"/>
    </row>
    <row customHeight="1" ht="30" r="63" s="29">
      <c r="A63" s="154" t="n"/>
      <c r="B63" s="11" t="n"/>
      <c r="C63" s="59" t="n"/>
      <c r="D63" s="11" t="n"/>
      <c r="E63" s="11" t="n"/>
      <c r="F63" s="11" t="n"/>
      <c r="G63" s="154" t="n"/>
      <c r="H63" s="11" t="n"/>
      <c r="I63" s="59" t="n"/>
      <c r="J63" s="11" t="n"/>
      <c r="K63" s="11" t="n"/>
      <c r="L63" s="11" t="n"/>
      <c r="M63" s="154" t="n"/>
      <c r="N63" s="11" t="n"/>
      <c r="O63" s="59" t="n"/>
      <c r="P63" s="11" t="n"/>
      <c r="Q63" s="11" t="n"/>
      <c r="R63" s="11" t="n"/>
      <c r="S63" s="154" t="n"/>
      <c r="T63" s="11" t="n"/>
      <c r="U63" s="59" t="n"/>
      <c r="V63" s="11" t="n"/>
      <c r="W63" s="11" t="n"/>
      <c r="X63" s="11" t="n"/>
      <c r="Y63" s="154" t="n"/>
      <c r="Z63" s="11" t="n"/>
      <c r="AA63" s="59" t="n"/>
      <c r="AB63" s="11" t="n"/>
      <c r="AC63" s="11" t="n"/>
      <c r="AD63" s="11" t="n"/>
      <c r="AE63" s="154" t="n"/>
      <c r="AF63" s="11" t="n"/>
      <c r="AG63" s="59" t="n"/>
      <c r="AH63" s="11" t="n"/>
      <c r="AI63" s="11" t="n"/>
      <c r="AJ63" s="11" t="n"/>
    </row>
    <row customHeight="1" ht="42.75" r="64" s="29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</row>
    <row customHeight="1" ht="30" r="65" s="29">
      <c r="A65" s="75" t="inlineStr">
        <is>
          <t>分組表</t>
        </is>
      </c>
      <c r="G65" s="75" t="inlineStr">
        <is>
          <t>分組表</t>
        </is>
      </c>
      <c r="M65" s="75" t="inlineStr">
        <is>
          <t>分組表</t>
        </is>
      </c>
      <c r="S65" s="75" t="inlineStr">
        <is>
          <t>分組表</t>
        </is>
      </c>
      <c r="Y65" s="75" t="inlineStr">
        <is>
          <t>分組表</t>
        </is>
      </c>
      <c r="AE65" s="75" t="inlineStr">
        <is>
          <t>分組表</t>
        </is>
      </c>
    </row>
    <row customHeight="1" ht="24.75" r="66" s="29">
      <c r="A66" s="76">
        <f>A$2</f>
        <v/>
      </c>
      <c r="B66" s="76" t="n"/>
      <c r="C66" s="76" t="n"/>
      <c r="D66" s="76" t="n"/>
      <c r="E66" s="76" t="n"/>
      <c r="F66" s="77" t="n">
        <v>100</v>
      </c>
      <c r="G66" s="76">
        <f>G$2</f>
        <v/>
      </c>
      <c r="H66" s="76" t="n"/>
      <c r="I66" s="76" t="n"/>
      <c r="J66" s="76" t="n"/>
      <c r="K66" s="76" t="n"/>
      <c r="L66" s="77" t="n">
        <v>100</v>
      </c>
      <c r="M66" s="76">
        <f>M$2</f>
        <v/>
      </c>
      <c r="N66" s="76" t="n"/>
      <c r="O66" s="76" t="n"/>
      <c r="P66" s="76" t="n"/>
      <c r="Q66" s="76" t="n"/>
      <c r="R66" s="77" t="n">
        <v>100</v>
      </c>
      <c r="S66" s="76">
        <f>S$2</f>
        <v/>
      </c>
      <c r="T66" s="76" t="n"/>
      <c r="U66" s="76" t="n"/>
      <c r="V66" s="76" t="n"/>
      <c r="W66" s="76" t="n"/>
      <c r="X66" s="77" t="n">
        <v>100</v>
      </c>
      <c r="Y66" s="76">
        <f>Y$2</f>
        <v/>
      </c>
      <c r="Z66" s="76" t="n"/>
      <c r="AA66" s="76" t="n"/>
      <c r="AB66" s="76" t="n"/>
      <c r="AC66" s="76" t="n"/>
      <c r="AD66" s="77" t="n">
        <v>100</v>
      </c>
      <c r="AE66" s="76">
        <f>AE$2</f>
        <v/>
      </c>
      <c r="AF66" s="76" t="n"/>
      <c r="AG66" s="76" t="n"/>
      <c r="AH66" s="76" t="n"/>
      <c r="AI66" s="76" t="n"/>
      <c r="AJ66" s="77" t="n">
        <v>100</v>
      </c>
    </row>
    <row customHeight="1" ht="24.75" r="67" s="29">
      <c r="A67" s="11" t="n">
        <v>7</v>
      </c>
      <c r="B67" s="11" t="inlineStr">
        <is>
          <t>編號</t>
        </is>
      </c>
      <c r="C67" s="11" t="inlineStr">
        <is>
          <t>#ERROR!</t>
        </is>
      </c>
      <c r="D67" s="11" t="inlineStr">
        <is>
          <t>#ERROR!</t>
        </is>
      </c>
      <c r="E67" s="11" t="inlineStr">
        <is>
          <t>#ERROR!</t>
        </is>
      </c>
      <c r="F67" s="11" t="inlineStr">
        <is>
          <t>#ERROR!</t>
        </is>
      </c>
      <c r="G67" s="11" t="n">
        <v>7</v>
      </c>
      <c r="H67" s="11" t="inlineStr">
        <is>
          <t>編號</t>
        </is>
      </c>
      <c r="I67" s="11" t="inlineStr">
        <is>
          <t>#ERROR!</t>
        </is>
      </c>
      <c r="J67" s="11" t="inlineStr">
        <is>
          <t>#ERROR!</t>
        </is>
      </c>
      <c r="K67" s="11" t="inlineStr">
        <is>
          <t>#ERROR!</t>
        </is>
      </c>
      <c r="L67" s="11" t="inlineStr">
        <is>
          <t>#ERROR!</t>
        </is>
      </c>
      <c r="M67" s="11" t="n">
        <v>7</v>
      </c>
      <c r="N67" s="11" t="inlineStr">
        <is>
          <t>編號</t>
        </is>
      </c>
      <c r="O67" s="11" t="inlineStr">
        <is>
          <t>#ERROR!</t>
        </is>
      </c>
      <c r="P67" s="11" t="inlineStr">
        <is>
          <t>#ERROR!</t>
        </is>
      </c>
      <c r="Q67" s="11" t="inlineStr">
        <is>
          <t>#ERROR!</t>
        </is>
      </c>
      <c r="R67" s="11" t="inlineStr">
        <is>
          <t>#ERROR!</t>
        </is>
      </c>
      <c r="S67" s="11" t="n">
        <v>7</v>
      </c>
      <c r="T67" s="11" t="inlineStr">
        <is>
          <t>編號</t>
        </is>
      </c>
      <c r="U67" s="11" t="inlineStr">
        <is>
          <t>#ERROR!</t>
        </is>
      </c>
      <c r="V67" s="11" t="inlineStr">
        <is>
          <t>#ERROR!</t>
        </is>
      </c>
      <c r="W67" s="11" t="inlineStr">
        <is>
          <t>#ERROR!</t>
        </is>
      </c>
      <c r="X67" s="11" t="inlineStr">
        <is>
          <t>#ERROR!</t>
        </is>
      </c>
      <c r="Y67" s="11" t="n">
        <v>7</v>
      </c>
      <c r="Z67" s="11" t="inlineStr">
        <is>
          <t>編號</t>
        </is>
      </c>
      <c r="AA67" s="11" t="inlineStr">
        <is>
          <t>#ERROR!</t>
        </is>
      </c>
      <c r="AB67" s="11" t="inlineStr">
        <is>
          <t>#ERROR!</t>
        </is>
      </c>
      <c r="AC67" s="11" t="inlineStr">
        <is>
          <t>#ERROR!</t>
        </is>
      </c>
      <c r="AD67" s="11" t="inlineStr">
        <is>
          <t>#ERROR!</t>
        </is>
      </c>
      <c r="AE67" s="11" t="n">
        <v>7</v>
      </c>
      <c r="AF67" s="11" t="inlineStr">
        <is>
          <t>編號</t>
        </is>
      </c>
      <c r="AG67" s="11" t="inlineStr">
        <is>
          <t>#ERROR!</t>
        </is>
      </c>
      <c r="AH67" s="11" t="inlineStr">
        <is>
          <t>#ERROR!</t>
        </is>
      </c>
      <c r="AI67" s="11" t="inlineStr">
        <is>
          <t>#ERROR!</t>
        </is>
      </c>
      <c r="AJ67" s="11" t="inlineStr">
        <is>
          <t>#ERROR!</t>
        </is>
      </c>
    </row>
    <row customHeight="1" ht="24.75" r="68" s="29">
      <c r="A68" s="221" t="n"/>
      <c r="B68" s="11" t="inlineStr">
        <is>
          <t>學校</t>
        </is>
      </c>
      <c r="C68" s="11" t="inlineStr">
        <is>
          <t>#ERROR!</t>
        </is>
      </c>
      <c r="D68" s="11" t="inlineStr">
        <is>
          <t>#ERROR!</t>
        </is>
      </c>
      <c r="E68" s="11" t="inlineStr">
        <is>
          <t>#ERROR!</t>
        </is>
      </c>
      <c r="F68" s="11" t="inlineStr">
        <is>
          <t>#ERROR!</t>
        </is>
      </c>
      <c r="G68" s="221" t="n"/>
      <c r="H68" s="11" t="inlineStr">
        <is>
          <t>學校</t>
        </is>
      </c>
      <c r="I68" s="11" t="inlineStr">
        <is>
          <t>#ERROR!</t>
        </is>
      </c>
      <c r="J68" s="11" t="inlineStr">
        <is>
          <t>#ERROR!</t>
        </is>
      </c>
      <c r="K68" s="11" t="inlineStr">
        <is>
          <t>#ERROR!</t>
        </is>
      </c>
      <c r="L68" s="11" t="inlineStr">
        <is>
          <t>#ERROR!</t>
        </is>
      </c>
      <c r="M68" s="221" t="n"/>
      <c r="N68" s="11" t="inlineStr">
        <is>
          <t>學校</t>
        </is>
      </c>
      <c r="O68" s="11" t="inlineStr">
        <is>
          <t>#ERROR!</t>
        </is>
      </c>
      <c r="P68" s="11" t="inlineStr">
        <is>
          <t>#ERROR!</t>
        </is>
      </c>
      <c r="Q68" s="11" t="inlineStr">
        <is>
          <t>#ERROR!</t>
        </is>
      </c>
      <c r="R68" s="11" t="inlineStr">
        <is>
          <t>#ERROR!</t>
        </is>
      </c>
      <c r="S68" s="221" t="n"/>
      <c r="T68" s="11" t="inlineStr">
        <is>
          <t>學校</t>
        </is>
      </c>
      <c r="U68" s="11" t="inlineStr">
        <is>
          <t>#ERROR!</t>
        </is>
      </c>
      <c r="V68" s="11" t="inlineStr">
        <is>
          <t>#ERROR!</t>
        </is>
      </c>
      <c r="W68" s="11" t="inlineStr">
        <is>
          <t>#ERROR!</t>
        </is>
      </c>
      <c r="X68" s="11" t="inlineStr">
        <is>
          <t>#ERROR!</t>
        </is>
      </c>
      <c r="Y68" s="221" t="n"/>
      <c r="Z68" s="11" t="inlineStr">
        <is>
          <t>學校</t>
        </is>
      </c>
      <c r="AA68" s="11" t="inlineStr">
        <is>
          <t>#ERROR!</t>
        </is>
      </c>
      <c r="AB68" s="11" t="inlineStr">
        <is>
          <t>#ERROR!</t>
        </is>
      </c>
      <c r="AC68" s="11" t="inlineStr">
        <is>
          <t>#ERROR!</t>
        </is>
      </c>
      <c r="AD68" s="11" t="inlineStr">
        <is>
          <t>#ERROR!</t>
        </is>
      </c>
      <c r="AE68" s="221" t="n"/>
      <c r="AF68" s="11" t="inlineStr">
        <is>
          <t>學校</t>
        </is>
      </c>
      <c r="AG68" s="11" t="inlineStr">
        <is>
          <t>#ERROR!</t>
        </is>
      </c>
      <c r="AH68" s="11" t="inlineStr">
        <is>
          <t>#ERROR!</t>
        </is>
      </c>
      <c r="AI68" s="11" t="inlineStr">
        <is>
          <t>#ERROR!</t>
        </is>
      </c>
      <c r="AJ68" s="11" t="inlineStr">
        <is>
          <t>#ERROR!</t>
        </is>
      </c>
    </row>
    <row customHeight="1" ht="24.75" r="69" s="29">
      <c r="A69" s="221" t="n"/>
      <c r="B69" s="11" t="inlineStr">
        <is>
          <t>姓名</t>
        </is>
      </c>
      <c r="C69" s="11" t="inlineStr">
        <is>
          <t>#ERROR!</t>
        </is>
      </c>
      <c r="D69" s="11" t="inlineStr">
        <is>
          <t>#ERROR!</t>
        </is>
      </c>
      <c r="E69" s="11" t="inlineStr">
        <is>
          <t>#ERROR!</t>
        </is>
      </c>
      <c r="F69" s="11" t="inlineStr">
        <is>
          <t>#ERROR!</t>
        </is>
      </c>
      <c r="G69" s="221" t="n"/>
      <c r="H69" s="11" t="inlineStr">
        <is>
          <t>姓名</t>
        </is>
      </c>
      <c r="I69" s="11" t="inlineStr">
        <is>
          <t>#ERROR!</t>
        </is>
      </c>
      <c r="J69" s="11" t="inlineStr">
        <is>
          <t>#ERROR!</t>
        </is>
      </c>
      <c r="K69" s="11" t="inlineStr">
        <is>
          <t>#ERROR!</t>
        </is>
      </c>
      <c r="L69" s="11" t="inlineStr">
        <is>
          <t>#ERROR!</t>
        </is>
      </c>
      <c r="M69" s="221" t="n"/>
      <c r="N69" s="11" t="inlineStr">
        <is>
          <t>姓名</t>
        </is>
      </c>
      <c r="O69" s="11" t="inlineStr">
        <is>
          <t>#ERROR!</t>
        </is>
      </c>
      <c r="P69" s="11" t="inlineStr">
        <is>
          <t>#ERROR!</t>
        </is>
      </c>
      <c r="Q69" s="11" t="inlineStr">
        <is>
          <t>#ERROR!</t>
        </is>
      </c>
      <c r="R69" s="11" t="inlineStr">
        <is>
          <t>#ERROR!</t>
        </is>
      </c>
      <c r="S69" s="221" t="n"/>
      <c r="T69" s="11" t="inlineStr">
        <is>
          <t>姓名</t>
        </is>
      </c>
      <c r="U69" s="11" t="inlineStr">
        <is>
          <t>#ERROR!</t>
        </is>
      </c>
      <c r="V69" s="11" t="inlineStr">
        <is>
          <t>#ERROR!</t>
        </is>
      </c>
      <c r="W69" s="11" t="inlineStr">
        <is>
          <t>#ERROR!</t>
        </is>
      </c>
      <c r="X69" s="11" t="inlineStr">
        <is>
          <t>#ERROR!</t>
        </is>
      </c>
      <c r="Y69" s="221" t="n"/>
      <c r="Z69" s="11" t="inlineStr">
        <is>
          <t>姓名</t>
        </is>
      </c>
      <c r="AA69" s="11" t="inlineStr">
        <is>
          <t>#ERROR!</t>
        </is>
      </c>
      <c r="AB69" s="11" t="inlineStr">
        <is>
          <t>#ERROR!</t>
        </is>
      </c>
      <c r="AC69" s="11" t="inlineStr">
        <is>
          <t>#ERROR!</t>
        </is>
      </c>
      <c r="AD69" s="11" t="inlineStr">
        <is>
          <t>#ERROR!</t>
        </is>
      </c>
      <c r="AE69" s="221" t="n"/>
      <c r="AF69" s="11" t="inlineStr">
        <is>
          <t>姓名</t>
        </is>
      </c>
      <c r="AG69" s="11" t="inlineStr">
        <is>
          <t>#ERROR!</t>
        </is>
      </c>
      <c r="AH69" s="11" t="inlineStr">
        <is>
          <t>#ERROR!</t>
        </is>
      </c>
      <c r="AI69" s="11" t="inlineStr">
        <is>
          <t>#ERROR!</t>
        </is>
      </c>
      <c r="AJ69" s="11" t="inlineStr">
        <is>
          <t>#ERROR!</t>
        </is>
      </c>
    </row>
    <row customHeight="1" ht="30" r="70" s="29">
      <c r="A70" s="154" t="n"/>
      <c r="B70" s="11" t="inlineStr">
        <is>
          <t>成績</t>
        </is>
      </c>
      <c r="C70" s="11" t="inlineStr">
        <is>
          <t>#ERROR!</t>
        </is>
      </c>
      <c r="D70" s="11" t="inlineStr">
        <is>
          <t>#ERROR!</t>
        </is>
      </c>
      <c r="E70" s="11" t="inlineStr">
        <is>
          <t>#ERROR!</t>
        </is>
      </c>
      <c r="F70" s="11" t="inlineStr">
        <is>
          <t>#ERROR!</t>
        </is>
      </c>
      <c r="G70" s="154" t="n"/>
      <c r="H70" s="11" t="inlineStr">
        <is>
          <t>成績</t>
        </is>
      </c>
      <c r="I70" s="11" t="inlineStr">
        <is>
          <t>#ERROR!</t>
        </is>
      </c>
      <c r="J70" s="11" t="inlineStr">
        <is>
          <t>#ERROR!</t>
        </is>
      </c>
      <c r="K70" s="11" t="inlineStr">
        <is>
          <t>#ERROR!</t>
        </is>
      </c>
      <c r="L70" s="11" t="inlineStr">
        <is>
          <t>#ERROR!</t>
        </is>
      </c>
      <c r="M70" s="154" t="n"/>
      <c r="N70" s="11" t="inlineStr">
        <is>
          <t>成績</t>
        </is>
      </c>
      <c r="O70" s="11" t="inlineStr">
        <is>
          <t>#ERROR!</t>
        </is>
      </c>
      <c r="P70" s="11" t="inlineStr">
        <is>
          <t>#ERROR!</t>
        </is>
      </c>
      <c r="Q70" s="11" t="inlineStr">
        <is>
          <t>#ERROR!</t>
        </is>
      </c>
      <c r="R70" s="11" t="inlineStr">
        <is>
          <t>#ERROR!</t>
        </is>
      </c>
      <c r="S70" s="154" t="n"/>
      <c r="T70" s="11" t="inlineStr">
        <is>
          <t>成績</t>
        </is>
      </c>
      <c r="U70" s="11" t="inlineStr">
        <is>
          <t>#ERROR!</t>
        </is>
      </c>
      <c r="V70" s="11" t="inlineStr">
        <is>
          <t>#ERROR!</t>
        </is>
      </c>
      <c r="W70" s="11" t="inlineStr">
        <is>
          <t>#ERROR!</t>
        </is>
      </c>
      <c r="X70" s="11" t="inlineStr">
        <is>
          <t>#ERROR!</t>
        </is>
      </c>
      <c r="Y70" s="154" t="n"/>
      <c r="Z70" s="11" t="inlineStr">
        <is>
          <t>成績</t>
        </is>
      </c>
      <c r="AA70" s="11" t="inlineStr">
        <is>
          <t>#ERROR!</t>
        </is>
      </c>
      <c r="AB70" s="11" t="inlineStr">
        <is>
          <t>#ERROR!</t>
        </is>
      </c>
      <c r="AC70" s="11" t="inlineStr">
        <is>
          <t>#ERROR!</t>
        </is>
      </c>
      <c r="AD70" s="11" t="inlineStr">
        <is>
          <t>#ERROR!</t>
        </is>
      </c>
      <c r="AE70" s="154" t="n"/>
      <c r="AF70" s="11" t="inlineStr">
        <is>
          <t>成績</t>
        </is>
      </c>
      <c r="AG70" s="11" t="inlineStr">
        <is>
          <t>#ERROR!</t>
        </is>
      </c>
      <c r="AH70" s="11" t="inlineStr">
        <is>
          <t>#ERROR!</t>
        </is>
      </c>
      <c r="AI70" s="11" t="inlineStr">
        <is>
          <t>#ERROR!</t>
        </is>
      </c>
      <c r="AJ70" s="11" t="inlineStr">
        <is>
          <t>#ERROR!</t>
        </is>
      </c>
    </row>
    <row customHeight="1" ht="12" r="71" s="29">
      <c r="A71" s="3" t="n"/>
      <c r="B71" s="3" t="n"/>
      <c r="C71" s="11" t="inlineStr">
        <is>
          <t>#ERROR!</t>
        </is>
      </c>
      <c r="D71" s="11" t="inlineStr">
        <is>
          <t>#ERROR!</t>
        </is>
      </c>
      <c r="E71" s="11" t="inlineStr">
        <is>
          <t>#ERROR!</t>
        </is>
      </c>
      <c r="F71" s="11" t="inlineStr">
        <is>
          <t>#ERROR!</t>
        </is>
      </c>
      <c r="G71" s="3" t="n"/>
      <c r="H71" s="3" t="n"/>
      <c r="I71" s="11" t="inlineStr">
        <is>
          <t>#ERROR!</t>
        </is>
      </c>
      <c r="J71" s="11" t="inlineStr">
        <is>
          <t>#ERROR!</t>
        </is>
      </c>
      <c r="K71" s="11" t="inlineStr">
        <is>
          <t>#ERROR!</t>
        </is>
      </c>
      <c r="L71" s="11" t="inlineStr">
        <is>
          <t>#ERROR!</t>
        </is>
      </c>
      <c r="M71" s="3" t="n"/>
      <c r="N71" s="3" t="n"/>
      <c r="O71" s="11" t="inlineStr">
        <is>
          <t>#ERROR!</t>
        </is>
      </c>
      <c r="P71" s="11" t="inlineStr">
        <is>
          <t>#ERROR!</t>
        </is>
      </c>
      <c r="Q71" s="11" t="inlineStr">
        <is>
          <t>#ERROR!</t>
        </is>
      </c>
      <c r="R71" s="11" t="inlineStr">
        <is>
          <t>#ERROR!</t>
        </is>
      </c>
      <c r="S71" s="3" t="n"/>
      <c r="T71" s="3" t="n"/>
      <c r="U71" s="11" t="inlineStr">
        <is>
          <t>#ERROR!</t>
        </is>
      </c>
      <c r="V71" s="11" t="inlineStr">
        <is>
          <t>#ERROR!</t>
        </is>
      </c>
      <c r="W71" s="11" t="inlineStr">
        <is>
          <t>#ERROR!</t>
        </is>
      </c>
      <c r="X71" s="11" t="inlineStr">
        <is>
          <t>#ERROR!</t>
        </is>
      </c>
      <c r="Y71" s="3" t="n"/>
      <c r="Z71" s="3" t="n"/>
      <c r="AA71" s="11" t="inlineStr">
        <is>
          <t>#ERROR!</t>
        </is>
      </c>
      <c r="AB71" s="11" t="inlineStr">
        <is>
          <t>#ERROR!</t>
        </is>
      </c>
      <c r="AC71" s="11" t="inlineStr">
        <is>
          <t>#ERROR!</t>
        </is>
      </c>
      <c r="AD71" s="11" t="inlineStr">
        <is>
          <t>#ERROR!</t>
        </is>
      </c>
      <c r="AE71" s="3" t="n"/>
      <c r="AF71" s="3" t="n"/>
      <c r="AG71" s="11" t="inlineStr">
        <is>
          <t>#ERROR!</t>
        </is>
      </c>
      <c r="AH71" s="11" t="inlineStr">
        <is>
          <t>#ERROR!</t>
        </is>
      </c>
      <c r="AI71" s="11" t="inlineStr">
        <is>
          <t>#ERROR!</t>
        </is>
      </c>
      <c r="AJ71" s="11" t="inlineStr">
        <is>
          <t>#ERROR!</t>
        </is>
      </c>
    </row>
    <row customHeight="1" ht="24.75" r="72" s="29">
      <c r="A72" s="11">
        <f>A67+1</f>
        <v/>
      </c>
      <c r="B72" s="11" t="inlineStr">
        <is>
          <t>編號</t>
        </is>
      </c>
      <c r="C72" s="11" t="inlineStr">
        <is>
          <t>#ERROR!</t>
        </is>
      </c>
      <c r="D72" s="11" t="inlineStr">
        <is>
          <t>#ERROR!</t>
        </is>
      </c>
      <c r="E72" s="11" t="inlineStr">
        <is>
          <t>#ERROR!</t>
        </is>
      </c>
      <c r="F72" s="11" t="inlineStr">
        <is>
          <t>#ERROR!</t>
        </is>
      </c>
      <c r="G72" s="11">
        <f>G67+1</f>
        <v/>
      </c>
      <c r="H72" s="11" t="inlineStr">
        <is>
          <t>編號</t>
        </is>
      </c>
      <c r="I72" s="11" t="inlineStr">
        <is>
          <t>#ERROR!</t>
        </is>
      </c>
      <c r="J72" s="11" t="inlineStr">
        <is>
          <t>#ERROR!</t>
        </is>
      </c>
      <c r="K72" s="11" t="inlineStr">
        <is>
          <t>#ERROR!</t>
        </is>
      </c>
      <c r="L72" s="11" t="inlineStr">
        <is>
          <t>#ERROR!</t>
        </is>
      </c>
      <c r="M72" s="11">
        <f>M67+1</f>
        <v/>
      </c>
      <c r="N72" s="11" t="inlineStr">
        <is>
          <t>編號</t>
        </is>
      </c>
      <c r="O72" s="11" t="inlineStr">
        <is>
          <t>#ERROR!</t>
        </is>
      </c>
      <c r="P72" s="11" t="inlineStr">
        <is>
          <t>#ERROR!</t>
        </is>
      </c>
      <c r="Q72" s="11" t="inlineStr">
        <is>
          <t>#ERROR!</t>
        </is>
      </c>
      <c r="R72" s="11" t="inlineStr">
        <is>
          <t>#ERROR!</t>
        </is>
      </c>
      <c r="S72" s="11">
        <f>S67+1</f>
        <v/>
      </c>
      <c r="T72" s="11" t="inlineStr">
        <is>
          <t>編號</t>
        </is>
      </c>
      <c r="U72" s="11" t="inlineStr">
        <is>
          <t>#ERROR!</t>
        </is>
      </c>
      <c r="V72" s="11" t="inlineStr">
        <is>
          <t>#ERROR!</t>
        </is>
      </c>
      <c r="W72" s="11" t="inlineStr">
        <is>
          <t>#ERROR!</t>
        </is>
      </c>
      <c r="X72" s="11" t="inlineStr">
        <is>
          <t>#ERROR!</t>
        </is>
      </c>
      <c r="Y72" s="11">
        <f>Y67+1</f>
        <v/>
      </c>
      <c r="Z72" s="11" t="inlineStr">
        <is>
          <t>編號</t>
        </is>
      </c>
      <c r="AA72" s="11" t="inlineStr">
        <is>
          <t>#ERROR!</t>
        </is>
      </c>
      <c r="AB72" s="11" t="inlineStr">
        <is>
          <t>#ERROR!</t>
        </is>
      </c>
      <c r="AC72" s="11" t="inlineStr">
        <is>
          <t>#ERROR!</t>
        </is>
      </c>
      <c r="AD72" s="11" t="inlineStr">
        <is>
          <t>#ERROR!</t>
        </is>
      </c>
      <c r="AE72" s="11">
        <f>AE67+1</f>
        <v/>
      </c>
      <c r="AF72" s="11" t="inlineStr">
        <is>
          <t>編號</t>
        </is>
      </c>
      <c r="AG72" s="11" t="inlineStr">
        <is>
          <t>#ERROR!</t>
        </is>
      </c>
      <c r="AH72" s="11" t="inlineStr">
        <is>
          <t>#ERROR!</t>
        </is>
      </c>
      <c r="AI72" s="11" t="inlineStr">
        <is>
          <t>#ERROR!</t>
        </is>
      </c>
      <c r="AJ72" s="11" t="inlineStr">
        <is>
          <t>#ERROR!</t>
        </is>
      </c>
    </row>
    <row customHeight="1" ht="24.75" r="73" s="29">
      <c r="A73" s="221" t="n"/>
      <c r="B73" s="11" t="inlineStr">
        <is>
          <t>學校</t>
        </is>
      </c>
      <c r="C73" s="11" t="inlineStr">
        <is>
          <t>#ERROR!</t>
        </is>
      </c>
      <c r="D73" s="11" t="inlineStr">
        <is>
          <t>#ERROR!</t>
        </is>
      </c>
      <c r="E73" s="11" t="inlineStr">
        <is>
          <t>#ERROR!</t>
        </is>
      </c>
      <c r="F73" s="11" t="inlineStr">
        <is>
          <t>#ERROR!</t>
        </is>
      </c>
      <c r="G73" s="221" t="n"/>
      <c r="H73" s="11" t="inlineStr">
        <is>
          <t>學校</t>
        </is>
      </c>
      <c r="I73" s="11" t="inlineStr">
        <is>
          <t>#ERROR!</t>
        </is>
      </c>
      <c r="J73" s="11" t="inlineStr">
        <is>
          <t>#ERROR!</t>
        </is>
      </c>
      <c r="K73" s="11" t="inlineStr">
        <is>
          <t>#ERROR!</t>
        </is>
      </c>
      <c r="L73" s="11" t="inlineStr">
        <is>
          <t>#ERROR!</t>
        </is>
      </c>
      <c r="M73" s="221" t="n"/>
      <c r="N73" s="11" t="inlineStr">
        <is>
          <t>學校</t>
        </is>
      </c>
      <c r="O73" s="11" t="inlineStr">
        <is>
          <t>#ERROR!</t>
        </is>
      </c>
      <c r="P73" s="11" t="inlineStr">
        <is>
          <t>#ERROR!</t>
        </is>
      </c>
      <c r="Q73" s="11" t="inlineStr">
        <is>
          <t>#ERROR!</t>
        </is>
      </c>
      <c r="R73" s="11" t="inlineStr">
        <is>
          <t>#ERROR!</t>
        </is>
      </c>
      <c r="S73" s="221" t="n"/>
      <c r="T73" s="11" t="inlineStr">
        <is>
          <t>學校</t>
        </is>
      </c>
      <c r="U73" s="11" t="inlineStr">
        <is>
          <t>#ERROR!</t>
        </is>
      </c>
      <c r="V73" s="11" t="inlineStr">
        <is>
          <t>#ERROR!</t>
        </is>
      </c>
      <c r="W73" s="11" t="inlineStr">
        <is>
          <t>#ERROR!</t>
        </is>
      </c>
      <c r="X73" s="11" t="inlineStr">
        <is>
          <t>#ERROR!</t>
        </is>
      </c>
      <c r="Y73" s="221" t="n"/>
      <c r="Z73" s="11" t="inlineStr">
        <is>
          <t>學校</t>
        </is>
      </c>
      <c r="AA73" s="11" t="inlineStr">
        <is>
          <t>#ERROR!</t>
        </is>
      </c>
      <c r="AB73" s="11" t="inlineStr">
        <is>
          <t>#ERROR!</t>
        </is>
      </c>
      <c r="AC73" s="11" t="inlineStr">
        <is>
          <t>#ERROR!</t>
        </is>
      </c>
      <c r="AD73" s="11" t="inlineStr">
        <is>
          <t>#ERROR!</t>
        </is>
      </c>
      <c r="AE73" s="221" t="n"/>
      <c r="AF73" s="11" t="inlineStr">
        <is>
          <t>學校</t>
        </is>
      </c>
      <c r="AG73" s="11" t="inlineStr">
        <is>
          <t>#ERROR!</t>
        </is>
      </c>
      <c r="AH73" s="11" t="inlineStr">
        <is>
          <t>#ERROR!</t>
        </is>
      </c>
      <c r="AI73" s="11" t="inlineStr">
        <is>
          <t>#ERROR!</t>
        </is>
      </c>
      <c r="AJ73" s="11" t="inlineStr">
        <is>
          <t>#ERROR!</t>
        </is>
      </c>
    </row>
    <row customHeight="1" ht="24.75" r="74" s="29">
      <c r="A74" s="221" t="n"/>
      <c r="B74" s="11" t="inlineStr">
        <is>
          <t>姓名</t>
        </is>
      </c>
      <c r="C74" s="11" t="inlineStr">
        <is>
          <t>#ERROR!</t>
        </is>
      </c>
      <c r="D74" s="11" t="inlineStr">
        <is>
          <t>#ERROR!</t>
        </is>
      </c>
      <c r="E74" s="11" t="inlineStr">
        <is>
          <t>#ERROR!</t>
        </is>
      </c>
      <c r="F74" s="11" t="inlineStr">
        <is>
          <t>#ERROR!</t>
        </is>
      </c>
      <c r="G74" s="221" t="n"/>
      <c r="H74" s="11" t="inlineStr">
        <is>
          <t>姓名</t>
        </is>
      </c>
      <c r="I74" s="11" t="inlineStr">
        <is>
          <t>#ERROR!</t>
        </is>
      </c>
      <c r="J74" s="11" t="inlineStr">
        <is>
          <t>#ERROR!</t>
        </is>
      </c>
      <c r="K74" s="11" t="inlineStr">
        <is>
          <t>#ERROR!</t>
        </is>
      </c>
      <c r="L74" s="11" t="inlineStr">
        <is>
          <t>#ERROR!</t>
        </is>
      </c>
      <c r="M74" s="221" t="n"/>
      <c r="N74" s="11" t="inlineStr">
        <is>
          <t>姓名</t>
        </is>
      </c>
      <c r="O74" s="11" t="inlineStr">
        <is>
          <t>#ERROR!</t>
        </is>
      </c>
      <c r="P74" s="11" t="inlineStr">
        <is>
          <t>#ERROR!</t>
        </is>
      </c>
      <c r="Q74" s="11" t="inlineStr">
        <is>
          <t>#ERROR!</t>
        </is>
      </c>
      <c r="R74" s="11" t="inlineStr">
        <is>
          <t>#ERROR!</t>
        </is>
      </c>
      <c r="S74" s="221" t="n"/>
      <c r="T74" s="11" t="inlineStr">
        <is>
          <t>姓名</t>
        </is>
      </c>
      <c r="U74" s="11" t="inlineStr">
        <is>
          <t>#ERROR!</t>
        </is>
      </c>
      <c r="V74" s="11" t="inlineStr">
        <is>
          <t>#ERROR!</t>
        </is>
      </c>
      <c r="W74" s="11" t="inlineStr">
        <is>
          <t>#ERROR!</t>
        </is>
      </c>
      <c r="X74" s="11" t="inlineStr">
        <is>
          <t>#ERROR!</t>
        </is>
      </c>
      <c r="Y74" s="221" t="n"/>
      <c r="Z74" s="11" t="inlineStr">
        <is>
          <t>姓名</t>
        </is>
      </c>
      <c r="AA74" s="11" t="inlineStr">
        <is>
          <t>#ERROR!</t>
        </is>
      </c>
      <c r="AB74" s="11" t="inlineStr">
        <is>
          <t>#ERROR!</t>
        </is>
      </c>
      <c r="AC74" s="11" t="inlineStr">
        <is>
          <t>#ERROR!</t>
        </is>
      </c>
      <c r="AD74" s="11" t="inlineStr">
        <is>
          <t>#ERROR!</t>
        </is>
      </c>
      <c r="AE74" s="221" t="n"/>
      <c r="AF74" s="11" t="inlineStr">
        <is>
          <t>姓名</t>
        </is>
      </c>
      <c r="AG74" s="11" t="inlineStr">
        <is>
          <t>#ERROR!</t>
        </is>
      </c>
      <c r="AH74" s="11" t="inlineStr">
        <is>
          <t>#ERROR!</t>
        </is>
      </c>
      <c r="AI74" s="11" t="inlineStr">
        <is>
          <t>#ERROR!</t>
        </is>
      </c>
      <c r="AJ74" s="11" t="inlineStr">
        <is>
          <t>#ERROR!</t>
        </is>
      </c>
    </row>
    <row customHeight="1" ht="30" r="75" s="29">
      <c r="A75" s="154" t="n"/>
      <c r="B75" s="11" t="inlineStr">
        <is>
          <t>成績</t>
        </is>
      </c>
      <c r="C75" s="11" t="inlineStr">
        <is>
          <t>#ERROR!</t>
        </is>
      </c>
      <c r="D75" s="11" t="inlineStr">
        <is>
          <t>#ERROR!</t>
        </is>
      </c>
      <c r="E75" s="11" t="inlineStr">
        <is>
          <t>#ERROR!</t>
        </is>
      </c>
      <c r="F75" s="11" t="inlineStr">
        <is>
          <t>#ERROR!</t>
        </is>
      </c>
      <c r="G75" s="154" t="n"/>
      <c r="H75" s="11" t="inlineStr">
        <is>
          <t>成績</t>
        </is>
      </c>
      <c r="I75" s="11" t="inlineStr">
        <is>
          <t>#ERROR!</t>
        </is>
      </c>
      <c r="J75" s="11" t="inlineStr">
        <is>
          <t>#ERROR!</t>
        </is>
      </c>
      <c r="K75" s="11" t="inlineStr">
        <is>
          <t>#ERROR!</t>
        </is>
      </c>
      <c r="L75" s="11" t="inlineStr">
        <is>
          <t>#ERROR!</t>
        </is>
      </c>
      <c r="M75" s="154" t="n"/>
      <c r="N75" s="11" t="inlineStr">
        <is>
          <t>成績</t>
        </is>
      </c>
      <c r="O75" s="11" t="inlineStr">
        <is>
          <t>#ERROR!</t>
        </is>
      </c>
      <c r="P75" s="11" t="inlineStr">
        <is>
          <t>#ERROR!</t>
        </is>
      </c>
      <c r="Q75" s="11" t="inlineStr">
        <is>
          <t>#ERROR!</t>
        </is>
      </c>
      <c r="R75" s="11" t="inlineStr">
        <is>
          <t>#ERROR!</t>
        </is>
      </c>
      <c r="S75" s="154" t="n"/>
      <c r="T75" s="11" t="inlineStr">
        <is>
          <t>成績</t>
        </is>
      </c>
      <c r="U75" s="11" t="inlineStr">
        <is>
          <t>#ERROR!</t>
        </is>
      </c>
      <c r="V75" s="11" t="inlineStr">
        <is>
          <t>#ERROR!</t>
        </is>
      </c>
      <c r="W75" s="11" t="inlineStr">
        <is>
          <t>#ERROR!</t>
        </is>
      </c>
      <c r="X75" s="11" t="inlineStr">
        <is>
          <t>#ERROR!</t>
        </is>
      </c>
      <c r="Y75" s="154" t="n"/>
      <c r="Z75" s="11" t="inlineStr">
        <is>
          <t>成績</t>
        </is>
      </c>
      <c r="AA75" s="11" t="inlineStr">
        <is>
          <t>#ERROR!</t>
        </is>
      </c>
      <c r="AB75" s="11" t="inlineStr">
        <is>
          <t>#ERROR!</t>
        </is>
      </c>
      <c r="AC75" s="11" t="inlineStr">
        <is>
          <t>#ERROR!</t>
        </is>
      </c>
      <c r="AD75" s="11" t="inlineStr">
        <is>
          <t>#ERROR!</t>
        </is>
      </c>
      <c r="AE75" s="154" t="n"/>
      <c r="AF75" s="11" t="inlineStr">
        <is>
          <t>成績</t>
        </is>
      </c>
      <c r="AG75" s="11" t="inlineStr">
        <is>
          <t>#ERROR!</t>
        </is>
      </c>
      <c r="AH75" s="11" t="inlineStr">
        <is>
          <t>#ERROR!</t>
        </is>
      </c>
      <c r="AI75" s="11" t="inlineStr">
        <is>
          <t>#ERROR!</t>
        </is>
      </c>
      <c r="AJ75" s="11" t="inlineStr">
        <is>
          <t>#ERROR!</t>
        </is>
      </c>
    </row>
    <row customHeight="1" ht="12" r="76" s="29">
      <c r="A76" s="3" t="n"/>
      <c r="B76" s="3" t="n"/>
      <c r="C76" s="11" t="inlineStr">
        <is>
          <t>#ERROR!</t>
        </is>
      </c>
      <c r="D76" s="11" t="inlineStr">
        <is>
          <t>#ERROR!</t>
        </is>
      </c>
      <c r="E76" s="11" t="inlineStr">
        <is>
          <t>#ERROR!</t>
        </is>
      </c>
      <c r="F76" s="11" t="inlineStr">
        <is>
          <t>#ERROR!</t>
        </is>
      </c>
      <c r="G76" s="3" t="n"/>
      <c r="H76" s="3" t="n"/>
      <c r="I76" s="11" t="inlineStr">
        <is>
          <t>#ERROR!</t>
        </is>
      </c>
      <c r="J76" s="11" t="inlineStr">
        <is>
          <t>#ERROR!</t>
        </is>
      </c>
      <c r="K76" s="11" t="inlineStr">
        <is>
          <t>#ERROR!</t>
        </is>
      </c>
      <c r="L76" s="11" t="inlineStr">
        <is>
          <t>#ERROR!</t>
        </is>
      </c>
      <c r="M76" s="3" t="n"/>
      <c r="N76" s="3" t="n"/>
      <c r="O76" s="11" t="inlineStr">
        <is>
          <t>#ERROR!</t>
        </is>
      </c>
      <c r="P76" s="11" t="inlineStr">
        <is>
          <t>#ERROR!</t>
        </is>
      </c>
      <c r="Q76" s="11" t="inlineStr">
        <is>
          <t>#ERROR!</t>
        </is>
      </c>
      <c r="R76" s="11" t="inlineStr">
        <is>
          <t>#ERROR!</t>
        </is>
      </c>
      <c r="S76" s="3" t="n"/>
      <c r="T76" s="3" t="n"/>
      <c r="U76" s="11" t="inlineStr">
        <is>
          <t>#ERROR!</t>
        </is>
      </c>
      <c r="V76" s="11" t="inlineStr">
        <is>
          <t>#ERROR!</t>
        </is>
      </c>
      <c r="W76" s="11" t="inlineStr">
        <is>
          <t>#ERROR!</t>
        </is>
      </c>
      <c r="X76" s="11" t="inlineStr">
        <is>
          <t>#ERROR!</t>
        </is>
      </c>
      <c r="Y76" s="3" t="n"/>
      <c r="Z76" s="3" t="n"/>
      <c r="AA76" s="11" t="inlineStr">
        <is>
          <t>#ERROR!</t>
        </is>
      </c>
      <c r="AB76" s="11" t="inlineStr">
        <is>
          <t>#ERROR!</t>
        </is>
      </c>
      <c r="AC76" s="11" t="inlineStr">
        <is>
          <t>#ERROR!</t>
        </is>
      </c>
      <c r="AD76" s="11" t="inlineStr">
        <is>
          <t>#ERROR!</t>
        </is>
      </c>
      <c r="AE76" s="3" t="n"/>
      <c r="AF76" s="3" t="n"/>
      <c r="AG76" s="11" t="inlineStr">
        <is>
          <t>#ERROR!</t>
        </is>
      </c>
      <c r="AH76" s="11" t="inlineStr">
        <is>
          <t>#ERROR!</t>
        </is>
      </c>
      <c r="AI76" s="11" t="inlineStr">
        <is>
          <t>#ERROR!</t>
        </is>
      </c>
      <c r="AJ76" s="11" t="inlineStr">
        <is>
          <t>#ERROR!</t>
        </is>
      </c>
    </row>
    <row customHeight="1" ht="24.75" r="77" s="29">
      <c r="A77" s="11" t="n">
        <v>9</v>
      </c>
      <c r="B77" s="11" t="inlineStr">
        <is>
          <t>編號</t>
        </is>
      </c>
      <c r="C77" s="11" t="inlineStr">
        <is>
          <t>#ERROR!</t>
        </is>
      </c>
      <c r="D77" s="11" t="inlineStr">
        <is>
          <t>#ERROR!</t>
        </is>
      </c>
      <c r="E77" s="11" t="inlineStr">
        <is>
          <t>#ERROR!</t>
        </is>
      </c>
      <c r="F77" s="11" t="inlineStr">
        <is>
          <t>#ERROR!</t>
        </is>
      </c>
      <c r="G77" s="11" t="n">
        <v>9</v>
      </c>
      <c r="H77" s="11" t="inlineStr">
        <is>
          <t>編號</t>
        </is>
      </c>
      <c r="I77" s="11" t="inlineStr">
        <is>
          <t>#ERROR!</t>
        </is>
      </c>
      <c r="J77" s="11" t="inlineStr">
        <is>
          <t>#ERROR!</t>
        </is>
      </c>
      <c r="K77" s="11" t="inlineStr">
        <is>
          <t>#ERROR!</t>
        </is>
      </c>
      <c r="L77" s="11" t="inlineStr">
        <is>
          <t>#ERROR!</t>
        </is>
      </c>
      <c r="M77" s="11" t="n">
        <v>9</v>
      </c>
      <c r="N77" s="11" t="inlineStr">
        <is>
          <t>編號</t>
        </is>
      </c>
      <c r="O77" s="11" t="inlineStr">
        <is>
          <t>#ERROR!</t>
        </is>
      </c>
      <c r="P77" s="11" t="inlineStr">
        <is>
          <t>#ERROR!</t>
        </is>
      </c>
      <c r="Q77" s="11" t="inlineStr">
        <is>
          <t>#ERROR!</t>
        </is>
      </c>
      <c r="R77" s="11" t="inlineStr">
        <is>
          <t>#ERROR!</t>
        </is>
      </c>
      <c r="S77" s="11" t="n">
        <v>9</v>
      </c>
      <c r="T77" s="11" t="inlineStr">
        <is>
          <t>編號</t>
        </is>
      </c>
      <c r="U77" s="11" t="inlineStr">
        <is>
          <t>#ERROR!</t>
        </is>
      </c>
      <c r="V77" s="11" t="inlineStr">
        <is>
          <t>#ERROR!</t>
        </is>
      </c>
      <c r="W77" s="11" t="inlineStr">
        <is>
          <t>#ERROR!</t>
        </is>
      </c>
      <c r="X77" s="11" t="inlineStr">
        <is>
          <t>#ERROR!</t>
        </is>
      </c>
      <c r="Y77" s="11" t="n">
        <v>9</v>
      </c>
      <c r="Z77" s="11" t="inlineStr">
        <is>
          <t>編號</t>
        </is>
      </c>
      <c r="AA77" s="11" t="inlineStr">
        <is>
          <t>#ERROR!</t>
        </is>
      </c>
      <c r="AB77" s="11" t="inlineStr">
        <is>
          <t>#ERROR!</t>
        </is>
      </c>
      <c r="AC77" s="11" t="inlineStr">
        <is>
          <t>#ERROR!</t>
        </is>
      </c>
      <c r="AD77" s="11" t="inlineStr">
        <is>
          <t>#ERROR!</t>
        </is>
      </c>
      <c r="AE77" s="11" t="n">
        <v>9</v>
      </c>
      <c r="AF77" s="11" t="inlineStr">
        <is>
          <t>編號</t>
        </is>
      </c>
      <c r="AG77" s="11" t="inlineStr">
        <is>
          <t>#ERROR!</t>
        </is>
      </c>
      <c r="AH77" s="11" t="inlineStr">
        <is>
          <t>#ERROR!</t>
        </is>
      </c>
      <c r="AI77" s="11" t="inlineStr">
        <is>
          <t>#ERROR!</t>
        </is>
      </c>
      <c r="AJ77" s="11" t="inlineStr">
        <is>
          <t>#ERROR!</t>
        </is>
      </c>
    </row>
    <row customHeight="1" ht="24.75" r="78" s="29">
      <c r="A78" s="221" t="n"/>
      <c r="B78" s="11" t="inlineStr">
        <is>
          <t>學校</t>
        </is>
      </c>
      <c r="C78" s="11" t="inlineStr">
        <is>
          <t>#ERROR!</t>
        </is>
      </c>
      <c r="D78" s="11" t="inlineStr">
        <is>
          <t>#ERROR!</t>
        </is>
      </c>
      <c r="E78" s="11" t="inlineStr">
        <is>
          <t>#ERROR!</t>
        </is>
      </c>
      <c r="F78" s="11" t="inlineStr">
        <is>
          <t>#ERROR!</t>
        </is>
      </c>
      <c r="G78" s="221" t="n"/>
      <c r="H78" s="11" t="inlineStr">
        <is>
          <t>學校</t>
        </is>
      </c>
      <c r="I78" s="11" t="inlineStr">
        <is>
          <t>#ERROR!</t>
        </is>
      </c>
      <c r="J78" s="11" t="inlineStr">
        <is>
          <t>#ERROR!</t>
        </is>
      </c>
      <c r="K78" s="11" t="inlineStr">
        <is>
          <t>#ERROR!</t>
        </is>
      </c>
      <c r="L78" s="11" t="inlineStr">
        <is>
          <t>#ERROR!</t>
        </is>
      </c>
      <c r="M78" s="221" t="n"/>
      <c r="N78" s="11" t="inlineStr">
        <is>
          <t>學校</t>
        </is>
      </c>
      <c r="O78" s="11" t="inlineStr">
        <is>
          <t>#ERROR!</t>
        </is>
      </c>
      <c r="P78" s="11" t="inlineStr">
        <is>
          <t>#ERROR!</t>
        </is>
      </c>
      <c r="Q78" s="11" t="inlineStr">
        <is>
          <t>#ERROR!</t>
        </is>
      </c>
      <c r="R78" s="11" t="inlineStr">
        <is>
          <t>#ERROR!</t>
        </is>
      </c>
      <c r="S78" s="221" t="n"/>
      <c r="T78" s="11" t="inlineStr">
        <is>
          <t>學校</t>
        </is>
      </c>
      <c r="U78" s="11" t="inlineStr">
        <is>
          <t>#ERROR!</t>
        </is>
      </c>
      <c r="V78" s="11" t="inlineStr">
        <is>
          <t>#ERROR!</t>
        </is>
      </c>
      <c r="W78" s="11" t="inlineStr">
        <is>
          <t>#ERROR!</t>
        </is>
      </c>
      <c r="X78" s="11" t="inlineStr">
        <is>
          <t>#ERROR!</t>
        </is>
      </c>
      <c r="Y78" s="221" t="n"/>
      <c r="Z78" s="11" t="inlineStr">
        <is>
          <t>學校</t>
        </is>
      </c>
      <c r="AA78" s="11" t="inlineStr">
        <is>
          <t>#ERROR!</t>
        </is>
      </c>
      <c r="AB78" s="11" t="inlineStr">
        <is>
          <t>#ERROR!</t>
        </is>
      </c>
      <c r="AC78" s="11" t="inlineStr">
        <is>
          <t>#ERROR!</t>
        </is>
      </c>
      <c r="AD78" s="11" t="inlineStr">
        <is>
          <t>#ERROR!</t>
        </is>
      </c>
      <c r="AE78" s="221" t="n"/>
      <c r="AF78" s="11" t="inlineStr">
        <is>
          <t>學校</t>
        </is>
      </c>
      <c r="AG78" s="11" t="inlineStr">
        <is>
          <t>#ERROR!</t>
        </is>
      </c>
      <c r="AH78" s="11" t="inlineStr">
        <is>
          <t>#ERROR!</t>
        </is>
      </c>
      <c r="AI78" s="11" t="inlineStr">
        <is>
          <t>#ERROR!</t>
        </is>
      </c>
      <c r="AJ78" s="11" t="inlineStr">
        <is>
          <t>#ERROR!</t>
        </is>
      </c>
    </row>
    <row customHeight="1" ht="24.75" r="79" s="29">
      <c r="A79" s="221" t="n"/>
      <c r="B79" s="11" t="inlineStr">
        <is>
          <t>姓名</t>
        </is>
      </c>
      <c r="C79" s="11" t="inlineStr">
        <is>
          <t>#ERROR!</t>
        </is>
      </c>
      <c r="D79" s="11" t="inlineStr">
        <is>
          <t>#ERROR!</t>
        </is>
      </c>
      <c r="E79" s="11" t="inlineStr">
        <is>
          <t>#ERROR!</t>
        </is>
      </c>
      <c r="F79" s="11" t="inlineStr">
        <is>
          <t>#ERROR!</t>
        </is>
      </c>
      <c r="G79" s="221" t="n"/>
      <c r="H79" s="11" t="inlineStr">
        <is>
          <t>姓名</t>
        </is>
      </c>
      <c r="I79" s="11" t="inlineStr">
        <is>
          <t>#ERROR!</t>
        </is>
      </c>
      <c r="J79" s="11" t="inlineStr">
        <is>
          <t>#ERROR!</t>
        </is>
      </c>
      <c r="K79" s="11" t="inlineStr">
        <is>
          <t>#ERROR!</t>
        </is>
      </c>
      <c r="L79" s="11" t="inlineStr">
        <is>
          <t>#ERROR!</t>
        </is>
      </c>
      <c r="M79" s="221" t="n"/>
      <c r="N79" s="11" t="inlineStr">
        <is>
          <t>姓名</t>
        </is>
      </c>
      <c r="O79" s="11" t="inlineStr">
        <is>
          <t>#ERROR!</t>
        </is>
      </c>
      <c r="P79" s="11" t="inlineStr">
        <is>
          <t>#ERROR!</t>
        </is>
      </c>
      <c r="Q79" s="11" t="inlineStr">
        <is>
          <t>#ERROR!</t>
        </is>
      </c>
      <c r="R79" s="11" t="inlineStr">
        <is>
          <t>#ERROR!</t>
        </is>
      </c>
      <c r="S79" s="221" t="n"/>
      <c r="T79" s="11" t="inlineStr">
        <is>
          <t>姓名</t>
        </is>
      </c>
      <c r="U79" s="11" t="inlineStr">
        <is>
          <t>#ERROR!</t>
        </is>
      </c>
      <c r="V79" s="11" t="inlineStr">
        <is>
          <t>#ERROR!</t>
        </is>
      </c>
      <c r="W79" s="11" t="inlineStr">
        <is>
          <t>#ERROR!</t>
        </is>
      </c>
      <c r="X79" s="11" t="inlineStr">
        <is>
          <t>#ERROR!</t>
        </is>
      </c>
      <c r="Y79" s="221" t="n"/>
      <c r="Z79" s="11" t="inlineStr">
        <is>
          <t>姓名</t>
        </is>
      </c>
      <c r="AA79" s="11" t="inlineStr">
        <is>
          <t>#ERROR!</t>
        </is>
      </c>
      <c r="AB79" s="11" t="inlineStr">
        <is>
          <t>#ERROR!</t>
        </is>
      </c>
      <c r="AC79" s="11" t="inlineStr">
        <is>
          <t>#ERROR!</t>
        </is>
      </c>
      <c r="AD79" s="11" t="inlineStr">
        <is>
          <t>#ERROR!</t>
        </is>
      </c>
      <c r="AE79" s="221" t="n"/>
      <c r="AF79" s="11" t="inlineStr">
        <is>
          <t>姓名</t>
        </is>
      </c>
      <c r="AG79" s="11" t="inlineStr">
        <is>
          <t>#ERROR!</t>
        </is>
      </c>
      <c r="AH79" s="11" t="inlineStr">
        <is>
          <t>#ERROR!</t>
        </is>
      </c>
      <c r="AI79" s="11" t="inlineStr">
        <is>
          <t>#ERROR!</t>
        </is>
      </c>
      <c r="AJ79" s="11" t="inlineStr">
        <is>
          <t>#ERROR!</t>
        </is>
      </c>
    </row>
    <row customHeight="1" ht="30" r="80" s="29">
      <c r="A80" s="154" t="n"/>
      <c r="B80" s="11" t="inlineStr">
        <is>
          <t>成績</t>
        </is>
      </c>
      <c r="C80" s="11" t="inlineStr">
        <is>
          <t>#ERROR!</t>
        </is>
      </c>
      <c r="D80" s="11" t="inlineStr">
        <is>
          <t>#ERROR!</t>
        </is>
      </c>
      <c r="E80" s="11" t="inlineStr">
        <is>
          <t>#ERROR!</t>
        </is>
      </c>
      <c r="F80" s="11" t="inlineStr">
        <is>
          <t>#ERROR!</t>
        </is>
      </c>
      <c r="G80" s="154" t="n"/>
      <c r="H80" s="11" t="inlineStr">
        <is>
          <t>成績</t>
        </is>
      </c>
      <c r="I80" s="11" t="inlineStr">
        <is>
          <t>#ERROR!</t>
        </is>
      </c>
      <c r="J80" s="11" t="inlineStr">
        <is>
          <t>#ERROR!</t>
        </is>
      </c>
      <c r="K80" s="11" t="inlineStr">
        <is>
          <t>#ERROR!</t>
        </is>
      </c>
      <c r="L80" s="11" t="inlineStr">
        <is>
          <t>#ERROR!</t>
        </is>
      </c>
      <c r="M80" s="154" t="n"/>
      <c r="N80" s="11" t="inlineStr">
        <is>
          <t>成績</t>
        </is>
      </c>
      <c r="O80" s="11" t="inlineStr">
        <is>
          <t>#ERROR!</t>
        </is>
      </c>
      <c r="P80" s="11" t="inlineStr">
        <is>
          <t>#ERROR!</t>
        </is>
      </c>
      <c r="Q80" s="11" t="inlineStr">
        <is>
          <t>#ERROR!</t>
        </is>
      </c>
      <c r="R80" s="11" t="inlineStr">
        <is>
          <t>#ERROR!</t>
        </is>
      </c>
      <c r="S80" s="154" t="n"/>
      <c r="T80" s="11" t="inlineStr">
        <is>
          <t>成績</t>
        </is>
      </c>
      <c r="U80" s="11" t="inlineStr">
        <is>
          <t>#ERROR!</t>
        </is>
      </c>
      <c r="V80" s="11" t="inlineStr">
        <is>
          <t>#ERROR!</t>
        </is>
      </c>
      <c r="W80" s="11" t="inlineStr">
        <is>
          <t>#ERROR!</t>
        </is>
      </c>
      <c r="X80" s="11" t="inlineStr">
        <is>
          <t>#ERROR!</t>
        </is>
      </c>
      <c r="Y80" s="154" t="n"/>
      <c r="Z80" s="11" t="inlineStr">
        <is>
          <t>成績</t>
        </is>
      </c>
      <c r="AA80" s="11" t="inlineStr">
        <is>
          <t>#ERROR!</t>
        </is>
      </c>
      <c r="AB80" s="11" t="inlineStr">
        <is>
          <t>#ERROR!</t>
        </is>
      </c>
      <c r="AC80" s="11" t="inlineStr">
        <is>
          <t>#ERROR!</t>
        </is>
      </c>
      <c r="AD80" s="11" t="inlineStr">
        <is>
          <t>#ERROR!</t>
        </is>
      </c>
      <c r="AE80" s="154" t="n"/>
      <c r="AF80" s="11" t="inlineStr">
        <is>
          <t>成績</t>
        </is>
      </c>
      <c r="AG80" s="11" t="inlineStr">
        <is>
          <t>#ERROR!</t>
        </is>
      </c>
      <c r="AH80" s="11" t="inlineStr">
        <is>
          <t>#ERROR!</t>
        </is>
      </c>
      <c r="AI80" s="11" t="inlineStr">
        <is>
          <t>#ERROR!</t>
        </is>
      </c>
      <c r="AJ80" s="11" t="inlineStr">
        <is>
          <t>#ERROR!</t>
        </is>
      </c>
    </row>
    <row customHeight="1" ht="12" r="81" s="29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</row>
    <row customHeight="1" ht="24.75" r="82" s="29">
      <c r="A82" s="11" t="n"/>
      <c r="B82" s="11" t="n"/>
      <c r="C82" s="11" t="n"/>
      <c r="D82" s="11" t="n"/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  <c r="S82" s="11" t="n"/>
      <c r="T82" s="11" t="n"/>
      <c r="U82" s="11" t="n"/>
      <c r="V82" s="11" t="n"/>
      <c r="W82" s="11" t="n"/>
      <c r="X82" s="11" t="n"/>
      <c r="Y82" s="11" t="n"/>
      <c r="Z82" s="11" t="n"/>
      <c r="AA82" s="11" t="n"/>
      <c r="AB82" s="11" t="n"/>
      <c r="AC82" s="11" t="n"/>
      <c r="AD82" s="11" t="n"/>
      <c r="AE82" s="11" t="n"/>
      <c r="AF82" s="11" t="n"/>
      <c r="AG82" s="11" t="n"/>
      <c r="AH82" s="11" t="n"/>
      <c r="AI82" s="11" t="n"/>
      <c r="AJ82" s="11" t="n"/>
    </row>
    <row customHeight="1" ht="24.75" r="83" s="29">
      <c r="A83" s="221" t="n"/>
      <c r="B83" s="11" t="n"/>
      <c r="C83" s="11" t="n"/>
      <c r="D83" s="11" t="n"/>
      <c r="E83" s="11" t="n"/>
      <c r="F83" s="11" t="n"/>
      <c r="G83" s="221" t="n"/>
      <c r="H83" s="11" t="n"/>
      <c r="I83" s="11" t="n"/>
      <c r="J83" s="11" t="n"/>
      <c r="K83" s="11" t="n"/>
      <c r="L83" s="11" t="n"/>
      <c r="M83" s="221" t="n"/>
      <c r="N83" s="11" t="n"/>
      <c r="O83" s="11" t="n"/>
      <c r="P83" s="11" t="n"/>
      <c r="Q83" s="11" t="n"/>
      <c r="R83" s="11" t="n"/>
      <c r="S83" s="221" t="n"/>
      <c r="T83" s="11" t="n"/>
      <c r="U83" s="11" t="n"/>
      <c r="V83" s="11" t="n"/>
      <c r="W83" s="11" t="n"/>
      <c r="X83" s="11" t="n"/>
      <c r="Y83" s="221" t="n"/>
      <c r="Z83" s="11" t="n"/>
      <c r="AA83" s="11" t="n"/>
      <c r="AB83" s="11" t="n"/>
      <c r="AC83" s="11" t="n"/>
      <c r="AD83" s="11" t="n"/>
      <c r="AE83" s="221" t="n"/>
      <c r="AF83" s="11" t="n"/>
      <c r="AG83" s="11" t="n"/>
      <c r="AH83" s="11" t="n"/>
      <c r="AI83" s="11" t="n"/>
      <c r="AJ83" s="11" t="n"/>
    </row>
    <row customHeight="1" ht="24.75" r="84" s="29">
      <c r="A84" s="221" t="n"/>
      <c r="B84" s="11" t="n"/>
      <c r="C84" s="11" t="n"/>
      <c r="D84" s="11" t="n"/>
      <c r="E84" s="11" t="n"/>
      <c r="F84" s="11" t="n"/>
      <c r="G84" s="221" t="n"/>
      <c r="H84" s="11" t="n"/>
      <c r="I84" s="11" t="n"/>
      <c r="J84" s="11" t="n"/>
      <c r="K84" s="11" t="n"/>
      <c r="L84" s="11" t="n"/>
      <c r="M84" s="221" t="n"/>
      <c r="N84" s="11" t="n"/>
      <c r="O84" s="11" t="n"/>
      <c r="P84" s="11" t="n"/>
      <c r="Q84" s="11" t="n"/>
      <c r="R84" s="11" t="n"/>
      <c r="S84" s="221" t="n"/>
      <c r="T84" s="11" t="n"/>
      <c r="U84" s="11" t="n"/>
      <c r="V84" s="11" t="n"/>
      <c r="W84" s="11" t="n"/>
      <c r="X84" s="11" t="n"/>
      <c r="Y84" s="221" t="n"/>
      <c r="Z84" s="11" t="n"/>
      <c r="AA84" s="11" t="n"/>
      <c r="AB84" s="11" t="n"/>
      <c r="AC84" s="11" t="n"/>
      <c r="AD84" s="11" t="n"/>
      <c r="AE84" s="221" t="n"/>
      <c r="AF84" s="11" t="n"/>
      <c r="AG84" s="11" t="n"/>
      <c r="AH84" s="11" t="n"/>
      <c r="AI84" s="11" t="n"/>
      <c r="AJ84" s="11" t="n"/>
    </row>
    <row customHeight="1" ht="30" r="85" s="29">
      <c r="A85" s="154" t="n"/>
      <c r="B85" s="11" t="n"/>
      <c r="C85" s="11" t="n"/>
      <c r="D85" s="11" t="n"/>
      <c r="E85" s="11" t="n"/>
      <c r="F85" s="11" t="n"/>
      <c r="G85" s="154" t="n"/>
      <c r="H85" s="11" t="n"/>
      <c r="I85" s="11" t="n"/>
      <c r="J85" s="11" t="n"/>
      <c r="K85" s="11" t="n"/>
      <c r="L85" s="11" t="n"/>
      <c r="M85" s="154" t="n"/>
      <c r="N85" s="11" t="n"/>
      <c r="O85" s="11" t="n"/>
      <c r="P85" s="11" t="n"/>
      <c r="Q85" s="11" t="n"/>
      <c r="R85" s="11" t="n"/>
      <c r="S85" s="154" t="n"/>
      <c r="T85" s="11" t="n"/>
      <c r="U85" s="11" t="n"/>
      <c r="V85" s="11" t="n"/>
      <c r="W85" s="11" t="n"/>
      <c r="X85" s="11" t="n"/>
      <c r="Y85" s="154" t="n"/>
      <c r="Z85" s="11" t="n"/>
      <c r="AA85" s="11" t="n"/>
      <c r="AB85" s="11" t="n"/>
      <c r="AC85" s="11" t="n"/>
      <c r="AD85" s="11" t="n"/>
      <c r="AE85" s="154" t="n"/>
      <c r="AF85" s="11" t="n"/>
      <c r="AG85" s="11" t="n"/>
      <c r="AH85" s="11" t="n"/>
      <c r="AI85" s="11" t="n"/>
      <c r="AJ85" s="11" t="n"/>
    </row>
    <row customHeight="1" ht="12" r="86" s="29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</row>
    <row customHeight="1" ht="24.75" r="87" s="29">
      <c r="A87" s="11" t="n"/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1" t="n"/>
      <c r="L87" s="11" t="n"/>
      <c r="M87" s="11" t="n"/>
      <c r="N87" s="11" t="n"/>
      <c r="O87" s="11" t="n"/>
      <c r="P87" s="11" t="n"/>
      <c r="Q87" s="11" t="n"/>
      <c r="R87" s="11" t="n"/>
      <c r="S87" s="11" t="n"/>
      <c r="T87" s="11" t="n"/>
      <c r="U87" s="11" t="n"/>
      <c r="V87" s="11" t="n"/>
      <c r="W87" s="11" t="n"/>
      <c r="X87" s="11" t="n"/>
      <c r="Y87" s="11" t="n"/>
      <c r="Z87" s="11" t="n"/>
      <c r="AA87" s="11" t="n"/>
      <c r="AB87" s="11" t="n"/>
      <c r="AC87" s="11" t="n"/>
      <c r="AD87" s="11" t="n"/>
      <c r="AE87" s="11" t="n"/>
      <c r="AF87" s="11" t="n"/>
      <c r="AG87" s="11" t="n"/>
      <c r="AH87" s="11" t="n"/>
      <c r="AI87" s="11" t="n"/>
      <c r="AJ87" s="11" t="n"/>
    </row>
    <row customHeight="1" ht="24.75" r="88" s="29">
      <c r="A88" s="221" t="n"/>
      <c r="B88" s="11" t="n"/>
      <c r="C88" s="11" t="n"/>
      <c r="D88" s="11" t="n"/>
      <c r="E88" s="11" t="n"/>
      <c r="F88" s="11" t="n"/>
      <c r="G88" s="221" t="n"/>
      <c r="H88" s="11" t="n"/>
      <c r="I88" s="11" t="n"/>
      <c r="J88" s="11" t="n"/>
      <c r="K88" s="11" t="n"/>
      <c r="L88" s="11" t="n"/>
      <c r="M88" s="221" t="n"/>
      <c r="N88" s="11" t="n"/>
      <c r="O88" s="11" t="n"/>
      <c r="P88" s="11" t="n"/>
      <c r="Q88" s="11" t="n"/>
      <c r="R88" s="11" t="n"/>
      <c r="S88" s="221" t="n"/>
      <c r="T88" s="11" t="n"/>
      <c r="U88" s="11" t="n"/>
      <c r="V88" s="11" t="n"/>
      <c r="W88" s="11" t="n"/>
      <c r="X88" s="11" t="n"/>
      <c r="Y88" s="221" t="n"/>
      <c r="Z88" s="11" t="n"/>
      <c r="AA88" s="11" t="n"/>
      <c r="AB88" s="11" t="n"/>
      <c r="AC88" s="11" t="n"/>
      <c r="AD88" s="11" t="n"/>
      <c r="AE88" s="221" t="n"/>
      <c r="AF88" s="11" t="n"/>
      <c r="AG88" s="11" t="n"/>
      <c r="AH88" s="11" t="n"/>
      <c r="AI88" s="11" t="n"/>
      <c r="AJ88" s="11" t="n"/>
    </row>
    <row customHeight="1" ht="24.75" r="89" s="29">
      <c r="A89" s="221" t="n"/>
      <c r="B89" s="11" t="n"/>
      <c r="C89" s="11" t="n"/>
      <c r="D89" s="11" t="n"/>
      <c r="E89" s="11" t="n"/>
      <c r="F89" s="11" t="n"/>
      <c r="G89" s="221" t="n"/>
      <c r="H89" s="11" t="n"/>
      <c r="I89" s="11" t="n"/>
      <c r="J89" s="11" t="n"/>
      <c r="K89" s="11" t="n"/>
      <c r="L89" s="11" t="n"/>
      <c r="M89" s="221" t="n"/>
      <c r="N89" s="11" t="n"/>
      <c r="O89" s="11" t="n"/>
      <c r="P89" s="11" t="n"/>
      <c r="Q89" s="11" t="n"/>
      <c r="R89" s="11" t="n"/>
      <c r="S89" s="221" t="n"/>
      <c r="T89" s="11" t="n"/>
      <c r="U89" s="11" t="n"/>
      <c r="V89" s="11" t="n"/>
      <c r="W89" s="11" t="n"/>
      <c r="X89" s="11" t="n"/>
      <c r="Y89" s="221" t="n"/>
      <c r="Z89" s="11" t="n"/>
      <c r="AA89" s="11" t="n"/>
      <c r="AB89" s="11" t="n"/>
      <c r="AC89" s="11" t="n"/>
      <c r="AD89" s="11" t="n"/>
      <c r="AE89" s="221" t="n"/>
      <c r="AF89" s="11" t="n"/>
      <c r="AG89" s="11" t="n"/>
      <c r="AH89" s="11" t="n"/>
      <c r="AI89" s="11" t="n"/>
      <c r="AJ89" s="11" t="n"/>
    </row>
    <row customHeight="1" ht="30" r="90" s="29">
      <c r="A90" s="154" t="n"/>
      <c r="B90" s="11" t="n"/>
      <c r="C90" s="11" t="n"/>
      <c r="D90" s="11" t="n"/>
      <c r="E90" s="11" t="n"/>
      <c r="F90" s="11" t="n"/>
      <c r="G90" s="154" t="n"/>
      <c r="H90" s="11" t="n"/>
      <c r="I90" s="11" t="n"/>
      <c r="J90" s="11" t="n"/>
      <c r="K90" s="11" t="n"/>
      <c r="L90" s="11" t="n"/>
      <c r="M90" s="154" t="n"/>
      <c r="N90" s="11" t="n"/>
      <c r="O90" s="11" t="n"/>
      <c r="P90" s="11" t="n"/>
      <c r="Q90" s="11" t="n"/>
      <c r="R90" s="11" t="n"/>
      <c r="S90" s="154" t="n"/>
      <c r="T90" s="11" t="n"/>
      <c r="U90" s="11" t="n"/>
      <c r="V90" s="11" t="n"/>
      <c r="W90" s="11" t="n"/>
      <c r="X90" s="11" t="n"/>
      <c r="Y90" s="154" t="n"/>
      <c r="Z90" s="11" t="n"/>
      <c r="AA90" s="11" t="n"/>
      <c r="AB90" s="11" t="n"/>
      <c r="AC90" s="11" t="n"/>
      <c r="AD90" s="11" t="n"/>
      <c r="AE90" s="154" t="n"/>
      <c r="AF90" s="11" t="n"/>
      <c r="AG90" s="11" t="n"/>
      <c r="AH90" s="11" t="n"/>
      <c r="AI90" s="11" t="n"/>
      <c r="AJ90" s="11" t="n"/>
    </row>
    <row customHeight="1" ht="12" r="91" s="29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</row>
    <row customHeight="1" ht="24.75" r="92" s="29">
      <c r="A92" s="11" t="n"/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  <c r="Y92" s="11" t="n"/>
      <c r="Z92" s="11" t="n"/>
      <c r="AA92" s="11" t="n"/>
      <c r="AB92" s="11" t="n"/>
      <c r="AC92" s="11" t="n"/>
      <c r="AD92" s="11" t="n"/>
      <c r="AE92" s="11" t="n"/>
      <c r="AF92" s="11" t="n"/>
      <c r="AG92" s="11" t="n"/>
      <c r="AH92" s="11" t="n"/>
      <c r="AI92" s="11" t="n"/>
      <c r="AJ92" s="11" t="n"/>
    </row>
    <row customHeight="1" ht="24.75" r="93" s="29">
      <c r="A93" s="221" t="n"/>
      <c r="B93" s="11" t="n"/>
      <c r="C93" s="11" t="n"/>
      <c r="D93" s="11" t="n"/>
      <c r="E93" s="11" t="n"/>
      <c r="F93" s="11" t="n"/>
      <c r="G93" s="221" t="n"/>
      <c r="H93" s="11" t="n"/>
      <c r="I93" s="11" t="n"/>
      <c r="J93" s="11" t="n"/>
      <c r="K93" s="11" t="n"/>
      <c r="L93" s="11" t="n"/>
      <c r="M93" s="221" t="n"/>
      <c r="N93" s="11" t="n"/>
      <c r="O93" s="11" t="n"/>
      <c r="P93" s="11" t="n"/>
      <c r="Q93" s="11" t="n"/>
      <c r="R93" s="11" t="n"/>
      <c r="S93" s="221" t="n"/>
      <c r="T93" s="11" t="n"/>
      <c r="U93" s="11" t="n"/>
      <c r="V93" s="11" t="n"/>
      <c r="W93" s="11" t="n"/>
      <c r="X93" s="11" t="n"/>
      <c r="Y93" s="221" t="n"/>
      <c r="Z93" s="11" t="n"/>
      <c r="AA93" s="11" t="n"/>
      <c r="AB93" s="11" t="n"/>
      <c r="AC93" s="11" t="n"/>
      <c r="AD93" s="11" t="n"/>
      <c r="AE93" s="221" t="n"/>
      <c r="AF93" s="11" t="n"/>
      <c r="AG93" s="11" t="n"/>
      <c r="AH93" s="11" t="n"/>
      <c r="AI93" s="11" t="n"/>
      <c r="AJ93" s="11" t="n"/>
    </row>
    <row customHeight="1" ht="24.75" r="94" s="29">
      <c r="A94" s="221" t="n"/>
      <c r="B94" s="11" t="n"/>
      <c r="C94" s="11" t="n"/>
      <c r="D94" s="11" t="n"/>
      <c r="E94" s="11" t="n"/>
      <c r="F94" s="11" t="n"/>
      <c r="G94" s="221" t="n"/>
      <c r="H94" s="11" t="n"/>
      <c r="I94" s="11" t="n"/>
      <c r="J94" s="11" t="n"/>
      <c r="K94" s="11" t="n"/>
      <c r="L94" s="11" t="n"/>
      <c r="M94" s="221" t="n"/>
      <c r="N94" s="11" t="n"/>
      <c r="O94" s="11" t="n"/>
      <c r="P94" s="11" t="n"/>
      <c r="Q94" s="11" t="n"/>
      <c r="R94" s="11" t="n"/>
      <c r="S94" s="221" t="n"/>
      <c r="T94" s="11" t="n"/>
      <c r="U94" s="11" t="n"/>
      <c r="V94" s="11" t="n"/>
      <c r="W94" s="11" t="n"/>
      <c r="X94" s="11" t="n"/>
      <c r="Y94" s="221" t="n"/>
      <c r="Z94" s="11" t="n"/>
      <c r="AA94" s="11" t="n"/>
      <c r="AB94" s="11" t="n"/>
      <c r="AC94" s="11" t="n"/>
      <c r="AD94" s="11" t="n"/>
      <c r="AE94" s="221" t="n"/>
      <c r="AF94" s="11" t="n"/>
      <c r="AG94" s="11" t="n"/>
      <c r="AH94" s="11" t="n"/>
      <c r="AI94" s="11" t="n"/>
      <c r="AJ94" s="11" t="n"/>
    </row>
    <row customHeight="1" ht="30" r="95" s="29">
      <c r="A95" s="154" t="n"/>
      <c r="B95" s="11" t="n"/>
      <c r="C95" s="11" t="n"/>
      <c r="D95" s="11" t="n"/>
      <c r="E95" s="11" t="n"/>
      <c r="F95" s="11" t="n"/>
      <c r="G95" s="154" t="n"/>
      <c r="H95" s="11" t="n"/>
      <c r="I95" s="11" t="n"/>
      <c r="J95" s="11" t="n"/>
      <c r="K95" s="11" t="n"/>
      <c r="L95" s="11" t="n"/>
      <c r="M95" s="154" t="n"/>
      <c r="N95" s="11" t="n"/>
      <c r="O95" s="11" t="n"/>
      <c r="P95" s="11" t="n"/>
      <c r="Q95" s="11" t="n"/>
      <c r="R95" s="11" t="n"/>
      <c r="S95" s="154" t="n"/>
      <c r="T95" s="11" t="n"/>
      <c r="U95" s="11" t="n"/>
      <c r="V95" s="11" t="n"/>
      <c r="W95" s="11" t="n"/>
      <c r="X95" s="11" t="n"/>
      <c r="Y95" s="154" t="n"/>
      <c r="Z95" s="11" t="n"/>
      <c r="AA95" s="11" t="n"/>
      <c r="AB95" s="11" t="n"/>
      <c r="AC95" s="11" t="n"/>
      <c r="AD95" s="11" t="n"/>
      <c r="AE95" s="154" t="n"/>
      <c r="AF95" s="11" t="n"/>
      <c r="AG95" s="11" t="n"/>
      <c r="AH95" s="11" t="n"/>
      <c r="AI95" s="11" t="n"/>
      <c r="AJ95" s="11" t="n"/>
    </row>
    <row customHeight="1" ht="41.25" r="96" s="29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</row>
    <row customHeight="1" ht="30" r="97" s="29">
      <c r="A97" s="75" t="inlineStr">
        <is>
          <t>分組表</t>
        </is>
      </c>
      <c r="G97" s="75" t="inlineStr">
        <is>
          <t>分組表</t>
        </is>
      </c>
      <c r="M97" s="75" t="inlineStr">
        <is>
          <t>分組表</t>
        </is>
      </c>
      <c r="S97" s="75" t="inlineStr">
        <is>
          <t>分組表</t>
        </is>
      </c>
      <c r="Y97" s="75" t="inlineStr">
        <is>
          <t>分組表</t>
        </is>
      </c>
      <c r="AE97" s="75" t="inlineStr">
        <is>
          <t>分組表</t>
        </is>
      </c>
    </row>
    <row customHeight="1" ht="24.75" r="98" s="29">
      <c r="A98" s="76">
        <f>A$2</f>
        <v/>
      </c>
      <c r="B98" s="76" t="n"/>
      <c r="C98" s="76" t="n"/>
      <c r="D98" s="76" t="n"/>
      <c r="E98" s="76" t="n"/>
      <c r="F98" s="77" t="n">
        <v>100</v>
      </c>
      <c r="G98" s="76">
        <f>G$2</f>
        <v/>
      </c>
      <c r="H98" s="76" t="n"/>
      <c r="I98" s="76" t="n"/>
      <c r="J98" s="76" t="n"/>
      <c r="K98" s="76" t="n"/>
      <c r="L98" s="77" t="n">
        <v>100</v>
      </c>
      <c r="M98" s="76">
        <f>M$2</f>
        <v/>
      </c>
      <c r="N98" s="76" t="n"/>
      <c r="O98" s="76" t="n"/>
      <c r="P98" s="76" t="n"/>
      <c r="Q98" s="76" t="n"/>
      <c r="R98" s="77" t="n">
        <v>100</v>
      </c>
      <c r="S98" s="76">
        <f>S$2</f>
        <v/>
      </c>
      <c r="T98" s="76" t="n"/>
      <c r="U98" s="76" t="n"/>
      <c r="V98" s="76" t="n"/>
      <c r="W98" s="76" t="n"/>
      <c r="X98" s="77" t="n">
        <v>100</v>
      </c>
      <c r="Y98" s="76">
        <f>Y$2</f>
        <v/>
      </c>
      <c r="Z98" s="76" t="n"/>
      <c r="AA98" s="76" t="n"/>
      <c r="AB98" s="76" t="n"/>
      <c r="AC98" s="76" t="n"/>
      <c r="AD98" s="77" t="n">
        <v>100</v>
      </c>
      <c r="AE98" s="76">
        <f>AE$2</f>
        <v/>
      </c>
      <c r="AF98" s="76" t="n"/>
      <c r="AG98" s="76" t="n"/>
      <c r="AH98" s="76" t="n"/>
      <c r="AI98" s="76" t="n"/>
      <c r="AJ98" s="77" t="n">
        <v>100</v>
      </c>
    </row>
    <row customHeight="1" ht="24.75" r="99" s="29">
      <c r="A99" s="11" t="n">
        <v>10</v>
      </c>
      <c r="B99" s="11" t="inlineStr">
        <is>
          <t>編號</t>
        </is>
      </c>
      <c r="C99" s="11" t="inlineStr">
        <is>
          <t>#ERROR!</t>
        </is>
      </c>
      <c r="D99" s="11" t="inlineStr">
        <is>
          <t>#ERROR!</t>
        </is>
      </c>
      <c r="E99" s="11" t="inlineStr">
        <is>
          <t>#ERROR!</t>
        </is>
      </c>
      <c r="F99" s="11" t="inlineStr">
        <is>
          <t>#ERROR!</t>
        </is>
      </c>
      <c r="G99" s="11" t="n">
        <v>10</v>
      </c>
      <c r="H99" s="11" t="inlineStr">
        <is>
          <t>編號</t>
        </is>
      </c>
      <c r="I99" s="11" t="inlineStr">
        <is>
          <t>#ERROR!</t>
        </is>
      </c>
      <c r="J99" s="11" t="inlineStr">
        <is>
          <t>#ERROR!</t>
        </is>
      </c>
      <c r="K99" s="11" t="inlineStr">
        <is>
          <t>#ERROR!</t>
        </is>
      </c>
      <c r="L99" s="11" t="inlineStr">
        <is>
          <t>#ERROR!</t>
        </is>
      </c>
      <c r="M99" s="11" t="n">
        <v>10</v>
      </c>
      <c r="N99" s="11" t="inlineStr">
        <is>
          <t>編號</t>
        </is>
      </c>
      <c r="O99" s="11" t="inlineStr">
        <is>
          <t>#ERROR!</t>
        </is>
      </c>
      <c r="P99" s="11" t="inlineStr">
        <is>
          <t>#ERROR!</t>
        </is>
      </c>
      <c r="Q99" s="11" t="inlineStr">
        <is>
          <t>#ERROR!</t>
        </is>
      </c>
      <c r="R99" s="11" t="inlineStr">
        <is>
          <t>#ERROR!</t>
        </is>
      </c>
      <c r="S99" s="11" t="n">
        <v>10</v>
      </c>
      <c r="T99" s="11" t="inlineStr">
        <is>
          <t>編號</t>
        </is>
      </c>
      <c r="U99" s="11" t="inlineStr">
        <is>
          <t>#ERROR!</t>
        </is>
      </c>
      <c r="V99" s="11" t="inlineStr">
        <is>
          <t>#ERROR!</t>
        </is>
      </c>
      <c r="W99" s="11" t="inlineStr">
        <is>
          <t>#ERROR!</t>
        </is>
      </c>
      <c r="X99" s="11" t="inlineStr">
        <is>
          <t>#ERROR!</t>
        </is>
      </c>
      <c r="Y99" s="11" t="n">
        <v>10</v>
      </c>
      <c r="Z99" s="11" t="inlineStr">
        <is>
          <t>編號</t>
        </is>
      </c>
      <c r="AA99" s="11" t="inlineStr">
        <is>
          <t>#ERROR!</t>
        </is>
      </c>
      <c r="AB99" s="11" t="inlineStr">
        <is>
          <t>#ERROR!</t>
        </is>
      </c>
      <c r="AC99" s="11" t="inlineStr">
        <is>
          <t>#ERROR!</t>
        </is>
      </c>
      <c r="AD99" s="11" t="inlineStr">
        <is>
          <t>#ERROR!</t>
        </is>
      </c>
      <c r="AE99" s="11" t="n">
        <v>10</v>
      </c>
      <c r="AF99" s="11" t="inlineStr">
        <is>
          <t>編號</t>
        </is>
      </c>
      <c r="AG99" s="11" t="inlineStr">
        <is>
          <t>#ERROR!</t>
        </is>
      </c>
      <c r="AH99" s="11" t="inlineStr">
        <is>
          <t>#ERROR!</t>
        </is>
      </c>
      <c r="AI99" s="11" t="inlineStr">
        <is>
          <t>#ERROR!</t>
        </is>
      </c>
      <c r="AJ99" s="11" t="inlineStr">
        <is>
          <t>#ERROR!</t>
        </is>
      </c>
    </row>
    <row customHeight="1" ht="24.75" r="100" s="29">
      <c r="A100" s="221" t="n"/>
      <c r="B100" s="11" t="inlineStr">
        <is>
          <t>學校</t>
        </is>
      </c>
      <c r="C100" s="11" t="inlineStr">
        <is>
          <t>#ERROR!</t>
        </is>
      </c>
      <c r="D100" s="11" t="inlineStr">
        <is>
          <t>#ERROR!</t>
        </is>
      </c>
      <c r="E100" s="11" t="inlineStr">
        <is>
          <t>#ERROR!</t>
        </is>
      </c>
      <c r="F100" s="11" t="inlineStr">
        <is>
          <t>#ERROR!</t>
        </is>
      </c>
      <c r="G100" s="221" t="n"/>
      <c r="H100" s="11" t="inlineStr">
        <is>
          <t>學校</t>
        </is>
      </c>
      <c r="I100" s="11" t="inlineStr">
        <is>
          <t>#ERROR!</t>
        </is>
      </c>
      <c r="J100" s="11" t="inlineStr">
        <is>
          <t>#ERROR!</t>
        </is>
      </c>
      <c r="K100" s="11" t="inlineStr">
        <is>
          <t>#ERROR!</t>
        </is>
      </c>
      <c r="L100" s="11" t="inlineStr">
        <is>
          <t>#ERROR!</t>
        </is>
      </c>
      <c r="M100" s="221" t="n"/>
      <c r="N100" s="11" t="inlineStr">
        <is>
          <t>學校</t>
        </is>
      </c>
      <c r="O100" s="11" t="inlineStr">
        <is>
          <t>#ERROR!</t>
        </is>
      </c>
      <c r="P100" s="11" t="inlineStr">
        <is>
          <t>#ERROR!</t>
        </is>
      </c>
      <c r="Q100" s="11" t="inlineStr">
        <is>
          <t>#ERROR!</t>
        </is>
      </c>
      <c r="R100" s="11" t="inlineStr">
        <is>
          <t>#ERROR!</t>
        </is>
      </c>
      <c r="S100" s="221" t="n"/>
      <c r="T100" s="11" t="inlineStr">
        <is>
          <t>學校</t>
        </is>
      </c>
      <c r="U100" s="11" t="inlineStr">
        <is>
          <t>#ERROR!</t>
        </is>
      </c>
      <c r="V100" s="11" t="inlineStr">
        <is>
          <t>#ERROR!</t>
        </is>
      </c>
      <c r="W100" s="11" t="inlineStr">
        <is>
          <t>#ERROR!</t>
        </is>
      </c>
      <c r="X100" s="11" t="inlineStr">
        <is>
          <t>#ERROR!</t>
        </is>
      </c>
      <c r="Y100" s="221" t="n"/>
      <c r="Z100" s="11" t="inlineStr">
        <is>
          <t>學校</t>
        </is>
      </c>
      <c r="AA100" s="11" t="inlineStr">
        <is>
          <t>#ERROR!</t>
        </is>
      </c>
      <c r="AB100" s="11" t="inlineStr">
        <is>
          <t>#ERROR!</t>
        </is>
      </c>
      <c r="AC100" s="11" t="inlineStr">
        <is>
          <t>#ERROR!</t>
        </is>
      </c>
      <c r="AD100" s="11" t="inlineStr">
        <is>
          <t>#ERROR!</t>
        </is>
      </c>
      <c r="AE100" s="221" t="n"/>
      <c r="AF100" s="11" t="inlineStr">
        <is>
          <t>學校</t>
        </is>
      </c>
      <c r="AG100" s="11" t="inlineStr">
        <is>
          <t>#ERROR!</t>
        </is>
      </c>
      <c r="AH100" s="11" t="inlineStr">
        <is>
          <t>#ERROR!</t>
        </is>
      </c>
      <c r="AI100" s="11" t="inlineStr">
        <is>
          <t>#ERROR!</t>
        </is>
      </c>
      <c r="AJ100" s="11" t="inlineStr">
        <is>
          <t>#ERROR!</t>
        </is>
      </c>
    </row>
    <row customHeight="1" ht="24.75" r="101" s="29">
      <c r="A101" s="221" t="n"/>
      <c r="B101" s="11" t="inlineStr">
        <is>
          <t>姓名</t>
        </is>
      </c>
      <c r="C101" s="11" t="inlineStr">
        <is>
          <t>#ERROR!</t>
        </is>
      </c>
      <c r="D101" s="11" t="inlineStr">
        <is>
          <t>#ERROR!</t>
        </is>
      </c>
      <c r="E101" s="11" t="inlineStr">
        <is>
          <t>#ERROR!</t>
        </is>
      </c>
      <c r="F101" s="11" t="inlineStr">
        <is>
          <t>#ERROR!</t>
        </is>
      </c>
      <c r="G101" s="221" t="n"/>
      <c r="H101" s="11" t="inlineStr">
        <is>
          <t>姓名</t>
        </is>
      </c>
      <c r="I101" s="11" t="inlineStr">
        <is>
          <t>#ERROR!</t>
        </is>
      </c>
      <c r="J101" s="11" t="inlineStr">
        <is>
          <t>#ERROR!</t>
        </is>
      </c>
      <c r="K101" s="11" t="inlineStr">
        <is>
          <t>#ERROR!</t>
        </is>
      </c>
      <c r="L101" s="11" t="inlineStr">
        <is>
          <t>#ERROR!</t>
        </is>
      </c>
      <c r="M101" s="221" t="n"/>
      <c r="N101" s="11" t="inlineStr">
        <is>
          <t>姓名</t>
        </is>
      </c>
      <c r="O101" s="11" t="inlineStr">
        <is>
          <t>#ERROR!</t>
        </is>
      </c>
      <c r="P101" s="11" t="inlineStr">
        <is>
          <t>#ERROR!</t>
        </is>
      </c>
      <c r="Q101" s="11" t="inlineStr">
        <is>
          <t>#ERROR!</t>
        </is>
      </c>
      <c r="R101" s="11" t="inlineStr">
        <is>
          <t>#ERROR!</t>
        </is>
      </c>
      <c r="S101" s="221" t="n"/>
      <c r="T101" s="11" t="inlineStr">
        <is>
          <t>姓名</t>
        </is>
      </c>
      <c r="U101" s="11" t="inlineStr">
        <is>
          <t>#ERROR!</t>
        </is>
      </c>
      <c r="V101" s="11" t="inlineStr">
        <is>
          <t>#ERROR!</t>
        </is>
      </c>
      <c r="W101" s="11" t="inlineStr">
        <is>
          <t>#ERROR!</t>
        </is>
      </c>
      <c r="X101" s="11" t="inlineStr">
        <is>
          <t>#ERROR!</t>
        </is>
      </c>
      <c r="Y101" s="221" t="n"/>
      <c r="Z101" s="11" t="inlineStr">
        <is>
          <t>姓名</t>
        </is>
      </c>
      <c r="AA101" s="11" t="inlineStr">
        <is>
          <t>#ERROR!</t>
        </is>
      </c>
      <c r="AB101" s="11" t="inlineStr">
        <is>
          <t>#ERROR!</t>
        </is>
      </c>
      <c r="AC101" s="11" t="inlineStr">
        <is>
          <t>#ERROR!</t>
        </is>
      </c>
      <c r="AD101" s="11" t="inlineStr">
        <is>
          <t>#ERROR!</t>
        </is>
      </c>
      <c r="AE101" s="221" t="n"/>
      <c r="AF101" s="11" t="inlineStr">
        <is>
          <t>姓名</t>
        </is>
      </c>
      <c r="AG101" s="11" t="inlineStr">
        <is>
          <t>#ERROR!</t>
        </is>
      </c>
      <c r="AH101" s="11" t="inlineStr">
        <is>
          <t>#ERROR!</t>
        </is>
      </c>
      <c r="AI101" s="11" t="inlineStr">
        <is>
          <t>#ERROR!</t>
        </is>
      </c>
      <c r="AJ101" s="11" t="inlineStr">
        <is>
          <t>#ERROR!</t>
        </is>
      </c>
    </row>
    <row customHeight="1" ht="30" r="102" s="29">
      <c r="A102" s="154" t="n"/>
      <c r="B102" s="11" t="inlineStr">
        <is>
          <t>成績</t>
        </is>
      </c>
      <c r="C102" s="11" t="inlineStr">
        <is>
          <t>#ERROR!</t>
        </is>
      </c>
      <c r="D102" s="11" t="inlineStr">
        <is>
          <t>#ERROR!</t>
        </is>
      </c>
      <c r="E102" s="11" t="inlineStr">
        <is>
          <t>#ERROR!</t>
        </is>
      </c>
      <c r="F102" s="11" t="inlineStr">
        <is>
          <t>#ERROR!</t>
        </is>
      </c>
      <c r="G102" s="154" t="n"/>
      <c r="H102" s="11" t="inlineStr">
        <is>
          <t>成績</t>
        </is>
      </c>
      <c r="I102" s="11" t="inlineStr">
        <is>
          <t>#ERROR!</t>
        </is>
      </c>
      <c r="J102" s="11" t="inlineStr">
        <is>
          <t>#ERROR!</t>
        </is>
      </c>
      <c r="K102" s="11" t="inlineStr">
        <is>
          <t>#ERROR!</t>
        </is>
      </c>
      <c r="L102" s="11" t="inlineStr">
        <is>
          <t>#ERROR!</t>
        </is>
      </c>
      <c r="M102" s="154" t="n"/>
      <c r="N102" s="11" t="inlineStr">
        <is>
          <t>成績</t>
        </is>
      </c>
      <c r="O102" s="11" t="inlineStr">
        <is>
          <t>#ERROR!</t>
        </is>
      </c>
      <c r="P102" s="11" t="inlineStr">
        <is>
          <t>#ERROR!</t>
        </is>
      </c>
      <c r="Q102" s="11" t="inlineStr">
        <is>
          <t>#ERROR!</t>
        </is>
      </c>
      <c r="R102" s="11" t="inlineStr">
        <is>
          <t>#ERROR!</t>
        </is>
      </c>
      <c r="S102" s="154" t="n"/>
      <c r="T102" s="11" t="inlineStr">
        <is>
          <t>成績</t>
        </is>
      </c>
      <c r="U102" s="11" t="inlineStr">
        <is>
          <t>#ERROR!</t>
        </is>
      </c>
      <c r="V102" s="11" t="inlineStr">
        <is>
          <t>#ERROR!</t>
        </is>
      </c>
      <c r="W102" s="11" t="inlineStr">
        <is>
          <t>#ERROR!</t>
        </is>
      </c>
      <c r="X102" s="11" t="inlineStr">
        <is>
          <t>#ERROR!</t>
        </is>
      </c>
      <c r="Y102" s="154" t="n"/>
      <c r="Z102" s="11" t="inlineStr">
        <is>
          <t>成績</t>
        </is>
      </c>
      <c r="AA102" s="11" t="inlineStr">
        <is>
          <t>#ERROR!</t>
        </is>
      </c>
      <c r="AB102" s="11" t="inlineStr">
        <is>
          <t>#ERROR!</t>
        </is>
      </c>
      <c r="AC102" s="11" t="inlineStr">
        <is>
          <t>#ERROR!</t>
        </is>
      </c>
      <c r="AD102" s="11" t="inlineStr">
        <is>
          <t>#ERROR!</t>
        </is>
      </c>
      <c r="AE102" s="154" t="n"/>
      <c r="AF102" s="11" t="inlineStr">
        <is>
          <t>成績</t>
        </is>
      </c>
      <c r="AG102" s="11" t="inlineStr">
        <is>
          <t>#ERROR!</t>
        </is>
      </c>
      <c r="AH102" s="11" t="inlineStr">
        <is>
          <t>#ERROR!</t>
        </is>
      </c>
      <c r="AI102" s="11" t="inlineStr">
        <is>
          <t>#ERROR!</t>
        </is>
      </c>
      <c r="AJ102" s="11" t="inlineStr">
        <is>
          <t>#ERROR!</t>
        </is>
      </c>
    </row>
    <row customHeight="1" ht="12" r="103" s="29">
      <c r="A103" s="3" t="n"/>
      <c r="B103" s="3" t="n"/>
      <c r="C103" s="11" t="inlineStr">
        <is>
          <t>#ERROR!</t>
        </is>
      </c>
      <c r="D103" s="11" t="inlineStr">
        <is>
          <t>#ERROR!</t>
        </is>
      </c>
      <c r="E103" s="11" t="inlineStr">
        <is>
          <t>#ERROR!</t>
        </is>
      </c>
      <c r="F103" s="11" t="inlineStr">
        <is>
          <t>#ERROR!</t>
        </is>
      </c>
      <c r="G103" s="3" t="n"/>
      <c r="H103" s="3" t="n"/>
      <c r="I103" s="11" t="inlineStr">
        <is>
          <t>#ERROR!</t>
        </is>
      </c>
      <c r="J103" s="11" t="inlineStr">
        <is>
          <t>#ERROR!</t>
        </is>
      </c>
      <c r="K103" s="11" t="inlineStr">
        <is>
          <t>#ERROR!</t>
        </is>
      </c>
      <c r="L103" s="11" t="inlineStr">
        <is>
          <t>#ERROR!</t>
        </is>
      </c>
      <c r="M103" s="3" t="n"/>
      <c r="N103" s="3" t="n"/>
      <c r="O103" s="11" t="inlineStr">
        <is>
          <t>#ERROR!</t>
        </is>
      </c>
      <c r="P103" s="11" t="inlineStr">
        <is>
          <t>#ERROR!</t>
        </is>
      </c>
      <c r="Q103" s="11" t="inlineStr">
        <is>
          <t>#ERROR!</t>
        </is>
      </c>
      <c r="R103" s="11" t="inlineStr">
        <is>
          <t>#ERROR!</t>
        </is>
      </c>
      <c r="S103" s="3" t="n"/>
      <c r="T103" s="3" t="n"/>
      <c r="U103" s="11" t="inlineStr">
        <is>
          <t>#ERROR!</t>
        </is>
      </c>
      <c r="V103" s="11" t="inlineStr">
        <is>
          <t>#ERROR!</t>
        </is>
      </c>
      <c r="W103" s="11" t="inlineStr">
        <is>
          <t>#ERROR!</t>
        </is>
      </c>
      <c r="X103" s="11" t="inlineStr">
        <is>
          <t>#ERROR!</t>
        </is>
      </c>
      <c r="Y103" s="3" t="n"/>
      <c r="Z103" s="3" t="n"/>
      <c r="AA103" s="11" t="inlineStr">
        <is>
          <t>#ERROR!</t>
        </is>
      </c>
      <c r="AB103" s="11" t="inlineStr">
        <is>
          <t>#ERROR!</t>
        </is>
      </c>
      <c r="AC103" s="11" t="inlineStr">
        <is>
          <t>#ERROR!</t>
        </is>
      </c>
      <c r="AD103" s="11" t="inlineStr">
        <is>
          <t>#ERROR!</t>
        </is>
      </c>
      <c r="AE103" s="3" t="n"/>
      <c r="AF103" s="3" t="n"/>
      <c r="AG103" s="11" t="inlineStr">
        <is>
          <t>#ERROR!</t>
        </is>
      </c>
      <c r="AH103" s="11" t="inlineStr">
        <is>
          <t>#ERROR!</t>
        </is>
      </c>
      <c r="AI103" s="11" t="inlineStr">
        <is>
          <t>#ERROR!</t>
        </is>
      </c>
      <c r="AJ103" s="11" t="inlineStr">
        <is>
          <t>#ERROR!</t>
        </is>
      </c>
    </row>
    <row customHeight="1" ht="24.75" r="104" s="29">
      <c r="A104" s="11">
        <f>A99+1</f>
        <v/>
      </c>
      <c r="B104" s="11" t="inlineStr">
        <is>
          <t>編號</t>
        </is>
      </c>
      <c r="C104" s="11" t="inlineStr">
        <is>
          <t>#ERROR!</t>
        </is>
      </c>
      <c r="D104" s="11" t="inlineStr">
        <is>
          <t>#ERROR!</t>
        </is>
      </c>
      <c r="E104" s="11" t="inlineStr">
        <is>
          <t>#ERROR!</t>
        </is>
      </c>
      <c r="F104" s="11" t="inlineStr">
        <is>
          <t>#ERROR!</t>
        </is>
      </c>
      <c r="G104" s="11">
        <f>G99+1</f>
        <v/>
      </c>
      <c r="H104" s="11" t="inlineStr">
        <is>
          <t>編號</t>
        </is>
      </c>
      <c r="I104" s="11" t="inlineStr">
        <is>
          <t>#ERROR!</t>
        </is>
      </c>
      <c r="J104" s="11" t="inlineStr">
        <is>
          <t>#ERROR!</t>
        </is>
      </c>
      <c r="K104" s="11" t="inlineStr">
        <is>
          <t>#ERROR!</t>
        </is>
      </c>
      <c r="L104" s="11" t="inlineStr">
        <is>
          <t>#ERROR!</t>
        </is>
      </c>
      <c r="M104" s="11">
        <f>M99+1</f>
        <v/>
      </c>
      <c r="N104" s="11" t="inlineStr">
        <is>
          <t>編號</t>
        </is>
      </c>
      <c r="O104" s="11" t="inlineStr">
        <is>
          <t>#ERROR!</t>
        </is>
      </c>
      <c r="P104" s="11" t="inlineStr">
        <is>
          <t>#ERROR!</t>
        </is>
      </c>
      <c r="Q104" s="11" t="inlineStr">
        <is>
          <t>#ERROR!</t>
        </is>
      </c>
      <c r="R104" s="11" t="inlineStr">
        <is>
          <t>#ERROR!</t>
        </is>
      </c>
      <c r="S104" s="11">
        <f>S99+1</f>
        <v/>
      </c>
      <c r="T104" s="11" t="inlineStr">
        <is>
          <t>編號</t>
        </is>
      </c>
      <c r="U104" s="11" t="inlineStr">
        <is>
          <t>#ERROR!</t>
        </is>
      </c>
      <c r="V104" s="11" t="inlineStr">
        <is>
          <t>#ERROR!</t>
        </is>
      </c>
      <c r="W104" s="11" t="inlineStr">
        <is>
          <t>#ERROR!</t>
        </is>
      </c>
      <c r="X104" s="11" t="inlineStr">
        <is>
          <t>#ERROR!</t>
        </is>
      </c>
      <c r="Y104" s="11">
        <f>Y99+1</f>
        <v/>
      </c>
      <c r="Z104" s="11" t="inlineStr">
        <is>
          <t>編號</t>
        </is>
      </c>
      <c r="AA104" s="11" t="inlineStr">
        <is>
          <t>#ERROR!</t>
        </is>
      </c>
      <c r="AB104" s="11" t="inlineStr">
        <is>
          <t>#ERROR!</t>
        </is>
      </c>
      <c r="AC104" s="11" t="inlineStr">
        <is>
          <t>#ERROR!</t>
        </is>
      </c>
      <c r="AD104" s="11" t="inlineStr">
        <is>
          <t>#ERROR!</t>
        </is>
      </c>
      <c r="AE104" s="11">
        <f>AE99+1</f>
        <v/>
      </c>
      <c r="AF104" s="11" t="inlineStr">
        <is>
          <t>編號</t>
        </is>
      </c>
      <c r="AG104" s="11" t="inlineStr">
        <is>
          <t>#ERROR!</t>
        </is>
      </c>
      <c r="AH104" s="11" t="inlineStr">
        <is>
          <t>#ERROR!</t>
        </is>
      </c>
      <c r="AI104" s="11" t="inlineStr">
        <is>
          <t>#ERROR!</t>
        </is>
      </c>
      <c r="AJ104" s="11" t="inlineStr">
        <is>
          <t>#ERROR!</t>
        </is>
      </c>
    </row>
    <row customHeight="1" ht="24.75" r="105" s="29">
      <c r="A105" s="221" t="n"/>
      <c r="B105" s="11" t="inlineStr">
        <is>
          <t>學校</t>
        </is>
      </c>
      <c r="C105" s="11" t="inlineStr">
        <is>
          <t>#ERROR!</t>
        </is>
      </c>
      <c r="D105" s="11" t="inlineStr">
        <is>
          <t>#ERROR!</t>
        </is>
      </c>
      <c r="E105" s="11" t="inlineStr">
        <is>
          <t>#ERROR!</t>
        </is>
      </c>
      <c r="F105" s="11" t="inlineStr">
        <is>
          <t>#ERROR!</t>
        </is>
      </c>
      <c r="G105" s="221" t="n"/>
      <c r="H105" s="11" t="inlineStr">
        <is>
          <t>學校</t>
        </is>
      </c>
      <c r="I105" s="11" t="inlineStr">
        <is>
          <t>#ERROR!</t>
        </is>
      </c>
      <c r="J105" s="11" t="inlineStr">
        <is>
          <t>#ERROR!</t>
        </is>
      </c>
      <c r="K105" s="11" t="inlineStr">
        <is>
          <t>#ERROR!</t>
        </is>
      </c>
      <c r="L105" s="11" t="inlineStr">
        <is>
          <t>#ERROR!</t>
        </is>
      </c>
      <c r="M105" s="221" t="n"/>
      <c r="N105" s="11" t="inlineStr">
        <is>
          <t>學校</t>
        </is>
      </c>
      <c r="O105" s="11" t="inlineStr">
        <is>
          <t>#ERROR!</t>
        </is>
      </c>
      <c r="P105" s="11" t="inlineStr">
        <is>
          <t>#ERROR!</t>
        </is>
      </c>
      <c r="Q105" s="11" t="inlineStr">
        <is>
          <t>#ERROR!</t>
        </is>
      </c>
      <c r="R105" s="11" t="inlineStr">
        <is>
          <t>#ERROR!</t>
        </is>
      </c>
      <c r="S105" s="221" t="n"/>
      <c r="T105" s="11" t="inlineStr">
        <is>
          <t>學校</t>
        </is>
      </c>
      <c r="U105" s="11" t="inlineStr">
        <is>
          <t>#ERROR!</t>
        </is>
      </c>
      <c r="V105" s="11" t="inlineStr">
        <is>
          <t>#ERROR!</t>
        </is>
      </c>
      <c r="W105" s="11" t="inlineStr">
        <is>
          <t>#ERROR!</t>
        </is>
      </c>
      <c r="X105" s="11" t="inlineStr">
        <is>
          <t>#ERROR!</t>
        </is>
      </c>
      <c r="Y105" s="221" t="n"/>
      <c r="Z105" s="11" t="inlineStr">
        <is>
          <t>學校</t>
        </is>
      </c>
      <c r="AA105" s="11" t="inlineStr">
        <is>
          <t>#ERROR!</t>
        </is>
      </c>
      <c r="AB105" s="11" t="inlineStr">
        <is>
          <t>#ERROR!</t>
        </is>
      </c>
      <c r="AC105" s="11" t="inlineStr">
        <is>
          <t>#ERROR!</t>
        </is>
      </c>
      <c r="AD105" s="11" t="inlineStr">
        <is>
          <t>#ERROR!</t>
        </is>
      </c>
      <c r="AE105" s="221" t="n"/>
      <c r="AF105" s="11" t="inlineStr">
        <is>
          <t>學校</t>
        </is>
      </c>
      <c r="AG105" s="11" t="inlineStr">
        <is>
          <t>#ERROR!</t>
        </is>
      </c>
      <c r="AH105" s="11" t="inlineStr">
        <is>
          <t>#ERROR!</t>
        </is>
      </c>
      <c r="AI105" s="11" t="inlineStr">
        <is>
          <t>#ERROR!</t>
        </is>
      </c>
      <c r="AJ105" s="11" t="inlineStr">
        <is>
          <t>#ERROR!</t>
        </is>
      </c>
    </row>
    <row customHeight="1" ht="24.75" r="106" s="29">
      <c r="A106" s="221" t="n"/>
      <c r="B106" s="11" t="inlineStr">
        <is>
          <t>姓名</t>
        </is>
      </c>
      <c r="C106" s="11" t="inlineStr">
        <is>
          <t>#ERROR!</t>
        </is>
      </c>
      <c r="D106" s="11" t="inlineStr">
        <is>
          <t>#ERROR!</t>
        </is>
      </c>
      <c r="E106" s="11" t="inlineStr">
        <is>
          <t>#ERROR!</t>
        </is>
      </c>
      <c r="F106" s="11" t="inlineStr">
        <is>
          <t>#ERROR!</t>
        </is>
      </c>
      <c r="G106" s="221" t="n"/>
      <c r="H106" s="11" t="inlineStr">
        <is>
          <t>姓名</t>
        </is>
      </c>
      <c r="I106" s="11" t="inlineStr">
        <is>
          <t>#ERROR!</t>
        </is>
      </c>
      <c r="J106" s="11" t="inlineStr">
        <is>
          <t>#ERROR!</t>
        </is>
      </c>
      <c r="K106" s="11" t="inlineStr">
        <is>
          <t>#ERROR!</t>
        </is>
      </c>
      <c r="L106" s="11" t="inlineStr">
        <is>
          <t>#ERROR!</t>
        </is>
      </c>
      <c r="M106" s="221" t="n"/>
      <c r="N106" s="11" t="inlineStr">
        <is>
          <t>姓名</t>
        </is>
      </c>
      <c r="O106" s="11" t="inlineStr">
        <is>
          <t>#ERROR!</t>
        </is>
      </c>
      <c r="P106" s="11" t="inlineStr">
        <is>
          <t>#ERROR!</t>
        </is>
      </c>
      <c r="Q106" s="11" t="inlineStr">
        <is>
          <t>#ERROR!</t>
        </is>
      </c>
      <c r="R106" s="11" t="inlineStr">
        <is>
          <t>#ERROR!</t>
        </is>
      </c>
      <c r="S106" s="221" t="n"/>
      <c r="T106" s="11" t="inlineStr">
        <is>
          <t>姓名</t>
        </is>
      </c>
      <c r="U106" s="11" t="inlineStr">
        <is>
          <t>#ERROR!</t>
        </is>
      </c>
      <c r="V106" s="11" t="inlineStr">
        <is>
          <t>#ERROR!</t>
        </is>
      </c>
      <c r="W106" s="11" t="inlineStr">
        <is>
          <t>#ERROR!</t>
        </is>
      </c>
      <c r="X106" s="11" t="inlineStr">
        <is>
          <t>#ERROR!</t>
        </is>
      </c>
      <c r="Y106" s="221" t="n"/>
      <c r="Z106" s="11" t="inlineStr">
        <is>
          <t>姓名</t>
        </is>
      </c>
      <c r="AA106" s="11" t="inlineStr">
        <is>
          <t>#ERROR!</t>
        </is>
      </c>
      <c r="AB106" s="11" t="inlineStr">
        <is>
          <t>#ERROR!</t>
        </is>
      </c>
      <c r="AC106" s="11" t="inlineStr">
        <is>
          <t>#ERROR!</t>
        </is>
      </c>
      <c r="AD106" s="11" t="inlineStr">
        <is>
          <t>#ERROR!</t>
        </is>
      </c>
      <c r="AE106" s="221" t="n"/>
      <c r="AF106" s="11" t="inlineStr">
        <is>
          <t>姓名</t>
        </is>
      </c>
      <c r="AG106" s="11" t="inlineStr">
        <is>
          <t>#ERROR!</t>
        </is>
      </c>
      <c r="AH106" s="11" t="inlineStr">
        <is>
          <t>#ERROR!</t>
        </is>
      </c>
      <c r="AI106" s="11" t="inlineStr">
        <is>
          <t>#ERROR!</t>
        </is>
      </c>
      <c r="AJ106" s="11" t="inlineStr">
        <is>
          <t>#ERROR!</t>
        </is>
      </c>
    </row>
    <row customHeight="1" ht="30" r="107" s="29">
      <c r="A107" s="154" t="n"/>
      <c r="B107" s="11" t="inlineStr">
        <is>
          <t>成績</t>
        </is>
      </c>
      <c r="C107" s="11" t="inlineStr">
        <is>
          <t>#ERROR!</t>
        </is>
      </c>
      <c r="D107" s="11" t="inlineStr">
        <is>
          <t>#ERROR!</t>
        </is>
      </c>
      <c r="E107" s="11" t="inlineStr">
        <is>
          <t>#ERROR!</t>
        </is>
      </c>
      <c r="F107" s="11" t="inlineStr">
        <is>
          <t>#ERROR!</t>
        </is>
      </c>
      <c r="G107" s="154" t="n"/>
      <c r="H107" s="11" t="inlineStr">
        <is>
          <t>成績</t>
        </is>
      </c>
      <c r="I107" s="11" t="inlineStr">
        <is>
          <t>#ERROR!</t>
        </is>
      </c>
      <c r="J107" s="11" t="inlineStr">
        <is>
          <t>#ERROR!</t>
        </is>
      </c>
      <c r="K107" s="11" t="inlineStr">
        <is>
          <t>#ERROR!</t>
        </is>
      </c>
      <c r="L107" s="11" t="inlineStr">
        <is>
          <t>#ERROR!</t>
        </is>
      </c>
      <c r="M107" s="154" t="n"/>
      <c r="N107" s="11" t="inlineStr">
        <is>
          <t>成績</t>
        </is>
      </c>
      <c r="O107" s="11" t="inlineStr">
        <is>
          <t>#ERROR!</t>
        </is>
      </c>
      <c r="P107" s="11" t="inlineStr">
        <is>
          <t>#ERROR!</t>
        </is>
      </c>
      <c r="Q107" s="11" t="inlineStr">
        <is>
          <t>#ERROR!</t>
        </is>
      </c>
      <c r="R107" s="11" t="inlineStr">
        <is>
          <t>#ERROR!</t>
        </is>
      </c>
      <c r="S107" s="154" t="n"/>
      <c r="T107" s="11" t="inlineStr">
        <is>
          <t>成績</t>
        </is>
      </c>
      <c r="U107" s="11" t="inlineStr">
        <is>
          <t>#ERROR!</t>
        </is>
      </c>
      <c r="V107" s="11" t="inlineStr">
        <is>
          <t>#ERROR!</t>
        </is>
      </c>
      <c r="W107" s="11" t="inlineStr">
        <is>
          <t>#ERROR!</t>
        </is>
      </c>
      <c r="X107" s="11" t="inlineStr">
        <is>
          <t>#ERROR!</t>
        </is>
      </c>
      <c r="Y107" s="154" t="n"/>
      <c r="Z107" s="11" t="inlineStr">
        <is>
          <t>成績</t>
        </is>
      </c>
      <c r="AA107" s="11" t="inlineStr">
        <is>
          <t>#ERROR!</t>
        </is>
      </c>
      <c r="AB107" s="11" t="inlineStr">
        <is>
          <t>#ERROR!</t>
        </is>
      </c>
      <c r="AC107" s="11" t="inlineStr">
        <is>
          <t>#ERROR!</t>
        </is>
      </c>
      <c r="AD107" s="11" t="inlineStr">
        <is>
          <t>#ERROR!</t>
        </is>
      </c>
      <c r="AE107" s="154" t="n"/>
      <c r="AF107" s="11" t="inlineStr">
        <is>
          <t>成績</t>
        </is>
      </c>
      <c r="AG107" s="11" t="inlineStr">
        <is>
          <t>#ERROR!</t>
        </is>
      </c>
      <c r="AH107" s="11" t="inlineStr">
        <is>
          <t>#ERROR!</t>
        </is>
      </c>
      <c r="AI107" s="11" t="inlineStr">
        <is>
          <t>#ERROR!</t>
        </is>
      </c>
      <c r="AJ107" s="11" t="inlineStr">
        <is>
          <t>#ERROR!</t>
        </is>
      </c>
    </row>
    <row customHeight="1" ht="12" r="108" s="29">
      <c r="A108" s="3" t="n"/>
      <c r="B108" s="3" t="n"/>
      <c r="C108" s="11" t="inlineStr">
        <is>
          <t>#ERROR!</t>
        </is>
      </c>
      <c r="D108" s="11" t="inlineStr">
        <is>
          <t>#ERROR!</t>
        </is>
      </c>
      <c r="E108" s="11" t="inlineStr">
        <is>
          <t>#ERROR!</t>
        </is>
      </c>
      <c r="F108" s="11" t="inlineStr">
        <is>
          <t>#ERROR!</t>
        </is>
      </c>
      <c r="G108" s="3" t="n"/>
      <c r="H108" s="3" t="n"/>
      <c r="I108" s="11" t="inlineStr">
        <is>
          <t>#ERROR!</t>
        </is>
      </c>
      <c r="J108" s="11" t="inlineStr">
        <is>
          <t>#ERROR!</t>
        </is>
      </c>
      <c r="K108" s="11" t="inlineStr">
        <is>
          <t>#ERROR!</t>
        </is>
      </c>
      <c r="L108" s="11" t="inlineStr">
        <is>
          <t>#ERROR!</t>
        </is>
      </c>
      <c r="M108" s="3" t="n"/>
      <c r="N108" s="3" t="n"/>
      <c r="O108" s="11" t="inlineStr">
        <is>
          <t>#ERROR!</t>
        </is>
      </c>
      <c r="P108" s="11" t="inlineStr">
        <is>
          <t>#ERROR!</t>
        </is>
      </c>
      <c r="Q108" s="11" t="inlineStr">
        <is>
          <t>#ERROR!</t>
        </is>
      </c>
      <c r="R108" s="11" t="inlineStr">
        <is>
          <t>#ERROR!</t>
        </is>
      </c>
      <c r="S108" s="3" t="n"/>
      <c r="T108" s="3" t="n"/>
      <c r="U108" s="11" t="inlineStr">
        <is>
          <t>#ERROR!</t>
        </is>
      </c>
      <c r="V108" s="11" t="inlineStr">
        <is>
          <t>#ERROR!</t>
        </is>
      </c>
      <c r="W108" s="11" t="inlineStr">
        <is>
          <t>#ERROR!</t>
        </is>
      </c>
      <c r="X108" s="11" t="inlineStr">
        <is>
          <t>#ERROR!</t>
        </is>
      </c>
      <c r="Y108" s="3" t="n"/>
      <c r="Z108" s="3" t="n"/>
      <c r="AA108" s="11" t="inlineStr">
        <is>
          <t>#ERROR!</t>
        </is>
      </c>
      <c r="AB108" s="11" t="inlineStr">
        <is>
          <t>#ERROR!</t>
        </is>
      </c>
      <c r="AC108" s="11" t="inlineStr">
        <is>
          <t>#ERROR!</t>
        </is>
      </c>
      <c r="AD108" s="11" t="inlineStr">
        <is>
          <t>#ERROR!</t>
        </is>
      </c>
      <c r="AE108" s="3" t="n"/>
      <c r="AF108" s="3" t="n"/>
      <c r="AG108" s="11" t="inlineStr">
        <is>
          <t>#ERROR!</t>
        </is>
      </c>
      <c r="AH108" s="11" t="inlineStr">
        <is>
          <t>#ERROR!</t>
        </is>
      </c>
      <c r="AI108" s="11" t="inlineStr">
        <is>
          <t>#ERROR!</t>
        </is>
      </c>
      <c r="AJ108" s="11" t="inlineStr">
        <is>
          <t>#ERROR!</t>
        </is>
      </c>
    </row>
    <row customHeight="1" ht="24.75" r="109" s="29">
      <c r="A109" s="11">
        <f>A104+1</f>
        <v/>
      </c>
      <c r="B109" s="11" t="inlineStr">
        <is>
          <t>編號</t>
        </is>
      </c>
      <c r="C109" s="11" t="inlineStr">
        <is>
          <t>#ERROR!</t>
        </is>
      </c>
      <c r="D109" s="11" t="inlineStr">
        <is>
          <t>#ERROR!</t>
        </is>
      </c>
      <c r="E109" s="11" t="inlineStr">
        <is>
          <t>#ERROR!</t>
        </is>
      </c>
      <c r="F109" s="11" t="inlineStr">
        <is>
          <t>#ERROR!</t>
        </is>
      </c>
      <c r="G109" s="11">
        <f>G104+1</f>
        <v/>
      </c>
      <c r="H109" s="11" t="inlineStr">
        <is>
          <t>編號</t>
        </is>
      </c>
      <c r="I109" s="11" t="inlineStr">
        <is>
          <t>#ERROR!</t>
        </is>
      </c>
      <c r="J109" s="11" t="inlineStr">
        <is>
          <t>#ERROR!</t>
        </is>
      </c>
      <c r="K109" s="11" t="inlineStr">
        <is>
          <t>#ERROR!</t>
        </is>
      </c>
      <c r="L109" s="11" t="inlineStr">
        <is>
          <t>#ERROR!</t>
        </is>
      </c>
      <c r="M109" s="11">
        <f>M104+1</f>
        <v/>
      </c>
      <c r="N109" s="11" t="inlineStr">
        <is>
          <t>編號</t>
        </is>
      </c>
      <c r="O109" s="11" t="inlineStr">
        <is>
          <t>#ERROR!</t>
        </is>
      </c>
      <c r="P109" s="11" t="inlineStr">
        <is>
          <t>#ERROR!</t>
        </is>
      </c>
      <c r="Q109" s="11" t="inlineStr">
        <is>
          <t>#ERROR!</t>
        </is>
      </c>
      <c r="R109" s="11" t="inlineStr">
        <is>
          <t>#ERROR!</t>
        </is>
      </c>
      <c r="S109" s="11">
        <f>S104+1</f>
        <v/>
      </c>
      <c r="T109" s="11" t="inlineStr">
        <is>
          <t>編號</t>
        </is>
      </c>
      <c r="U109" s="11" t="inlineStr">
        <is>
          <t>#ERROR!</t>
        </is>
      </c>
      <c r="V109" s="11" t="inlineStr">
        <is>
          <t>#ERROR!</t>
        </is>
      </c>
      <c r="W109" s="11" t="inlineStr">
        <is>
          <t>#ERROR!</t>
        </is>
      </c>
      <c r="X109" s="11" t="inlineStr">
        <is>
          <t>#ERROR!</t>
        </is>
      </c>
      <c r="Y109" s="11">
        <f>Y104+1</f>
        <v/>
      </c>
      <c r="Z109" s="11" t="inlineStr">
        <is>
          <t>編號</t>
        </is>
      </c>
      <c r="AA109" s="11" t="inlineStr">
        <is>
          <t>#ERROR!</t>
        </is>
      </c>
      <c r="AB109" s="11" t="inlineStr">
        <is>
          <t>#ERROR!</t>
        </is>
      </c>
      <c r="AC109" s="11" t="inlineStr">
        <is>
          <t>#ERROR!</t>
        </is>
      </c>
      <c r="AD109" s="11" t="inlineStr">
        <is>
          <t>#ERROR!</t>
        </is>
      </c>
      <c r="AE109" s="11">
        <f>AE104+1</f>
        <v/>
      </c>
      <c r="AF109" s="11" t="inlineStr">
        <is>
          <t>編號</t>
        </is>
      </c>
      <c r="AG109" s="11" t="inlineStr">
        <is>
          <t>#ERROR!</t>
        </is>
      </c>
      <c r="AH109" s="11" t="inlineStr">
        <is>
          <t>#ERROR!</t>
        </is>
      </c>
      <c r="AI109" s="11" t="inlineStr">
        <is>
          <t>#ERROR!</t>
        </is>
      </c>
      <c r="AJ109" s="11" t="inlineStr">
        <is>
          <t>#ERROR!</t>
        </is>
      </c>
    </row>
    <row customHeight="1" ht="24.75" r="110" s="29">
      <c r="A110" s="221" t="n"/>
      <c r="B110" s="11" t="inlineStr">
        <is>
          <t>學校</t>
        </is>
      </c>
      <c r="C110" s="11" t="inlineStr">
        <is>
          <t>#ERROR!</t>
        </is>
      </c>
      <c r="D110" s="11" t="inlineStr">
        <is>
          <t>#ERROR!</t>
        </is>
      </c>
      <c r="E110" s="11" t="inlineStr">
        <is>
          <t>#ERROR!</t>
        </is>
      </c>
      <c r="F110" s="11" t="inlineStr">
        <is>
          <t>#ERROR!</t>
        </is>
      </c>
      <c r="G110" s="221" t="n"/>
      <c r="H110" s="11" t="inlineStr">
        <is>
          <t>學校</t>
        </is>
      </c>
      <c r="I110" s="11" t="inlineStr">
        <is>
          <t>#ERROR!</t>
        </is>
      </c>
      <c r="J110" s="11" t="inlineStr">
        <is>
          <t>#ERROR!</t>
        </is>
      </c>
      <c r="K110" s="11" t="inlineStr">
        <is>
          <t>#ERROR!</t>
        </is>
      </c>
      <c r="L110" s="11" t="inlineStr">
        <is>
          <t>#ERROR!</t>
        </is>
      </c>
      <c r="M110" s="221" t="n"/>
      <c r="N110" s="11" t="inlineStr">
        <is>
          <t>學校</t>
        </is>
      </c>
      <c r="O110" s="11" t="inlineStr">
        <is>
          <t>#ERROR!</t>
        </is>
      </c>
      <c r="P110" s="11" t="inlineStr">
        <is>
          <t>#ERROR!</t>
        </is>
      </c>
      <c r="Q110" s="11" t="inlineStr">
        <is>
          <t>#ERROR!</t>
        </is>
      </c>
      <c r="R110" s="11" t="inlineStr">
        <is>
          <t>#ERROR!</t>
        </is>
      </c>
      <c r="S110" s="221" t="n"/>
      <c r="T110" s="11" t="inlineStr">
        <is>
          <t>學校</t>
        </is>
      </c>
      <c r="U110" s="11" t="inlineStr">
        <is>
          <t>#ERROR!</t>
        </is>
      </c>
      <c r="V110" s="11" t="inlineStr">
        <is>
          <t>#ERROR!</t>
        </is>
      </c>
      <c r="W110" s="11" t="inlineStr">
        <is>
          <t>#ERROR!</t>
        </is>
      </c>
      <c r="X110" s="11" t="inlineStr">
        <is>
          <t>#ERROR!</t>
        </is>
      </c>
      <c r="Y110" s="221" t="n"/>
      <c r="Z110" s="11" t="inlineStr">
        <is>
          <t>學校</t>
        </is>
      </c>
      <c r="AA110" s="11" t="inlineStr">
        <is>
          <t>#ERROR!</t>
        </is>
      </c>
      <c r="AB110" s="11" t="inlineStr">
        <is>
          <t>#ERROR!</t>
        </is>
      </c>
      <c r="AC110" s="11" t="inlineStr">
        <is>
          <t>#ERROR!</t>
        </is>
      </c>
      <c r="AD110" s="11" t="inlineStr">
        <is>
          <t>#ERROR!</t>
        </is>
      </c>
      <c r="AE110" s="221" t="n"/>
      <c r="AF110" s="11" t="inlineStr">
        <is>
          <t>學校</t>
        </is>
      </c>
      <c r="AG110" s="11" t="inlineStr">
        <is>
          <t>#ERROR!</t>
        </is>
      </c>
      <c r="AH110" s="11" t="inlineStr">
        <is>
          <t>#ERROR!</t>
        </is>
      </c>
      <c r="AI110" s="11" t="inlineStr">
        <is>
          <t>#ERROR!</t>
        </is>
      </c>
      <c r="AJ110" s="11" t="inlineStr">
        <is>
          <t>#ERROR!</t>
        </is>
      </c>
    </row>
    <row customHeight="1" ht="24.75" r="111" s="29">
      <c r="A111" s="221" t="n"/>
      <c r="B111" s="11" t="inlineStr">
        <is>
          <t>姓名</t>
        </is>
      </c>
      <c r="C111" s="11" t="inlineStr">
        <is>
          <t>#ERROR!</t>
        </is>
      </c>
      <c r="D111" s="11" t="inlineStr">
        <is>
          <t>#ERROR!</t>
        </is>
      </c>
      <c r="E111" s="11" t="inlineStr">
        <is>
          <t>#ERROR!</t>
        </is>
      </c>
      <c r="F111" s="11" t="inlineStr">
        <is>
          <t>#ERROR!</t>
        </is>
      </c>
      <c r="G111" s="221" t="n"/>
      <c r="H111" s="11" t="inlineStr">
        <is>
          <t>姓名</t>
        </is>
      </c>
      <c r="I111" s="11" t="inlineStr">
        <is>
          <t>#ERROR!</t>
        </is>
      </c>
      <c r="J111" s="11" t="inlineStr">
        <is>
          <t>#ERROR!</t>
        </is>
      </c>
      <c r="K111" s="11" t="inlineStr">
        <is>
          <t>#ERROR!</t>
        </is>
      </c>
      <c r="L111" s="11" t="inlineStr">
        <is>
          <t>#ERROR!</t>
        </is>
      </c>
      <c r="M111" s="221" t="n"/>
      <c r="N111" s="11" t="inlineStr">
        <is>
          <t>姓名</t>
        </is>
      </c>
      <c r="O111" s="11" t="inlineStr">
        <is>
          <t>#ERROR!</t>
        </is>
      </c>
      <c r="P111" s="11" t="inlineStr">
        <is>
          <t>#ERROR!</t>
        </is>
      </c>
      <c r="Q111" s="11" t="inlineStr">
        <is>
          <t>#ERROR!</t>
        </is>
      </c>
      <c r="R111" s="11" t="inlineStr">
        <is>
          <t>#ERROR!</t>
        </is>
      </c>
      <c r="S111" s="221" t="n"/>
      <c r="T111" s="11" t="inlineStr">
        <is>
          <t>姓名</t>
        </is>
      </c>
      <c r="U111" s="11" t="inlineStr">
        <is>
          <t>#ERROR!</t>
        </is>
      </c>
      <c r="V111" s="11" t="inlineStr">
        <is>
          <t>#ERROR!</t>
        </is>
      </c>
      <c r="W111" s="11" t="inlineStr">
        <is>
          <t>#ERROR!</t>
        </is>
      </c>
      <c r="X111" s="11" t="inlineStr">
        <is>
          <t>#ERROR!</t>
        </is>
      </c>
      <c r="Y111" s="221" t="n"/>
      <c r="Z111" s="11" t="inlineStr">
        <is>
          <t>姓名</t>
        </is>
      </c>
      <c r="AA111" s="11" t="inlineStr">
        <is>
          <t>#ERROR!</t>
        </is>
      </c>
      <c r="AB111" s="11" t="inlineStr">
        <is>
          <t>#ERROR!</t>
        </is>
      </c>
      <c r="AC111" s="11" t="inlineStr">
        <is>
          <t>#ERROR!</t>
        </is>
      </c>
      <c r="AD111" s="11" t="inlineStr">
        <is>
          <t>#ERROR!</t>
        </is>
      </c>
      <c r="AE111" s="221" t="n"/>
      <c r="AF111" s="11" t="inlineStr">
        <is>
          <t>姓名</t>
        </is>
      </c>
      <c r="AG111" s="11" t="inlineStr">
        <is>
          <t>#ERROR!</t>
        </is>
      </c>
      <c r="AH111" s="11" t="inlineStr">
        <is>
          <t>#ERROR!</t>
        </is>
      </c>
      <c r="AI111" s="11" t="inlineStr">
        <is>
          <t>#ERROR!</t>
        </is>
      </c>
      <c r="AJ111" s="11" t="inlineStr">
        <is>
          <t>#ERROR!</t>
        </is>
      </c>
    </row>
    <row customHeight="1" ht="30" r="112" s="29">
      <c r="A112" s="154" t="n"/>
      <c r="B112" s="11" t="inlineStr">
        <is>
          <t>成績</t>
        </is>
      </c>
      <c r="C112" s="11" t="inlineStr">
        <is>
          <t>#ERROR!</t>
        </is>
      </c>
      <c r="D112" s="11" t="inlineStr">
        <is>
          <t>#ERROR!</t>
        </is>
      </c>
      <c r="E112" s="11" t="inlineStr">
        <is>
          <t>#ERROR!</t>
        </is>
      </c>
      <c r="F112" s="11" t="inlineStr">
        <is>
          <t>#ERROR!</t>
        </is>
      </c>
      <c r="G112" s="154" t="n"/>
      <c r="H112" s="11" t="inlineStr">
        <is>
          <t>成績</t>
        </is>
      </c>
      <c r="I112" s="11" t="inlineStr">
        <is>
          <t>#ERROR!</t>
        </is>
      </c>
      <c r="J112" s="11" t="inlineStr">
        <is>
          <t>#ERROR!</t>
        </is>
      </c>
      <c r="K112" s="11" t="inlineStr">
        <is>
          <t>#ERROR!</t>
        </is>
      </c>
      <c r="L112" s="11" t="inlineStr">
        <is>
          <t>#ERROR!</t>
        </is>
      </c>
      <c r="M112" s="154" t="n"/>
      <c r="N112" s="11" t="inlineStr">
        <is>
          <t>成績</t>
        </is>
      </c>
      <c r="O112" s="11" t="inlineStr">
        <is>
          <t>#ERROR!</t>
        </is>
      </c>
      <c r="P112" s="11" t="inlineStr">
        <is>
          <t>#ERROR!</t>
        </is>
      </c>
      <c r="Q112" s="11" t="inlineStr">
        <is>
          <t>#ERROR!</t>
        </is>
      </c>
      <c r="R112" s="11" t="inlineStr">
        <is>
          <t>#ERROR!</t>
        </is>
      </c>
      <c r="S112" s="154" t="n"/>
      <c r="T112" s="11" t="inlineStr">
        <is>
          <t>成績</t>
        </is>
      </c>
      <c r="U112" s="11" t="inlineStr">
        <is>
          <t>#ERROR!</t>
        </is>
      </c>
      <c r="V112" s="11" t="inlineStr">
        <is>
          <t>#ERROR!</t>
        </is>
      </c>
      <c r="W112" s="11" t="inlineStr">
        <is>
          <t>#ERROR!</t>
        </is>
      </c>
      <c r="X112" s="11" t="inlineStr">
        <is>
          <t>#ERROR!</t>
        </is>
      </c>
      <c r="Y112" s="154" t="n"/>
      <c r="Z112" s="11" t="inlineStr">
        <is>
          <t>成績</t>
        </is>
      </c>
      <c r="AA112" s="11" t="inlineStr">
        <is>
          <t>#ERROR!</t>
        </is>
      </c>
      <c r="AB112" s="11" t="inlineStr">
        <is>
          <t>#ERROR!</t>
        </is>
      </c>
      <c r="AC112" s="11" t="inlineStr">
        <is>
          <t>#ERROR!</t>
        </is>
      </c>
      <c r="AD112" s="11" t="inlineStr">
        <is>
          <t>#ERROR!</t>
        </is>
      </c>
      <c r="AE112" s="154" t="n"/>
      <c r="AF112" s="11" t="inlineStr">
        <is>
          <t>成績</t>
        </is>
      </c>
      <c r="AG112" s="11" t="inlineStr">
        <is>
          <t>#ERROR!</t>
        </is>
      </c>
      <c r="AH112" s="11" t="inlineStr">
        <is>
          <t>#ERROR!</t>
        </is>
      </c>
      <c r="AI112" s="11" t="inlineStr">
        <is>
          <t>#ERROR!</t>
        </is>
      </c>
      <c r="AJ112" s="11" t="inlineStr">
        <is>
          <t>#ERROR!</t>
        </is>
      </c>
    </row>
    <row customHeight="1" ht="12" r="113" s="29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</row>
    <row customHeight="1" ht="24.75" r="114" s="29">
      <c r="A114" s="11" t="n"/>
      <c r="B114" s="11" t="n"/>
      <c r="C114" s="11" t="n"/>
      <c r="D114" s="11" t="n"/>
      <c r="E114" s="11" t="n"/>
      <c r="F114" s="11" t="n"/>
      <c r="G114" s="11" t="n"/>
      <c r="H114" s="11" t="n"/>
      <c r="I114" s="11" t="n"/>
      <c r="J114" s="11" t="n"/>
      <c r="K114" s="11" t="n"/>
      <c r="L114" s="11" t="n"/>
      <c r="M114" s="11" t="n"/>
      <c r="N114" s="11" t="n"/>
      <c r="O114" s="11" t="n"/>
      <c r="P114" s="11" t="n"/>
      <c r="Q114" s="11" t="n"/>
      <c r="R114" s="11" t="n"/>
      <c r="S114" s="11" t="n"/>
      <c r="T114" s="11" t="n"/>
      <c r="U114" s="11" t="n"/>
      <c r="V114" s="11" t="n"/>
      <c r="W114" s="11" t="n"/>
      <c r="X114" s="11" t="n"/>
      <c r="Y114" s="11" t="n"/>
      <c r="Z114" s="11" t="n"/>
      <c r="AA114" s="11" t="n"/>
      <c r="AB114" s="11" t="n"/>
      <c r="AC114" s="11" t="n"/>
      <c r="AD114" s="11" t="n"/>
      <c r="AE114" s="11" t="n"/>
      <c r="AF114" s="11" t="n"/>
      <c r="AG114" s="11" t="n"/>
      <c r="AH114" s="11" t="n"/>
      <c r="AI114" s="11" t="n"/>
      <c r="AJ114" s="11" t="n"/>
    </row>
    <row customHeight="1" ht="24.75" r="115" s="29">
      <c r="A115" s="221" t="n"/>
      <c r="B115" s="11" t="n"/>
      <c r="C115" s="11" t="n"/>
      <c r="D115" s="11" t="n"/>
      <c r="E115" s="11" t="n"/>
      <c r="F115" s="11" t="n"/>
      <c r="G115" s="221" t="n"/>
      <c r="H115" s="11" t="n"/>
      <c r="I115" s="11" t="n"/>
      <c r="J115" s="11" t="n"/>
      <c r="K115" s="11" t="n"/>
      <c r="L115" s="11" t="n"/>
      <c r="M115" s="221" t="n"/>
      <c r="N115" s="11" t="n"/>
      <c r="O115" s="11" t="n"/>
      <c r="P115" s="11" t="n"/>
      <c r="Q115" s="11" t="n"/>
      <c r="R115" s="11" t="n"/>
      <c r="S115" s="221" t="n"/>
      <c r="T115" s="11" t="n"/>
      <c r="U115" s="11" t="n"/>
      <c r="V115" s="11" t="n"/>
      <c r="W115" s="11" t="n"/>
      <c r="X115" s="11" t="n"/>
      <c r="Y115" s="221" t="n"/>
      <c r="Z115" s="11" t="n"/>
      <c r="AA115" s="11" t="n"/>
      <c r="AB115" s="11" t="n"/>
      <c r="AC115" s="11" t="n"/>
      <c r="AD115" s="11" t="n"/>
      <c r="AE115" s="221" t="n"/>
      <c r="AF115" s="11" t="n"/>
      <c r="AG115" s="11" t="n"/>
      <c r="AH115" s="11" t="n"/>
      <c r="AI115" s="11" t="n"/>
      <c r="AJ115" s="11" t="n"/>
    </row>
    <row customHeight="1" ht="24.75" r="116" s="29">
      <c r="A116" s="221" t="n"/>
      <c r="B116" s="11" t="n"/>
      <c r="C116" s="11" t="n"/>
      <c r="D116" s="11" t="n"/>
      <c r="E116" s="11" t="n"/>
      <c r="F116" s="11" t="n"/>
      <c r="G116" s="221" t="n"/>
      <c r="H116" s="11" t="n"/>
      <c r="I116" s="11" t="n"/>
      <c r="J116" s="11" t="n"/>
      <c r="K116" s="11" t="n"/>
      <c r="L116" s="11" t="n"/>
      <c r="M116" s="221" t="n"/>
      <c r="N116" s="11" t="n"/>
      <c r="O116" s="11" t="n"/>
      <c r="P116" s="11" t="n"/>
      <c r="Q116" s="11" t="n"/>
      <c r="R116" s="11" t="n"/>
      <c r="S116" s="221" t="n"/>
      <c r="T116" s="11" t="n"/>
      <c r="U116" s="11" t="n"/>
      <c r="V116" s="11" t="n"/>
      <c r="W116" s="11" t="n"/>
      <c r="X116" s="11" t="n"/>
      <c r="Y116" s="221" t="n"/>
      <c r="Z116" s="11" t="n"/>
      <c r="AA116" s="11" t="n"/>
      <c r="AB116" s="11" t="n"/>
      <c r="AC116" s="11" t="n"/>
      <c r="AD116" s="11" t="n"/>
      <c r="AE116" s="221" t="n"/>
      <c r="AF116" s="11" t="n"/>
      <c r="AG116" s="11" t="n"/>
      <c r="AH116" s="11" t="n"/>
      <c r="AI116" s="11" t="n"/>
      <c r="AJ116" s="11" t="n"/>
    </row>
    <row customHeight="1" ht="30" r="117" s="29">
      <c r="A117" s="154" t="n"/>
      <c r="B117" s="11" t="n"/>
      <c r="C117" s="11" t="n"/>
      <c r="D117" s="11" t="n"/>
      <c r="E117" s="11" t="n"/>
      <c r="F117" s="11" t="n"/>
      <c r="G117" s="154" t="n"/>
      <c r="H117" s="11" t="n"/>
      <c r="I117" s="11" t="n"/>
      <c r="J117" s="11" t="n"/>
      <c r="K117" s="11" t="n"/>
      <c r="L117" s="11" t="n"/>
      <c r="M117" s="154" t="n"/>
      <c r="N117" s="11" t="n"/>
      <c r="O117" s="11" t="n"/>
      <c r="P117" s="11" t="n"/>
      <c r="Q117" s="11" t="n"/>
      <c r="R117" s="11" t="n"/>
      <c r="S117" s="154" t="n"/>
      <c r="T117" s="11" t="n"/>
      <c r="U117" s="11" t="n"/>
      <c r="V117" s="11" t="n"/>
      <c r="W117" s="11" t="n"/>
      <c r="X117" s="11" t="n"/>
      <c r="Y117" s="154" t="n"/>
      <c r="Z117" s="11" t="n"/>
      <c r="AA117" s="11" t="n"/>
      <c r="AB117" s="11" t="n"/>
      <c r="AC117" s="11" t="n"/>
      <c r="AD117" s="11" t="n"/>
      <c r="AE117" s="154" t="n"/>
      <c r="AF117" s="11" t="n"/>
      <c r="AG117" s="11" t="n"/>
      <c r="AH117" s="11" t="n"/>
      <c r="AI117" s="11" t="n"/>
      <c r="AJ117" s="11" t="n"/>
    </row>
    <row customHeight="1" ht="12" r="118" s="29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</row>
    <row customHeight="1" ht="24.75" r="119" s="29">
      <c r="A119" s="11" t="n"/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/>
      <c r="V119" s="11" t="n"/>
      <c r="W119" s="11" t="n"/>
      <c r="X119" s="11" t="n"/>
      <c r="Y119" s="11" t="n"/>
      <c r="Z119" s="11" t="n"/>
      <c r="AA119" s="11" t="n"/>
      <c r="AB119" s="11" t="n"/>
      <c r="AC119" s="11" t="n"/>
      <c r="AD119" s="11" t="n"/>
      <c r="AE119" s="11" t="n"/>
      <c r="AF119" s="11" t="n"/>
      <c r="AG119" s="11" t="n"/>
      <c r="AH119" s="11" t="n"/>
      <c r="AI119" s="11" t="n"/>
      <c r="AJ119" s="11" t="n"/>
    </row>
    <row customHeight="1" ht="24.75" r="120" s="29">
      <c r="A120" s="221" t="n"/>
      <c r="B120" s="11" t="n"/>
      <c r="C120" s="11" t="n"/>
      <c r="D120" s="11" t="n"/>
      <c r="E120" s="11" t="n"/>
      <c r="F120" s="11" t="n"/>
      <c r="G120" s="221" t="n"/>
      <c r="H120" s="11" t="n"/>
      <c r="I120" s="11" t="n"/>
      <c r="J120" s="11" t="n"/>
      <c r="K120" s="11" t="n"/>
      <c r="L120" s="11" t="n"/>
      <c r="M120" s="221" t="n"/>
      <c r="N120" s="11" t="n"/>
      <c r="O120" s="11" t="n"/>
      <c r="P120" s="11" t="n"/>
      <c r="Q120" s="11" t="n"/>
      <c r="R120" s="11" t="n"/>
      <c r="S120" s="221" t="n"/>
      <c r="T120" s="11" t="n"/>
      <c r="U120" s="11" t="n"/>
      <c r="V120" s="11" t="n"/>
      <c r="W120" s="11" t="n"/>
      <c r="X120" s="11" t="n"/>
      <c r="Y120" s="221" t="n"/>
      <c r="Z120" s="11" t="n"/>
      <c r="AA120" s="11" t="n"/>
      <c r="AB120" s="11" t="n"/>
      <c r="AC120" s="11" t="n"/>
      <c r="AD120" s="11" t="n"/>
      <c r="AE120" s="221" t="n"/>
      <c r="AF120" s="11" t="n"/>
      <c r="AG120" s="11" t="n"/>
      <c r="AH120" s="11" t="n"/>
      <c r="AI120" s="11" t="n"/>
      <c r="AJ120" s="11" t="n"/>
    </row>
    <row customHeight="1" ht="24.75" r="121" s="29">
      <c r="A121" s="221" t="n"/>
      <c r="B121" s="11" t="n"/>
      <c r="C121" s="11" t="n"/>
      <c r="D121" s="11" t="n"/>
      <c r="E121" s="11" t="n"/>
      <c r="F121" s="11" t="n"/>
      <c r="G121" s="221" t="n"/>
      <c r="H121" s="11" t="n"/>
      <c r="I121" s="11" t="n"/>
      <c r="J121" s="11" t="n"/>
      <c r="K121" s="11" t="n"/>
      <c r="L121" s="11" t="n"/>
      <c r="M121" s="221" t="n"/>
      <c r="N121" s="11" t="n"/>
      <c r="O121" s="11" t="n"/>
      <c r="P121" s="11" t="n"/>
      <c r="Q121" s="11" t="n"/>
      <c r="R121" s="11" t="n"/>
      <c r="S121" s="221" t="n"/>
      <c r="T121" s="11" t="n"/>
      <c r="U121" s="11" t="n"/>
      <c r="V121" s="11" t="n"/>
      <c r="W121" s="11" t="n"/>
      <c r="X121" s="11" t="n"/>
      <c r="Y121" s="221" t="n"/>
      <c r="Z121" s="11" t="n"/>
      <c r="AA121" s="11" t="n"/>
      <c r="AB121" s="11" t="n"/>
      <c r="AC121" s="11" t="n"/>
      <c r="AD121" s="11" t="n"/>
      <c r="AE121" s="221" t="n"/>
      <c r="AF121" s="11" t="n"/>
      <c r="AG121" s="11" t="n"/>
      <c r="AH121" s="11" t="n"/>
      <c r="AI121" s="11" t="n"/>
      <c r="AJ121" s="11" t="n"/>
    </row>
    <row customHeight="1" ht="30" r="122" s="29">
      <c r="A122" s="154" t="n"/>
      <c r="B122" s="11" t="n"/>
      <c r="C122" s="11" t="n"/>
      <c r="D122" s="11" t="n"/>
      <c r="E122" s="11" t="n"/>
      <c r="F122" s="11" t="n"/>
      <c r="G122" s="154" t="n"/>
      <c r="H122" s="11" t="n"/>
      <c r="I122" s="11" t="n"/>
      <c r="J122" s="11" t="n"/>
      <c r="K122" s="11" t="n"/>
      <c r="L122" s="11" t="n"/>
      <c r="M122" s="154" t="n"/>
      <c r="N122" s="11" t="n"/>
      <c r="O122" s="11" t="n"/>
      <c r="P122" s="11" t="n"/>
      <c r="Q122" s="11" t="n"/>
      <c r="R122" s="11" t="n"/>
      <c r="S122" s="154" t="n"/>
      <c r="T122" s="11" t="n"/>
      <c r="U122" s="11" t="n"/>
      <c r="V122" s="11" t="n"/>
      <c r="W122" s="11" t="n"/>
      <c r="X122" s="11" t="n"/>
      <c r="Y122" s="154" t="n"/>
      <c r="Z122" s="11" t="n"/>
      <c r="AA122" s="11" t="n"/>
      <c r="AB122" s="11" t="n"/>
      <c r="AC122" s="11" t="n"/>
      <c r="AD122" s="11" t="n"/>
      <c r="AE122" s="154" t="n"/>
      <c r="AF122" s="11" t="n"/>
      <c r="AG122" s="11" t="n"/>
      <c r="AH122" s="11" t="n"/>
      <c r="AI122" s="11" t="n"/>
      <c r="AJ122" s="11" t="n"/>
    </row>
    <row customHeight="1" ht="12" r="123" s="29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</row>
    <row customHeight="1" ht="24.75" r="124" s="29">
      <c r="A124" s="11" t="n"/>
      <c r="B124" s="11" t="n"/>
      <c r="C124" s="11" t="n"/>
      <c r="D124" s="11" t="n"/>
      <c r="E124" s="11" t="n"/>
      <c r="F124" s="11" t="n"/>
      <c r="G124" s="11" t="n"/>
      <c r="H124" s="11" t="n"/>
      <c r="I124" s="11" t="n"/>
      <c r="J124" s="11" t="n"/>
      <c r="K124" s="11" t="n"/>
      <c r="L124" s="11" t="n"/>
      <c r="M124" s="11" t="n"/>
      <c r="N124" s="11" t="n"/>
      <c r="O124" s="11" t="n"/>
      <c r="P124" s="11" t="n"/>
      <c r="Q124" s="11" t="n"/>
      <c r="R124" s="11" t="n"/>
      <c r="S124" s="11" t="n"/>
      <c r="T124" s="11" t="n"/>
      <c r="U124" s="11" t="n"/>
      <c r="V124" s="11" t="n"/>
      <c r="W124" s="11" t="n"/>
      <c r="X124" s="11" t="n"/>
      <c r="Y124" s="11" t="n"/>
      <c r="Z124" s="11" t="n"/>
      <c r="AA124" s="11" t="n"/>
      <c r="AB124" s="11" t="n"/>
      <c r="AC124" s="11" t="n"/>
      <c r="AD124" s="11" t="n"/>
      <c r="AE124" s="11" t="n"/>
      <c r="AF124" s="11" t="n"/>
      <c r="AG124" s="11" t="n"/>
      <c r="AH124" s="11" t="n"/>
      <c r="AI124" s="11" t="n"/>
      <c r="AJ124" s="11" t="n"/>
    </row>
    <row customHeight="1" ht="24.75" r="125" s="29">
      <c r="A125" s="221" t="n"/>
      <c r="B125" s="11" t="n"/>
      <c r="C125" s="11" t="n"/>
      <c r="D125" s="11" t="n"/>
      <c r="E125" s="11" t="n"/>
      <c r="F125" s="11" t="n"/>
      <c r="G125" s="221" t="n"/>
      <c r="H125" s="11" t="n"/>
      <c r="I125" s="11" t="n"/>
      <c r="J125" s="11" t="n"/>
      <c r="K125" s="11" t="n"/>
      <c r="L125" s="11" t="n"/>
      <c r="M125" s="221" t="n"/>
      <c r="N125" s="11" t="n"/>
      <c r="O125" s="11" t="n"/>
      <c r="P125" s="11" t="n"/>
      <c r="Q125" s="11" t="n"/>
      <c r="R125" s="11" t="n"/>
      <c r="S125" s="221" t="n"/>
      <c r="T125" s="11" t="n"/>
      <c r="U125" s="11" t="n"/>
      <c r="V125" s="11" t="n"/>
      <c r="W125" s="11" t="n"/>
      <c r="X125" s="11" t="n"/>
      <c r="Y125" s="221" t="n"/>
      <c r="Z125" s="11" t="n"/>
      <c r="AA125" s="11" t="n"/>
      <c r="AB125" s="11" t="n"/>
      <c r="AC125" s="11" t="n"/>
      <c r="AD125" s="11" t="n"/>
      <c r="AE125" s="221" t="n"/>
      <c r="AF125" s="11" t="n"/>
      <c r="AG125" s="11" t="n"/>
      <c r="AH125" s="11" t="n"/>
      <c r="AI125" s="11" t="n"/>
      <c r="AJ125" s="11" t="n"/>
    </row>
    <row customHeight="1" ht="24.75" r="126" s="29">
      <c r="A126" s="221" t="n"/>
      <c r="B126" s="11" t="n"/>
      <c r="C126" s="11" t="n"/>
      <c r="D126" s="11" t="n"/>
      <c r="E126" s="11" t="n"/>
      <c r="F126" s="11" t="n"/>
      <c r="G126" s="221" t="n"/>
      <c r="H126" s="11" t="n"/>
      <c r="I126" s="11" t="n"/>
      <c r="J126" s="11" t="n"/>
      <c r="K126" s="11" t="n"/>
      <c r="L126" s="11" t="n"/>
      <c r="M126" s="221" t="n"/>
      <c r="N126" s="11" t="n"/>
      <c r="O126" s="11" t="n"/>
      <c r="P126" s="11" t="n"/>
      <c r="Q126" s="11" t="n"/>
      <c r="R126" s="11" t="n"/>
      <c r="S126" s="221" t="n"/>
      <c r="T126" s="11" t="n"/>
      <c r="U126" s="11" t="n"/>
      <c r="V126" s="11" t="n"/>
      <c r="W126" s="11" t="n"/>
      <c r="X126" s="11" t="n"/>
      <c r="Y126" s="221" t="n"/>
      <c r="Z126" s="11" t="n"/>
      <c r="AA126" s="11" t="n"/>
      <c r="AB126" s="11" t="n"/>
      <c r="AC126" s="11" t="n"/>
      <c r="AD126" s="11" t="n"/>
      <c r="AE126" s="221" t="n"/>
      <c r="AF126" s="11" t="n"/>
      <c r="AG126" s="11" t="n"/>
      <c r="AH126" s="11" t="n"/>
      <c r="AI126" s="11" t="n"/>
      <c r="AJ126" s="11" t="n"/>
    </row>
    <row customHeight="1" ht="30" r="127" s="29">
      <c r="A127" s="154" t="n"/>
      <c r="B127" s="11" t="n"/>
      <c r="C127" s="11" t="n"/>
      <c r="D127" s="11" t="n"/>
      <c r="E127" s="11" t="n"/>
      <c r="F127" s="11" t="n"/>
      <c r="G127" s="154" t="n"/>
      <c r="H127" s="11" t="n"/>
      <c r="I127" s="11" t="n"/>
      <c r="J127" s="11" t="n"/>
      <c r="K127" s="11" t="n"/>
      <c r="L127" s="11" t="n"/>
      <c r="M127" s="154" t="n"/>
      <c r="N127" s="11" t="n"/>
      <c r="O127" s="11" t="n"/>
      <c r="P127" s="11" t="n"/>
      <c r="Q127" s="11" t="n"/>
      <c r="R127" s="11" t="n"/>
      <c r="S127" s="154" t="n"/>
      <c r="T127" s="11" t="n"/>
      <c r="U127" s="11" t="n"/>
      <c r="V127" s="11" t="n"/>
      <c r="W127" s="11" t="n"/>
      <c r="X127" s="11" t="n"/>
      <c r="Y127" s="154" t="n"/>
      <c r="Z127" s="11" t="n"/>
      <c r="AA127" s="11" t="n"/>
      <c r="AB127" s="11" t="n"/>
      <c r="AC127" s="11" t="n"/>
      <c r="AD127" s="11" t="n"/>
      <c r="AE127" s="154" t="n"/>
      <c r="AF127" s="11" t="n"/>
      <c r="AG127" s="11" t="n"/>
      <c r="AH127" s="11" t="n"/>
      <c r="AI127" s="11" t="n"/>
      <c r="AJ127" s="11" t="n"/>
    </row>
    <row customHeight="1" ht="27.75" r="128" s="29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</row>
    <row customHeight="1" ht="30" r="129" s="29">
      <c r="A129" s="75" t="inlineStr">
        <is>
          <t>分組表</t>
        </is>
      </c>
      <c r="G129" s="75" t="inlineStr">
        <is>
          <t>分組表</t>
        </is>
      </c>
      <c r="M129" s="75" t="inlineStr">
        <is>
          <t>分組表</t>
        </is>
      </c>
      <c r="S129" s="75" t="inlineStr">
        <is>
          <t>分組表</t>
        </is>
      </c>
      <c r="Y129" s="75" t="inlineStr">
        <is>
          <t>分組表</t>
        </is>
      </c>
      <c r="AE129" s="75" t="inlineStr">
        <is>
          <t>分組表</t>
        </is>
      </c>
    </row>
    <row customHeight="1" ht="24.75" r="130" s="29">
      <c r="A130" s="76">
        <f>A$2</f>
        <v/>
      </c>
      <c r="B130" s="76" t="n"/>
      <c r="C130" s="76" t="n"/>
      <c r="D130" s="76" t="n"/>
      <c r="E130" s="76" t="n"/>
      <c r="F130" s="77" t="n">
        <v>100</v>
      </c>
      <c r="G130" s="76">
        <f>G$2</f>
        <v/>
      </c>
      <c r="H130" s="76" t="n"/>
      <c r="I130" s="76" t="n"/>
      <c r="J130" s="76" t="n"/>
      <c r="K130" s="76" t="n"/>
      <c r="L130" s="77" t="n">
        <v>100</v>
      </c>
      <c r="M130" s="76">
        <f>M$2</f>
        <v/>
      </c>
      <c r="N130" s="76" t="n"/>
      <c r="O130" s="76" t="n"/>
      <c r="P130" s="76" t="n"/>
      <c r="Q130" s="76" t="n"/>
      <c r="R130" s="77" t="n">
        <v>100</v>
      </c>
      <c r="S130" s="76">
        <f>S$2</f>
        <v/>
      </c>
      <c r="T130" s="76" t="n"/>
      <c r="U130" s="76" t="n"/>
      <c r="V130" s="76" t="n"/>
      <c r="W130" s="76" t="n"/>
      <c r="X130" s="77" t="n">
        <v>100</v>
      </c>
      <c r="Y130" s="76">
        <f>Y$2</f>
        <v/>
      </c>
      <c r="Z130" s="76" t="n"/>
      <c r="AA130" s="76" t="n"/>
      <c r="AB130" s="76" t="n"/>
      <c r="AC130" s="76" t="n"/>
      <c r="AD130" s="77" t="n">
        <v>100</v>
      </c>
      <c r="AE130" s="76">
        <f>AE$2</f>
        <v/>
      </c>
      <c r="AF130" s="76" t="n"/>
      <c r="AG130" s="76" t="n"/>
      <c r="AH130" s="76" t="n"/>
      <c r="AI130" s="76" t="n"/>
      <c r="AJ130" s="77" t="n">
        <v>100</v>
      </c>
    </row>
    <row customHeight="1" ht="24.75" r="131" s="29">
      <c r="A131" s="11" t="n">
        <v>13</v>
      </c>
      <c r="B131" s="11" t="inlineStr">
        <is>
          <t>編號</t>
        </is>
      </c>
      <c r="C131" s="11" t="inlineStr">
        <is>
          <t>#ERROR!</t>
        </is>
      </c>
      <c r="D131" s="11" t="inlineStr">
        <is>
          <t>#ERROR!</t>
        </is>
      </c>
      <c r="E131" s="11" t="inlineStr">
        <is>
          <t>#ERROR!</t>
        </is>
      </c>
      <c r="F131" s="11" t="inlineStr">
        <is>
          <t>#ERROR!</t>
        </is>
      </c>
      <c r="G131" s="11" t="n">
        <v>13</v>
      </c>
      <c r="H131" s="11" t="inlineStr">
        <is>
          <t>編號</t>
        </is>
      </c>
      <c r="I131" s="11" t="inlineStr">
        <is>
          <t>#ERROR!</t>
        </is>
      </c>
      <c r="J131" s="11" t="inlineStr">
        <is>
          <t>#ERROR!</t>
        </is>
      </c>
      <c r="K131" s="11" t="inlineStr">
        <is>
          <t>#ERROR!</t>
        </is>
      </c>
      <c r="L131" s="11" t="inlineStr">
        <is>
          <t>#ERROR!</t>
        </is>
      </c>
      <c r="M131" s="11" t="n">
        <v>13</v>
      </c>
      <c r="N131" s="11" t="inlineStr">
        <is>
          <t>編號</t>
        </is>
      </c>
      <c r="O131" s="11" t="inlineStr">
        <is>
          <t>#ERROR!</t>
        </is>
      </c>
      <c r="P131" s="11" t="inlineStr">
        <is>
          <t>#ERROR!</t>
        </is>
      </c>
      <c r="Q131" s="11" t="inlineStr">
        <is>
          <t>#ERROR!</t>
        </is>
      </c>
      <c r="R131" s="11" t="inlineStr">
        <is>
          <t>#ERROR!</t>
        </is>
      </c>
      <c r="S131" s="11" t="n">
        <v>13</v>
      </c>
      <c r="T131" s="11" t="inlineStr">
        <is>
          <t>編號</t>
        </is>
      </c>
      <c r="U131" s="11" t="inlineStr">
        <is>
          <t>#ERROR!</t>
        </is>
      </c>
      <c r="V131" s="11" t="inlineStr">
        <is>
          <t>#ERROR!</t>
        </is>
      </c>
      <c r="W131" s="11" t="inlineStr">
        <is>
          <t>#ERROR!</t>
        </is>
      </c>
      <c r="X131" s="11" t="inlineStr">
        <is>
          <t>#ERROR!</t>
        </is>
      </c>
      <c r="Y131" s="11" t="n">
        <v>13</v>
      </c>
      <c r="Z131" s="11" t="inlineStr">
        <is>
          <t>編號</t>
        </is>
      </c>
      <c r="AA131" s="11" t="inlineStr">
        <is>
          <t>#ERROR!</t>
        </is>
      </c>
      <c r="AB131" s="11" t="inlineStr">
        <is>
          <t>#ERROR!</t>
        </is>
      </c>
      <c r="AC131" s="11" t="inlineStr">
        <is>
          <t>#ERROR!</t>
        </is>
      </c>
      <c r="AD131" s="11" t="inlineStr">
        <is>
          <t>#ERROR!</t>
        </is>
      </c>
      <c r="AE131" s="11" t="n">
        <v>13</v>
      </c>
      <c r="AF131" s="11" t="inlineStr">
        <is>
          <t>編號</t>
        </is>
      </c>
      <c r="AG131" s="11" t="inlineStr">
        <is>
          <t>#ERROR!</t>
        </is>
      </c>
      <c r="AH131" s="11" t="inlineStr">
        <is>
          <t>#ERROR!</t>
        </is>
      </c>
      <c r="AI131" s="11" t="inlineStr">
        <is>
          <t>#ERROR!</t>
        </is>
      </c>
      <c r="AJ131" s="11" t="inlineStr">
        <is>
          <t>#ERROR!</t>
        </is>
      </c>
    </row>
    <row customHeight="1" ht="24.75" r="132" s="29">
      <c r="A132" s="221" t="n"/>
      <c r="B132" s="11" t="inlineStr">
        <is>
          <t>學校</t>
        </is>
      </c>
      <c r="C132" s="11" t="inlineStr">
        <is>
          <t>#ERROR!</t>
        </is>
      </c>
      <c r="D132" s="11" t="inlineStr">
        <is>
          <t>#ERROR!</t>
        </is>
      </c>
      <c r="E132" s="11" t="inlineStr">
        <is>
          <t>#ERROR!</t>
        </is>
      </c>
      <c r="F132" s="11" t="inlineStr">
        <is>
          <t>#ERROR!</t>
        </is>
      </c>
      <c r="G132" s="221" t="n"/>
      <c r="H132" s="11" t="inlineStr">
        <is>
          <t>學校</t>
        </is>
      </c>
      <c r="I132" s="11" t="inlineStr">
        <is>
          <t>#ERROR!</t>
        </is>
      </c>
      <c r="J132" s="11" t="inlineStr">
        <is>
          <t>#ERROR!</t>
        </is>
      </c>
      <c r="K132" s="11" t="inlineStr">
        <is>
          <t>#ERROR!</t>
        </is>
      </c>
      <c r="L132" s="11" t="inlineStr">
        <is>
          <t>#ERROR!</t>
        </is>
      </c>
      <c r="M132" s="221" t="n"/>
      <c r="N132" s="11" t="inlineStr">
        <is>
          <t>學校</t>
        </is>
      </c>
      <c r="O132" s="11" t="inlineStr">
        <is>
          <t>#ERROR!</t>
        </is>
      </c>
      <c r="P132" s="11" t="inlineStr">
        <is>
          <t>#ERROR!</t>
        </is>
      </c>
      <c r="Q132" s="11" t="inlineStr">
        <is>
          <t>#ERROR!</t>
        </is>
      </c>
      <c r="R132" s="11" t="inlineStr">
        <is>
          <t>#ERROR!</t>
        </is>
      </c>
      <c r="S132" s="221" t="n"/>
      <c r="T132" s="11" t="inlineStr">
        <is>
          <t>學校</t>
        </is>
      </c>
      <c r="U132" s="11" t="inlineStr">
        <is>
          <t>#ERROR!</t>
        </is>
      </c>
      <c r="V132" s="11" t="inlineStr">
        <is>
          <t>#ERROR!</t>
        </is>
      </c>
      <c r="W132" s="11" t="inlineStr">
        <is>
          <t>#ERROR!</t>
        </is>
      </c>
      <c r="X132" s="11" t="inlineStr">
        <is>
          <t>#ERROR!</t>
        </is>
      </c>
      <c r="Y132" s="221" t="n"/>
      <c r="Z132" s="11" t="inlineStr">
        <is>
          <t>學校</t>
        </is>
      </c>
      <c r="AA132" s="11" t="inlineStr">
        <is>
          <t>#ERROR!</t>
        </is>
      </c>
      <c r="AB132" s="11" t="inlineStr">
        <is>
          <t>#ERROR!</t>
        </is>
      </c>
      <c r="AC132" s="11" t="inlineStr">
        <is>
          <t>#ERROR!</t>
        </is>
      </c>
      <c r="AD132" s="11" t="inlineStr">
        <is>
          <t>#ERROR!</t>
        </is>
      </c>
      <c r="AE132" s="221" t="n"/>
      <c r="AF132" s="11" t="inlineStr">
        <is>
          <t>學校</t>
        </is>
      </c>
      <c r="AG132" s="11" t="inlineStr">
        <is>
          <t>#ERROR!</t>
        </is>
      </c>
      <c r="AH132" s="11" t="inlineStr">
        <is>
          <t>#ERROR!</t>
        </is>
      </c>
      <c r="AI132" s="11" t="inlineStr">
        <is>
          <t>#ERROR!</t>
        </is>
      </c>
      <c r="AJ132" s="11" t="inlineStr">
        <is>
          <t>#ERROR!</t>
        </is>
      </c>
    </row>
    <row customHeight="1" ht="24.75" r="133" s="29">
      <c r="A133" s="221" t="n"/>
      <c r="B133" s="11" t="inlineStr">
        <is>
          <t>姓名</t>
        </is>
      </c>
      <c r="C133" s="11" t="inlineStr">
        <is>
          <t>#ERROR!</t>
        </is>
      </c>
      <c r="D133" s="11" t="inlineStr">
        <is>
          <t>#ERROR!</t>
        </is>
      </c>
      <c r="E133" s="11" t="inlineStr">
        <is>
          <t>#ERROR!</t>
        </is>
      </c>
      <c r="F133" s="11" t="inlineStr">
        <is>
          <t>#ERROR!</t>
        </is>
      </c>
      <c r="G133" s="221" t="n"/>
      <c r="H133" s="11" t="inlineStr">
        <is>
          <t>姓名</t>
        </is>
      </c>
      <c r="I133" s="11" t="inlineStr">
        <is>
          <t>#ERROR!</t>
        </is>
      </c>
      <c r="J133" s="11" t="inlineStr">
        <is>
          <t>#ERROR!</t>
        </is>
      </c>
      <c r="K133" s="11" t="inlineStr">
        <is>
          <t>#ERROR!</t>
        </is>
      </c>
      <c r="L133" s="11" t="inlineStr">
        <is>
          <t>#ERROR!</t>
        </is>
      </c>
      <c r="M133" s="221" t="n"/>
      <c r="N133" s="11" t="inlineStr">
        <is>
          <t>姓名</t>
        </is>
      </c>
      <c r="O133" s="11" t="inlineStr">
        <is>
          <t>#ERROR!</t>
        </is>
      </c>
      <c r="P133" s="11" t="inlineStr">
        <is>
          <t>#ERROR!</t>
        </is>
      </c>
      <c r="Q133" s="11" t="inlineStr">
        <is>
          <t>#ERROR!</t>
        </is>
      </c>
      <c r="R133" s="11" t="inlineStr">
        <is>
          <t>#ERROR!</t>
        </is>
      </c>
      <c r="S133" s="221" t="n"/>
      <c r="T133" s="11" t="inlineStr">
        <is>
          <t>姓名</t>
        </is>
      </c>
      <c r="U133" s="11" t="inlineStr">
        <is>
          <t>#ERROR!</t>
        </is>
      </c>
      <c r="V133" s="11" t="inlineStr">
        <is>
          <t>#ERROR!</t>
        </is>
      </c>
      <c r="W133" s="11" t="inlineStr">
        <is>
          <t>#ERROR!</t>
        </is>
      </c>
      <c r="X133" s="11" t="inlineStr">
        <is>
          <t>#ERROR!</t>
        </is>
      </c>
      <c r="Y133" s="221" t="n"/>
      <c r="Z133" s="11" t="inlineStr">
        <is>
          <t>姓名</t>
        </is>
      </c>
      <c r="AA133" s="11" t="inlineStr">
        <is>
          <t>#ERROR!</t>
        </is>
      </c>
      <c r="AB133" s="11" t="inlineStr">
        <is>
          <t>#ERROR!</t>
        </is>
      </c>
      <c r="AC133" s="11" t="inlineStr">
        <is>
          <t>#ERROR!</t>
        </is>
      </c>
      <c r="AD133" s="11" t="inlineStr">
        <is>
          <t>#ERROR!</t>
        </is>
      </c>
      <c r="AE133" s="221" t="n"/>
      <c r="AF133" s="11" t="inlineStr">
        <is>
          <t>姓名</t>
        </is>
      </c>
      <c r="AG133" s="11" t="inlineStr">
        <is>
          <t>#ERROR!</t>
        </is>
      </c>
      <c r="AH133" s="11" t="inlineStr">
        <is>
          <t>#ERROR!</t>
        </is>
      </c>
      <c r="AI133" s="11" t="inlineStr">
        <is>
          <t>#ERROR!</t>
        </is>
      </c>
      <c r="AJ133" s="11" t="inlineStr">
        <is>
          <t>#ERROR!</t>
        </is>
      </c>
    </row>
    <row customHeight="1" ht="30" r="134" s="29">
      <c r="A134" s="154" t="n"/>
      <c r="B134" s="11" t="inlineStr">
        <is>
          <t>成績</t>
        </is>
      </c>
      <c r="C134" s="11" t="inlineStr">
        <is>
          <t>#ERROR!</t>
        </is>
      </c>
      <c r="D134" s="11" t="inlineStr">
        <is>
          <t>#ERROR!</t>
        </is>
      </c>
      <c r="E134" s="11" t="inlineStr">
        <is>
          <t>#ERROR!</t>
        </is>
      </c>
      <c r="F134" s="11" t="inlineStr">
        <is>
          <t>#ERROR!</t>
        </is>
      </c>
      <c r="G134" s="154" t="n"/>
      <c r="H134" s="11" t="inlineStr">
        <is>
          <t>成績</t>
        </is>
      </c>
      <c r="I134" s="11" t="inlineStr">
        <is>
          <t>#ERROR!</t>
        </is>
      </c>
      <c r="J134" s="11" t="inlineStr">
        <is>
          <t>#ERROR!</t>
        </is>
      </c>
      <c r="K134" s="11" t="inlineStr">
        <is>
          <t>#ERROR!</t>
        </is>
      </c>
      <c r="L134" s="11" t="inlineStr">
        <is>
          <t>#ERROR!</t>
        </is>
      </c>
      <c r="M134" s="154" t="n"/>
      <c r="N134" s="11" t="inlineStr">
        <is>
          <t>成績</t>
        </is>
      </c>
      <c r="O134" s="11" t="inlineStr">
        <is>
          <t>#ERROR!</t>
        </is>
      </c>
      <c r="P134" s="11" t="inlineStr">
        <is>
          <t>#ERROR!</t>
        </is>
      </c>
      <c r="Q134" s="11" t="inlineStr">
        <is>
          <t>#ERROR!</t>
        </is>
      </c>
      <c r="R134" s="11" t="inlineStr">
        <is>
          <t>#ERROR!</t>
        </is>
      </c>
      <c r="S134" s="154" t="n"/>
      <c r="T134" s="11" t="inlineStr">
        <is>
          <t>成績</t>
        </is>
      </c>
      <c r="U134" s="11" t="inlineStr">
        <is>
          <t>#ERROR!</t>
        </is>
      </c>
      <c r="V134" s="11" t="inlineStr">
        <is>
          <t>#ERROR!</t>
        </is>
      </c>
      <c r="W134" s="11" t="inlineStr">
        <is>
          <t>#ERROR!</t>
        </is>
      </c>
      <c r="X134" s="11" t="inlineStr">
        <is>
          <t>#ERROR!</t>
        </is>
      </c>
      <c r="Y134" s="154" t="n"/>
      <c r="Z134" s="11" t="inlineStr">
        <is>
          <t>成績</t>
        </is>
      </c>
      <c r="AA134" s="11" t="inlineStr">
        <is>
          <t>#ERROR!</t>
        </is>
      </c>
      <c r="AB134" s="11" t="inlineStr">
        <is>
          <t>#ERROR!</t>
        </is>
      </c>
      <c r="AC134" s="11" t="inlineStr">
        <is>
          <t>#ERROR!</t>
        </is>
      </c>
      <c r="AD134" s="11" t="inlineStr">
        <is>
          <t>#ERROR!</t>
        </is>
      </c>
      <c r="AE134" s="154" t="n"/>
      <c r="AF134" s="11" t="inlineStr">
        <is>
          <t>成績</t>
        </is>
      </c>
      <c r="AG134" s="11" t="inlineStr">
        <is>
          <t>#ERROR!</t>
        </is>
      </c>
      <c r="AH134" s="11" t="inlineStr">
        <is>
          <t>#ERROR!</t>
        </is>
      </c>
      <c r="AI134" s="11" t="inlineStr">
        <is>
          <t>#ERROR!</t>
        </is>
      </c>
      <c r="AJ134" s="11" t="inlineStr">
        <is>
          <t>#ERROR!</t>
        </is>
      </c>
    </row>
    <row customHeight="1" ht="12" r="135" s="29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</row>
    <row customHeight="1" ht="24.75" r="136" s="29">
      <c r="A136" s="11">
        <f>A131+1</f>
        <v/>
      </c>
      <c r="B136" s="11" t="inlineStr">
        <is>
          <t>編號</t>
        </is>
      </c>
      <c r="C136" s="11" t="inlineStr">
        <is>
          <t>#ERROR!</t>
        </is>
      </c>
      <c r="D136" s="11" t="inlineStr">
        <is>
          <t>#ERROR!</t>
        </is>
      </c>
      <c r="E136" s="11" t="inlineStr">
        <is>
          <t>#ERROR!</t>
        </is>
      </c>
      <c r="F136" s="11" t="inlineStr">
        <is>
          <t>#ERROR!</t>
        </is>
      </c>
      <c r="G136" s="11">
        <f>G131+1</f>
        <v/>
      </c>
      <c r="H136" s="11" t="inlineStr">
        <is>
          <t>編號</t>
        </is>
      </c>
      <c r="I136" s="11" t="inlineStr">
        <is>
          <t>#ERROR!</t>
        </is>
      </c>
      <c r="J136" s="11" t="inlineStr">
        <is>
          <t>#ERROR!</t>
        </is>
      </c>
      <c r="K136" s="11" t="inlineStr">
        <is>
          <t>#ERROR!</t>
        </is>
      </c>
      <c r="L136" s="11" t="inlineStr">
        <is>
          <t>#ERROR!</t>
        </is>
      </c>
      <c r="M136" s="11">
        <f>M131+1</f>
        <v/>
      </c>
      <c r="N136" s="11" t="inlineStr">
        <is>
          <t>編號</t>
        </is>
      </c>
      <c r="O136" s="11" t="inlineStr">
        <is>
          <t>#ERROR!</t>
        </is>
      </c>
      <c r="P136" s="11" t="inlineStr">
        <is>
          <t>#ERROR!</t>
        </is>
      </c>
      <c r="Q136" s="11" t="inlineStr">
        <is>
          <t>#ERROR!</t>
        </is>
      </c>
      <c r="R136" s="11" t="inlineStr">
        <is>
          <t>#ERROR!</t>
        </is>
      </c>
      <c r="S136" s="11">
        <f>S131+1</f>
        <v/>
      </c>
      <c r="T136" s="11" t="inlineStr">
        <is>
          <t>編號</t>
        </is>
      </c>
      <c r="U136" s="11" t="inlineStr">
        <is>
          <t>#ERROR!</t>
        </is>
      </c>
      <c r="V136" s="11" t="inlineStr">
        <is>
          <t>#ERROR!</t>
        </is>
      </c>
      <c r="W136" s="11" t="inlineStr">
        <is>
          <t>#ERROR!</t>
        </is>
      </c>
      <c r="X136" s="11" t="inlineStr">
        <is>
          <t>#ERROR!</t>
        </is>
      </c>
      <c r="Y136" s="11">
        <f>Y131+1</f>
        <v/>
      </c>
      <c r="Z136" s="11" t="inlineStr">
        <is>
          <t>編號</t>
        </is>
      </c>
      <c r="AA136" s="11" t="inlineStr">
        <is>
          <t>#ERROR!</t>
        </is>
      </c>
      <c r="AB136" s="11" t="inlineStr">
        <is>
          <t>#ERROR!</t>
        </is>
      </c>
      <c r="AC136" s="11" t="inlineStr">
        <is>
          <t>#ERROR!</t>
        </is>
      </c>
      <c r="AD136" s="11" t="inlineStr">
        <is>
          <t>#ERROR!</t>
        </is>
      </c>
      <c r="AE136" s="11">
        <f>AE131+1</f>
        <v/>
      </c>
      <c r="AF136" s="11" t="inlineStr">
        <is>
          <t>編號</t>
        </is>
      </c>
      <c r="AG136" s="11" t="inlineStr">
        <is>
          <t>#ERROR!</t>
        </is>
      </c>
      <c r="AH136" s="11" t="inlineStr">
        <is>
          <t>#ERROR!</t>
        </is>
      </c>
      <c r="AI136" s="11" t="inlineStr">
        <is>
          <t>#ERROR!</t>
        </is>
      </c>
      <c r="AJ136" s="11" t="inlineStr">
        <is>
          <t>#ERROR!</t>
        </is>
      </c>
    </row>
    <row customHeight="1" ht="24.75" r="137" s="29">
      <c r="A137" s="221" t="n"/>
      <c r="B137" s="11" t="inlineStr">
        <is>
          <t>學校</t>
        </is>
      </c>
      <c r="C137" s="11" t="inlineStr">
        <is>
          <t>#ERROR!</t>
        </is>
      </c>
      <c r="D137" s="11" t="inlineStr">
        <is>
          <t>#ERROR!</t>
        </is>
      </c>
      <c r="E137" s="11" t="inlineStr">
        <is>
          <t>#ERROR!</t>
        </is>
      </c>
      <c r="F137" s="11" t="inlineStr">
        <is>
          <t>#ERROR!</t>
        </is>
      </c>
      <c r="G137" s="221" t="n"/>
      <c r="H137" s="11" t="inlineStr">
        <is>
          <t>學校</t>
        </is>
      </c>
      <c r="I137" s="11" t="inlineStr">
        <is>
          <t>#ERROR!</t>
        </is>
      </c>
      <c r="J137" s="11" t="inlineStr">
        <is>
          <t>#ERROR!</t>
        </is>
      </c>
      <c r="K137" s="11" t="inlineStr">
        <is>
          <t>#ERROR!</t>
        </is>
      </c>
      <c r="L137" s="11" t="inlineStr">
        <is>
          <t>#ERROR!</t>
        </is>
      </c>
      <c r="M137" s="221" t="n"/>
      <c r="N137" s="11" t="inlineStr">
        <is>
          <t>學校</t>
        </is>
      </c>
      <c r="O137" s="11" t="inlineStr">
        <is>
          <t>#ERROR!</t>
        </is>
      </c>
      <c r="P137" s="11" t="inlineStr">
        <is>
          <t>#ERROR!</t>
        </is>
      </c>
      <c r="Q137" s="11" t="inlineStr">
        <is>
          <t>#ERROR!</t>
        </is>
      </c>
      <c r="R137" s="11" t="inlineStr">
        <is>
          <t>#ERROR!</t>
        </is>
      </c>
      <c r="S137" s="221" t="n"/>
      <c r="T137" s="11" t="inlineStr">
        <is>
          <t>學校</t>
        </is>
      </c>
      <c r="U137" s="11" t="inlineStr">
        <is>
          <t>#ERROR!</t>
        </is>
      </c>
      <c r="V137" s="11" t="inlineStr">
        <is>
          <t>#ERROR!</t>
        </is>
      </c>
      <c r="W137" s="11" t="inlineStr">
        <is>
          <t>#ERROR!</t>
        </is>
      </c>
      <c r="X137" s="11" t="inlineStr">
        <is>
          <t>#ERROR!</t>
        </is>
      </c>
      <c r="Y137" s="221" t="n"/>
      <c r="Z137" s="11" t="inlineStr">
        <is>
          <t>學校</t>
        </is>
      </c>
      <c r="AA137" s="11" t="inlineStr">
        <is>
          <t>#ERROR!</t>
        </is>
      </c>
      <c r="AB137" s="11" t="inlineStr">
        <is>
          <t>#ERROR!</t>
        </is>
      </c>
      <c r="AC137" s="11" t="inlineStr">
        <is>
          <t>#ERROR!</t>
        </is>
      </c>
      <c r="AD137" s="11" t="inlineStr">
        <is>
          <t>#ERROR!</t>
        </is>
      </c>
      <c r="AE137" s="221" t="n"/>
      <c r="AF137" s="11" t="inlineStr">
        <is>
          <t>學校</t>
        </is>
      </c>
      <c r="AG137" s="11" t="inlineStr">
        <is>
          <t>#ERROR!</t>
        </is>
      </c>
      <c r="AH137" s="11" t="inlineStr">
        <is>
          <t>#ERROR!</t>
        </is>
      </c>
      <c r="AI137" s="11" t="inlineStr">
        <is>
          <t>#ERROR!</t>
        </is>
      </c>
      <c r="AJ137" s="11" t="inlineStr">
        <is>
          <t>#ERROR!</t>
        </is>
      </c>
    </row>
    <row customHeight="1" ht="24.75" r="138" s="29">
      <c r="A138" s="221" t="n"/>
      <c r="B138" s="11" t="inlineStr">
        <is>
          <t>姓名</t>
        </is>
      </c>
      <c r="C138" s="11" t="inlineStr">
        <is>
          <t>#ERROR!</t>
        </is>
      </c>
      <c r="D138" s="11" t="inlineStr">
        <is>
          <t>#ERROR!</t>
        </is>
      </c>
      <c r="E138" s="11" t="inlineStr">
        <is>
          <t>#ERROR!</t>
        </is>
      </c>
      <c r="F138" s="11" t="inlineStr">
        <is>
          <t>#ERROR!</t>
        </is>
      </c>
      <c r="G138" s="221" t="n"/>
      <c r="H138" s="11" t="inlineStr">
        <is>
          <t>姓名</t>
        </is>
      </c>
      <c r="I138" s="11" t="inlineStr">
        <is>
          <t>#ERROR!</t>
        </is>
      </c>
      <c r="J138" s="11" t="inlineStr">
        <is>
          <t>#ERROR!</t>
        </is>
      </c>
      <c r="K138" s="11" t="inlineStr">
        <is>
          <t>#ERROR!</t>
        </is>
      </c>
      <c r="L138" s="11" t="inlineStr">
        <is>
          <t>#ERROR!</t>
        </is>
      </c>
      <c r="M138" s="221" t="n"/>
      <c r="N138" s="11" t="inlineStr">
        <is>
          <t>姓名</t>
        </is>
      </c>
      <c r="O138" s="11" t="inlineStr">
        <is>
          <t>#ERROR!</t>
        </is>
      </c>
      <c r="P138" s="11" t="inlineStr">
        <is>
          <t>#ERROR!</t>
        </is>
      </c>
      <c r="Q138" s="11" t="inlineStr">
        <is>
          <t>#ERROR!</t>
        </is>
      </c>
      <c r="R138" s="11" t="inlineStr">
        <is>
          <t>#ERROR!</t>
        </is>
      </c>
      <c r="S138" s="221" t="n"/>
      <c r="T138" s="11" t="inlineStr">
        <is>
          <t>姓名</t>
        </is>
      </c>
      <c r="U138" s="11" t="inlineStr">
        <is>
          <t>#ERROR!</t>
        </is>
      </c>
      <c r="V138" s="11" t="inlineStr">
        <is>
          <t>#ERROR!</t>
        </is>
      </c>
      <c r="W138" s="11" t="inlineStr">
        <is>
          <t>#ERROR!</t>
        </is>
      </c>
      <c r="X138" s="11" t="inlineStr">
        <is>
          <t>#ERROR!</t>
        </is>
      </c>
      <c r="Y138" s="221" t="n"/>
      <c r="Z138" s="11" t="inlineStr">
        <is>
          <t>姓名</t>
        </is>
      </c>
      <c r="AA138" s="11" t="inlineStr">
        <is>
          <t>#ERROR!</t>
        </is>
      </c>
      <c r="AB138" s="11" t="inlineStr">
        <is>
          <t>#ERROR!</t>
        </is>
      </c>
      <c r="AC138" s="11" t="inlineStr">
        <is>
          <t>#ERROR!</t>
        </is>
      </c>
      <c r="AD138" s="11" t="inlineStr">
        <is>
          <t>#ERROR!</t>
        </is>
      </c>
      <c r="AE138" s="221" t="n"/>
      <c r="AF138" s="11" t="inlineStr">
        <is>
          <t>姓名</t>
        </is>
      </c>
      <c r="AG138" s="11" t="inlineStr">
        <is>
          <t>#ERROR!</t>
        </is>
      </c>
      <c r="AH138" s="11" t="inlineStr">
        <is>
          <t>#ERROR!</t>
        </is>
      </c>
      <c r="AI138" s="11" t="inlineStr">
        <is>
          <t>#ERROR!</t>
        </is>
      </c>
      <c r="AJ138" s="11" t="inlineStr">
        <is>
          <t>#ERROR!</t>
        </is>
      </c>
    </row>
    <row customHeight="1" ht="30" r="139" s="29">
      <c r="A139" s="154" t="n"/>
      <c r="B139" s="11" t="inlineStr">
        <is>
          <t>成績</t>
        </is>
      </c>
      <c r="C139" s="11" t="inlineStr">
        <is>
          <t>#ERROR!</t>
        </is>
      </c>
      <c r="D139" s="11" t="inlineStr">
        <is>
          <t>#ERROR!</t>
        </is>
      </c>
      <c r="E139" s="11" t="inlineStr">
        <is>
          <t>#ERROR!</t>
        </is>
      </c>
      <c r="F139" s="11" t="inlineStr">
        <is>
          <t>#ERROR!</t>
        </is>
      </c>
      <c r="G139" s="154" t="n"/>
      <c r="H139" s="11" t="inlineStr">
        <is>
          <t>成績</t>
        </is>
      </c>
      <c r="I139" s="11" t="inlineStr">
        <is>
          <t>#ERROR!</t>
        </is>
      </c>
      <c r="J139" s="11" t="inlineStr">
        <is>
          <t>#ERROR!</t>
        </is>
      </c>
      <c r="K139" s="11" t="inlineStr">
        <is>
          <t>#ERROR!</t>
        </is>
      </c>
      <c r="L139" s="11" t="inlineStr">
        <is>
          <t>#ERROR!</t>
        </is>
      </c>
      <c r="M139" s="154" t="n"/>
      <c r="N139" s="11" t="inlineStr">
        <is>
          <t>成績</t>
        </is>
      </c>
      <c r="O139" s="11" t="inlineStr">
        <is>
          <t>#ERROR!</t>
        </is>
      </c>
      <c r="P139" s="11" t="inlineStr">
        <is>
          <t>#ERROR!</t>
        </is>
      </c>
      <c r="Q139" s="11" t="inlineStr">
        <is>
          <t>#ERROR!</t>
        </is>
      </c>
      <c r="R139" s="11" t="inlineStr">
        <is>
          <t>#ERROR!</t>
        </is>
      </c>
      <c r="S139" s="154" t="n"/>
      <c r="T139" s="11" t="inlineStr">
        <is>
          <t>成績</t>
        </is>
      </c>
      <c r="U139" s="11" t="inlineStr">
        <is>
          <t>#ERROR!</t>
        </is>
      </c>
      <c r="V139" s="11" t="inlineStr">
        <is>
          <t>#ERROR!</t>
        </is>
      </c>
      <c r="W139" s="11" t="inlineStr">
        <is>
          <t>#ERROR!</t>
        </is>
      </c>
      <c r="X139" s="11" t="inlineStr">
        <is>
          <t>#ERROR!</t>
        </is>
      </c>
      <c r="Y139" s="154" t="n"/>
      <c r="Z139" s="11" t="inlineStr">
        <is>
          <t>成績</t>
        </is>
      </c>
      <c r="AA139" s="11" t="inlineStr">
        <is>
          <t>#ERROR!</t>
        </is>
      </c>
      <c r="AB139" s="11" t="inlineStr">
        <is>
          <t>#ERROR!</t>
        </is>
      </c>
      <c r="AC139" s="11" t="inlineStr">
        <is>
          <t>#ERROR!</t>
        </is>
      </c>
      <c r="AD139" s="11" t="inlineStr">
        <is>
          <t>#ERROR!</t>
        </is>
      </c>
      <c r="AE139" s="154" t="n"/>
      <c r="AF139" s="11" t="inlineStr">
        <is>
          <t>成績</t>
        </is>
      </c>
      <c r="AG139" s="11" t="inlineStr">
        <is>
          <t>#ERROR!</t>
        </is>
      </c>
      <c r="AH139" s="11" t="inlineStr">
        <is>
          <t>#ERROR!</t>
        </is>
      </c>
      <c r="AI139" s="11" t="inlineStr">
        <is>
          <t>#ERROR!</t>
        </is>
      </c>
      <c r="AJ139" s="11" t="inlineStr">
        <is>
          <t>#ERROR!</t>
        </is>
      </c>
    </row>
    <row customHeight="1" ht="12" r="140" s="29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</row>
    <row customHeight="1" ht="24.75" r="141" s="29">
      <c r="A141" s="11" t="n">
        <v>15</v>
      </c>
      <c r="B141" s="11" t="inlineStr">
        <is>
          <t>編號</t>
        </is>
      </c>
      <c r="C141" s="11" t="inlineStr">
        <is>
          <t>#ERROR!</t>
        </is>
      </c>
      <c r="D141" s="11" t="inlineStr">
        <is>
          <t>#ERROR!</t>
        </is>
      </c>
      <c r="E141" s="11" t="inlineStr">
        <is>
          <t>#ERROR!</t>
        </is>
      </c>
      <c r="F141" s="11" t="inlineStr">
        <is>
          <t>#ERROR!</t>
        </is>
      </c>
      <c r="G141" s="11" t="n">
        <v>15</v>
      </c>
      <c r="H141" s="11" t="inlineStr">
        <is>
          <t>編號</t>
        </is>
      </c>
      <c r="I141" s="11" t="inlineStr">
        <is>
          <t>#ERROR!</t>
        </is>
      </c>
      <c r="J141" s="11" t="inlineStr">
        <is>
          <t>#ERROR!</t>
        </is>
      </c>
      <c r="K141" s="11" t="inlineStr">
        <is>
          <t>#ERROR!</t>
        </is>
      </c>
      <c r="L141" s="11" t="inlineStr">
        <is>
          <t>#ERROR!</t>
        </is>
      </c>
      <c r="M141" s="11" t="n">
        <v>15</v>
      </c>
      <c r="N141" s="11" t="inlineStr">
        <is>
          <t>編號</t>
        </is>
      </c>
      <c r="O141" s="11" t="inlineStr">
        <is>
          <t>#ERROR!</t>
        </is>
      </c>
      <c r="P141" s="11" t="inlineStr">
        <is>
          <t>#ERROR!</t>
        </is>
      </c>
      <c r="Q141" s="11" t="inlineStr">
        <is>
          <t>#ERROR!</t>
        </is>
      </c>
      <c r="R141" s="11" t="inlineStr">
        <is>
          <t>#ERROR!</t>
        </is>
      </c>
      <c r="S141" s="11" t="n">
        <v>15</v>
      </c>
      <c r="T141" s="11" t="inlineStr">
        <is>
          <t>編號</t>
        </is>
      </c>
      <c r="U141" s="11" t="inlineStr">
        <is>
          <t>#ERROR!</t>
        </is>
      </c>
      <c r="V141" s="11" t="inlineStr">
        <is>
          <t>#ERROR!</t>
        </is>
      </c>
      <c r="W141" s="11" t="inlineStr">
        <is>
          <t>#ERROR!</t>
        </is>
      </c>
      <c r="X141" s="11" t="inlineStr">
        <is>
          <t>#ERROR!</t>
        </is>
      </c>
      <c r="Y141" s="11" t="n">
        <v>15</v>
      </c>
      <c r="Z141" s="11" t="inlineStr">
        <is>
          <t>編號</t>
        </is>
      </c>
      <c r="AA141" s="11" t="inlineStr">
        <is>
          <t>#ERROR!</t>
        </is>
      </c>
      <c r="AB141" s="11" t="inlineStr">
        <is>
          <t>#ERROR!</t>
        </is>
      </c>
      <c r="AC141" s="11" t="inlineStr">
        <is>
          <t>#ERROR!</t>
        </is>
      </c>
      <c r="AD141" s="11" t="inlineStr">
        <is>
          <t>#ERROR!</t>
        </is>
      </c>
      <c r="AE141" s="11" t="n">
        <v>15</v>
      </c>
      <c r="AF141" s="11" t="inlineStr">
        <is>
          <t>編號</t>
        </is>
      </c>
      <c r="AG141" s="11" t="inlineStr">
        <is>
          <t>#ERROR!</t>
        </is>
      </c>
      <c r="AH141" s="11" t="inlineStr">
        <is>
          <t>#ERROR!</t>
        </is>
      </c>
      <c r="AI141" s="11" t="inlineStr">
        <is>
          <t>#ERROR!</t>
        </is>
      </c>
      <c r="AJ141" s="11" t="inlineStr">
        <is>
          <t>#ERROR!</t>
        </is>
      </c>
    </row>
    <row customHeight="1" ht="24.75" r="142" s="29">
      <c r="A142" s="221" t="n"/>
      <c r="B142" s="11" t="inlineStr">
        <is>
          <t>學校</t>
        </is>
      </c>
      <c r="C142" s="11" t="inlineStr">
        <is>
          <t>#ERROR!</t>
        </is>
      </c>
      <c r="D142" s="11" t="inlineStr">
        <is>
          <t>#ERROR!</t>
        </is>
      </c>
      <c r="E142" s="11" t="inlineStr">
        <is>
          <t>#ERROR!</t>
        </is>
      </c>
      <c r="F142" s="11" t="inlineStr">
        <is>
          <t>#ERROR!</t>
        </is>
      </c>
      <c r="G142" s="221" t="n"/>
      <c r="H142" s="11" t="inlineStr">
        <is>
          <t>學校</t>
        </is>
      </c>
      <c r="I142" s="11" t="inlineStr">
        <is>
          <t>#ERROR!</t>
        </is>
      </c>
      <c r="J142" s="11" t="inlineStr">
        <is>
          <t>#ERROR!</t>
        </is>
      </c>
      <c r="K142" s="11" t="inlineStr">
        <is>
          <t>#ERROR!</t>
        </is>
      </c>
      <c r="L142" s="11" t="inlineStr">
        <is>
          <t>#ERROR!</t>
        </is>
      </c>
      <c r="M142" s="221" t="n"/>
      <c r="N142" s="11" t="inlineStr">
        <is>
          <t>學校</t>
        </is>
      </c>
      <c r="O142" s="11" t="inlineStr">
        <is>
          <t>#ERROR!</t>
        </is>
      </c>
      <c r="P142" s="11" t="inlineStr">
        <is>
          <t>#ERROR!</t>
        </is>
      </c>
      <c r="Q142" s="11" t="inlineStr">
        <is>
          <t>#ERROR!</t>
        </is>
      </c>
      <c r="R142" s="11" t="inlineStr">
        <is>
          <t>#ERROR!</t>
        </is>
      </c>
      <c r="S142" s="221" t="n"/>
      <c r="T142" s="11" t="inlineStr">
        <is>
          <t>學校</t>
        </is>
      </c>
      <c r="U142" s="11" t="inlineStr">
        <is>
          <t>#ERROR!</t>
        </is>
      </c>
      <c r="V142" s="11" t="inlineStr">
        <is>
          <t>#ERROR!</t>
        </is>
      </c>
      <c r="W142" s="11" t="inlineStr">
        <is>
          <t>#ERROR!</t>
        </is>
      </c>
      <c r="X142" s="11" t="inlineStr">
        <is>
          <t>#ERROR!</t>
        </is>
      </c>
      <c r="Y142" s="221" t="n"/>
      <c r="Z142" s="11" t="inlineStr">
        <is>
          <t>學校</t>
        </is>
      </c>
      <c r="AA142" s="11" t="inlineStr">
        <is>
          <t>#ERROR!</t>
        </is>
      </c>
      <c r="AB142" s="11" t="inlineStr">
        <is>
          <t>#ERROR!</t>
        </is>
      </c>
      <c r="AC142" s="11" t="inlineStr">
        <is>
          <t>#ERROR!</t>
        </is>
      </c>
      <c r="AD142" s="11" t="inlineStr">
        <is>
          <t>#ERROR!</t>
        </is>
      </c>
      <c r="AE142" s="221" t="n"/>
      <c r="AF142" s="11" t="inlineStr">
        <is>
          <t>學校</t>
        </is>
      </c>
      <c r="AG142" s="11" t="inlineStr">
        <is>
          <t>#ERROR!</t>
        </is>
      </c>
      <c r="AH142" s="11" t="inlineStr">
        <is>
          <t>#ERROR!</t>
        </is>
      </c>
      <c r="AI142" s="11" t="inlineStr">
        <is>
          <t>#ERROR!</t>
        </is>
      </c>
      <c r="AJ142" s="11" t="inlineStr">
        <is>
          <t>#ERROR!</t>
        </is>
      </c>
    </row>
    <row customHeight="1" ht="24.75" r="143" s="29">
      <c r="A143" s="221" t="n"/>
      <c r="B143" s="11" t="inlineStr">
        <is>
          <t>姓名</t>
        </is>
      </c>
      <c r="C143" s="11" t="inlineStr">
        <is>
          <t>#ERROR!</t>
        </is>
      </c>
      <c r="D143" s="11" t="inlineStr">
        <is>
          <t>#ERROR!</t>
        </is>
      </c>
      <c r="E143" s="11" t="inlineStr">
        <is>
          <t>#ERROR!</t>
        </is>
      </c>
      <c r="F143" s="11" t="inlineStr">
        <is>
          <t>#ERROR!</t>
        </is>
      </c>
      <c r="G143" s="221" t="n"/>
      <c r="H143" s="11" t="inlineStr">
        <is>
          <t>姓名</t>
        </is>
      </c>
      <c r="I143" s="11" t="inlineStr">
        <is>
          <t>#ERROR!</t>
        </is>
      </c>
      <c r="J143" s="11" t="inlineStr">
        <is>
          <t>#ERROR!</t>
        </is>
      </c>
      <c r="K143" s="11" t="inlineStr">
        <is>
          <t>#ERROR!</t>
        </is>
      </c>
      <c r="L143" s="11" t="inlineStr">
        <is>
          <t>#ERROR!</t>
        </is>
      </c>
      <c r="M143" s="221" t="n"/>
      <c r="N143" s="11" t="inlineStr">
        <is>
          <t>姓名</t>
        </is>
      </c>
      <c r="O143" s="11" t="inlineStr">
        <is>
          <t>#ERROR!</t>
        </is>
      </c>
      <c r="P143" s="11" t="inlineStr">
        <is>
          <t>#ERROR!</t>
        </is>
      </c>
      <c r="Q143" s="11" t="inlineStr">
        <is>
          <t>#ERROR!</t>
        </is>
      </c>
      <c r="R143" s="11" t="inlineStr">
        <is>
          <t>#ERROR!</t>
        </is>
      </c>
      <c r="S143" s="221" t="n"/>
      <c r="T143" s="11" t="inlineStr">
        <is>
          <t>姓名</t>
        </is>
      </c>
      <c r="U143" s="11" t="inlineStr">
        <is>
          <t>#ERROR!</t>
        </is>
      </c>
      <c r="V143" s="11" t="inlineStr">
        <is>
          <t>#ERROR!</t>
        </is>
      </c>
      <c r="W143" s="11" t="inlineStr">
        <is>
          <t>#ERROR!</t>
        </is>
      </c>
      <c r="X143" s="11" t="inlineStr">
        <is>
          <t>#ERROR!</t>
        </is>
      </c>
      <c r="Y143" s="221" t="n"/>
      <c r="Z143" s="11" t="inlineStr">
        <is>
          <t>姓名</t>
        </is>
      </c>
      <c r="AA143" s="11" t="inlineStr">
        <is>
          <t>#ERROR!</t>
        </is>
      </c>
      <c r="AB143" s="11" t="inlineStr">
        <is>
          <t>#ERROR!</t>
        </is>
      </c>
      <c r="AC143" s="11" t="inlineStr">
        <is>
          <t>#ERROR!</t>
        </is>
      </c>
      <c r="AD143" s="11" t="inlineStr">
        <is>
          <t>#ERROR!</t>
        </is>
      </c>
      <c r="AE143" s="221" t="n"/>
      <c r="AF143" s="11" t="inlineStr">
        <is>
          <t>姓名</t>
        </is>
      </c>
      <c r="AG143" s="11" t="inlineStr">
        <is>
          <t>#ERROR!</t>
        </is>
      </c>
      <c r="AH143" s="11" t="inlineStr">
        <is>
          <t>#ERROR!</t>
        </is>
      </c>
      <c r="AI143" s="11" t="inlineStr">
        <is>
          <t>#ERROR!</t>
        </is>
      </c>
      <c r="AJ143" s="11" t="inlineStr">
        <is>
          <t>#ERROR!</t>
        </is>
      </c>
    </row>
    <row customHeight="1" ht="30" r="144" s="29">
      <c r="A144" s="154" t="n"/>
      <c r="B144" s="11" t="inlineStr">
        <is>
          <t>成績</t>
        </is>
      </c>
      <c r="C144" s="11" t="inlineStr">
        <is>
          <t>#ERROR!</t>
        </is>
      </c>
      <c r="D144" s="11" t="inlineStr">
        <is>
          <t>#ERROR!</t>
        </is>
      </c>
      <c r="E144" s="11" t="inlineStr">
        <is>
          <t>#ERROR!</t>
        </is>
      </c>
      <c r="F144" s="11" t="inlineStr">
        <is>
          <t>#ERROR!</t>
        </is>
      </c>
      <c r="G144" s="154" t="n"/>
      <c r="H144" s="11" t="inlineStr">
        <is>
          <t>成績</t>
        </is>
      </c>
      <c r="I144" s="11" t="inlineStr">
        <is>
          <t>#ERROR!</t>
        </is>
      </c>
      <c r="J144" s="11" t="inlineStr">
        <is>
          <t>#ERROR!</t>
        </is>
      </c>
      <c r="K144" s="11" t="inlineStr">
        <is>
          <t>#ERROR!</t>
        </is>
      </c>
      <c r="L144" s="11" t="inlineStr">
        <is>
          <t>#ERROR!</t>
        </is>
      </c>
      <c r="M144" s="154" t="n"/>
      <c r="N144" s="11" t="inlineStr">
        <is>
          <t>成績</t>
        </is>
      </c>
      <c r="O144" s="11" t="inlineStr">
        <is>
          <t>#ERROR!</t>
        </is>
      </c>
      <c r="P144" s="11" t="inlineStr">
        <is>
          <t>#ERROR!</t>
        </is>
      </c>
      <c r="Q144" s="11" t="inlineStr">
        <is>
          <t>#ERROR!</t>
        </is>
      </c>
      <c r="R144" s="11" t="inlineStr">
        <is>
          <t>#ERROR!</t>
        </is>
      </c>
      <c r="S144" s="154" t="n"/>
      <c r="T144" s="11" t="inlineStr">
        <is>
          <t>成績</t>
        </is>
      </c>
      <c r="U144" s="11" t="inlineStr">
        <is>
          <t>#ERROR!</t>
        </is>
      </c>
      <c r="V144" s="11" t="inlineStr">
        <is>
          <t>#ERROR!</t>
        </is>
      </c>
      <c r="W144" s="11" t="inlineStr">
        <is>
          <t>#ERROR!</t>
        </is>
      </c>
      <c r="X144" s="11" t="inlineStr">
        <is>
          <t>#ERROR!</t>
        </is>
      </c>
      <c r="Y144" s="154" t="n"/>
      <c r="Z144" s="11" t="inlineStr">
        <is>
          <t>成績</t>
        </is>
      </c>
      <c r="AA144" s="11" t="inlineStr">
        <is>
          <t>#ERROR!</t>
        </is>
      </c>
      <c r="AB144" s="11" t="inlineStr">
        <is>
          <t>#ERROR!</t>
        </is>
      </c>
      <c r="AC144" s="11" t="inlineStr">
        <is>
          <t>#ERROR!</t>
        </is>
      </c>
      <c r="AD144" s="11" t="inlineStr">
        <is>
          <t>#ERROR!</t>
        </is>
      </c>
      <c r="AE144" s="154" t="n"/>
      <c r="AF144" s="11" t="inlineStr">
        <is>
          <t>成績</t>
        </is>
      </c>
      <c r="AG144" s="11" t="inlineStr">
        <is>
          <t>#ERROR!</t>
        </is>
      </c>
      <c r="AH144" s="11" t="inlineStr">
        <is>
          <t>#ERROR!</t>
        </is>
      </c>
      <c r="AI144" s="11" t="inlineStr">
        <is>
          <t>#ERROR!</t>
        </is>
      </c>
      <c r="AJ144" s="11" t="inlineStr">
        <is>
          <t>#ERROR!</t>
        </is>
      </c>
    </row>
    <row customHeight="1" ht="12" r="145" s="29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</row>
    <row customHeight="1" ht="24.75" r="146" s="29">
      <c r="A146" s="11" t="n"/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1" t="n"/>
      <c r="O146" s="11" t="n"/>
      <c r="P146" s="11" t="n"/>
      <c r="Q146" s="11" t="n"/>
      <c r="R146" s="11" t="n"/>
      <c r="S146" s="11" t="n"/>
      <c r="T146" s="11" t="n"/>
      <c r="U146" s="11" t="n"/>
      <c r="V146" s="11" t="n"/>
      <c r="W146" s="11" t="n"/>
      <c r="X146" s="11" t="n"/>
      <c r="Y146" s="11" t="n"/>
      <c r="Z146" s="11" t="n"/>
      <c r="AA146" s="11" t="n"/>
      <c r="AB146" s="11" t="n"/>
      <c r="AC146" s="11" t="n"/>
      <c r="AD146" s="11" t="n"/>
      <c r="AE146" s="11" t="n"/>
      <c r="AF146" s="11" t="n"/>
      <c r="AG146" s="11" t="n"/>
      <c r="AH146" s="11" t="n"/>
      <c r="AI146" s="11" t="n"/>
      <c r="AJ146" s="11" t="n"/>
    </row>
    <row customHeight="1" ht="24.75" r="147" s="29">
      <c r="A147" s="221" t="n"/>
      <c r="B147" s="11" t="n"/>
      <c r="C147" s="11" t="n"/>
      <c r="D147" s="11" t="n"/>
      <c r="E147" s="11" t="n"/>
      <c r="F147" s="11" t="n"/>
      <c r="G147" s="221" t="n"/>
      <c r="H147" s="11" t="n"/>
      <c r="I147" s="11" t="n"/>
      <c r="J147" s="11" t="n"/>
      <c r="K147" s="11" t="n"/>
      <c r="L147" s="11" t="n"/>
      <c r="M147" s="221" t="n"/>
      <c r="N147" s="11" t="n"/>
      <c r="O147" s="11" t="n"/>
      <c r="P147" s="11" t="n"/>
      <c r="Q147" s="11" t="n"/>
      <c r="R147" s="11" t="n"/>
      <c r="S147" s="221" t="n"/>
      <c r="T147" s="11" t="n"/>
      <c r="U147" s="11" t="n"/>
      <c r="V147" s="11" t="n"/>
      <c r="W147" s="11" t="n"/>
      <c r="X147" s="11" t="n"/>
      <c r="Y147" s="221" t="n"/>
      <c r="Z147" s="11" t="n"/>
      <c r="AA147" s="11" t="n"/>
      <c r="AB147" s="11" t="n"/>
      <c r="AC147" s="11" t="n"/>
      <c r="AD147" s="11" t="n"/>
      <c r="AE147" s="221" t="n"/>
      <c r="AF147" s="11" t="n"/>
      <c r="AG147" s="11" t="n"/>
      <c r="AH147" s="11" t="n"/>
      <c r="AI147" s="11" t="n"/>
      <c r="AJ147" s="11" t="n"/>
    </row>
    <row customHeight="1" ht="24.75" r="148" s="29">
      <c r="A148" s="221" t="n"/>
      <c r="B148" s="11" t="n"/>
      <c r="C148" s="11" t="n"/>
      <c r="D148" s="11" t="n"/>
      <c r="E148" s="11" t="n"/>
      <c r="F148" s="11" t="n"/>
      <c r="G148" s="221" t="n"/>
      <c r="H148" s="11" t="n"/>
      <c r="I148" s="11" t="n"/>
      <c r="J148" s="11" t="n"/>
      <c r="K148" s="11" t="n"/>
      <c r="L148" s="11" t="n"/>
      <c r="M148" s="221" t="n"/>
      <c r="N148" s="11" t="n"/>
      <c r="O148" s="11" t="n"/>
      <c r="P148" s="11" t="n"/>
      <c r="Q148" s="11" t="n"/>
      <c r="R148" s="11" t="n"/>
      <c r="S148" s="221" t="n"/>
      <c r="T148" s="11" t="n"/>
      <c r="U148" s="11" t="n"/>
      <c r="V148" s="11" t="n"/>
      <c r="W148" s="11" t="n"/>
      <c r="X148" s="11" t="n"/>
      <c r="Y148" s="221" t="n"/>
      <c r="Z148" s="11" t="n"/>
      <c r="AA148" s="11" t="n"/>
      <c r="AB148" s="11" t="n"/>
      <c r="AC148" s="11" t="n"/>
      <c r="AD148" s="11" t="n"/>
      <c r="AE148" s="221" t="n"/>
      <c r="AF148" s="11" t="n"/>
      <c r="AG148" s="11" t="n"/>
      <c r="AH148" s="11" t="n"/>
      <c r="AI148" s="11" t="n"/>
      <c r="AJ148" s="11" t="n"/>
    </row>
    <row customHeight="1" ht="30" r="149" s="29">
      <c r="A149" s="154" t="n"/>
      <c r="B149" s="11" t="n"/>
      <c r="C149" s="11" t="n"/>
      <c r="D149" s="11" t="n"/>
      <c r="E149" s="11" t="n"/>
      <c r="F149" s="11" t="n"/>
      <c r="G149" s="154" t="n"/>
      <c r="H149" s="11" t="n"/>
      <c r="I149" s="11" t="n"/>
      <c r="J149" s="11" t="n"/>
      <c r="K149" s="11" t="n"/>
      <c r="L149" s="11" t="n"/>
      <c r="M149" s="154" t="n"/>
      <c r="N149" s="11" t="n"/>
      <c r="O149" s="11" t="n"/>
      <c r="P149" s="11" t="n"/>
      <c r="Q149" s="11" t="n"/>
      <c r="R149" s="11" t="n"/>
      <c r="S149" s="154" t="n"/>
      <c r="T149" s="11" t="n"/>
      <c r="U149" s="11" t="n"/>
      <c r="V149" s="11" t="n"/>
      <c r="W149" s="11" t="n"/>
      <c r="X149" s="11" t="n"/>
      <c r="Y149" s="154" t="n"/>
      <c r="Z149" s="11" t="n"/>
      <c r="AA149" s="11" t="n"/>
      <c r="AB149" s="11" t="n"/>
      <c r="AC149" s="11" t="n"/>
      <c r="AD149" s="11" t="n"/>
      <c r="AE149" s="154" t="n"/>
      <c r="AF149" s="11" t="n"/>
      <c r="AG149" s="11" t="n"/>
      <c r="AH149" s="11" t="n"/>
      <c r="AI149" s="11" t="n"/>
      <c r="AJ149" s="11" t="n"/>
    </row>
    <row customHeight="1" ht="12" r="150" s="29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</row>
    <row customHeight="1" ht="24.75" r="151" s="29">
      <c r="A151" s="11" t="n"/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1" t="n"/>
      <c r="L151" s="11" t="n"/>
      <c r="M151" s="11" t="n"/>
      <c r="N151" s="11" t="n"/>
      <c r="O151" s="11" t="n"/>
      <c r="P151" s="11" t="n"/>
      <c r="Q151" s="11" t="n"/>
      <c r="R151" s="11" t="n"/>
      <c r="S151" s="11" t="n"/>
      <c r="T151" s="11" t="n"/>
      <c r="U151" s="11" t="n"/>
      <c r="V151" s="11" t="n"/>
      <c r="W151" s="11" t="n"/>
      <c r="X151" s="11" t="n"/>
      <c r="Y151" s="11" t="n"/>
      <c r="Z151" s="11" t="n"/>
      <c r="AA151" s="11" t="n"/>
      <c r="AB151" s="11" t="n"/>
      <c r="AC151" s="11" t="n"/>
      <c r="AD151" s="11" t="n"/>
      <c r="AE151" s="11" t="n"/>
      <c r="AF151" s="11" t="n"/>
      <c r="AG151" s="11" t="n"/>
      <c r="AH151" s="11" t="n"/>
      <c r="AI151" s="11" t="n"/>
      <c r="AJ151" s="11" t="n"/>
    </row>
    <row customHeight="1" ht="24.75" r="152" s="29">
      <c r="A152" s="221" t="n"/>
      <c r="B152" s="11" t="n"/>
      <c r="C152" s="11" t="n"/>
      <c r="D152" s="11" t="n"/>
      <c r="E152" s="11" t="n"/>
      <c r="F152" s="11" t="n"/>
      <c r="G152" s="221" t="n"/>
      <c r="H152" s="11" t="n"/>
      <c r="I152" s="11" t="n"/>
      <c r="J152" s="11" t="n"/>
      <c r="K152" s="11" t="n"/>
      <c r="L152" s="11" t="n"/>
      <c r="M152" s="221" t="n"/>
      <c r="N152" s="11" t="n"/>
      <c r="O152" s="11" t="n"/>
      <c r="P152" s="11" t="n"/>
      <c r="Q152" s="11" t="n"/>
      <c r="R152" s="11" t="n"/>
      <c r="S152" s="221" t="n"/>
      <c r="T152" s="11" t="n"/>
      <c r="U152" s="11" t="n"/>
      <c r="V152" s="11" t="n"/>
      <c r="W152" s="11" t="n"/>
      <c r="X152" s="11" t="n"/>
      <c r="Y152" s="221" t="n"/>
      <c r="Z152" s="11" t="n"/>
      <c r="AA152" s="11" t="n"/>
      <c r="AB152" s="11" t="n"/>
      <c r="AC152" s="11" t="n"/>
      <c r="AD152" s="11" t="n"/>
      <c r="AE152" s="221" t="n"/>
      <c r="AF152" s="11" t="n"/>
      <c r="AG152" s="11" t="n"/>
      <c r="AH152" s="11" t="n"/>
      <c r="AI152" s="11" t="n"/>
      <c r="AJ152" s="11" t="n"/>
    </row>
    <row customHeight="1" ht="24.75" r="153" s="29">
      <c r="A153" s="221" t="n"/>
      <c r="B153" s="11" t="n"/>
      <c r="C153" s="11" t="n"/>
      <c r="D153" s="11" t="n"/>
      <c r="E153" s="11" t="n"/>
      <c r="F153" s="11" t="n"/>
      <c r="G153" s="221" t="n"/>
      <c r="H153" s="11" t="n"/>
      <c r="I153" s="11" t="n"/>
      <c r="J153" s="11" t="n"/>
      <c r="K153" s="11" t="n"/>
      <c r="L153" s="11" t="n"/>
      <c r="M153" s="221" t="n"/>
      <c r="N153" s="11" t="n"/>
      <c r="O153" s="11" t="n"/>
      <c r="P153" s="11" t="n"/>
      <c r="Q153" s="11" t="n"/>
      <c r="R153" s="11" t="n"/>
      <c r="S153" s="221" t="n"/>
      <c r="T153" s="11" t="n"/>
      <c r="U153" s="11" t="n"/>
      <c r="V153" s="11" t="n"/>
      <c r="W153" s="11" t="n"/>
      <c r="X153" s="11" t="n"/>
      <c r="Y153" s="221" t="n"/>
      <c r="Z153" s="11" t="n"/>
      <c r="AA153" s="11" t="n"/>
      <c r="AB153" s="11" t="n"/>
      <c r="AC153" s="11" t="n"/>
      <c r="AD153" s="11" t="n"/>
      <c r="AE153" s="221" t="n"/>
      <c r="AF153" s="11" t="n"/>
      <c r="AG153" s="11" t="n"/>
      <c r="AH153" s="11" t="n"/>
      <c r="AI153" s="11" t="n"/>
      <c r="AJ153" s="11" t="n"/>
    </row>
    <row customHeight="1" ht="30" r="154" s="29">
      <c r="A154" s="154" t="n"/>
      <c r="B154" s="11" t="n"/>
      <c r="C154" s="11" t="n"/>
      <c r="D154" s="11" t="n"/>
      <c r="E154" s="11" t="n"/>
      <c r="F154" s="11" t="n"/>
      <c r="G154" s="154" t="n"/>
      <c r="H154" s="11" t="n"/>
      <c r="I154" s="11" t="n"/>
      <c r="J154" s="11" t="n"/>
      <c r="K154" s="11" t="n"/>
      <c r="L154" s="11" t="n"/>
      <c r="M154" s="154" t="n"/>
      <c r="N154" s="11" t="n"/>
      <c r="O154" s="11" t="n"/>
      <c r="P154" s="11" t="n"/>
      <c r="Q154" s="11" t="n"/>
      <c r="R154" s="11" t="n"/>
      <c r="S154" s="154" t="n"/>
      <c r="T154" s="11" t="n"/>
      <c r="U154" s="11" t="n"/>
      <c r="V154" s="11" t="n"/>
      <c r="W154" s="11" t="n"/>
      <c r="X154" s="11" t="n"/>
      <c r="Y154" s="154" t="n"/>
      <c r="Z154" s="11" t="n"/>
      <c r="AA154" s="11" t="n"/>
      <c r="AB154" s="11" t="n"/>
      <c r="AC154" s="11" t="n"/>
      <c r="AD154" s="11" t="n"/>
      <c r="AE154" s="154" t="n"/>
      <c r="AF154" s="11" t="n"/>
      <c r="AG154" s="11" t="n"/>
      <c r="AH154" s="11" t="n"/>
      <c r="AI154" s="11" t="n"/>
      <c r="AJ154" s="11" t="n"/>
    </row>
    <row customHeight="1" ht="12" r="155" s="29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</row>
    <row customHeight="1" ht="24.75" r="156" s="29">
      <c r="A156" s="11" t="n"/>
      <c r="B156" s="11" t="n"/>
      <c r="C156" s="11" t="n"/>
      <c r="D156" s="11" t="n"/>
      <c r="E156" s="11" t="n"/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  <c r="Y156" s="11" t="n"/>
      <c r="Z156" s="11" t="n"/>
      <c r="AA156" s="11" t="n"/>
      <c r="AB156" s="11" t="n"/>
      <c r="AC156" s="11" t="n"/>
      <c r="AD156" s="11" t="n"/>
      <c r="AE156" s="11" t="n"/>
      <c r="AF156" s="11" t="n"/>
      <c r="AG156" s="11" t="n"/>
      <c r="AH156" s="11" t="n"/>
      <c r="AI156" s="11" t="n"/>
      <c r="AJ156" s="11" t="n"/>
    </row>
    <row customHeight="1" ht="24.75" r="157" s="29">
      <c r="A157" s="221" t="n"/>
      <c r="B157" s="11" t="n"/>
      <c r="C157" s="11" t="n"/>
      <c r="D157" s="11" t="n"/>
      <c r="E157" s="11" t="n"/>
      <c r="F157" s="11" t="n"/>
      <c r="G157" s="221" t="n"/>
      <c r="H157" s="11" t="n"/>
      <c r="I157" s="11" t="n"/>
      <c r="J157" s="11" t="n"/>
      <c r="K157" s="11" t="n"/>
      <c r="L157" s="11" t="n"/>
      <c r="M157" s="221" t="n"/>
      <c r="N157" s="11" t="n"/>
      <c r="O157" s="11" t="n"/>
      <c r="P157" s="11" t="n"/>
      <c r="Q157" s="11" t="n"/>
      <c r="R157" s="11" t="n"/>
      <c r="S157" s="221" t="n"/>
      <c r="T157" s="11" t="n"/>
      <c r="U157" s="11" t="n"/>
      <c r="V157" s="11" t="n"/>
      <c r="W157" s="11" t="n"/>
      <c r="X157" s="11" t="n"/>
      <c r="Y157" s="221" t="n"/>
      <c r="Z157" s="11" t="n"/>
      <c r="AA157" s="11" t="n"/>
      <c r="AB157" s="11" t="n"/>
      <c r="AC157" s="11" t="n"/>
      <c r="AD157" s="11" t="n"/>
      <c r="AE157" s="221" t="n"/>
      <c r="AF157" s="11" t="n"/>
      <c r="AG157" s="11" t="n"/>
      <c r="AH157" s="11" t="n"/>
      <c r="AI157" s="11" t="n"/>
      <c r="AJ157" s="11" t="n"/>
    </row>
    <row customHeight="1" ht="24.75" r="158" s="29">
      <c r="A158" s="221" t="n"/>
      <c r="B158" s="11" t="n"/>
      <c r="C158" s="11" t="n"/>
      <c r="D158" s="11" t="n"/>
      <c r="E158" s="11" t="n"/>
      <c r="F158" s="11" t="n"/>
      <c r="G158" s="221" t="n"/>
      <c r="H158" s="11" t="n"/>
      <c r="I158" s="11" t="n"/>
      <c r="J158" s="11" t="n"/>
      <c r="K158" s="11" t="n"/>
      <c r="L158" s="11" t="n"/>
      <c r="M158" s="221" t="n"/>
      <c r="N158" s="11" t="n"/>
      <c r="O158" s="11" t="n"/>
      <c r="P158" s="11" t="n"/>
      <c r="Q158" s="11" t="n"/>
      <c r="R158" s="11" t="n"/>
      <c r="S158" s="221" t="n"/>
      <c r="T158" s="11" t="n"/>
      <c r="U158" s="11" t="n"/>
      <c r="V158" s="11" t="n"/>
      <c r="W158" s="11" t="n"/>
      <c r="X158" s="11" t="n"/>
      <c r="Y158" s="221" t="n"/>
      <c r="Z158" s="11" t="n"/>
      <c r="AA158" s="11" t="n"/>
      <c r="AB158" s="11" t="n"/>
      <c r="AC158" s="11" t="n"/>
      <c r="AD158" s="11" t="n"/>
      <c r="AE158" s="221" t="n"/>
      <c r="AF158" s="11" t="n"/>
      <c r="AG158" s="11" t="n"/>
      <c r="AH158" s="11" t="n"/>
      <c r="AI158" s="11" t="n"/>
      <c r="AJ158" s="11" t="n"/>
    </row>
    <row customHeight="1" ht="30" r="159" s="29">
      <c r="A159" s="154" t="n"/>
      <c r="B159" s="11" t="n"/>
      <c r="C159" s="11" t="n"/>
      <c r="D159" s="11" t="n"/>
      <c r="E159" s="11" t="n"/>
      <c r="F159" s="11" t="n"/>
      <c r="G159" s="154" t="n"/>
      <c r="H159" s="11" t="n"/>
      <c r="I159" s="11" t="n"/>
      <c r="J159" s="11" t="n"/>
      <c r="K159" s="11" t="n"/>
      <c r="L159" s="11" t="n"/>
      <c r="M159" s="154" t="n"/>
      <c r="N159" s="11" t="n"/>
      <c r="O159" s="11" t="n"/>
      <c r="P159" s="11" t="n"/>
      <c r="Q159" s="11" t="n"/>
      <c r="R159" s="11" t="n"/>
      <c r="S159" s="154" t="n"/>
      <c r="T159" s="11" t="n"/>
      <c r="U159" s="11" t="n"/>
      <c r="V159" s="11" t="n"/>
      <c r="W159" s="11" t="n"/>
      <c r="X159" s="11" t="n"/>
      <c r="Y159" s="154" t="n"/>
      <c r="Z159" s="11" t="n"/>
      <c r="AA159" s="11" t="n"/>
      <c r="AB159" s="11" t="n"/>
      <c r="AC159" s="11" t="n"/>
      <c r="AD159" s="11" t="n"/>
      <c r="AE159" s="154" t="n"/>
      <c r="AF159" s="11" t="n"/>
      <c r="AG159" s="11" t="n"/>
      <c r="AH159" s="11" t="n"/>
      <c r="AI159" s="11" t="n"/>
      <c r="AJ159" s="11" t="n"/>
    </row>
    <row customHeight="1" ht="42.75" r="160" s="29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</row>
    <row customHeight="1" ht="30" r="161" s="29">
      <c r="A161" s="75" t="inlineStr">
        <is>
          <t>分組表</t>
        </is>
      </c>
      <c r="G161" s="75" t="inlineStr">
        <is>
          <t>分組表</t>
        </is>
      </c>
      <c r="M161" s="75" t="inlineStr">
        <is>
          <t>分組表</t>
        </is>
      </c>
      <c r="S161" s="75" t="inlineStr">
        <is>
          <t>分組表</t>
        </is>
      </c>
      <c r="Y161" s="75" t="inlineStr">
        <is>
          <t>分組表</t>
        </is>
      </c>
      <c r="AE161" s="75" t="inlineStr">
        <is>
          <t>分組表</t>
        </is>
      </c>
    </row>
    <row customHeight="1" ht="24.75" r="162" s="29">
      <c r="A162" s="76">
        <f>A$2</f>
        <v/>
      </c>
      <c r="B162" s="76" t="n"/>
      <c r="C162" s="76" t="n"/>
      <c r="D162" s="76" t="n"/>
      <c r="E162" s="76" t="n"/>
      <c r="F162" s="77" t="n">
        <v>100</v>
      </c>
      <c r="G162" s="76">
        <f>G$2</f>
        <v/>
      </c>
      <c r="H162" s="76" t="n"/>
      <c r="I162" s="76" t="n"/>
      <c r="J162" s="76" t="n"/>
      <c r="K162" s="76" t="n"/>
      <c r="L162" s="77" t="n">
        <v>100</v>
      </c>
      <c r="M162" s="76">
        <f>M$2</f>
        <v/>
      </c>
      <c r="N162" s="76" t="n"/>
      <c r="O162" s="76" t="n"/>
      <c r="P162" s="76" t="n"/>
      <c r="Q162" s="76" t="n"/>
      <c r="R162" s="77" t="n">
        <v>100</v>
      </c>
      <c r="S162" s="76">
        <f>S$2</f>
        <v/>
      </c>
      <c r="T162" s="76" t="n"/>
      <c r="U162" s="76" t="n"/>
      <c r="V162" s="76" t="n"/>
      <c r="W162" s="76" t="n"/>
      <c r="X162" s="77" t="n">
        <v>100</v>
      </c>
      <c r="Y162" s="76">
        <f>Y$2</f>
        <v/>
      </c>
      <c r="Z162" s="76" t="n"/>
      <c r="AA162" s="76" t="n"/>
      <c r="AB162" s="76" t="n"/>
      <c r="AC162" s="76" t="n"/>
      <c r="AD162" s="77" t="n">
        <v>100</v>
      </c>
      <c r="AE162" s="76">
        <f>AE$2</f>
        <v/>
      </c>
      <c r="AF162" s="76" t="n"/>
      <c r="AG162" s="76" t="n"/>
      <c r="AH162" s="76" t="n"/>
      <c r="AI162" s="76" t="n"/>
      <c r="AJ162" s="77" t="n">
        <v>100</v>
      </c>
    </row>
    <row customHeight="1" ht="24.75" r="163" s="29">
      <c r="A163" s="11" t="n">
        <v>16</v>
      </c>
      <c r="B163" s="11" t="inlineStr">
        <is>
          <t>編號</t>
        </is>
      </c>
      <c r="C163" s="11" t="inlineStr">
        <is>
          <t>#ERROR!</t>
        </is>
      </c>
      <c r="D163" s="11" t="inlineStr">
        <is>
          <t>#ERROR!</t>
        </is>
      </c>
      <c r="E163" s="11" t="inlineStr">
        <is>
          <t>#ERROR!</t>
        </is>
      </c>
      <c r="F163" s="11" t="inlineStr">
        <is>
          <t>#ERROR!</t>
        </is>
      </c>
      <c r="G163" s="11" t="n">
        <v>16</v>
      </c>
      <c r="H163" s="11" t="inlineStr">
        <is>
          <t>編號</t>
        </is>
      </c>
      <c r="I163" s="11" t="inlineStr">
        <is>
          <t>#ERROR!</t>
        </is>
      </c>
      <c r="J163" s="11" t="inlineStr">
        <is>
          <t>#ERROR!</t>
        </is>
      </c>
      <c r="K163" s="11" t="inlineStr">
        <is>
          <t>#ERROR!</t>
        </is>
      </c>
      <c r="L163" s="11" t="inlineStr">
        <is>
          <t>#ERROR!</t>
        </is>
      </c>
      <c r="M163" s="11" t="n">
        <v>16</v>
      </c>
      <c r="N163" s="11" t="inlineStr">
        <is>
          <t>編號</t>
        </is>
      </c>
      <c r="O163" s="11" t="inlineStr">
        <is>
          <t>#ERROR!</t>
        </is>
      </c>
      <c r="P163" s="11" t="inlineStr">
        <is>
          <t>#ERROR!</t>
        </is>
      </c>
      <c r="Q163" s="11" t="inlineStr">
        <is>
          <t>#ERROR!</t>
        </is>
      </c>
      <c r="R163" s="11" t="inlineStr">
        <is>
          <t>#ERROR!</t>
        </is>
      </c>
      <c r="S163" s="11" t="n">
        <v>16</v>
      </c>
      <c r="T163" s="11" t="inlineStr">
        <is>
          <t>編號</t>
        </is>
      </c>
      <c r="U163" s="11" t="inlineStr">
        <is>
          <t>#ERROR!</t>
        </is>
      </c>
      <c r="V163" s="11" t="inlineStr">
        <is>
          <t>#ERROR!</t>
        </is>
      </c>
      <c r="W163" s="11" t="inlineStr">
        <is>
          <t>#ERROR!</t>
        </is>
      </c>
      <c r="X163" s="11" t="inlineStr">
        <is>
          <t>#ERROR!</t>
        </is>
      </c>
      <c r="Y163" s="11" t="n">
        <v>16</v>
      </c>
      <c r="Z163" s="11" t="inlineStr">
        <is>
          <t>編號</t>
        </is>
      </c>
      <c r="AA163" s="11" t="inlineStr">
        <is>
          <t>#ERROR!</t>
        </is>
      </c>
      <c r="AB163" s="11" t="inlineStr">
        <is>
          <t>#ERROR!</t>
        </is>
      </c>
      <c r="AC163" s="11" t="inlineStr">
        <is>
          <t>#ERROR!</t>
        </is>
      </c>
      <c r="AD163" s="11" t="inlineStr">
        <is>
          <t>#ERROR!</t>
        </is>
      </c>
      <c r="AE163" s="11" t="n">
        <v>16</v>
      </c>
      <c r="AF163" s="11" t="inlineStr">
        <is>
          <t>編號</t>
        </is>
      </c>
      <c r="AG163" s="11" t="inlineStr">
        <is>
          <t>#ERROR!</t>
        </is>
      </c>
      <c r="AH163" s="11" t="inlineStr">
        <is>
          <t>#ERROR!</t>
        </is>
      </c>
      <c r="AI163" s="11" t="inlineStr">
        <is>
          <t>#ERROR!</t>
        </is>
      </c>
      <c r="AJ163" s="11" t="inlineStr">
        <is>
          <t>#ERROR!</t>
        </is>
      </c>
    </row>
    <row customHeight="1" ht="24.75" r="164" s="29">
      <c r="A164" s="221" t="n"/>
      <c r="B164" s="11" t="inlineStr">
        <is>
          <t>學校</t>
        </is>
      </c>
      <c r="C164" s="11" t="inlineStr">
        <is>
          <t>#ERROR!</t>
        </is>
      </c>
      <c r="D164" s="11" t="inlineStr">
        <is>
          <t>#ERROR!</t>
        </is>
      </c>
      <c r="E164" s="11" t="inlineStr">
        <is>
          <t>#ERROR!</t>
        </is>
      </c>
      <c r="F164" s="11" t="inlineStr">
        <is>
          <t>#ERROR!</t>
        </is>
      </c>
      <c r="G164" s="221" t="n"/>
      <c r="H164" s="11" t="inlineStr">
        <is>
          <t>學校</t>
        </is>
      </c>
      <c r="I164" s="11" t="inlineStr">
        <is>
          <t>#ERROR!</t>
        </is>
      </c>
      <c r="J164" s="11" t="inlineStr">
        <is>
          <t>#ERROR!</t>
        </is>
      </c>
      <c r="K164" s="11" t="inlineStr">
        <is>
          <t>#ERROR!</t>
        </is>
      </c>
      <c r="L164" s="11" t="inlineStr">
        <is>
          <t>#ERROR!</t>
        </is>
      </c>
      <c r="M164" s="221" t="n"/>
      <c r="N164" s="11" t="inlineStr">
        <is>
          <t>學校</t>
        </is>
      </c>
      <c r="O164" s="11" t="inlineStr">
        <is>
          <t>#ERROR!</t>
        </is>
      </c>
      <c r="P164" s="11" t="inlineStr">
        <is>
          <t>#ERROR!</t>
        </is>
      </c>
      <c r="Q164" s="11" t="inlineStr">
        <is>
          <t>#ERROR!</t>
        </is>
      </c>
      <c r="R164" s="11" t="inlineStr">
        <is>
          <t>#ERROR!</t>
        </is>
      </c>
      <c r="S164" s="221" t="n"/>
      <c r="T164" s="11" t="inlineStr">
        <is>
          <t>學校</t>
        </is>
      </c>
      <c r="U164" s="11" t="inlineStr">
        <is>
          <t>#ERROR!</t>
        </is>
      </c>
      <c r="V164" s="11" t="inlineStr">
        <is>
          <t>#ERROR!</t>
        </is>
      </c>
      <c r="W164" s="11" t="inlineStr">
        <is>
          <t>#ERROR!</t>
        </is>
      </c>
      <c r="X164" s="11" t="inlineStr">
        <is>
          <t>#ERROR!</t>
        </is>
      </c>
      <c r="Y164" s="221" t="n"/>
      <c r="Z164" s="11" t="inlineStr">
        <is>
          <t>學校</t>
        </is>
      </c>
      <c r="AA164" s="11" t="inlineStr">
        <is>
          <t>#ERROR!</t>
        </is>
      </c>
      <c r="AB164" s="11" t="inlineStr">
        <is>
          <t>#ERROR!</t>
        </is>
      </c>
      <c r="AC164" s="11" t="inlineStr">
        <is>
          <t>#ERROR!</t>
        </is>
      </c>
      <c r="AD164" s="11" t="inlineStr">
        <is>
          <t>#ERROR!</t>
        </is>
      </c>
      <c r="AE164" s="221" t="n"/>
      <c r="AF164" s="11" t="inlineStr">
        <is>
          <t>學校</t>
        </is>
      </c>
      <c r="AG164" s="11" t="inlineStr">
        <is>
          <t>#ERROR!</t>
        </is>
      </c>
      <c r="AH164" s="11" t="inlineStr">
        <is>
          <t>#ERROR!</t>
        </is>
      </c>
      <c r="AI164" s="11" t="inlineStr">
        <is>
          <t>#ERROR!</t>
        </is>
      </c>
      <c r="AJ164" s="11" t="inlineStr">
        <is>
          <t>#ERROR!</t>
        </is>
      </c>
    </row>
    <row customHeight="1" ht="24.75" r="165" s="29">
      <c r="A165" s="221" t="n"/>
      <c r="B165" s="11" t="inlineStr">
        <is>
          <t>姓名</t>
        </is>
      </c>
      <c r="C165" s="11" t="inlineStr">
        <is>
          <t>#ERROR!</t>
        </is>
      </c>
      <c r="D165" s="11" t="inlineStr">
        <is>
          <t>#ERROR!</t>
        </is>
      </c>
      <c r="E165" s="11" t="inlineStr">
        <is>
          <t>#ERROR!</t>
        </is>
      </c>
      <c r="F165" s="11" t="inlineStr">
        <is>
          <t>#ERROR!</t>
        </is>
      </c>
      <c r="G165" s="221" t="n"/>
      <c r="H165" s="11" t="inlineStr">
        <is>
          <t>姓名</t>
        </is>
      </c>
      <c r="I165" s="11" t="inlineStr">
        <is>
          <t>#ERROR!</t>
        </is>
      </c>
      <c r="J165" s="11" t="inlineStr">
        <is>
          <t>#ERROR!</t>
        </is>
      </c>
      <c r="K165" s="11" t="inlineStr">
        <is>
          <t>#ERROR!</t>
        </is>
      </c>
      <c r="L165" s="11" t="inlineStr">
        <is>
          <t>#ERROR!</t>
        </is>
      </c>
      <c r="M165" s="221" t="n"/>
      <c r="N165" s="11" t="inlineStr">
        <is>
          <t>姓名</t>
        </is>
      </c>
      <c r="O165" s="11" t="inlineStr">
        <is>
          <t>#ERROR!</t>
        </is>
      </c>
      <c r="P165" s="11" t="inlineStr">
        <is>
          <t>#ERROR!</t>
        </is>
      </c>
      <c r="Q165" s="11" t="inlineStr">
        <is>
          <t>#ERROR!</t>
        </is>
      </c>
      <c r="R165" s="11" t="inlineStr">
        <is>
          <t>#ERROR!</t>
        </is>
      </c>
      <c r="S165" s="221" t="n"/>
      <c r="T165" s="11" t="inlineStr">
        <is>
          <t>姓名</t>
        </is>
      </c>
      <c r="U165" s="11" t="inlineStr">
        <is>
          <t>#ERROR!</t>
        </is>
      </c>
      <c r="V165" s="11" t="inlineStr">
        <is>
          <t>#ERROR!</t>
        </is>
      </c>
      <c r="W165" s="11" t="inlineStr">
        <is>
          <t>#ERROR!</t>
        </is>
      </c>
      <c r="X165" s="11" t="inlineStr">
        <is>
          <t>#ERROR!</t>
        </is>
      </c>
      <c r="Y165" s="221" t="n"/>
      <c r="Z165" s="11" t="inlineStr">
        <is>
          <t>姓名</t>
        </is>
      </c>
      <c r="AA165" s="11" t="inlineStr">
        <is>
          <t>#ERROR!</t>
        </is>
      </c>
      <c r="AB165" s="11" t="inlineStr">
        <is>
          <t>#ERROR!</t>
        </is>
      </c>
      <c r="AC165" s="11" t="inlineStr">
        <is>
          <t>#ERROR!</t>
        </is>
      </c>
      <c r="AD165" s="11" t="inlineStr">
        <is>
          <t>#ERROR!</t>
        </is>
      </c>
      <c r="AE165" s="221" t="n"/>
      <c r="AF165" s="11" t="inlineStr">
        <is>
          <t>姓名</t>
        </is>
      </c>
      <c r="AG165" s="11" t="inlineStr">
        <is>
          <t>#ERROR!</t>
        </is>
      </c>
      <c r="AH165" s="11" t="inlineStr">
        <is>
          <t>#ERROR!</t>
        </is>
      </c>
      <c r="AI165" s="11" t="inlineStr">
        <is>
          <t>#ERROR!</t>
        </is>
      </c>
      <c r="AJ165" s="11" t="inlineStr">
        <is>
          <t>#ERROR!</t>
        </is>
      </c>
    </row>
    <row customHeight="1" ht="30" r="166" s="29">
      <c r="A166" s="154" t="n"/>
      <c r="B166" s="11" t="inlineStr">
        <is>
          <t>成績</t>
        </is>
      </c>
      <c r="C166" s="11" t="inlineStr">
        <is>
          <t>#ERROR!</t>
        </is>
      </c>
      <c r="D166" s="11" t="inlineStr">
        <is>
          <t>#ERROR!</t>
        </is>
      </c>
      <c r="E166" s="11" t="inlineStr">
        <is>
          <t>#ERROR!</t>
        </is>
      </c>
      <c r="F166" s="11" t="inlineStr">
        <is>
          <t>#ERROR!</t>
        </is>
      </c>
      <c r="G166" s="154" t="n"/>
      <c r="H166" s="11" t="inlineStr">
        <is>
          <t>成績</t>
        </is>
      </c>
      <c r="I166" s="11" t="inlineStr">
        <is>
          <t>#ERROR!</t>
        </is>
      </c>
      <c r="J166" s="11" t="inlineStr">
        <is>
          <t>#ERROR!</t>
        </is>
      </c>
      <c r="K166" s="11" t="inlineStr">
        <is>
          <t>#ERROR!</t>
        </is>
      </c>
      <c r="L166" s="11" t="inlineStr">
        <is>
          <t>#ERROR!</t>
        </is>
      </c>
      <c r="M166" s="154" t="n"/>
      <c r="N166" s="11" t="inlineStr">
        <is>
          <t>成績</t>
        </is>
      </c>
      <c r="O166" s="11" t="inlineStr">
        <is>
          <t>#ERROR!</t>
        </is>
      </c>
      <c r="P166" s="11" t="inlineStr">
        <is>
          <t>#ERROR!</t>
        </is>
      </c>
      <c r="Q166" s="11" t="inlineStr">
        <is>
          <t>#ERROR!</t>
        </is>
      </c>
      <c r="R166" s="11" t="inlineStr">
        <is>
          <t>#ERROR!</t>
        </is>
      </c>
      <c r="S166" s="154" t="n"/>
      <c r="T166" s="11" t="inlineStr">
        <is>
          <t>成績</t>
        </is>
      </c>
      <c r="U166" s="11" t="inlineStr">
        <is>
          <t>#ERROR!</t>
        </is>
      </c>
      <c r="V166" s="11" t="inlineStr">
        <is>
          <t>#ERROR!</t>
        </is>
      </c>
      <c r="W166" s="11" t="inlineStr">
        <is>
          <t>#ERROR!</t>
        </is>
      </c>
      <c r="X166" s="11" t="inlineStr">
        <is>
          <t>#ERROR!</t>
        </is>
      </c>
      <c r="Y166" s="154" t="n"/>
      <c r="Z166" s="11" t="inlineStr">
        <is>
          <t>成績</t>
        </is>
      </c>
      <c r="AA166" s="11" t="inlineStr">
        <is>
          <t>#ERROR!</t>
        </is>
      </c>
      <c r="AB166" s="11" t="inlineStr">
        <is>
          <t>#ERROR!</t>
        </is>
      </c>
      <c r="AC166" s="11" t="inlineStr">
        <is>
          <t>#ERROR!</t>
        </is>
      </c>
      <c r="AD166" s="11" t="inlineStr">
        <is>
          <t>#ERROR!</t>
        </is>
      </c>
      <c r="AE166" s="154" t="n"/>
      <c r="AF166" s="11" t="inlineStr">
        <is>
          <t>成績</t>
        </is>
      </c>
      <c r="AG166" s="11" t="inlineStr">
        <is>
          <t>#ERROR!</t>
        </is>
      </c>
      <c r="AH166" s="11" t="inlineStr">
        <is>
          <t>#ERROR!</t>
        </is>
      </c>
      <c r="AI166" s="11" t="inlineStr">
        <is>
          <t>#ERROR!</t>
        </is>
      </c>
      <c r="AJ166" s="11" t="inlineStr">
        <is>
          <t>#ERROR!</t>
        </is>
      </c>
    </row>
    <row customHeight="1" ht="12" r="167" s="29">
      <c r="A167" s="3" t="n"/>
      <c r="B167" s="3" t="n"/>
      <c r="C167" s="11" t="inlineStr">
        <is>
          <t>#ERROR!</t>
        </is>
      </c>
      <c r="D167" s="11" t="inlineStr">
        <is>
          <t>#ERROR!</t>
        </is>
      </c>
      <c r="E167" s="11" t="inlineStr">
        <is>
          <t>#ERROR!</t>
        </is>
      </c>
      <c r="F167" s="11" t="inlineStr">
        <is>
          <t>#ERROR!</t>
        </is>
      </c>
      <c r="G167" s="3" t="n"/>
      <c r="H167" s="3" t="n"/>
      <c r="I167" s="11" t="inlineStr">
        <is>
          <t>#ERROR!</t>
        </is>
      </c>
      <c r="J167" s="11" t="inlineStr">
        <is>
          <t>#ERROR!</t>
        </is>
      </c>
      <c r="K167" s="11" t="inlineStr">
        <is>
          <t>#ERROR!</t>
        </is>
      </c>
      <c r="L167" s="11" t="inlineStr">
        <is>
          <t>#ERROR!</t>
        </is>
      </c>
      <c r="M167" s="3" t="n"/>
      <c r="N167" s="3" t="n"/>
      <c r="O167" s="11" t="inlineStr">
        <is>
          <t>#ERROR!</t>
        </is>
      </c>
      <c r="P167" s="11" t="inlineStr">
        <is>
          <t>#ERROR!</t>
        </is>
      </c>
      <c r="Q167" s="11" t="inlineStr">
        <is>
          <t>#ERROR!</t>
        </is>
      </c>
      <c r="R167" s="11" t="inlineStr">
        <is>
          <t>#ERROR!</t>
        </is>
      </c>
      <c r="S167" s="3" t="n"/>
      <c r="T167" s="3" t="n"/>
      <c r="U167" s="11" t="inlineStr">
        <is>
          <t>#ERROR!</t>
        </is>
      </c>
      <c r="V167" s="11" t="inlineStr">
        <is>
          <t>#ERROR!</t>
        </is>
      </c>
      <c r="W167" s="11" t="inlineStr">
        <is>
          <t>#ERROR!</t>
        </is>
      </c>
      <c r="X167" s="11" t="inlineStr">
        <is>
          <t>#ERROR!</t>
        </is>
      </c>
      <c r="Y167" s="3" t="n"/>
      <c r="Z167" s="3" t="n"/>
      <c r="AA167" s="11" t="inlineStr">
        <is>
          <t>#ERROR!</t>
        </is>
      </c>
      <c r="AB167" s="11" t="inlineStr">
        <is>
          <t>#ERROR!</t>
        </is>
      </c>
      <c r="AC167" s="11" t="inlineStr">
        <is>
          <t>#ERROR!</t>
        </is>
      </c>
      <c r="AD167" s="11" t="inlineStr">
        <is>
          <t>#ERROR!</t>
        </is>
      </c>
      <c r="AE167" s="3" t="n"/>
      <c r="AF167" s="3" t="n"/>
      <c r="AG167" s="11" t="inlineStr">
        <is>
          <t>#ERROR!</t>
        </is>
      </c>
      <c r="AH167" s="11" t="inlineStr">
        <is>
          <t>#ERROR!</t>
        </is>
      </c>
      <c r="AI167" s="11" t="inlineStr">
        <is>
          <t>#ERROR!</t>
        </is>
      </c>
      <c r="AJ167" s="11" t="inlineStr">
        <is>
          <t>#ERROR!</t>
        </is>
      </c>
    </row>
    <row customHeight="1" ht="24.75" r="168" s="29">
      <c r="A168" s="11">
        <f>A163+1</f>
        <v/>
      </c>
      <c r="B168" s="11" t="inlineStr">
        <is>
          <t>編號</t>
        </is>
      </c>
      <c r="C168" s="11" t="inlineStr">
        <is>
          <t>#ERROR!</t>
        </is>
      </c>
      <c r="D168" s="11" t="inlineStr">
        <is>
          <t>#ERROR!</t>
        </is>
      </c>
      <c r="E168" s="11" t="inlineStr">
        <is>
          <t>#ERROR!</t>
        </is>
      </c>
      <c r="F168" s="11" t="inlineStr">
        <is>
          <t>#ERROR!</t>
        </is>
      </c>
      <c r="G168" s="11">
        <f>G163+1</f>
        <v/>
      </c>
      <c r="H168" s="11" t="inlineStr">
        <is>
          <t>編號</t>
        </is>
      </c>
      <c r="I168" s="11" t="inlineStr">
        <is>
          <t>#ERROR!</t>
        </is>
      </c>
      <c r="J168" s="11" t="inlineStr">
        <is>
          <t>#ERROR!</t>
        </is>
      </c>
      <c r="K168" s="11" t="inlineStr">
        <is>
          <t>#ERROR!</t>
        </is>
      </c>
      <c r="L168" s="11" t="inlineStr">
        <is>
          <t>#ERROR!</t>
        </is>
      </c>
      <c r="M168" s="11">
        <f>M163+1</f>
        <v/>
      </c>
      <c r="N168" s="11" t="inlineStr">
        <is>
          <t>編號</t>
        </is>
      </c>
      <c r="O168" s="11" t="inlineStr">
        <is>
          <t>#ERROR!</t>
        </is>
      </c>
      <c r="P168" s="11" t="inlineStr">
        <is>
          <t>#ERROR!</t>
        </is>
      </c>
      <c r="Q168" s="11" t="inlineStr">
        <is>
          <t>#ERROR!</t>
        </is>
      </c>
      <c r="R168" s="11" t="inlineStr">
        <is>
          <t>#ERROR!</t>
        </is>
      </c>
      <c r="S168" s="11">
        <f>S163+1</f>
        <v/>
      </c>
      <c r="T168" s="11" t="inlineStr">
        <is>
          <t>編號</t>
        </is>
      </c>
      <c r="U168" s="11" t="inlineStr">
        <is>
          <t>#ERROR!</t>
        </is>
      </c>
      <c r="V168" s="11" t="inlineStr">
        <is>
          <t>#ERROR!</t>
        </is>
      </c>
      <c r="W168" s="11" t="inlineStr">
        <is>
          <t>#ERROR!</t>
        </is>
      </c>
      <c r="X168" s="11" t="inlineStr">
        <is>
          <t>#ERROR!</t>
        </is>
      </c>
      <c r="Y168" s="11">
        <f>Y163+1</f>
        <v/>
      </c>
      <c r="Z168" s="11" t="inlineStr">
        <is>
          <t>編號</t>
        </is>
      </c>
      <c r="AA168" s="11" t="inlineStr">
        <is>
          <t>#ERROR!</t>
        </is>
      </c>
      <c r="AB168" s="11" t="inlineStr">
        <is>
          <t>#ERROR!</t>
        </is>
      </c>
      <c r="AC168" s="11" t="inlineStr">
        <is>
          <t>#ERROR!</t>
        </is>
      </c>
      <c r="AD168" s="11" t="inlineStr">
        <is>
          <t>#ERROR!</t>
        </is>
      </c>
      <c r="AE168" s="11">
        <f>AE163+1</f>
        <v/>
      </c>
      <c r="AF168" s="11" t="inlineStr">
        <is>
          <t>編號</t>
        </is>
      </c>
      <c r="AG168" s="11" t="inlineStr">
        <is>
          <t>#ERROR!</t>
        </is>
      </c>
      <c r="AH168" s="11" t="inlineStr">
        <is>
          <t>#ERROR!</t>
        </is>
      </c>
      <c r="AI168" s="11" t="inlineStr">
        <is>
          <t>#ERROR!</t>
        </is>
      </c>
      <c r="AJ168" s="11" t="inlineStr">
        <is>
          <t>#ERROR!</t>
        </is>
      </c>
    </row>
    <row customHeight="1" ht="24.75" r="169" s="29">
      <c r="A169" s="221" t="n"/>
      <c r="B169" s="11" t="inlineStr">
        <is>
          <t>學校</t>
        </is>
      </c>
      <c r="C169" s="11" t="inlineStr">
        <is>
          <t>#ERROR!</t>
        </is>
      </c>
      <c r="D169" s="11" t="inlineStr">
        <is>
          <t>#ERROR!</t>
        </is>
      </c>
      <c r="E169" s="11" t="inlineStr">
        <is>
          <t>#ERROR!</t>
        </is>
      </c>
      <c r="F169" s="11" t="inlineStr">
        <is>
          <t>#ERROR!</t>
        </is>
      </c>
      <c r="G169" s="221" t="n"/>
      <c r="H169" s="11" t="inlineStr">
        <is>
          <t>學校</t>
        </is>
      </c>
      <c r="I169" s="11" t="inlineStr">
        <is>
          <t>#ERROR!</t>
        </is>
      </c>
      <c r="J169" s="11" t="inlineStr">
        <is>
          <t>#ERROR!</t>
        </is>
      </c>
      <c r="K169" s="11" t="inlineStr">
        <is>
          <t>#ERROR!</t>
        </is>
      </c>
      <c r="L169" s="11" t="inlineStr">
        <is>
          <t>#ERROR!</t>
        </is>
      </c>
      <c r="M169" s="221" t="n"/>
      <c r="N169" s="11" t="inlineStr">
        <is>
          <t>學校</t>
        </is>
      </c>
      <c r="O169" s="11" t="inlineStr">
        <is>
          <t>#ERROR!</t>
        </is>
      </c>
      <c r="P169" s="11" t="inlineStr">
        <is>
          <t>#ERROR!</t>
        </is>
      </c>
      <c r="Q169" s="11" t="inlineStr">
        <is>
          <t>#ERROR!</t>
        </is>
      </c>
      <c r="R169" s="11" t="inlineStr">
        <is>
          <t>#ERROR!</t>
        </is>
      </c>
      <c r="S169" s="221" t="n"/>
      <c r="T169" s="11" t="inlineStr">
        <is>
          <t>學校</t>
        </is>
      </c>
      <c r="U169" s="11" t="inlineStr">
        <is>
          <t>#ERROR!</t>
        </is>
      </c>
      <c r="V169" s="11" t="inlineStr">
        <is>
          <t>#ERROR!</t>
        </is>
      </c>
      <c r="W169" s="11" t="inlineStr">
        <is>
          <t>#ERROR!</t>
        </is>
      </c>
      <c r="X169" s="11" t="inlineStr">
        <is>
          <t>#ERROR!</t>
        </is>
      </c>
      <c r="Y169" s="221" t="n"/>
      <c r="Z169" s="11" t="inlineStr">
        <is>
          <t>學校</t>
        </is>
      </c>
      <c r="AA169" s="11" t="inlineStr">
        <is>
          <t>#ERROR!</t>
        </is>
      </c>
      <c r="AB169" s="11" t="inlineStr">
        <is>
          <t>#ERROR!</t>
        </is>
      </c>
      <c r="AC169" s="11" t="inlineStr">
        <is>
          <t>#ERROR!</t>
        </is>
      </c>
      <c r="AD169" s="11" t="inlineStr">
        <is>
          <t>#ERROR!</t>
        </is>
      </c>
      <c r="AE169" s="221" t="n"/>
      <c r="AF169" s="11" t="inlineStr">
        <is>
          <t>學校</t>
        </is>
      </c>
      <c r="AG169" s="11" t="inlineStr">
        <is>
          <t>#ERROR!</t>
        </is>
      </c>
      <c r="AH169" s="11" t="inlineStr">
        <is>
          <t>#ERROR!</t>
        </is>
      </c>
      <c r="AI169" s="11" t="inlineStr">
        <is>
          <t>#ERROR!</t>
        </is>
      </c>
      <c r="AJ169" s="11" t="inlineStr">
        <is>
          <t>#ERROR!</t>
        </is>
      </c>
    </row>
    <row customHeight="1" ht="24.75" r="170" s="29">
      <c r="A170" s="221" t="n"/>
      <c r="B170" s="11" t="inlineStr">
        <is>
          <t>姓名</t>
        </is>
      </c>
      <c r="C170" s="11" t="inlineStr">
        <is>
          <t>#ERROR!</t>
        </is>
      </c>
      <c r="D170" s="11" t="inlineStr">
        <is>
          <t>#ERROR!</t>
        </is>
      </c>
      <c r="E170" s="11" t="inlineStr">
        <is>
          <t>#ERROR!</t>
        </is>
      </c>
      <c r="F170" s="11" t="inlineStr">
        <is>
          <t>#ERROR!</t>
        </is>
      </c>
      <c r="G170" s="221" t="n"/>
      <c r="H170" s="11" t="inlineStr">
        <is>
          <t>姓名</t>
        </is>
      </c>
      <c r="I170" s="11" t="inlineStr">
        <is>
          <t>#ERROR!</t>
        </is>
      </c>
      <c r="J170" s="11" t="inlineStr">
        <is>
          <t>#ERROR!</t>
        </is>
      </c>
      <c r="K170" s="11" t="inlineStr">
        <is>
          <t>#ERROR!</t>
        </is>
      </c>
      <c r="L170" s="11" t="inlineStr">
        <is>
          <t>#ERROR!</t>
        </is>
      </c>
      <c r="M170" s="221" t="n"/>
      <c r="N170" s="11" t="inlineStr">
        <is>
          <t>姓名</t>
        </is>
      </c>
      <c r="O170" s="11" t="inlineStr">
        <is>
          <t>#ERROR!</t>
        </is>
      </c>
      <c r="P170" s="11" t="inlineStr">
        <is>
          <t>#ERROR!</t>
        </is>
      </c>
      <c r="Q170" s="11" t="inlineStr">
        <is>
          <t>#ERROR!</t>
        </is>
      </c>
      <c r="R170" s="11" t="inlineStr">
        <is>
          <t>#ERROR!</t>
        </is>
      </c>
      <c r="S170" s="221" t="n"/>
      <c r="T170" s="11" t="inlineStr">
        <is>
          <t>姓名</t>
        </is>
      </c>
      <c r="U170" s="11" t="inlineStr">
        <is>
          <t>#ERROR!</t>
        </is>
      </c>
      <c r="V170" s="11" t="inlineStr">
        <is>
          <t>#ERROR!</t>
        </is>
      </c>
      <c r="W170" s="11" t="inlineStr">
        <is>
          <t>#ERROR!</t>
        </is>
      </c>
      <c r="X170" s="11" t="inlineStr">
        <is>
          <t>#ERROR!</t>
        </is>
      </c>
      <c r="Y170" s="221" t="n"/>
      <c r="Z170" s="11" t="inlineStr">
        <is>
          <t>姓名</t>
        </is>
      </c>
      <c r="AA170" s="11" t="inlineStr">
        <is>
          <t>#ERROR!</t>
        </is>
      </c>
      <c r="AB170" s="11" t="inlineStr">
        <is>
          <t>#ERROR!</t>
        </is>
      </c>
      <c r="AC170" s="11" t="inlineStr">
        <is>
          <t>#ERROR!</t>
        </is>
      </c>
      <c r="AD170" s="11" t="inlineStr">
        <is>
          <t>#ERROR!</t>
        </is>
      </c>
      <c r="AE170" s="221" t="n"/>
      <c r="AF170" s="11" t="inlineStr">
        <is>
          <t>姓名</t>
        </is>
      </c>
      <c r="AG170" s="11" t="inlineStr">
        <is>
          <t>#ERROR!</t>
        </is>
      </c>
      <c r="AH170" s="11" t="inlineStr">
        <is>
          <t>#ERROR!</t>
        </is>
      </c>
      <c r="AI170" s="11" t="inlineStr">
        <is>
          <t>#ERROR!</t>
        </is>
      </c>
      <c r="AJ170" s="11" t="inlineStr">
        <is>
          <t>#ERROR!</t>
        </is>
      </c>
    </row>
    <row customHeight="1" ht="30" r="171" s="29">
      <c r="A171" s="154" t="n"/>
      <c r="B171" s="11" t="inlineStr">
        <is>
          <t>成績</t>
        </is>
      </c>
      <c r="C171" s="11" t="inlineStr">
        <is>
          <t>#ERROR!</t>
        </is>
      </c>
      <c r="D171" s="11" t="inlineStr">
        <is>
          <t>#ERROR!</t>
        </is>
      </c>
      <c r="E171" s="11" t="inlineStr">
        <is>
          <t>#ERROR!</t>
        </is>
      </c>
      <c r="F171" s="11" t="inlineStr">
        <is>
          <t>#ERROR!</t>
        </is>
      </c>
      <c r="G171" s="154" t="n"/>
      <c r="H171" s="11" t="inlineStr">
        <is>
          <t>成績</t>
        </is>
      </c>
      <c r="I171" s="11" t="inlineStr">
        <is>
          <t>#ERROR!</t>
        </is>
      </c>
      <c r="J171" s="11" t="inlineStr">
        <is>
          <t>#ERROR!</t>
        </is>
      </c>
      <c r="K171" s="11" t="inlineStr">
        <is>
          <t>#ERROR!</t>
        </is>
      </c>
      <c r="L171" s="11" t="inlineStr">
        <is>
          <t>#ERROR!</t>
        </is>
      </c>
      <c r="M171" s="154" t="n"/>
      <c r="N171" s="11" t="inlineStr">
        <is>
          <t>成績</t>
        </is>
      </c>
      <c r="O171" s="11" t="inlineStr">
        <is>
          <t>#ERROR!</t>
        </is>
      </c>
      <c r="P171" s="11" t="inlineStr">
        <is>
          <t>#ERROR!</t>
        </is>
      </c>
      <c r="Q171" s="11" t="inlineStr">
        <is>
          <t>#ERROR!</t>
        </is>
      </c>
      <c r="R171" s="11" t="inlineStr">
        <is>
          <t>#ERROR!</t>
        </is>
      </c>
      <c r="S171" s="154" t="n"/>
      <c r="T171" s="11" t="inlineStr">
        <is>
          <t>成績</t>
        </is>
      </c>
      <c r="U171" s="11" t="inlineStr">
        <is>
          <t>#ERROR!</t>
        </is>
      </c>
      <c r="V171" s="11" t="inlineStr">
        <is>
          <t>#ERROR!</t>
        </is>
      </c>
      <c r="W171" s="11" t="inlineStr">
        <is>
          <t>#ERROR!</t>
        </is>
      </c>
      <c r="X171" s="11" t="inlineStr">
        <is>
          <t>#ERROR!</t>
        </is>
      </c>
      <c r="Y171" s="154" t="n"/>
      <c r="Z171" s="11" t="inlineStr">
        <is>
          <t>成績</t>
        </is>
      </c>
      <c r="AA171" s="11" t="inlineStr">
        <is>
          <t>#ERROR!</t>
        </is>
      </c>
      <c r="AB171" s="11" t="inlineStr">
        <is>
          <t>#ERROR!</t>
        </is>
      </c>
      <c r="AC171" s="11" t="inlineStr">
        <is>
          <t>#ERROR!</t>
        </is>
      </c>
      <c r="AD171" s="11" t="inlineStr">
        <is>
          <t>#ERROR!</t>
        </is>
      </c>
      <c r="AE171" s="154" t="n"/>
      <c r="AF171" s="11" t="inlineStr">
        <is>
          <t>成績</t>
        </is>
      </c>
      <c r="AG171" s="11" t="inlineStr">
        <is>
          <t>#ERROR!</t>
        </is>
      </c>
      <c r="AH171" s="11" t="inlineStr">
        <is>
          <t>#ERROR!</t>
        </is>
      </c>
      <c r="AI171" s="11" t="inlineStr">
        <is>
          <t>#ERROR!</t>
        </is>
      </c>
      <c r="AJ171" s="11" t="inlineStr">
        <is>
          <t>#ERROR!</t>
        </is>
      </c>
    </row>
    <row customHeight="1" ht="12" r="172" s="29">
      <c r="A172" s="3" t="n"/>
      <c r="B172" s="3" t="n"/>
      <c r="C172" s="11" t="inlineStr">
        <is>
          <t>#ERROR!</t>
        </is>
      </c>
      <c r="D172" s="11" t="inlineStr">
        <is>
          <t>#ERROR!</t>
        </is>
      </c>
      <c r="E172" s="11" t="inlineStr">
        <is>
          <t>#ERROR!</t>
        </is>
      </c>
      <c r="F172" s="11" t="inlineStr">
        <is>
          <t>#ERROR!</t>
        </is>
      </c>
      <c r="G172" s="3" t="n"/>
      <c r="H172" s="3" t="n"/>
      <c r="I172" s="11" t="inlineStr">
        <is>
          <t>#ERROR!</t>
        </is>
      </c>
      <c r="J172" s="11" t="inlineStr">
        <is>
          <t>#ERROR!</t>
        </is>
      </c>
      <c r="K172" s="11" t="inlineStr">
        <is>
          <t>#ERROR!</t>
        </is>
      </c>
      <c r="L172" s="11" t="inlineStr">
        <is>
          <t>#ERROR!</t>
        </is>
      </c>
      <c r="M172" s="3" t="n"/>
      <c r="N172" s="3" t="n"/>
      <c r="O172" s="11" t="inlineStr">
        <is>
          <t>#ERROR!</t>
        </is>
      </c>
      <c r="P172" s="11" t="inlineStr">
        <is>
          <t>#ERROR!</t>
        </is>
      </c>
      <c r="Q172" s="11" t="inlineStr">
        <is>
          <t>#ERROR!</t>
        </is>
      </c>
      <c r="R172" s="11" t="inlineStr">
        <is>
          <t>#ERROR!</t>
        </is>
      </c>
      <c r="S172" s="3" t="n"/>
      <c r="T172" s="3" t="n"/>
      <c r="U172" s="11" t="inlineStr">
        <is>
          <t>#ERROR!</t>
        </is>
      </c>
      <c r="V172" s="11" t="inlineStr">
        <is>
          <t>#ERROR!</t>
        </is>
      </c>
      <c r="W172" s="11" t="inlineStr">
        <is>
          <t>#ERROR!</t>
        </is>
      </c>
      <c r="X172" s="11" t="inlineStr">
        <is>
          <t>#ERROR!</t>
        </is>
      </c>
      <c r="Y172" s="3" t="n"/>
      <c r="Z172" s="3" t="n"/>
      <c r="AA172" s="11" t="inlineStr">
        <is>
          <t>#ERROR!</t>
        </is>
      </c>
      <c r="AB172" s="11" t="inlineStr">
        <is>
          <t>#ERROR!</t>
        </is>
      </c>
      <c r="AC172" s="11" t="inlineStr">
        <is>
          <t>#ERROR!</t>
        </is>
      </c>
      <c r="AD172" s="11" t="inlineStr">
        <is>
          <t>#ERROR!</t>
        </is>
      </c>
      <c r="AE172" s="3" t="n"/>
      <c r="AF172" s="3" t="n"/>
      <c r="AG172" s="11" t="inlineStr">
        <is>
          <t>#ERROR!</t>
        </is>
      </c>
      <c r="AH172" s="11" t="inlineStr">
        <is>
          <t>#ERROR!</t>
        </is>
      </c>
      <c r="AI172" s="11" t="inlineStr">
        <is>
          <t>#ERROR!</t>
        </is>
      </c>
      <c r="AJ172" s="11" t="inlineStr">
        <is>
          <t>#ERROR!</t>
        </is>
      </c>
    </row>
    <row customHeight="1" ht="24.75" r="173" s="29">
      <c r="A173" s="11" t="n">
        <v>18</v>
      </c>
      <c r="B173" s="11" t="inlineStr">
        <is>
          <t>編號</t>
        </is>
      </c>
      <c r="C173" s="11" t="inlineStr">
        <is>
          <t>#ERROR!</t>
        </is>
      </c>
      <c r="D173" s="11" t="inlineStr">
        <is>
          <t>#ERROR!</t>
        </is>
      </c>
      <c r="E173" s="11" t="inlineStr">
        <is>
          <t>#ERROR!</t>
        </is>
      </c>
      <c r="F173" s="11" t="inlineStr">
        <is>
          <t>#ERROR!</t>
        </is>
      </c>
      <c r="G173" s="11" t="n">
        <v>18</v>
      </c>
      <c r="H173" s="11" t="inlineStr">
        <is>
          <t>編號</t>
        </is>
      </c>
      <c r="I173" s="11" t="inlineStr">
        <is>
          <t>#ERROR!</t>
        </is>
      </c>
      <c r="J173" s="11" t="inlineStr">
        <is>
          <t>#ERROR!</t>
        </is>
      </c>
      <c r="K173" s="11" t="inlineStr">
        <is>
          <t>#ERROR!</t>
        </is>
      </c>
      <c r="L173" s="11" t="inlineStr">
        <is>
          <t>#ERROR!</t>
        </is>
      </c>
      <c r="M173" s="11" t="n">
        <v>18</v>
      </c>
      <c r="N173" s="11" t="inlineStr">
        <is>
          <t>編號</t>
        </is>
      </c>
      <c r="O173" s="11" t="inlineStr">
        <is>
          <t>#ERROR!</t>
        </is>
      </c>
      <c r="P173" s="11" t="inlineStr">
        <is>
          <t>#ERROR!</t>
        </is>
      </c>
      <c r="Q173" s="11" t="inlineStr">
        <is>
          <t>#ERROR!</t>
        </is>
      </c>
      <c r="R173" s="11" t="inlineStr">
        <is>
          <t>#ERROR!</t>
        </is>
      </c>
      <c r="S173" s="11" t="n">
        <v>18</v>
      </c>
      <c r="T173" s="11" t="inlineStr">
        <is>
          <t>編號</t>
        </is>
      </c>
      <c r="U173" s="11" t="inlineStr">
        <is>
          <t>#ERROR!</t>
        </is>
      </c>
      <c r="V173" s="11" t="inlineStr">
        <is>
          <t>#ERROR!</t>
        </is>
      </c>
      <c r="W173" s="11" t="inlineStr">
        <is>
          <t>#ERROR!</t>
        </is>
      </c>
      <c r="X173" s="11" t="inlineStr">
        <is>
          <t>#ERROR!</t>
        </is>
      </c>
      <c r="Y173" s="11" t="n">
        <v>18</v>
      </c>
      <c r="Z173" s="11" t="inlineStr">
        <is>
          <t>編號</t>
        </is>
      </c>
      <c r="AA173" s="11" t="inlineStr">
        <is>
          <t>#ERROR!</t>
        </is>
      </c>
      <c r="AB173" s="11" t="inlineStr">
        <is>
          <t>#ERROR!</t>
        </is>
      </c>
      <c r="AC173" s="11" t="inlineStr">
        <is>
          <t>#ERROR!</t>
        </is>
      </c>
      <c r="AD173" s="11" t="inlineStr">
        <is>
          <t>#ERROR!</t>
        </is>
      </c>
      <c r="AE173" s="11" t="n">
        <v>18</v>
      </c>
      <c r="AF173" s="11" t="inlineStr">
        <is>
          <t>編號</t>
        </is>
      </c>
      <c r="AG173" s="11" t="inlineStr">
        <is>
          <t>#ERROR!</t>
        </is>
      </c>
      <c r="AH173" s="11" t="inlineStr">
        <is>
          <t>#ERROR!</t>
        </is>
      </c>
      <c r="AI173" s="11" t="inlineStr">
        <is>
          <t>#ERROR!</t>
        </is>
      </c>
      <c r="AJ173" s="11" t="inlineStr">
        <is>
          <t>#ERROR!</t>
        </is>
      </c>
    </row>
    <row customHeight="1" ht="24.75" r="174" s="29">
      <c r="A174" s="221" t="n"/>
      <c r="B174" s="11" t="inlineStr">
        <is>
          <t>學校</t>
        </is>
      </c>
      <c r="C174" s="11" t="inlineStr">
        <is>
          <t>#ERROR!</t>
        </is>
      </c>
      <c r="D174" s="11" t="inlineStr">
        <is>
          <t>#ERROR!</t>
        </is>
      </c>
      <c r="E174" s="11" t="inlineStr">
        <is>
          <t>#ERROR!</t>
        </is>
      </c>
      <c r="F174" s="11" t="inlineStr">
        <is>
          <t>#ERROR!</t>
        </is>
      </c>
      <c r="G174" s="221" t="n"/>
      <c r="H174" s="11" t="inlineStr">
        <is>
          <t>學校</t>
        </is>
      </c>
      <c r="I174" s="11" t="inlineStr">
        <is>
          <t>#ERROR!</t>
        </is>
      </c>
      <c r="J174" s="11" t="inlineStr">
        <is>
          <t>#ERROR!</t>
        </is>
      </c>
      <c r="K174" s="11" t="inlineStr">
        <is>
          <t>#ERROR!</t>
        </is>
      </c>
      <c r="L174" s="11" t="inlineStr">
        <is>
          <t>#ERROR!</t>
        </is>
      </c>
      <c r="M174" s="221" t="n"/>
      <c r="N174" s="11" t="inlineStr">
        <is>
          <t>學校</t>
        </is>
      </c>
      <c r="O174" s="11" t="inlineStr">
        <is>
          <t>#ERROR!</t>
        </is>
      </c>
      <c r="P174" s="11" t="inlineStr">
        <is>
          <t>#ERROR!</t>
        </is>
      </c>
      <c r="Q174" s="11" t="inlineStr">
        <is>
          <t>#ERROR!</t>
        </is>
      </c>
      <c r="R174" s="11" t="inlineStr">
        <is>
          <t>#ERROR!</t>
        </is>
      </c>
      <c r="S174" s="221" t="n"/>
      <c r="T174" s="11" t="inlineStr">
        <is>
          <t>學校</t>
        </is>
      </c>
      <c r="U174" s="11" t="inlineStr">
        <is>
          <t>#ERROR!</t>
        </is>
      </c>
      <c r="V174" s="11" t="inlineStr">
        <is>
          <t>#ERROR!</t>
        </is>
      </c>
      <c r="W174" s="11" t="inlineStr">
        <is>
          <t>#ERROR!</t>
        </is>
      </c>
      <c r="X174" s="11" t="inlineStr">
        <is>
          <t>#ERROR!</t>
        </is>
      </c>
      <c r="Y174" s="221" t="n"/>
      <c r="Z174" s="11" t="inlineStr">
        <is>
          <t>學校</t>
        </is>
      </c>
      <c r="AA174" s="11" t="inlineStr">
        <is>
          <t>#ERROR!</t>
        </is>
      </c>
      <c r="AB174" s="11" t="inlineStr">
        <is>
          <t>#ERROR!</t>
        </is>
      </c>
      <c r="AC174" s="11" t="inlineStr">
        <is>
          <t>#ERROR!</t>
        </is>
      </c>
      <c r="AD174" s="11" t="inlineStr">
        <is>
          <t>#ERROR!</t>
        </is>
      </c>
      <c r="AE174" s="221" t="n"/>
      <c r="AF174" s="11" t="inlineStr">
        <is>
          <t>學校</t>
        </is>
      </c>
      <c r="AG174" s="11" t="inlineStr">
        <is>
          <t>#ERROR!</t>
        </is>
      </c>
      <c r="AH174" s="11" t="inlineStr">
        <is>
          <t>#ERROR!</t>
        </is>
      </c>
      <c r="AI174" s="11" t="inlineStr">
        <is>
          <t>#ERROR!</t>
        </is>
      </c>
      <c r="AJ174" s="11" t="inlineStr">
        <is>
          <t>#ERROR!</t>
        </is>
      </c>
    </row>
    <row customHeight="1" ht="24.75" r="175" s="29">
      <c r="A175" s="221" t="n"/>
      <c r="B175" s="11" t="inlineStr">
        <is>
          <t>姓名</t>
        </is>
      </c>
      <c r="C175" s="11" t="inlineStr">
        <is>
          <t>#ERROR!</t>
        </is>
      </c>
      <c r="D175" s="11" t="inlineStr">
        <is>
          <t>#ERROR!</t>
        </is>
      </c>
      <c r="E175" s="11" t="inlineStr">
        <is>
          <t>#ERROR!</t>
        </is>
      </c>
      <c r="F175" s="11" t="inlineStr">
        <is>
          <t>#ERROR!</t>
        </is>
      </c>
      <c r="G175" s="221" t="n"/>
      <c r="H175" s="11" t="inlineStr">
        <is>
          <t>姓名</t>
        </is>
      </c>
      <c r="I175" s="11" t="inlineStr">
        <is>
          <t>#ERROR!</t>
        </is>
      </c>
      <c r="J175" s="11" t="inlineStr">
        <is>
          <t>#ERROR!</t>
        </is>
      </c>
      <c r="K175" s="11" t="inlineStr">
        <is>
          <t>#ERROR!</t>
        </is>
      </c>
      <c r="L175" s="11" t="inlineStr">
        <is>
          <t>#ERROR!</t>
        </is>
      </c>
      <c r="M175" s="221" t="n"/>
      <c r="N175" s="11" t="inlineStr">
        <is>
          <t>姓名</t>
        </is>
      </c>
      <c r="O175" s="11" t="inlineStr">
        <is>
          <t>#ERROR!</t>
        </is>
      </c>
      <c r="P175" s="11" t="inlineStr">
        <is>
          <t>#ERROR!</t>
        </is>
      </c>
      <c r="Q175" s="11" t="inlineStr">
        <is>
          <t>#ERROR!</t>
        </is>
      </c>
      <c r="R175" s="11" t="inlineStr">
        <is>
          <t>#ERROR!</t>
        </is>
      </c>
      <c r="S175" s="221" t="n"/>
      <c r="T175" s="11" t="inlineStr">
        <is>
          <t>姓名</t>
        </is>
      </c>
      <c r="U175" s="11" t="inlineStr">
        <is>
          <t>#ERROR!</t>
        </is>
      </c>
      <c r="V175" s="11" t="inlineStr">
        <is>
          <t>#ERROR!</t>
        </is>
      </c>
      <c r="W175" s="11" t="inlineStr">
        <is>
          <t>#ERROR!</t>
        </is>
      </c>
      <c r="X175" s="11" t="inlineStr">
        <is>
          <t>#ERROR!</t>
        </is>
      </c>
      <c r="Y175" s="221" t="n"/>
      <c r="Z175" s="11" t="inlineStr">
        <is>
          <t>姓名</t>
        </is>
      </c>
      <c r="AA175" s="11" t="inlineStr">
        <is>
          <t>#ERROR!</t>
        </is>
      </c>
      <c r="AB175" s="11" t="inlineStr">
        <is>
          <t>#ERROR!</t>
        </is>
      </c>
      <c r="AC175" s="11" t="inlineStr">
        <is>
          <t>#ERROR!</t>
        </is>
      </c>
      <c r="AD175" s="11" t="inlineStr">
        <is>
          <t>#ERROR!</t>
        </is>
      </c>
      <c r="AE175" s="221" t="n"/>
      <c r="AF175" s="11" t="inlineStr">
        <is>
          <t>姓名</t>
        </is>
      </c>
      <c r="AG175" s="11" t="inlineStr">
        <is>
          <t>#ERROR!</t>
        </is>
      </c>
      <c r="AH175" s="11" t="inlineStr">
        <is>
          <t>#ERROR!</t>
        </is>
      </c>
      <c r="AI175" s="11" t="inlineStr">
        <is>
          <t>#ERROR!</t>
        </is>
      </c>
      <c r="AJ175" s="11" t="inlineStr">
        <is>
          <t>#ERROR!</t>
        </is>
      </c>
    </row>
    <row customHeight="1" ht="30" r="176" s="29">
      <c r="A176" s="154" t="n"/>
      <c r="B176" s="11" t="inlineStr">
        <is>
          <t>成績</t>
        </is>
      </c>
      <c r="C176" s="11" t="n"/>
      <c r="D176" s="11" t="n"/>
      <c r="E176" s="11" t="n"/>
      <c r="F176" s="11" t="n"/>
      <c r="G176" s="154" t="n"/>
      <c r="H176" s="11" t="inlineStr">
        <is>
          <t>成績</t>
        </is>
      </c>
      <c r="I176" s="11" t="n"/>
      <c r="J176" s="11" t="n"/>
      <c r="K176" s="11" t="n"/>
      <c r="L176" s="11" t="n"/>
      <c r="M176" s="154" t="n"/>
      <c r="N176" s="11" t="inlineStr">
        <is>
          <t>成績</t>
        </is>
      </c>
      <c r="O176" s="11" t="n"/>
      <c r="P176" s="11" t="n"/>
      <c r="Q176" s="11" t="n"/>
      <c r="R176" s="11" t="n"/>
      <c r="S176" s="154" t="n"/>
      <c r="T176" s="11" t="inlineStr">
        <is>
          <t>成績</t>
        </is>
      </c>
      <c r="U176" s="11" t="n"/>
      <c r="V176" s="11" t="n"/>
      <c r="W176" s="11" t="n"/>
      <c r="X176" s="11" t="n"/>
      <c r="Y176" s="154" t="n"/>
      <c r="Z176" s="11" t="inlineStr">
        <is>
          <t>成績</t>
        </is>
      </c>
      <c r="AA176" s="11" t="n"/>
      <c r="AB176" s="11" t="n"/>
      <c r="AC176" s="11" t="n"/>
      <c r="AD176" s="11" t="n"/>
      <c r="AE176" s="154" t="n"/>
      <c r="AF176" s="11" t="inlineStr">
        <is>
          <t>成績</t>
        </is>
      </c>
      <c r="AG176" s="11" t="n"/>
      <c r="AH176" s="11" t="n"/>
      <c r="AI176" s="11" t="n"/>
      <c r="AJ176" s="11" t="n"/>
    </row>
    <row customHeight="1" ht="12" r="177" s="29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</row>
    <row customHeight="1" ht="24.75" r="178" s="29">
      <c r="A178" s="11" t="n"/>
      <c r="B178" s="11" t="n"/>
      <c r="C178" s="11" t="n"/>
      <c r="D178" s="11" t="n"/>
      <c r="E178" s="11" t="n"/>
      <c r="F178" s="11" t="n"/>
      <c r="G178" s="11" t="n"/>
      <c r="H178" s="11" t="n"/>
      <c r="I178" s="11" t="n"/>
      <c r="J178" s="11" t="n"/>
      <c r="K178" s="11" t="n"/>
      <c r="L178" s="11" t="n"/>
      <c r="M178" s="11" t="n"/>
      <c r="N178" s="11" t="n"/>
      <c r="O178" s="11" t="n"/>
      <c r="P178" s="11" t="n"/>
      <c r="Q178" s="11" t="n"/>
      <c r="R178" s="11" t="n"/>
      <c r="S178" s="11" t="n"/>
      <c r="T178" s="11" t="n"/>
      <c r="U178" s="11" t="n"/>
      <c r="V178" s="11" t="n"/>
      <c r="W178" s="11" t="n"/>
      <c r="X178" s="11" t="n"/>
      <c r="Y178" s="11" t="n"/>
      <c r="Z178" s="11" t="n"/>
      <c r="AA178" s="11" t="n"/>
      <c r="AB178" s="11" t="n"/>
      <c r="AC178" s="11" t="n"/>
      <c r="AD178" s="11" t="n"/>
      <c r="AE178" s="11" t="n"/>
      <c r="AF178" s="11" t="n"/>
      <c r="AG178" s="11" t="n"/>
      <c r="AH178" s="11" t="n"/>
      <c r="AI178" s="11" t="n"/>
      <c r="AJ178" s="11" t="n"/>
    </row>
    <row customHeight="1" ht="24.75" r="179" s="29">
      <c r="A179" s="221" t="n"/>
      <c r="B179" s="11" t="n"/>
      <c r="C179" s="11" t="n"/>
      <c r="D179" s="11" t="n"/>
      <c r="E179" s="11" t="n"/>
      <c r="F179" s="11" t="n"/>
      <c r="G179" s="221" t="n"/>
      <c r="H179" s="11" t="n"/>
      <c r="I179" s="11" t="n"/>
      <c r="J179" s="11" t="n"/>
      <c r="K179" s="11" t="n"/>
      <c r="L179" s="11" t="n"/>
      <c r="M179" s="221" t="n"/>
      <c r="N179" s="11" t="n"/>
      <c r="O179" s="11" t="n"/>
      <c r="P179" s="11" t="n"/>
      <c r="Q179" s="11" t="n"/>
      <c r="R179" s="11" t="n"/>
      <c r="S179" s="221" t="n"/>
      <c r="T179" s="11" t="n"/>
      <c r="U179" s="11" t="n"/>
      <c r="V179" s="11" t="n"/>
      <c r="W179" s="11" t="n"/>
      <c r="X179" s="11" t="n"/>
      <c r="Y179" s="221" t="n"/>
      <c r="Z179" s="11" t="n"/>
      <c r="AA179" s="11" t="n"/>
      <c r="AB179" s="11" t="n"/>
      <c r="AC179" s="11" t="n"/>
      <c r="AD179" s="11" t="n"/>
      <c r="AE179" s="221" t="n"/>
      <c r="AF179" s="11" t="n"/>
      <c r="AG179" s="11" t="n"/>
      <c r="AH179" s="11" t="n"/>
      <c r="AI179" s="11" t="n"/>
      <c r="AJ179" s="11" t="n"/>
    </row>
    <row customHeight="1" ht="24.75" r="180" s="29">
      <c r="A180" s="221" t="n"/>
      <c r="B180" s="11" t="n"/>
      <c r="C180" s="11" t="n"/>
      <c r="D180" s="11" t="n"/>
      <c r="E180" s="11" t="n"/>
      <c r="F180" s="11" t="n"/>
      <c r="G180" s="221" t="n"/>
      <c r="H180" s="11" t="n"/>
      <c r="I180" s="11" t="n"/>
      <c r="J180" s="11" t="n"/>
      <c r="K180" s="11" t="n"/>
      <c r="L180" s="11" t="n"/>
      <c r="M180" s="221" t="n"/>
      <c r="N180" s="11" t="n"/>
      <c r="O180" s="11" t="n"/>
      <c r="P180" s="11" t="n"/>
      <c r="Q180" s="11" t="n"/>
      <c r="R180" s="11" t="n"/>
      <c r="S180" s="221" t="n"/>
      <c r="T180" s="11" t="n"/>
      <c r="U180" s="11" t="n"/>
      <c r="V180" s="11" t="n"/>
      <c r="W180" s="11" t="n"/>
      <c r="X180" s="11" t="n"/>
      <c r="Y180" s="221" t="n"/>
      <c r="Z180" s="11" t="n"/>
      <c r="AA180" s="11" t="n"/>
      <c r="AB180" s="11" t="n"/>
      <c r="AC180" s="11" t="n"/>
      <c r="AD180" s="11" t="n"/>
      <c r="AE180" s="221" t="n"/>
      <c r="AF180" s="11" t="n"/>
      <c r="AG180" s="11" t="n"/>
      <c r="AH180" s="11" t="n"/>
      <c r="AI180" s="11" t="n"/>
      <c r="AJ180" s="11" t="n"/>
    </row>
    <row customHeight="1" ht="30" r="181" s="29">
      <c r="A181" s="154" t="n"/>
      <c r="B181" s="11" t="n"/>
      <c r="C181" s="11" t="n"/>
      <c r="D181" s="11" t="n"/>
      <c r="E181" s="11" t="n"/>
      <c r="F181" s="11" t="n"/>
      <c r="G181" s="154" t="n"/>
      <c r="H181" s="11" t="n"/>
      <c r="I181" s="11" t="n"/>
      <c r="J181" s="11" t="n"/>
      <c r="K181" s="11" t="n"/>
      <c r="L181" s="11" t="n"/>
      <c r="M181" s="154" t="n"/>
      <c r="N181" s="11" t="n"/>
      <c r="O181" s="11" t="n"/>
      <c r="P181" s="11" t="n"/>
      <c r="Q181" s="11" t="n"/>
      <c r="R181" s="11" t="n"/>
      <c r="S181" s="154" t="n"/>
      <c r="T181" s="11" t="n"/>
      <c r="U181" s="11" t="n"/>
      <c r="V181" s="11" t="n"/>
      <c r="W181" s="11" t="n"/>
      <c r="X181" s="11" t="n"/>
      <c r="Y181" s="154" t="n"/>
      <c r="Z181" s="11" t="n"/>
      <c r="AA181" s="11" t="n"/>
      <c r="AB181" s="11" t="n"/>
      <c r="AC181" s="11" t="n"/>
      <c r="AD181" s="11" t="n"/>
      <c r="AE181" s="154" t="n"/>
      <c r="AF181" s="11" t="n"/>
      <c r="AG181" s="11" t="n"/>
      <c r="AH181" s="11" t="n"/>
      <c r="AI181" s="11" t="n"/>
      <c r="AJ181" s="11" t="n"/>
    </row>
    <row customHeight="1" ht="12" r="182" s="29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</row>
    <row customHeight="1" ht="24.75" r="183" s="29">
      <c r="A183" s="11" t="n"/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1" t="n"/>
      <c r="L183" s="11" t="n"/>
      <c r="M183" s="11" t="n"/>
      <c r="N183" s="11" t="n"/>
      <c r="O183" s="11" t="n"/>
      <c r="P183" s="11" t="n"/>
      <c r="Q183" s="11" t="n"/>
      <c r="R183" s="11" t="n"/>
      <c r="S183" s="11" t="n"/>
      <c r="T183" s="11" t="n"/>
      <c r="U183" s="11" t="n"/>
      <c r="V183" s="11" t="n"/>
      <c r="W183" s="11" t="n"/>
      <c r="X183" s="11" t="n"/>
      <c r="Y183" s="11" t="n"/>
      <c r="Z183" s="11" t="n"/>
      <c r="AA183" s="11" t="n"/>
      <c r="AB183" s="11" t="n"/>
      <c r="AC183" s="11" t="n"/>
      <c r="AD183" s="11" t="n"/>
      <c r="AE183" s="11" t="n"/>
      <c r="AF183" s="11" t="n"/>
      <c r="AG183" s="11" t="n"/>
      <c r="AH183" s="11" t="n"/>
      <c r="AI183" s="11" t="n"/>
      <c r="AJ183" s="11" t="n"/>
    </row>
    <row customHeight="1" ht="24.75" r="184" s="29">
      <c r="A184" s="221" t="n"/>
      <c r="B184" s="11" t="n"/>
      <c r="C184" s="11" t="n"/>
      <c r="D184" s="11" t="n"/>
      <c r="E184" s="11" t="n"/>
      <c r="F184" s="11" t="n"/>
      <c r="G184" s="221" t="n"/>
      <c r="H184" s="11" t="n"/>
      <c r="I184" s="11" t="n"/>
      <c r="J184" s="11" t="n"/>
      <c r="K184" s="11" t="n"/>
      <c r="L184" s="11" t="n"/>
      <c r="M184" s="221" t="n"/>
      <c r="N184" s="11" t="n"/>
      <c r="O184" s="11" t="n"/>
      <c r="P184" s="11" t="n"/>
      <c r="Q184" s="11" t="n"/>
      <c r="R184" s="11" t="n"/>
      <c r="S184" s="221" t="n"/>
      <c r="T184" s="11" t="n"/>
      <c r="U184" s="11" t="n"/>
      <c r="V184" s="11" t="n"/>
      <c r="W184" s="11" t="n"/>
      <c r="X184" s="11" t="n"/>
      <c r="Y184" s="221" t="n"/>
      <c r="Z184" s="11" t="n"/>
      <c r="AA184" s="11" t="n"/>
      <c r="AB184" s="11" t="n"/>
      <c r="AC184" s="11" t="n"/>
      <c r="AD184" s="11" t="n"/>
      <c r="AE184" s="221" t="n"/>
      <c r="AF184" s="11" t="n"/>
      <c r="AG184" s="11" t="n"/>
      <c r="AH184" s="11" t="n"/>
      <c r="AI184" s="11" t="n"/>
      <c r="AJ184" s="11" t="n"/>
    </row>
    <row customHeight="1" ht="24.75" r="185" s="29">
      <c r="A185" s="221" t="n"/>
      <c r="B185" s="11" t="n"/>
      <c r="C185" s="11" t="n"/>
      <c r="D185" s="11" t="n"/>
      <c r="E185" s="11" t="n"/>
      <c r="F185" s="11" t="n"/>
      <c r="G185" s="221" t="n"/>
      <c r="H185" s="11" t="n"/>
      <c r="I185" s="11" t="n"/>
      <c r="J185" s="11" t="n"/>
      <c r="K185" s="11" t="n"/>
      <c r="L185" s="11" t="n"/>
      <c r="M185" s="221" t="n"/>
      <c r="N185" s="11" t="n"/>
      <c r="O185" s="11" t="n"/>
      <c r="P185" s="11" t="n"/>
      <c r="Q185" s="11" t="n"/>
      <c r="R185" s="11" t="n"/>
      <c r="S185" s="221" t="n"/>
      <c r="T185" s="11" t="n"/>
      <c r="U185" s="11" t="n"/>
      <c r="V185" s="11" t="n"/>
      <c r="W185" s="11" t="n"/>
      <c r="X185" s="11" t="n"/>
      <c r="Y185" s="221" t="n"/>
      <c r="Z185" s="11" t="n"/>
      <c r="AA185" s="11" t="n"/>
      <c r="AB185" s="11" t="n"/>
      <c r="AC185" s="11" t="n"/>
      <c r="AD185" s="11" t="n"/>
      <c r="AE185" s="221" t="n"/>
      <c r="AF185" s="11" t="n"/>
      <c r="AG185" s="11" t="n"/>
      <c r="AH185" s="11" t="n"/>
      <c r="AI185" s="11" t="n"/>
      <c r="AJ185" s="11" t="n"/>
    </row>
    <row customHeight="1" ht="30" r="186" s="29">
      <c r="A186" s="154" t="n"/>
      <c r="B186" s="11" t="n"/>
      <c r="C186" s="11" t="n"/>
      <c r="D186" s="11" t="n"/>
      <c r="E186" s="11" t="n"/>
      <c r="F186" s="11" t="n"/>
      <c r="G186" s="154" t="n"/>
      <c r="H186" s="11" t="n"/>
      <c r="I186" s="11" t="n"/>
      <c r="J186" s="11" t="n"/>
      <c r="K186" s="11" t="n"/>
      <c r="L186" s="11" t="n"/>
      <c r="M186" s="154" t="n"/>
      <c r="N186" s="11" t="n"/>
      <c r="O186" s="11" t="n"/>
      <c r="P186" s="11" t="n"/>
      <c r="Q186" s="11" t="n"/>
      <c r="R186" s="11" t="n"/>
      <c r="S186" s="154" t="n"/>
      <c r="T186" s="11" t="n"/>
      <c r="U186" s="11" t="n"/>
      <c r="V186" s="11" t="n"/>
      <c r="W186" s="11" t="n"/>
      <c r="X186" s="11" t="n"/>
      <c r="Y186" s="154" t="n"/>
      <c r="Z186" s="11" t="n"/>
      <c r="AA186" s="11" t="n"/>
      <c r="AB186" s="11" t="n"/>
      <c r="AC186" s="11" t="n"/>
      <c r="AD186" s="11" t="n"/>
      <c r="AE186" s="154" t="n"/>
      <c r="AF186" s="11" t="n"/>
      <c r="AG186" s="11" t="n"/>
      <c r="AH186" s="11" t="n"/>
      <c r="AI186" s="11" t="n"/>
      <c r="AJ186" s="11" t="n"/>
    </row>
    <row customHeight="1" ht="12" r="187" s="29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</row>
    <row customHeight="1" ht="24.75" r="188" s="29">
      <c r="A188" s="11" t="n"/>
      <c r="B188" s="11" t="n"/>
      <c r="C188" s="11" t="n"/>
      <c r="D188" s="11" t="n"/>
      <c r="E188" s="11" t="n"/>
      <c r="F188" s="11" t="n"/>
      <c r="G188" s="11" t="n"/>
      <c r="H188" s="11" t="n"/>
      <c r="I188" s="11" t="n"/>
      <c r="J188" s="11" t="n"/>
      <c r="K188" s="11" t="n"/>
      <c r="L188" s="11" t="n"/>
      <c r="M188" s="11" t="n"/>
      <c r="N188" s="11" t="n"/>
      <c r="O188" s="11" t="n"/>
      <c r="P188" s="11" t="n"/>
      <c r="Q188" s="11" t="n"/>
      <c r="R188" s="11" t="n"/>
      <c r="S188" s="11" t="n"/>
      <c r="T188" s="11" t="n"/>
      <c r="U188" s="11" t="n"/>
      <c r="V188" s="11" t="n"/>
      <c r="W188" s="11" t="n"/>
      <c r="X188" s="11" t="n"/>
      <c r="Y188" s="11" t="n"/>
      <c r="Z188" s="11" t="n"/>
      <c r="AA188" s="11" t="n"/>
      <c r="AB188" s="11" t="n"/>
      <c r="AC188" s="11" t="n"/>
      <c r="AD188" s="11" t="n"/>
      <c r="AE188" s="11" t="n"/>
      <c r="AF188" s="11" t="n"/>
      <c r="AG188" s="11" t="n"/>
      <c r="AH188" s="11" t="n"/>
      <c r="AI188" s="11" t="n"/>
      <c r="AJ188" s="11" t="n"/>
    </row>
    <row customHeight="1" ht="24.75" r="189" s="29">
      <c r="A189" s="221" t="n"/>
      <c r="B189" s="11" t="n"/>
      <c r="C189" s="11" t="n"/>
      <c r="D189" s="11" t="n"/>
      <c r="E189" s="11" t="n"/>
      <c r="F189" s="11" t="n"/>
      <c r="G189" s="221" t="n"/>
      <c r="H189" s="11" t="n"/>
      <c r="I189" s="11" t="n"/>
      <c r="J189" s="11" t="n"/>
      <c r="K189" s="11" t="n"/>
      <c r="L189" s="11" t="n"/>
      <c r="M189" s="221" t="n"/>
      <c r="N189" s="11" t="n"/>
      <c r="O189" s="11" t="n"/>
      <c r="P189" s="11" t="n"/>
      <c r="Q189" s="11" t="n"/>
      <c r="R189" s="11" t="n"/>
      <c r="S189" s="221" t="n"/>
      <c r="T189" s="11" t="n"/>
      <c r="U189" s="11" t="n"/>
      <c r="V189" s="11" t="n"/>
      <c r="W189" s="11" t="n"/>
      <c r="X189" s="11" t="n"/>
      <c r="Y189" s="221" t="n"/>
      <c r="Z189" s="11" t="n"/>
      <c r="AA189" s="11" t="n"/>
      <c r="AB189" s="11" t="n"/>
      <c r="AC189" s="11" t="n"/>
      <c r="AD189" s="11" t="n"/>
      <c r="AE189" s="221" t="n"/>
      <c r="AF189" s="11" t="n"/>
      <c r="AG189" s="11" t="n"/>
      <c r="AH189" s="11" t="n"/>
      <c r="AI189" s="11" t="n"/>
      <c r="AJ189" s="11" t="n"/>
    </row>
    <row customHeight="1" ht="24.75" r="190" s="29">
      <c r="A190" s="221" t="n"/>
      <c r="B190" s="11" t="n"/>
      <c r="C190" s="11" t="n"/>
      <c r="D190" s="11" t="n"/>
      <c r="E190" s="11" t="n"/>
      <c r="F190" s="11" t="n"/>
      <c r="G190" s="221" t="n"/>
      <c r="H190" s="11" t="n"/>
      <c r="I190" s="11" t="n"/>
      <c r="J190" s="11" t="n"/>
      <c r="K190" s="11" t="n"/>
      <c r="L190" s="11" t="n"/>
      <c r="M190" s="221" t="n"/>
      <c r="N190" s="11" t="n"/>
      <c r="O190" s="11" t="n"/>
      <c r="P190" s="11" t="n"/>
      <c r="Q190" s="11" t="n"/>
      <c r="R190" s="11" t="n"/>
      <c r="S190" s="221" t="n"/>
      <c r="T190" s="11" t="n"/>
      <c r="U190" s="11" t="n"/>
      <c r="V190" s="11" t="n"/>
      <c r="W190" s="11" t="n"/>
      <c r="X190" s="11" t="n"/>
      <c r="Y190" s="221" t="n"/>
      <c r="Z190" s="11" t="n"/>
      <c r="AA190" s="11" t="n"/>
      <c r="AB190" s="11" t="n"/>
      <c r="AC190" s="11" t="n"/>
      <c r="AD190" s="11" t="n"/>
      <c r="AE190" s="221" t="n"/>
      <c r="AF190" s="11" t="n"/>
      <c r="AG190" s="11" t="n"/>
      <c r="AH190" s="11" t="n"/>
      <c r="AI190" s="11" t="n"/>
      <c r="AJ190" s="11" t="n"/>
    </row>
    <row customHeight="1" ht="30" r="191" s="29">
      <c r="A191" s="154" t="n"/>
      <c r="B191" s="11" t="n"/>
      <c r="C191" s="11" t="n"/>
      <c r="D191" s="11" t="n"/>
      <c r="E191" s="11" t="n"/>
      <c r="F191" s="11" t="n"/>
      <c r="G191" s="154" t="n"/>
      <c r="H191" s="11" t="n"/>
      <c r="I191" s="11" t="n"/>
      <c r="J191" s="11" t="n"/>
      <c r="K191" s="11" t="n"/>
      <c r="L191" s="11" t="n"/>
      <c r="M191" s="154" t="n"/>
      <c r="N191" s="11" t="n"/>
      <c r="O191" s="11" t="n"/>
      <c r="P191" s="11" t="n"/>
      <c r="Q191" s="11" t="n"/>
      <c r="R191" s="11" t="n"/>
      <c r="S191" s="154" t="n"/>
      <c r="T191" s="11" t="n"/>
      <c r="U191" s="11" t="n"/>
      <c r="V191" s="11" t="n"/>
      <c r="W191" s="11" t="n"/>
      <c r="X191" s="11" t="n"/>
      <c r="Y191" s="154" t="n"/>
      <c r="Z191" s="11" t="n"/>
      <c r="AA191" s="11" t="n"/>
      <c r="AB191" s="11" t="n"/>
      <c r="AC191" s="11" t="n"/>
      <c r="AD191" s="11" t="n"/>
      <c r="AE191" s="154" t="n"/>
      <c r="AF191" s="11" t="n"/>
      <c r="AG191" s="11" t="n"/>
      <c r="AH191" s="11" t="n"/>
      <c r="AI191" s="11" t="n"/>
      <c r="AJ191" s="11" t="n"/>
    </row>
    <row customHeight="1" ht="42" r="192" s="29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</row>
    <row customHeight="1" ht="30" r="193" s="29">
      <c r="A193" s="75" t="inlineStr">
        <is>
          <t>分組表</t>
        </is>
      </c>
      <c r="G193" s="75" t="inlineStr">
        <is>
          <t>分組表</t>
        </is>
      </c>
      <c r="M193" s="75" t="inlineStr">
        <is>
          <t>分組表</t>
        </is>
      </c>
      <c r="S193" s="75" t="inlineStr">
        <is>
          <t>分組表</t>
        </is>
      </c>
      <c r="Y193" s="75" t="inlineStr">
        <is>
          <t>分組表</t>
        </is>
      </c>
      <c r="AE193" s="75" t="inlineStr">
        <is>
          <t>分組表</t>
        </is>
      </c>
    </row>
    <row customHeight="1" ht="24.75" r="194" s="29">
      <c r="A194" s="76">
        <f>A$2</f>
        <v/>
      </c>
      <c r="B194" s="76" t="n"/>
      <c r="C194" s="76" t="n"/>
      <c r="D194" s="76" t="n"/>
      <c r="E194" s="76" t="n"/>
      <c r="F194" s="77" t="n">
        <v>100</v>
      </c>
      <c r="G194" s="76">
        <f>G$2</f>
        <v/>
      </c>
      <c r="H194" s="76" t="n"/>
      <c r="I194" s="76" t="n"/>
      <c r="J194" s="76" t="n"/>
      <c r="K194" s="76" t="n"/>
      <c r="L194" s="77" t="n">
        <v>100</v>
      </c>
      <c r="M194" s="76">
        <f>M$2</f>
        <v/>
      </c>
      <c r="N194" s="76" t="n"/>
      <c r="O194" s="76" t="n"/>
      <c r="P194" s="76" t="n"/>
      <c r="Q194" s="76" t="n"/>
      <c r="R194" s="77" t="n">
        <v>100</v>
      </c>
      <c r="S194" s="76">
        <f>S$2</f>
        <v/>
      </c>
      <c r="T194" s="76" t="n"/>
      <c r="U194" s="76" t="n"/>
      <c r="V194" s="76" t="n"/>
      <c r="W194" s="76" t="n"/>
      <c r="X194" s="77" t="n">
        <v>100</v>
      </c>
      <c r="Y194" s="76">
        <f>Y$2</f>
        <v/>
      </c>
      <c r="Z194" s="76" t="n"/>
      <c r="AA194" s="76" t="n"/>
      <c r="AB194" s="76" t="n"/>
      <c r="AC194" s="76" t="n"/>
      <c r="AD194" s="77" t="n">
        <v>100</v>
      </c>
      <c r="AE194" s="76">
        <f>AE$2</f>
        <v/>
      </c>
      <c r="AF194" s="76" t="n"/>
      <c r="AG194" s="76" t="n"/>
      <c r="AH194" s="76" t="n"/>
      <c r="AI194" s="76" t="n"/>
      <c r="AJ194" s="77" t="n">
        <v>100</v>
      </c>
    </row>
    <row customHeight="1" ht="24.75" r="195" s="29">
      <c r="A195" s="11" t="n">
        <v>19</v>
      </c>
      <c r="B195" s="11" t="inlineStr">
        <is>
          <t>編號</t>
        </is>
      </c>
      <c r="C195" s="11" t="inlineStr">
        <is>
          <t>#ERROR!</t>
        </is>
      </c>
      <c r="D195" s="11" t="inlineStr">
        <is>
          <t>#ERROR!</t>
        </is>
      </c>
      <c r="E195" s="11" t="inlineStr">
        <is>
          <t>#ERROR!</t>
        </is>
      </c>
      <c r="F195" s="11" t="inlineStr">
        <is>
          <t>#ERROR!</t>
        </is>
      </c>
      <c r="G195" s="11" t="n">
        <v>19</v>
      </c>
      <c r="H195" s="11" t="inlineStr">
        <is>
          <t>編號</t>
        </is>
      </c>
      <c r="I195" s="11" t="inlineStr">
        <is>
          <t>#ERROR!</t>
        </is>
      </c>
      <c r="J195" s="11" t="inlineStr">
        <is>
          <t>#ERROR!</t>
        </is>
      </c>
      <c r="K195" s="11" t="inlineStr">
        <is>
          <t>#ERROR!</t>
        </is>
      </c>
      <c r="L195" s="11" t="inlineStr">
        <is>
          <t>#ERROR!</t>
        </is>
      </c>
      <c r="M195" s="11" t="n">
        <v>19</v>
      </c>
      <c r="N195" s="11" t="inlineStr">
        <is>
          <t>編號</t>
        </is>
      </c>
      <c r="O195" s="11" t="inlineStr">
        <is>
          <t>#ERROR!</t>
        </is>
      </c>
      <c r="P195" s="11" t="inlineStr">
        <is>
          <t>#ERROR!</t>
        </is>
      </c>
      <c r="Q195" s="11" t="inlineStr">
        <is>
          <t>#ERROR!</t>
        </is>
      </c>
      <c r="R195" s="11" t="inlineStr">
        <is>
          <t>#ERROR!</t>
        </is>
      </c>
      <c r="S195" s="11" t="n">
        <v>19</v>
      </c>
      <c r="T195" s="11" t="inlineStr">
        <is>
          <t>編號</t>
        </is>
      </c>
      <c r="U195" s="11" t="inlineStr">
        <is>
          <t>#ERROR!</t>
        </is>
      </c>
      <c r="V195" s="11" t="inlineStr">
        <is>
          <t>#ERROR!</t>
        </is>
      </c>
      <c r="W195" s="11" t="inlineStr">
        <is>
          <t>#ERROR!</t>
        </is>
      </c>
      <c r="X195" s="11" t="inlineStr">
        <is>
          <t>#ERROR!</t>
        </is>
      </c>
      <c r="Y195" s="11" t="n">
        <v>19</v>
      </c>
      <c r="Z195" s="11" t="inlineStr">
        <is>
          <t>編號</t>
        </is>
      </c>
      <c r="AA195" s="11" t="inlineStr">
        <is>
          <t>#ERROR!</t>
        </is>
      </c>
      <c r="AB195" s="11" t="inlineStr">
        <is>
          <t>#ERROR!</t>
        </is>
      </c>
      <c r="AC195" s="11" t="inlineStr">
        <is>
          <t>#ERROR!</t>
        </is>
      </c>
      <c r="AD195" s="11" t="inlineStr">
        <is>
          <t>#ERROR!</t>
        </is>
      </c>
      <c r="AE195" s="11" t="n">
        <v>19</v>
      </c>
      <c r="AF195" s="11" t="inlineStr">
        <is>
          <t>編號</t>
        </is>
      </c>
      <c r="AG195" s="11" t="inlineStr">
        <is>
          <t>#ERROR!</t>
        </is>
      </c>
      <c r="AH195" s="11" t="inlineStr">
        <is>
          <t>#ERROR!</t>
        </is>
      </c>
      <c r="AI195" s="11" t="inlineStr">
        <is>
          <t>#ERROR!</t>
        </is>
      </c>
      <c r="AJ195" s="11" t="inlineStr">
        <is>
          <t>#ERROR!</t>
        </is>
      </c>
    </row>
    <row customHeight="1" ht="24.75" r="196" s="29">
      <c r="A196" s="221" t="n"/>
      <c r="B196" s="11" t="inlineStr">
        <is>
          <t>學校</t>
        </is>
      </c>
      <c r="C196" s="11" t="inlineStr">
        <is>
          <t>#ERROR!</t>
        </is>
      </c>
      <c r="D196" s="11" t="inlineStr">
        <is>
          <t>#ERROR!</t>
        </is>
      </c>
      <c r="E196" s="11" t="inlineStr">
        <is>
          <t>#ERROR!</t>
        </is>
      </c>
      <c r="F196" s="11" t="inlineStr">
        <is>
          <t>#ERROR!</t>
        </is>
      </c>
      <c r="G196" s="221" t="n"/>
      <c r="H196" s="11" t="inlineStr">
        <is>
          <t>學校</t>
        </is>
      </c>
      <c r="I196" s="11" t="inlineStr">
        <is>
          <t>#ERROR!</t>
        </is>
      </c>
      <c r="J196" s="11" t="inlineStr">
        <is>
          <t>#ERROR!</t>
        </is>
      </c>
      <c r="K196" s="11" t="inlineStr">
        <is>
          <t>#ERROR!</t>
        </is>
      </c>
      <c r="L196" s="11" t="inlineStr">
        <is>
          <t>#ERROR!</t>
        </is>
      </c>
      <c r="M196" s="221" t="n"/>
      <c r="N196" s="11" t="inlineStr">
        <is>
          <t>學校</t>
        </is>
      </c>
      <c r="O196" s="11" t="inlineStr">
        <is>
          <t>#ERROR!</t>
        </is>
      </c>
      <c r="P196" s="11" t="inlineStr">
        <is>
          <t>#ERROR!</t>
        </is>
      </c>
      <c r="Q196" s="11" t="inlineStr">
        <is>
          <t>#ERROR!</t>
        </is>
      </c>
      <c r="R196" s="11" t="inlineStr">
        <is>
          <t>#ERROR!</t>
        </is>
      </c>
      <c r="S196" s="221" t="n"/>
      <c r="T196" s="11" t="inlineStr">
        <is>
          <t>學校</t>
        </is>
      </c>
      <c r="U196" s="11" t="inlineStr">
        <is>
          <t>#ERROR!</t>
        </is>
      </c>
      <c r="V196" s="11" t="inlineStr">
        <is>
          <t>#ERROR!</t>
        </is>
      </c>
      <c r="W196" s="11" t="inlineStr">
        <is>
          <t>#ERROR!</t>
        </is>
      </c>
      <c r="X196" s="11" t="inlineStr">
        <is>
          <t>#ERROR!</t>
        </is>
      </c>
      <c r="Y196" s="221" t="n"/>
      <c r="Z196" s="11" t="inlineStr">
        <is>
          <t>學校</t>
        </is>
      </c>
      <c r="AA196" s="11" t="inlineStr">
        <is>
          <t>#ERROR!</t>
        </is>
      </c>
      <c r="AB196" s="11" t="inlineStr">
        <is>
          <t>#ERROR!</t>
        </is>
      </c>
      <c r="AC196" s="11" t="inlineStr">
        <is>
          <t>#ERROR!</t>
        </is>
      </c>
      <c r="AD196" s="11" t="inlineStr">
        <is>
          <t>#ERROR!</t>
        </is>
      </c>
      <c r="AE196" s="221" t="n"/>
      <c r="AF196" s="11" t="inlineStr">
        <is>
          <t>學校</t>
        </is>
      </c>
      <c r="AG196" s="11" t="inlineStr">
        <is>
          <t>#ERROR!</t>
        </is>
      </c>
      <c r="AH196" s="11" t="inlineStr">
        <is>
          <t>#ERROR!</t>
        </is>
      </c>
      <c r="AI196" s="11" t="inlineStr">
        <is>
          <t>#ERROR!</t>
        </is>
      </c>
      <c r="AJ196" s="11" t="inlineStr">
        <is>
          <t>#ERROR!</t>
        </is>
      </c>
    </row>
    <row customHeight="1" ht="24.75" r="197" s="29">
      <c r="A197" s="221" t="n"/>
      <c r="B197" s="11" t="inlineStr">
        <is>
          <t>姓名</t>
        </is>
      </c>
      <c r="C197" s="11" t="inlineStr">
        <is>
          <t>#ERROR!</t>
        </is>
      </c>
      <c r="D197" s="11" t="inlineStr">
        <is>
          <t>#ERROR!</t>
        </is>
      </c>
      <c r="E197" s="11" t="inlineStr">
        <is>
          <t>#ERROR!</t>
        </is>
      </c>
      <c r="F197" s="11" t="inlineStr">
        <is>
          <t>#ERROR!</t>
        </is>
      </c>
      <c r="G197" s="221" t="n"/>
      <c r="H197" s="11" t="inlineStr">
        <is>
          <t>姓名</t>
        </is>
      </c>
      <c r="I197" s="11" t="inlineStr">
        <is>
          <t>#ERROR!</t>
        </is>
      </c>
      <c r="J197" s="11" t="inlineStr">
        <is>
          <t>#ERROR!</t>
        </is>
      </c>
      <c r="K197" s="11" t="inlineStr">
        <is>
          <t>#ERROR!</t>
        </is>
      </c>
      <c r="L197" s="11" t="inlineStr">
        <is>
          <t>#ERROR!</t>
        </is>
      </c>
      <c r="M197" s="221" t="n"/>
      <c r="N197" s="11" t="inlineStr">
        <is>
          <t>姓名</t>
        </is>
      </c>
      <c r="O197" s="11" t="inlineStr">
        <is>
          <t>#ERROR!</t>
        </is>
      </c>
      <c r="P197" s="11" t="inlineStr">
        <is>
          <t>#ERROR!</t>
        </is>
      </c>
      <c r="Q197" s="11" t="inlineStr">
        <is>
          <t>#ERROR!</t>
        </is>
      </c>
      <c r="R197" s="11" t="inlineStr">
        <is>
          <t>#ERROR!</t>
        </is>
      </c>
      <c r="S197" s="221" t="n"/>
      <c r="T197" s="11" t="inlineStr">
        <is>
          <t>姓名</t>
        </is>
      </c>
      <c r="U197" s="11" t="inlineStr">
        <is>
          <t>#ERROR!</t>
        </is>
      </c>
      <c r="V197" s="11" t="inlineStr">
        <is>
          <t>#ERROR!</t>
        </is>
      </c>
      <c r="W197" s="11" t="inlineStr">
        <is>
          <t>#ERROR!</t>
        </is>
      </c>
      <c r="X197" s="11" t="inlineStr">
        <is>
          <t>#ERROR!</t>
        </is>
      </c>
      <c r="Y197" s="221" t="n"/>
      <c r="Z197" s="11" t="inlineStr">
        <is>
          <t>姓名</t>
        </is>
      </c>
      <c r="AA197" s="11" t="inlineStr">
        <is>
          <t>#ERROR!</t>
        </is>
      </c>
      <c r="AB197" s="11" t="inlineStr">
        <is>
          <t>#ERROR!</t>
        </is>
      </c>
      <c r="AC197" s="11" t="inlineStr">
        <is>
          <t>#ERROR!</t>
        </is>
      </c>
      <c r="AD197" s="11" t="inlineStr">
        <is>
          <t>#ERROR!</t>
        </is>
      </c>
      <c r="AE197" s="221" t="n"/>
      <c r="AF197" s="11" t="inlineStr">
        <is>
          <t>姓名</t>
        </is>
      </c>
      <c r="AG197" s="11" t="inlineStr">
        <is>
          <t>#ERROR!</t>
        </is>
      </c>
      <c r="AH197" s="11" t="inlineStr">
        <is>
          <t>#ERROR!</t>
        </is>
      </c>
      <c r="AI197" s="11" t="inlineStr">
        <is>
          <t>#ERROR!</t>
        </is>
      </c>
      <c r="AJ197" s="11" t="inlineStr">
        <is>
          <t>#ERROR!</t>
        </is>
      </c>
    </row>
    <row customHeight="1" ht="30" r="198" s="29">
      <c r="A198" s="154" t="n"/>
      <c r="B198" s="11" t="inlineStr">
        <is>
          <t>成績</t>
        </is>
      </c>
      <c r="C198" s="11" t="inlineStr">
        <is>
          <t>#ERROR!</t>
        </is>
      </c>
      <c r="D198" s="11" t="inlineStr">
        <is>
          <t>#ERROR!</t>
        </is>
      </c>
      <c r="E198" s="11" t="inlineStr">
        <is>
          <t>#ERROR!</t>
        </is>
      </c>
      <c r="F198" s="11" t="inlineStr">
        <is>
          <t>#ERROR!</t>
        </is>
      </c>
      <c r="G198" s="154" t="n"/>
      <c r="H198" s="11" t="inlineStr">
        <is>
          <t>成績</t>
        </is>
      </c>
      <c r="I198" s="11" t="inlineStr">
        <is>
          <t>#ERROR!</t>
        </is>
      </c>
      <c r="J198" s="11" t="inlineStr">
        <is>
          <t>#ERROR!</t>
        </is>
      </c>
      <c r="K198" s="11" t="inlineStr">
        <is>
          <t>#ERROR!</t>
        </is>
      </c>
      <c r="L198" s="11" t="inlineStr">
        <is>
          <t>#ERROR!</t>
        </is>
      </c>
      <c r="M198" s="154" t="n"/>
      <c r="N198" s="11" t="inlineStr">
        <is>
          <t>成績</t>
        </is>
      </c>
      <c r="O198" s="11" t="inlineStr">
        <is>
          <t>#ERROR!</t>
        </is>
      </c>
      <c r="P198" s="11" t="inlineStr">
        <is>
          <t>#ERROR!</t>
        </is>
      </c>
      <c r="Q198" s="11" t="inlineStr">
        <is>
          <t>#ERROR!</t>
        </is>
      </c>
      <c r="R198" s="11" t="inlineStr">
        <is>
          <t>#ERROR!</t>
        </is>
      </c>
      <c r="S198" s="154" t="n"/>
      <c r="T198" s="11" t="inlineStr">
        <is>
          <t>成績</t>
        </is>
      </c>
      <c r="U198" s="11" t="inlineStr">
        <is>
          <t>#ERROR!</t>
        </is>
      </c>
      <c r="V198" s="11" t="inlineStr">
        <is>
          <t>#ERROR!</t>
        </is>
      </c>
      <c r="W198" s="11" t="inlineStr">
        <is>
          <t>#ERROR!</t>
        </is>
      </c>
      <c r="X198" s="11" t="inlineStr">
        <is>
          <t>#ERROR!</t>
        </is>
      </c>
      <c r="Y198" s="154" t="n"/>
      <c r="Z198" s="11" t="inlineStr">
        <is>
          <t>成績</t>
        </is>
      </c>
      <c r="AA198" s="11" t="inlineStr">
        <is>
          <t>#ERROR!</t>
        </is>
      </c>
      <c r="AB198" s="11" t="inlineStr">
        <is>
          <t>#ERROR!</t>
        </is>
      </c>
      <c r="AC198" s="11" t="inlineStr">
        <is>
          <t>#ERROR!</t>
        </is>
      </c>
      <c r="AD198" s="11" t="inlineStr">
        <is>
          <t>#ERROR!</t>
        </is>
      </c>
      <c r="AE198" s="154" t="n"/>
      <c r="AF198" s="11" t="inlineStr">
        <is>
          <t>成績</t>
        </is>
      </c>
      <c r="AG198" s="11" t="inlineStr">
        <is>
          <t>#ERROR!</t>
        </is>
      </c>
      <c r="AH198" s="11" t="inlineStr">
        <is>
          <t>#ERROR!</t>
        </is>
      </c>
      <c r="AI198" s="11" t="inlineStr">
        <is>
          <t>#ERROR!</t>
        </is>
      </c>
      <c r="AJ198" s="11" t="inlineStr">
        <is>
          <t>#ERROR!</t>
        </is>
      </c>
    </row>
    <row customHeight="1" ht="12" r="199" s="29">
      <c r="A199" s="3" t="n"/>
      <c r="B199" s="3" t="n"/>
      <c r="C199" s="11" t="inlineStr">
        <is>
          <t>#ERROR!</t>
        </is>
      </c>
      <c r="D199" s="11" t="inlineStr">
        <is>
          <t>#ERROR!</t>
        </is>
      </c>
      <c r="E199" s="11" t="inlineStr">
        <is>
          <t>#ERROR!</t>
        </is>
      </c>
      <c r="F199" s="11" t="inlineStr">
        <is>
          <t>#ERROR!</t>
        </is>
      </c>
      <c r="G199" s="3" t="n"/>
      <c r="H199" s="3" t="n"/>
      <c r="I199" s="11" t="inlineStr">
        <is>
          <t>#ERROR!</t>
        </is>
      </c>
      <c r="J199" s="11" t="inlineStr">
        <is>
          <t>#ERROR!</t>
        </is>
      </c>
      <c r="K199" s="11" t="inlineStr">
        <is>
          <t>#ERROR!</t>
        </is>
      </c>
      <c r="L199" s="11" t="inlineStr">
        <is>
          <t>#ERROR!</t>
        </is>
      </c>
      <c r="M199" s="3" t="n"/>
      <c r="N199" s="3" t="n"/>
      <c r="O199" s="11" t="inlineStr">
        <is>
          <t>#ERROR!</t>
        </is>
      </c>
      <c r="P199" s="11" t="inlineStr">
        <is>
          <t>#ERROR!</t>
        </is>
      </c>
      <c r="Q199" s="11" t="inlineStr">
        <is>
          <t>#ERROR!</t>
        </is>
      </c>
      <c r="R199" s="11" t="inlineStr">
        <is>
          <t>#ERROR!</t>
        </is>
      </c>
      <c r="S199" s="3" t="n"/>
      <c r="T199" s="3" t="n"/>
      <c r="U199" s="11" t="inlineStr">
        <is>
          <t>#ERROR!</t>
        </is>
      </c>
      <c r="V199" s="11" t="inlineStr">
        <is>
          <t>#ERROR!</t>
        </is>
      </c>
      <c r="W199" s="11" t="inlineStr">
        <is>
          <t>#ERROR!</t>
        </is>
      </c>
      <c r="X199" s="11" t="inlineStr">
        <is>
          <t>#ERROR!</t>
        </is>
      </c>
      <c r="Y199" s="3" t="n"/>
      <c r="Z199" s="3" t="n"/>
      <c r="AA199" s="11" t="inlineStr">
        <is>
          <t>#ERROR!</t>
        </is>
      </c>
      <c r="AB199" s="11" t="inlineStr">
        <is>
          <t>#ERROR!</t>
        </is>
      </c>
      <c r="AC199" s="11" t="inlineStr">
        <is>
          <t>#ERROR!</t>
        </is>
      </c>
      <c r="AD199" s="11" t="inlineStr">
        <is>
          <t>#ERROR!</t>
        </is>
      </c>
      <c r="AE199" s="3" t="n"/>
      <c r="AF199" s="3" t="n"/>
      <c r="AG199" s="11" t="inlineStr">
        <is>
          <t>#ERROR!</t>
        </is>
      </c>
      <c r="AH199" s="11" t="inlineStr">
        <is>
          <t>#ERROR!</t>
        </is>
      </c>
      <c r="AI199" s="11" t="inlineStr">
        <is>
          <t>#ERROR!</t>
        </is>
      </c>
      <c r="AJ199" s="11" t="inlineStr">
        <is>
          <t>#ERROR!</t>
        </is>
      </c>
    </row>
    <row customHeight="1" ht="24.75" r="200" s="29">
      <c r="A200" s="11">
        <f>A195+1</f>
        <v/>
      </c>
      <c r="B200" s="11" t="inlineStr">
        <is>
          <t>編號</t>
        </is>
      </c>
      <c r="C200" s="11" t="inlineStr">
        <is>
          <t>#ERROR!</t>
        </is>
      </c>
      <c r="D200" s="11" t="inlineStr">
        <is>
          <t>#ERROR!</t>
        </is>
      </c>
      <c r="E200" s="11" t="inlineStr">
        <is>
          <t>#ERROR!</t>
        </is>
      </c>
      <c r="F200" s="11" t="inlineStr">
        <is>
          <t>#ERROR!</t>
        </is>
      </c>
      <c r="G200" s="11">
        <f>G195+1</f>
        <v/>
      </c>
      <c r="H200" s="11" t="inlineStr">
        <is>
          <t>編號</t>
        </is>
      </c>
      <c r="I200" s="11" t="inlineStr">
        <is>
          <t>#ERROR!</t>
        </is>
      </c>
      <c r="J200" s="11" t="inlineStr">
        <is>
          <t>#ERROR!</t>
        </is>
      </c>
      <c r="K200" s="11" t="inlineStr">
        <is>
          <t>#ERROR!</t>
        </is>
      </c>
      <c r="L200" s="11" t="inlineStr">
        <is>
          <t>#ERROR!</t>
        </is>
      </c>
      <c r="M200" s="11">
        <f>M195+1</f>
        <v/>
      </c>
      <c r="N200" s="11" t="inlineStr">
        <is>
          <t>編號</t>
        </is>
      </c>
      <c r="O200" s="11" t="inlineStr">
        <is>
          <t>#ERROR!</t>
        </is>
      </c>
      <c r="P200" s="11" t="inlineStr">
        <is>
          <t>#ERROR!</t>
        </is>
      </c>
      <c r="Q200" s="11" t="inlineStr">
        <is>
          <t>#ERROR!</t>
        </is>
      </c>
      <c r="R200" s="11" t="inlineStr">
        <is>
          <t>#ERROR!</t>
        </is>
      </c>
      <c r="S200" s="11">
        <f>S195+1</f>
        <v/>
      </c>
      <c r="T200" s="11" t="inlineStr">
        <is>
          <t>編號</t>
        </is>
      </c>
      <c r="U200" s="11" t="inlineStr">
        <is>
          <t>#ERROR!</t>
        </is>
      </c>
      <c r="V200" s="11" t="inlineStr">
        <is>
          <t>#ERROR!</t>
        </is>
      </c>
      <c r="W200" s="11" t="inlineStr">
        <is>
          <t>#ERROR!</t>
        </is>
      </c>
      <c r="X200" s="11" t="inlineStr">
        <is>
          <t>#ERROR!</t>
        </is>
      </c>
      <c r="Y200" s="11">
        <f>Y195+1</f>
        <v/>
      </c>
      <c r="Z200" s="11" t="inlineStr">
        <is>
          <t>編號</t>
        </is>
      </c>
      <c r="AA200" s="11" t="inlineStr">
        <is>
          <t>#ERROR!</t>
        </is>
      </c>
      <c r="AB200" s="11" t="inlineStr">
        <is>
          <t>#ERROR!</t>
        </is>
      </c>
      <c r="AC200" s="11" t="inlineStr">
        <is>
          <t>#ERROR!</t>
        </is>
      </c>
      <c r="AD200" s="11" t="inlineStr">
        <is>
          <t>#ERROR!</t>
        </is>
      </c>
      <c r="AE200" s="11">
        <f>AE195+1</f>
        <v/>
      </c>
      <c r="AF200" s="11" t="inlineStr">
        <is>
          <t>編號</t>
        </is>
      </c>
      <c r="AG200" s="11" t="inlineStr">
        <is>
          <t>#ERROR!</t>
        </is>
      </c>
      <c r="AH200" s="11" t="inlineStr">
        <is>
          <t>#ERROR!</t>
        </is>
      </c>
      <c r="AI200" s="11" t="inlineStr">
        <is>
          <t>#ERROR!</t>
        </is>
      </c>
      <c r="AJ200" s="11" t="inlineStr">
        <is>
          <t>#ERROR!</t>
        </is>
      </c>
    </row>
    <row customHeight="1" ht="24.75" r="201" s="29">
      <c r="A201" s="221" t="n"/>
      <c r="B201" s="11" t="inlineStr">
        <is>
          <t>學校</t>
        </is>
      </c>
      <c r="C201" s="11" t="inlineStr">
        <is>
          <t>#ERROR!</t>
        </is>
      </c>
      <c r="D201" s="11" t="inlineStr">
        <is>
          <t>#ERROR!</t>
        </is>
      </c>
      <c r="E201" s="11" t="inlineStr">
        <is>
          <t>#ERROR!</t>
        </is>
      </c>
      <c r="F201" s="11" t="inlineStr">
        <is>
          <t>#ERROR!</t>
        </is>
      </c>
      <c r="G201" s="221" t="n"/>
      <c r="H201" s="11" t="inlineStr">
        <is>
          <t>學校</t>
        </is>
      </c>
      <c r="I201" s="11" t="inlineStr">
        <is>
          <t>#ERROR!</t>
        </is>
      </c>
      <c r="J201" s="11" t="inlineStr">
        <is>
          <t>#ERROR!</t>
        </is>
      </c>
      <c r="K201" s="11" t="inlineStr">
        <is>
          <t>#ERROR!</t>
        </is>
      </c>
      <c r="L201" s="11" t="inlineStr">
        <is>
          <t>#ERROR!</t>
        </is>
      </c>
      <c r="M201" s="221" t="n"/>
      <c r="N201" s="11" t="inlineStr">
        <is>
          <t>學校</t>
        </is>
      </c>
      <c r="O201" s="11" t="inlineStr">
        <is>
          <t>#ERROR!</t>
        </is>
      </c>
      <c r="P201" s="11" t="inlineStr">
        <is>
          <t>#ERROR!</t>
        </is>
      </c>
      <c r="Q201" s="11" t="inlineStr">
        <is>
          <t>#ERROR!</t>
        </is>
      </c>
      <c r="R201" s="11" t="inlineStr">
        <is>
          <t>#ERROR!</t>
        </is>
      </c>
      <c r="S201" s="221" t="n"/>
      <c r="T201" s="11" t="inlineStr">
        <is>
          <t>學校</t>
        </is>
      </c>
      <c r="U201" s="11" t="inlineStr">
        <is>
          <t>#ERROR!</t>
        </is>
      </c>
      <c r="V201" s="11" t="inlineStr">
        <is>
          <t>#ERROR!</t>
        </is>
      </c>
      <c r="W201" s="11" t="inlineStr">
        <is>
          <t>#ERROR!</t>
        </is>
      </c>
      <c r="X201" s="11" t="inlineStr">
        <is>
          <t>#ERROR!</t>
        </is>
      </c>
      <c r="Y201" s="221" t="n"/>
      <c r="Z201" s="11" t="inlineStr">
        <is>
          <t>學校</t>
        </is>
      </c>
      <c r="AA201" s="11" t="inlineStr">
        <is>
          <t>#ERROR!</t>
        </is>
      </c>
      <c r="AB201" s="11" t="inlineStr">
        <is>
          <t>#ERROR!</t>
        </is>
      </c>
      <c r="AC201" s="11" t="inlineStr">
        <is>
          <t>#ERROR!</t>
        </is>
      </c>
      <c r="AD201" s="11" t="inlineStr">
        <is>
          <t>#ERROR!</t>
        </is>
      </c>
      <c r="AE201" s="221" t="n"/>
      <c r="AF201" s="11" t="inlineStr">
        <is>
          <t>學校</t>
        </is>
      </c>
      <c r="AG201" s="11" t="inlineStr">
        <is>
          <t>#ERROR!</t>
        </is>
      </c>
      <c r="AH201" s="11" t="inlineStr">
        <is>
          <t>#ERROR!</t>
        </is>
      </c>
      <c r="AI201" s="11" t="inlineStr">
        <is>
          <t>#ERROR!</t>
        </is>
      </c>
      <c r="AJ201" s="11" t="inlineStr">
        <is>
          <t>#ERROR!</t>
        </is>
      </c>
    </row>
    <row customHeight="1" ht="24.75" r="202" s="29">
      <c r="A202" s="221" t="n"/>
      <c r="B202" s="11" t="inlineStr">
        <is>
          <t>姓名</t>
        </is>
      </c>
      <c r="C202" s="11" t="inlineStr">
        <is>
          <t>#ERROR!</t>
        </is>
      </c>
      <c r="D202" s="11" t="inlineStr">
        <is>
          <t>#ERROR!</t>
        </is>
      </c>
      <c r="E202" s="11" t="inlineStr">
        <is>
          <t>#ERROR!</t>
        </is>
      </c>
      <c r="F202" s="11" t="inlineStr">
        <is>
          <t>#ERROR!</t>
        </is>
      </c>
      <c r="G202" s="221" t="n"/>
      <c r="H202" s="11" t="inlineStr">
        <is>
          <t>姓名</t>
        </is>
      </c>
      <c r="I202" s="11" t="inlineStr">
        <is>
          <t>#ERROR!</t>
        </is>
      </c>
      <c r="J202" s="11" t="inlineStr">
        <is>
          <t>#ERROR!</t>
        </is>
      </c>
      <c r="K202" s="11" t="inlineStr">
        <is>
          <t>#ERROR!</t>
        </is>
      </c>
      <c r="L202" s="11" t="inlineStr">
        <is>
          <t>#ERROR!</t>
        </is>
      </c>
      <c r="M202" s="221" t="n"/>
      <c r="N202" s="11" t="inlineStr">
        <is>
          <t>姓名</t>
        </is>
      </c>
      <c r="O202" s="11" t="inlineStr">
        <is>
          <t>#ERROR!</t>
        </is>
      </c>
      <c r="P202" s="11" t="inlineStr">
        <is>
          <t>#ERROR!</t>
        </is>
      </c>
      <c r="Q202" s="11" t="inlineStr">
        <is>
          <t>#ERROR!</t>
        </is>
      </c>
      <c r="R202" s="11" t="inlineStr">
        <is>
          <t>#ERROR!</t>
        </is>
      </c>
      <c r="S202" s="221" t="n"/>
      <c r="T202" s="11" t="inlineStr">
        <is>
          <t>姓名</t>
        </is>
      </c>
      <c r="U202" s="11" t="inlineStr">
        <is>
          <t>#ERROR!</t>
        </is>
      </c>
      <c r="V202" s="11" t="inlineStr">
        <is>
          <t>#ERROR!</t>
        </is>
      </c>
      <c r="W202" s="11" t="inlineStr">
        <is>
          <t>#ERROR!</t>
        </is>
      </c>
      <c r="X202" s="11" t="inlineStr">
        <is>
          <t>#ERROR!</t>
        </is>
      </c>
      <c r="Y202" s="221" t="n"/>
      <c r="Z202" s="11" t="inlineStr">
        <is>
          <t>姓名</t>
        </is>
      </c>
      <c r="AA202" s="11" t="inlineStr">
        <is>
          <t>#ERROR!</t>
        </is>
      </c>
      <c r="AB202" s="11" t="inlineStr">
        <is>
          <t>#ERROR!</t>
        </is>
      </c>
      <c r="AC202" s="11" t="inlineStr">
        <is>
          <t>#ERROR!</t>
        </is>
      </c>
      <c r="AD202" s="11" t="inlineStr">
        <is>
          <t>#ERROR!</t>
        </is>
      </c>
      <c r="AE202" s="221" t="n"/>
      <c r="AF202" s="11" t="inlineStr">
        <is>
          <t>姓名</t>
        </is>
      </c>
      <c r="AG202" s="11" t="inlineStr">
        <is>
          <t>#ERROR!</t>
        </is>
      </c>
      <c r="AH202" s="11" t="inlineStr">
        <is>
          <t>#ERROR!</t>
        </is>
      </c>
      <c r="AI202" s="11" t="inlineStr">
        <is>
          <t>#ERROR!</t>
        </is>
      </c>
      <c r="AJ202" s="11" t="inlineStr">
        <is>
          <t>#ERROR!</t>
        </is>
      </c>
    </row>
    <row customHeight="1" ht="30" r="203" s="29">
      <c r="A203" s="154" t="n"/>
      <c r="B203" s="11" t="inlineStr">
        <is>
          <t>成績</t>
        </is>
      </c>
      <c r="C203" s="11" t="inlineStr">
        <is>
          <t>#ERROR!</t>
        </is>
      </c>
      <c r="D203" s="11" t="inlineStr">
        <is>
          <t>#ERROR!</t>
        </is>
      </c>
      <c r="E203" s="11" t="inlineStr">
        <is>
          <t>#ERROR!</t>
        </is>
      </c>
      <c r="F203" s="11" t="inlineStr">
        <is>
          <t>#ERROR!</t>
        </is>
      </c>
      <c r="G203" s="154" t="n"/>
      <c r="H203" s="11" t="inlineStr">
        <is>
          <t>成績</t>
        </is>
      </c>
      <c r="I203" s="11" t="inlineStr">
        <is>
          <t>#ERROR!</t>
        </is>
      </c>
      <c r="J203" s="11" t="inlineStr">
        <is>
          <t>#ERROR!</t>
        </is>
      </c>
      <c r="K203" s="11" t="inlineStr">
        <is>
          <t>#ERROR!</t>
        </is>
      </c>
      <c r="L203" s="11" t="inlineStr">
        <is>
          <t>#ERROR!</t>
        </is>
      </c>
      <c r="M203" s="154" t="n"/>
      <c r="N203" s="11" t="inlineStr">
        <is>
          <t>成績</t>
        </is>
      </c>
      <c r="O203" s="11" t="inlineStr">
        <is>
          <t>#ERROR!</t>
        </is>
      </c>
      <c r="P203" s="11" t="inlineStr">
        <is>
          <t>#ERROR!</t>
        </is>
      </c>
      <c r="Q203" s="11" t="inlineStr">
        <is>
          <t>#ERROR!</t>
        </is>
      </c>
      <c r="R203" s="11" t="inlineStr">
        <is>
          <t>#ERROR!</t>
        </is>
      </c>
      <c r="S203" s="154" t="n"/>
      <c r="T203" s="11" t="inlineStr">
        <is>
          <t>成績</t>
        </is>
      </c>
      <c r="U203" s="11" t="inlineStr">
        <is>
          <t>#ERROR!</t>
        </is>
      </c>
      <c r="V203" s="11" t="inlineStr">
        <is>
          <t>#ERROR!</t>
        </is>
      </c>
      <c r="W203" s="11" t="inlineStr">
        <is>
          <t>#ERROR!</t>
        </is>
      </c>
      <c r="X203" s="11" t="inlineStr">
        <is>
          <t>#ERROR!</t>
        </is>
      </c>
      <c r="Y203" s="154" t="n"/>
      <c r="Z203" s="11" t="inlineStr">
        <is>
          <t>成績</t>
        </is>
      </c>
      <c r="AA203" s="11" t="inlineStr">
        <is>
          <t>#ERROR!</t>
        </is>
      </c>
      <c r="AB203" s="11" t="inlineStr">
        <is>
          <t>#ERROR!</t>
        </is>
      </c>
      <c r="AC203" s="11" t="inlineStr">
        <is>
          <t>#ERROR!</t>
        </is>
      </c>
      <c r="AD203" s="11" t="inlineStr">
        <is>
          <t>#ERROR!</t>
        </is>
      </c>
      <c r="AE203" s="154" t="n"/>
      <c r="AF203" s="11" t="inlineStr">
        <is>
          <t>成績</t>
        </is>
      </c>
      <c r="AG203" s="11" t="inlineStr">
        <is>
          <t>#ERROR!</t>
        </is>
      </c>
      <c r="AH203" s="11" t="inlineStr">
        <is>
          <t>#ERROR!</t>
        </is>
      </c>
      <c r="AI203" s="11" t="inlineStr">
        <is>
          <t>#ERROR!</t>
        </is>
      </c>
      <c r="AJ203" s="11" t="inlineStr">
        <is>
          <t>#ERROR!</t>
        </is>
      </c>
    </row>
    <row customHeight="1" ht="12" r="204" s="29">
      <c r="A204" s="3" t="n"/>
      <c r="B204" s="3" t="n"/>
      <c r="C204" s="11" t="inlineStr">
        <is>
          <t>#ERROR!</t>
        </is>
      </c>
      <c r="D204" s="11" t="inlineStr">
        <is>
          <t>#ERROR!</t>
        </is>
      </c>
      <c r="E204" s="11" t="inlineStr">
        <is>
          <t>#ERROR!</t>
        </is>
      </c>
      <c r="F204" s="11" t="inlineStr">
        <is>
          <t>#ERROR!</t>
        </is>
      </c>
      <c r="G204" s="3" t="n"/>
      <c r="H204" s="3" t="n"/>
      <c r="I204" s="11" t="inlineStr">
        <is>
          <t>#ERROR!</t>
        </is>
      </c>
      <c r="J204" s="11" t="inlineStr">
        <is>
          <t>#ERROR!</t>
        </is>
      </c>
      <c r="K204" s="11" t="inlineStr">
        <is>
          <t>#ERROR!</t>
        </is>
      </c>
      <c r="L204" s="11" t="inlineStr">
        <is>
          <t>#ERROR!</t>
        </is>
      </c>
      <c r="M204" s="3" t="n"/>
      <c r="N204" s="3" t="n"/>
      <c r="O204" s="11" t="inlineStr">
        <is>
          <t>#ERROR!</t>
        </is>
      </c>
      <c r="P204" s="11" t="inlineStr">
        <is>
          <t>#ERROR!</t>
        </is>
      </c>
      <c r="Q204" s="11" t="inlineStr">
        <is>
          <t>#ERROR!</t>
        </is>
      </c>
      <c r="R204" s="11" t="inlineStr">
        <is>
          <t>#ERROR!</t>
        </is>
      </c>
      <c r="S204" s="3" t="n"/>
      <c r="T204" s="3" t="n"/>
      <c r="U204" s="11" t="inlineStr">
        <is>
          <t>#ERROR!</t>
        </is>
      </c>
      <c r="V204" s="11" t="inlineStr">
        <is>
          <t>#ERROR!</t>
        </is>
      </c>
      <c r="W204" s="11" t="inlineStr">
        <is>
          <t>#ERROR!</t>
        </is>
      </c>
      <c r="X204" s="11" t="inlineStr">
        <is>
          <t>#ERROR!</t>
        </is>
      </c>
      <c r="Y204" s="3" t="n"/>
      <c r="Z204" s="3" t="n"/>
      <c r="AA204" s="11" t="inlineStr">
        <is>
          <t>#ERROR!</t>
        </is>
      </c>
      <c r="AB204" s="11" t="inlineStr">
        <is>
          <t>#ERROR!</t>
        </is>
      </c>
      <c r="AC204" s="11" t="inlineStr">
        <is>
          <t>#ERROR!</t>
        </is>
      </c>
      <c r="AD204" s="11" t="inlineStr">
        <is>
          <t>#ERROR!</t>
        </is>
      </c>
      <c r="AE204" s="3" t="n"/>
      <c r="AF204" s="3" t="n"/>
      <c r="AG204" s="11" t="inlineStr">
        <is>
          <t>#ERROR!</t>
        </is>
      </c>
      <c r="AH204" s="11" t="inlineStr">
        <is>
          <t>#ERROR!</t>
        </is>
      </c>
      <c r="AI204" s="11" t="inlineStr">
        <is>
          <t>#ERROR!</t>
        </is>
      </c>
      <c r="AJ204" s="11" t="inlineStr">
        <is>
          <t>#ERROR!</t>
        </is>
      </c>
    </row>
    <row customHeight="1" ht="24.75" r="205" s="29">
      <c r="A205" s="11" t="n">
        <v>21</v>
      </c>
      <c r="B205" s="11" t="inlineStr">
        <is>
          <t>編號</t>
        </is>
      </c>
      <c r="C205" s="11" t="inlineStr">
        <is>
          <t>#ERROR!</t>
        </is>
      </c>
      <c r="D205" s="11" t="inlineStr">
        <is>
          <t>#ERROR!</t>
        </is>
      </c>
      <c r="E205" s="11" t="inlineStr">
        <is>
          <t>#ERROR!</t>
        </is>
      </c>
      <c r="F205" s="11" t="inlineStr">
        <is>
          <t>#ERROR!</t>
        </is>
      </c>
      <c r="G205" s="11" t="n">
        <v>21</v>
      </c>
      <c r="H205" s="11" t="inlineStr">
        <is>
          <t>編號</t>
        </is>
      </c>
      <c r="I205" s="11" t="inlineStr">
        <is>
          <t>#ERROR!</t>
        </is>
      </c>
      <c r="J205" s="11" t="inlineStr">
        <is>
          <t>#ERROR!</t>
        </is>
      </c>
      <c r="K205" s="11" t="inlineStr">
        <is>
          <t>#ERROR!</t>
        </is>
      </c>
      <c r="L205" s="11" t="inlineStr">
        <is>
          <t>#ERROR!</t>
        </is>
      </c>
      <c r="M205" s="11" t="n">
        <v>21</v>
      </c>
      <c r="N205" s="11" t="inlineStr">
        <is>
          <t>編號</t>
        </is>
      </c>
      <c r="O205" s="11" t="inlineStr">
        <is>
          <t>#ERROR!</t>
        </is>
      </c>
      <c r="P205" s="11" t="inlineStr">
        <is>
          <t>#ERROR!</t>
        </is>
      </c>
      <c r="Q205" s="11" t="inlineStr">
        <is>
          <t>#ERROR!</t>
        </is>
      </c>
      <c r="R205" s="11" t="inlineStr">
        <is>
          <t>#ERROR!</t>
        </is>
      </c>
      <c r="S205" s="11" t="n">
        <v>21</v>
      </c>
      <c r="T205" s="11" t="inlineStr">
        <is>
          <t>編號</t>
        </is>
      </c>
      <c r="U205" s="11" t="inlineStr">
        <is>
          <t>#ERROR!</t>
        </is>
      </c>
      <c r="V205" s="11" t="inlineStr">
        <is>
          <t>#ERROR!</t>
        </is>
      </c>
      <c r="W205" s="11" t="inlineStr">
        <is>
          <t>#ERROR!</t>
        </is>
      </c>
      <c r="X205" s="11" t="inlineStr">
        <is>
          <t>#ERROR!</t>
        </is>
      </c>
      <c r="Y205" s="11" t="n">
        <v>21</v>
      </c>
      <c r="Z205" s="11" t="inlineStr">
        <is>
          <t>編號</t>
        </is>
      </c>
      <c r="AA205" s="11" t="inlineStr">
        <is>
          <t>#ERROR!</t>
        </is>
      </c>
      <c r="AB205" s="11" t="inlineStr">
        <is>
          <t>#ERROR!</t>
        </is>
      </c>
      <c r="AC205" s="11" t="inlineStr">
        <is>
          <t>#ERROR!</t>
        </is>
      </c>
      <c r="AD205" s="11" t="inlineStr">
        <is>
          <t>#ERROR!</t>
        </is>
      </c>
      <c r="AE205" s="11" t="n">
        <v>21</v>
      </c>
      <c r="AF205" s="11" t="inlineStr">
        <is>
          <t>編號</t>
        </is>
      </c>
      <c r="AG205" s="11" t="inlineStr">
        <is>
          <t>#ERROR!</t>
        </is>
      </c>
      <c r="AH205" s="11" t="inlineStr">
        <is>
          <t>#ERROR!</t>
        </is>
      </c>
      <c r="AI205" s="11" t="inlineStr">
        <is>
          <t>#ERROR!</t>
        </is>
      </c>
      <c r="AJ205" s="11" t="inlineStr">
        <is>
          <t>#ERROR!</t>
        </is>
      </c>
    </row>
    <row customHeight="1" ht="24.75" r="206" s="29">
      <c r="A206" s="221" t="n"/>
      <c r="B206" s="11" t="inlineStr">
        <is>
          <t>學校</t>
        </is>
      </c>
      <c r="C206" s="11" t="inlineStr">
        <is>
          <t>#ERROR!</t>
        </is>
      </c>
      <c r="D206" s="11" t="inlineStr">
        <is>
          <t>#ERROR!</t>
        </is>
      </c>
      <c r="E206" s="11" t="inlineStr">
        <is>
          <t>#ERROR!</t>
        </is>
      </c>
      <c r="F206" s="11" t="inlineStr">
        <is>
          <t>#ERROR!</t>
        </is>
      </c>
      <c r="G206" s="221" t="n"/>
      <c r="H206" s="11" t="inlineStr">
        <is>
          <t>學校</t>
        </is>
      </c>
      <c r="I206" s="11" t="inlineStr">
        <is>
          <t>#ERROR!</t>
        </is>
      </c>
      <c r="J206" s="11" t="inlineStr">
        <is>
          <t>#ERROR!</t>
        </is>
      </c>
      <c r="K206" s="11" t="inlineStr">
        <is>
          <t>#ERROR!</t>
        </is>
      </c>
      <c r="L206" s="11" t="inlineStr">
        <is>
          <t>#ERROR!</t>
        </is>
      </c>
      <c r="M206" s="221" t="n"/>
      <c r="N206" s="11" t="inlineStr">
        <is>
          <t>學校</t>
        </is>
      </c>
      <c r="O206" s="11" t="inlineStr">
        <is>
          <t>#ERROR!</t>
        </is>
      </c>
      <c r="P206" s="11" t="inlineStr">
        <is>
          <t>#ERROR!</t>
        </is>
      </c>
      <c r="Q206" s="11" t="inlineStr">
        <is>
          <t>#ERROR!</t>
        </is>
      </c>
      <c r="R206" s="11" t="inlineStr">
        <is>
          <t>#ERROR!</t>
        </is>
      </c>
      <c r="S206" s="221" t="n"/>
      <c r="T206" s="11" t="inlineStr">
        <is>
          <t>學校</t>
        </is>
      </c>
      <c r="U206" s="11" t="inlineStr">
        <is>
          <t>#ERROR!</t>
        </is>
      </c>
      <c r="V206" s="11" t="inlineStr">
        <is>
          <t>#ERROR!</t>
        </is>
      </c>
      <c r="W206" s="11" t="inlineStr">
        <is>
          <t>#ERROR!</t>
        </is>
      </c>
      <c r="X206" s="11" t="inlineStr">
        <is>
          <t>#ERROR!</t>
        </is>
      </c>
      <c r="Y206" s="221" t="n"/>
      <c r="Z206" s="11" t="inlineStr">
        <is>
          <t>學校</t>
        </is>
      </c>
      <c r="AA206" s="11" t="inlineStr">
        <is>
          <t>#ERROR!</t>
        </is>
      </c>
      <c r="AB206" s="11" t="inlineStr">
        <is>
          <t>#ERROR!</t>
        </is>
      </c>
      <c r="AC206" s="11" t="inlineStr">
        <is>
          <t>#ERROR!</t>
        </is>
      </c>
      <c r="AD206" s="11" t="inlineStr">
        <is>
          <t>#ERROR!</t>
        </is>
      </c>
      <c r="AE206" s="221" t="n"/>
      <c r="AF206" s="11" t="inlineStr">
        <is>
          <t>學校</t>
        </is>
      </c>
      <c r="AG206" s="11" t="inlineStr">
        <is>
          <t>#ERROR!</t>
        </is>
      </c>
      <c r="AH206" s="11" t="inlineStr">
        <is>
          <t>#ERROR!</t>
        </is>
      </c>
      <c r="AI206" s="11" t="inlineStr">
        <is>
          <t>#ERROR!</t>
        </is>
      </c>
      <c r="AJ206" s="11" t="inlineStr">
        <is>
          <t>#ERROR!</t>
        </is>
      </c>
    </row>
    <row customHeight="1" ht="24.75" r="207" s="29">
      <c r="A207" s="221" t="n"/>
      <c r="B207" s="11" t="inlineStr">
        <is>
          <t>姓名</t>
        </is>
      </c>
      <c r="C207" s="11" t="inlineStr">
        <is>
          <t>#ERROR!</t>
        </is>
      </c>
      <c r="D207" s="11" t="inlineStr">
        <is>
          <t>#ERROR!</t>
        </is>
      </c>
      <c r="E207" s="11" t="inlineStr">
        <is>
          <t>#ERROR!</t>
        </is>
      </c>
      <c r="F207" s="11" t="inlineStr">
        <is>
          <t>#ERROR!</t>
        </is>
      </c>
      <c r="G207" s="221" t="n"/>
      <c r="H207" s="11" t="inlineStr">
        <is>
          <t>姓名</t>
        </is>
      </c>
      <c r="I207" s="11" t="inlineStr">
        <is>
          <t>#ERROR!</t>
        </is>
      </c>
      <c r="J207" s="11" t="inlineStr">
        <is>
          <t>#ERROR!</t>
        </is>
      </c>
      <c r="K207" s="11" t="inlineStr">
        <is>
          <t>#ERROR!</t>
        </is>
      </c>
      <c r="L207" s="11" t="inlineStr">
        <is>
          <t>#ERROR!</t>
        </is>
      </c>
      <c r="M207" s="221" t="n"/>
      <c r="N207" s="11" t="inlineStr">
        <is>
          <t>姓名</t>
        </is>
      </c>
      <c r="O207" s="11" t="inlineStr">
        <is>
          <t>#ERROR!</t>
        </is>
      </c>
      <c r="P207" s="11" t="inlineStr">
        <is>
          <t>#ERROR!</t>
        </is>
      </c>
      <c r="Q207" s="11" t="inlineStr">
        <is>
          <t>#ERROR!</t>
        </is>
      </c>
      <c r="R207" s="11" t="inlineStr">
        <is>
          <t>#ERROR!</t>
        </is>
      </c>
      <c r="S207" s="221" t="n"/>
      <c r="T207" s="11" t="inlineStr">
        <is>
          <t>姓名</t>
        </is>
      </c>
      <c r="U207" s="11" t="inlineStr">
        <is>
          <t>#ERROR!</t>
        </is>
      </c>
      <c r="V207" s="11" t="inlineStr">
        <is>
          <t>#ERROR!</t>
        </is>
      </c>
      <c r="W207" s="11" t="inlineStr">
        <is>
          <t>#ERROR!</t>
        </is>
      </c>
      <c r="X207" s="11" t="inlineStr">
        <is>
          <t>#ERROR!</t>
        </is>
      </c>
      <c r="Y207" s="221" t="n"/>
      <c r="Z207" s="11" t="inlineStr">
        <is>
          <t>姓名</t>
        </is>
      </c>
      <c r="AA207" s="11" t="inlineStr">
        <is>
          <t>#ERROR!</t>
        </is>
      </c>
      <c r="AB207" s="11" t="inlineStr">
        <is>
          <t>#ERROR!</t>
        </is>
      </c>
      <c r="AC207" s="11" t="inlineStr">
        <is>
          <t>#ERROR!</t>
        </is>
      </c>
      <c r="AD207" s="11" t="inlineStr">
        <is>
          <t>#ERROR!</t>
        </is>
      </c>
      <c r="AE207" s="221" t="n"/>
      <c r="AF207" s="11" t="inlineStr">
        <is>
          <t>姓名</t>
        </is>
      </c>
      <c r="AG207" s="11" t="inlineStr">
        <is>
          <t>#ERROR!</t>
        </is>
      </c>
      <c r="AH207" s="11" t="inlineStr">
        <is>
          <t>#ERROR!</t>
        </is>
      </c>
      <c r="AI207" s="11" t="inlineStr">
        <is>
          <t>#ERROR!</t>
        </is>
      </c>
      <c r="AJ207" s="11" t="inlineStr">
        <is>
          <t>#ERROR!</t>
        </is>
      </c>
    </row>
    <row customHeight="1" ht="30" r="208" s="29">
      <c r="A208" s="154" t="n"/>
      <c r="B208" s="11" t="inlineStr">
        <is>
          <t>成績</t>
        </is>
      </c>
      <c r="C208" s="11" t="inlineStr">
        <is>
          <t>#ERROR!</t>
        </is>
      </c>
      <c r="D208" s="11" t="inlineStr">
        <is>
          <t>#ERROR!</t>
        </is>
      </c>
      <c r="E208" s="11" t="inlineStr">
        <is>
          <t>#ERROR!</t>
        </is>
      </c>
      <c r="F208" s="11" t="inlineStr">
        <is>
          <t>#ERROR!</t>
        </is>
      </c>
      <c r="G208" s="154" t="n"/>
      <c r="H208" s="11" t="inlineStr">
        <is>
          <t>成績</t>
        </is>
      </c>
      <c r="I208" s="11" t="inlineStr">
        <is>
          <t>#ERROR!</t>
        </is>
      </c>
      <c r="J208" s="11" t="inlineStr">
        <is>
          <t>#ERROR!</t>
        </is>
      </c>
      <c r="K208" s="11" t="inlineStr">
        <is>
          <t>#ERROR!</t>
        </is>
      </c>
      <c r="L208" s="11" t="inlineStr">
        <is>
          <t>#ERROR!</t>
        </is>
      </c>
      <c r="M208" s="154" t="n"/>
      <c r="N208" s="11" t="inlineStr">
        <is>
          <t>成績</t>
        </is>
      </c>
      <c r="O208" s="11" t="inlineStr">
        <is>
          <t>#ERROR!</t>
        </is>
      </c>
      <c r="P208" s="11" t="inlineStr">
        <is>
          <t>#ERROR!</t>
        </is>
      </c>
      <c r="Q208" s="11" t="inlineStr">
        <is>
          <t>#ERROR!</t>
        </is>
      </c>
      <c r="R208" s="11" t="inlineStr">
        <is>
          <t>#ERROR!</t>
        </is>
      </c>
      <c r="S208" s="154" t="n"/>
      <c r="T208" s="11" t="inlineStr">
        <is>
          <t>成績</t>
        </is>
      </c>
      <c r="U208" s="11" t="inlineStr">
        <is>
          <t>#ERROR!</t>
        </is>
      </c>
      <c r="V208" s="11" t="inlineStr">
        <is>
          <t>#ERROR!</t>
        </is>
      </c>
      <c r="W208" s="11" t="inlineStr">
        <is>
          <t>#ERROR!</t>
        </is>
      </c>
      <c r="X208" s="11" t="inlineStr">
        <is>
          <t>#ERROR!</t>
        </is>
      </c>
      <c r="Y208" s="154" t="n"/>
      <c r="Z208" s="11" t="inlineStr">
        <is>
          <t>成績</t>
        </is>
      </c>
      <c r="AA208" s="11" t="inlineStr">
        <is>
          <t>#ERROR!</t>
        </is>
      </c>
      <c r="AB208" s="11" t="inlineStr">
        <is>
          <t>#ERROR!</t>
        </is>
      </c>
      <c r="AC208" s="11" t="inlineStr">
        <is>
          <t>#ERROR!</t>
        </is>
      </c>
      <c r="AD208" s="11" t="inlineStr">
        <is>
          <t>#ERROR!</t>
        </is>
      </c>
      <c r="AE208" s="154" t="n"/>
      <c r="AF208" s="11" t="inlineStr">
        <is>
          <t>成績</t>
        </is>
      </c>
      <c r="AG208" s="11" t="inlineStr">
        <is>
          <t>#ERROR!</t>
        </is>
      </c>
      <c r="AH208" s="11" t="inlineStr">
        <is>
          <t>#ERROR!</t>
        </is>
      </c>
      <c r="AI208" s="11" t="inlineStr">
        <is>
          <t>#ERROR!</t>
        </is>
      </c>
      <c r="AJ208" s="11" t="inlineStr">
        <is>
          <t>#ERROR!</t>
        </is>
      </c>
    </row>
    <row customHeight="1" ht="12" r="209" s="2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</row>
    <row customHeight="1" ht="24.75" r="210" s="29">
      <c r="A210" s="11" t="n"/>
      <c r="B210" s="11" t="n"/>
      <c r="C210" s="11" t="n"/>
      <c r="D210" s="11" t="n"/>
      <c r="E210" s="11" t="n"/>
      <c r="F210" s="11" t="n"/>
      <c r="G210" s="11" t="n"/>
      <c r="H210" s="11" t="n"/>
      <c r="I210" s="11" t="n"/>
      <c r="J210" s="11" t="n"/>
      <c r="K210" s="11" t="n"/>
      <c r="L210" s="11" t="n"/>
      <c r="M210" s="11" t="n"/>
      <c r="N210" s="11" t="n"/>
      <c r="O210" s="11" t="n"/>
      <c r="P210" s="11" t="n"/>
      <c r="Q210" s="11" t="n"/>
      <c r="R210" s="11" t="n"/>
      <c r="S210" s="11" t="n"/>
      <c r="T210" s="11" t="n"/>
      <c r="U210" s="11" t="n"/>
      <c r="V210" s="11" t="n"/>
      <c r="W210" s="11" t="n"/>
      <c r="X210" s="11" t="n"/>
      <c r="Y210" s="11" t="n"/>
      <c r="Z210" s="11" t="n"/>
      <c r="AA210" s="11" t="n"/>
      <c r="AB210" s="11" t="n"/>
      <c r="AC210" s="11" t="n"/>
      <c r="AD210" s="11" t="n"/>
      <c r="AE210" s="11" t="n"/>
      <c r="AF210" s="11" t="n"/>
      <c r="AG210" s="11" t="n"/>
      <c r="AH210" s="11" t="n"/>
      <c r="AI210" s="11" t="n"/>
      <c r="AJ210" s="11" t="n"/>
    </row>
    <row customHeight="1" ht="24.75" r="211" s="29">
      <c r="A211" s="221" t="n"/>
      <c r="B211" s="11" t="n"/>
      <c r="C211" s="11" t="n"/>
      <c r="D211" s="11" t="n"/>
      <c r="E211" s="11" t="n"/>
      <c r="F211" s="11" t="n"/>
      <c r="G211" s="221" t="n"/>
      <c r="H211" s="11" t="n"/>
      <c r="I211" s="11" t="n"/>
      <c r="J211" s="11" t="n"/>
      <c r="K211" s="11" t="n"/>
      <c r="L211" s="11" t="n"/>
      <c r="M211" s="221" t="n"/>
      <c r="N211" s="11" t="n"/>
      <c r="O211" s="11" t="n"/>
      <c r="P211" s="11" t="n"/>
      <c r="Q211" s="11" t="n"/>
      <c r="R211" s="11" t="n"/>
      <c r="S211" s="221" t="n"/>
      <c r="T211" s="11" t="n"/>
      <c r="U211" s="11" t="n"/>
      <c r="V211" s="11" t="n"/>
      <c r="W211" s="11" t="n"/>
      <c r="X211" s="11" t="n"/>
      <c r="Y211" s="221" t="n"/>
      <c r="Z211" s="11" t="n"/>
      <c r="AA211" s="11" t="n"/>
      <c r="AB211" s="11" t="n"/>
      <c r="AC211" s="11" t="n"/>
      <c r="AD211" s="11" t="n"/>
      <c r="AE211" s="221" t="n"/>
      <c r="AF211" s="11" t="n"/>
      <c r="AG211" s="11" t="n"/>
      <c r="AH211" s="11" t="n"/>
      <c r="AI211" s="11" t="n"/>
      <c r="AJ211" s="11" t="n"/>
    </row>
    <row customHeight="1" ht="24.75" r="212" s="29">
      <c r="A212" s="221" t="n"/>
      <c r="B212" s="11" t="n"/>
      <c r="C212" s="11" t="n"/>
      <c r="D212" s="11" t="n"/>
      <c r="E212" s="11" t="n"/>
      <c r="F212" s="11" t="n"/>
      <c r="G212" s="221" t="n"/>
      <c r="H212" s="11" t="n"/>
      <c r="I212" s="11" t="n"/>
      <c r="J212" s="11" t="n"/>
      <c r="K212" s="11" t="n"/>
      <c r="L212" s="11" t="n"/>
      <c r="M212" s="221" t="n"/>
      <c r="N212" s="11" t="n"/>
      <c r="O212" s="11" t="n"/>
      <c r="P212" s="11" t="n"/>
      <c r="Q212" s="11" t="n"/>
      <c r="R212" s="11" t="n"/>
      <c r="S212" s="221" t="n"/>
      <c r="T212" s="11" t="n"/>
      <c r="U212" s="11" t="n"/>
      <c r="V212" s="11" t="n"/>
      <c r="W212" s="11" t="n"/>
      <c r="X212" s="11" t="n"/>
      <c r="Y212" s="221" t="n"/>
      <c r="Z212" s="11" t="n"/>
      <c r="AA212" s="11" t="n"/>
      <c r="AB212" s="11" t="n"/>
      <c r="AC212" s="11" t="n"/>
      <c r="AD212" s="11" t="n"/>
      <c r="AE212" s="221" t="n"/>
      <c r="AF212" s="11" t="n"/>
      <c r="AG212" s="11" t="n"/>
      <c r="AH212" s="11" t="n"/>
      <c r="AI212" s="11" t="n"/>
      <c r="AJ212" s="11" t="n"/>
    </row>
    <row customHeight="1" ht="30" r="213" s="29">
      <c r="A213" s="154" t="n"/>
      <c r="B213" s="11" t="n"/>
      <c r="C213" s="11" t="n"/>
      <c r="D213" s="11" t="n"/>
      <c r="E213" s="11" t="n"/>
      <c r="F213" s="11" t="n"/>
      <c r="G213" s="154" t="n"/>
      <c r="H213" s="11" t="n"/>
      <c r="I213" s="11" t="n"/>
      <c r="J213" s="11" t="n"/>
      <c r="K213" s="11" t="n"/>
      <c r="L213" s="11" t="n"/>
      <c r="M213" s="154" t="n"/>
      <c r="N213" s="11" t="n"/>
      <c r="O213" s="11" t="n"/>
      <c r="P213" s="11" t="n"/>
      <c r="Q213" s="11" t="n"/>
      <c r="R213" s="11" t="n"/>
      <c r="S213" s="154" t="n"/>
      <c r="T213" s="11" t="n"/>
      <c r="U213" s="11" t="n"/>
      <c r="V213" s="11" t="n"/>
      <c r="W213" s="11" t="n"/>
      <c r="X213" s="11" t="n"/>
      <c r="Y213" s="154" t="n"/>
      <c r="Z213" s="11" t="n"/>
      <c r="AA213" s="11" t="n"/>
      <c r="AB213" s="11" t="n"/>
      <c r="AC213" s="11" t="n"/>
      <c r="AD213" s="11" t="n"/>
      <c r="AE213" s="154" t="n"/>
      <c r="AF213" s="11" t="n"/>
      <c r="AG213" s="11" t="n"/>
      <c r="AH213" s="11" t="n"/>
      <c r="AI213" s="11" t="n"/>
      <c r="AJ213" s="11" t="n"/>
    </row>
    <row customHeight="1" ht="12" r="214" s="29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</row>
    <row customHeight="1" ht="24.75" r="215" s="29">
      <c r="A215" s="11" t="n"/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1" t="n"/>
      <c r="L215" s="11" t="n"/>
      <c r="M215" s="11" t="n"/>
      <c r="N215" s="11" t="n"/>
      <c r="O215" s="11" t="n"/>
      <c r="P215" s="11" t="n"/>
      <c r="Q215" s="11" t="n"/>
      <c r="R215" s="11" t="n"/>
      <c r="S215" s="11" t="n"/>
      <c r="T215" s="11" t="n"/>
      <c r="U215" s="11" t="n"/>
      <c r="V215" s="11" t="n"/>
      <c r="W215" s="11" t="n"/>
      <c r="X215" s="11" t="n"/>
      <c r="Y215" s="11" t="n"/>
      <c r="Z215" s="11" t="n"/>
      <c r="AA215" s="11" t="n"/>
      <c r="AB215" s="11" t="n"/>
      <c r="AC215" s="11" t="n"/>
      <c r="AD215" s="11" t="n"/>
      <c r="AE215" s="11" t="n"/>
      <c r="AF215" s="11" t="n"/>
      <c r="AG215" s="11" t="n"/>
      <c r="AH215" s="11" t="n"/>
      <c r="AI215" s="11" t="n"/>
      <c r="AJ215" s="11" t="n"/>
    </row>
    <row customHeight="1" ht="24.75" r="216" s="29">
      <c r="A216" s="221" t="n"/>
      <c r="B216" s="11" t="n"/>
      <c r="C216" s="11" t="n"/>
      <c r="D216" s="11" t="n"/>
      <c r="E216" s="11" t="n"/>
      <c r="F216" s="11" t="n"/>
      <c r="G216" s="221" t="n"/>
      <c r="H216" s="11" t="n"/>
      <c r="I216" s="11" t="n"/>
      <c r="J216" s="11" t="n"/>
      <c r="K216" s="11" t="n"/>
      <c r="L216" s="11" t="n"/>
      <c r="M216" s="221" t="n"/>
      <c r="N216" s="11" t="n"/>
      <c r="O216" s="11" t="n"/>
      <c r="P216" s="11" t="n"/>
      <c r="Q216" s="11" t="n"/>
      <c r="R216" s="11" t="n"/>
      <c r="S216" s="221" t="n"/>
      <c r="T216" s="11" t="n"/>
      <c r="U216" s="11" t="n"/>
      <c r="V216" s="11" t="n"/>
      <c r="W216" s="11" t="n"/>
      <c r="X216" s="11" t="n"/>
      <c r="Y216" s="221" t="n"/>
      <c r="Z216" s="11" t="n"/>
      <c r="AA216" s="11" t="n"/>
      <c r="AB216" s="11" t="n"/>
      <c r="AC216" s="11" t="n"/>
      <c r="AD216" s="11" t="n"/>
      <c r="AE216" s="221" t="n"/>
      <c r="AF216" s="11" t="n"/>
      <c r="AG216" s="11" t="n"/>
      <c r="AH216" s="11" t="n"/>
      <c r="AI216" s="11" t="n"/>
      <c r="AJ216" s="11" t="n"/>
    </row>
    <row customHeight="1" ht="24.75" r="217" s="29">
      <c r="A217" s="221" t="n"/>
      <c r="B217" s="11" t="n"/>
      <c r="C217" s="11" t="n"/>
      <c r="D217" s="11" t="n"/>
      <c r="E217" s="11" t="n"/>
      <c r="F217" s="11" t="n"/>
      <c r="G217" s="221" t="n"/>
      <c r="H217" s="11" t="n"/>
      <c r="I217" s="11" t="n"/>
      <c r="J217" s="11" t="n"/>
      <c r="K217" s="11" t="n"/>
      <c r="L217" s="11" t="n"/>
      <c r="M217" s="221" t="n"/>
      <c r="N217" s="11" t="n"/>
      <c r="O217" s="11" t="n"/>
      <c r="P217" s="11" t="n"/>
      <c r="Q217" s="11" t="n"/>
      <c r="R217" s="11" t="n"/>
      <c r="S217" s="221" t="n"/>
      <c r="T217" s="11" t="n"/>
      <c r="U217" s="11" t="n"/>
      <c r="V217" s="11" t="n"/>
      <c r="W217" s="11" t="n"/>
      <c r="X217" s="11" t="n"/>
      <c r="Y217" s="221" t="n"/>
      <c r="Z217" s="11" t="n"/>
      <c r="AA217" s="11" t="n"/>
      <c r="AB217" s="11" t="n"/>
      <c r="AC217" s="11" t="n"/>
      <c r="AD217" s="11" t="n"/>
      <c r="AE217" s="221" t="n"/>
      <c r="AF217" s="11" t="n"/>
      <c r="AG217" s="11" t="n"/>
      <c r="AH217" s="11" t="n"/>
      <c r="AI217" s="11" t="n"/>
      <c r="AJ217" s="11" t="n"/>
    </row>
    <row customHeight="1" ht="30" r="218" s="29">
      <c r="A218" s="154" t="n"/>
      <c r="B218" s="11" t="n"/>
      <c r="C218" s="11" t="n"/>
      <c r="D218" s="11" t="n"/>
      <c r="E218" s="11" t="n"/>
      <c r="F218" s="11" t="n"/>
      <c r="G218" s="154" t="n"/>
      <c r="H218" s="11" t="n"/>
      <c r="I218" s="11" t="n"/>
      <c r="J218" s="11" t="n"/>
      <c r="K218" s="11" t="n"/>
      <c r="L218" s="11" t="n"/>
      <c r="M218" s="154" t="n"/>
      <c r="N218" s="11" t="n"/>
      <c r="O218" s="11" t="n"/>
      <c r="P218" s="11" t="n"/>
      <c r="Q218" s="11" t="n"/>
      <c r="R218" s="11" t="n"/>
      <c r="S218" s="154" t="n"/>
      <c r="T218" s="11" t="n"/>
      <c r="U218" s="11" t="n"/>
      <c r="V218" s="11" t="n"/>
      <c r="W218" s="11" t="n"/>
      <c r="X218" s="11" t="n"/>
      <c r="Y218" s="154" t="n"/>
      <c r="Z218" s="11" t="n"/>
      <c r="AA218" s="11" t="n"/>
      <c r="AB218" s="11" t="n"/>
      <c r="AC218" s="11" t="n"/>
      <c r="AD218" s="11" t="n"/>
      <c r="AE218" s="154" t="n"/>
      <c r="AF218" s="11" t="n"/>
      <c r="AG218" s="11" t="n"/>
      <c r="AH218" s="11" t="n"/>
      <c r="AI218" s="11" t="n"/>
      <c r="AJ218" s="11" t="n"/>
    </row>
    <row customHeight="1" ht="12" r="219" s="2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</row>
    <row customHeight="1" ht="24.75" r="220" s="29">
      <c r="A220" s="11" t="n"/>
      <c r="B220" s="11" t="n"/>
      <c r="C220" s="11" t="n"/>
      <c r="D220" s="11" t="n"/>
      <c r="E220" s="11" t="n"/>
      <c r="F220" s="11" t="n"/>
      <c r="G220" s="11" t="n"/>
      <c r="H220" s="11" t="n"/>
      <c r="I220" s="11" t="n"/>
      <c r="J220" s="11" t="n"/>
      <c r="K220" s="11" t="n"/>
      <c r="L220" s="11" t="n"/>
      <c r="M220" s="11" t="n"/>
      <c r="N220" s="11" t="n"/>
      <c r="O220" s="11" t="n"/>
      <c r="P220" s="11" t="n"/>
      <c r="Q220" s="11" t="n"/>
      <c r="R220" s="11" t="n"/>
      <c r="S220" s="11" t="n"/>
      <c r="T220" s="11" t="n"/>
      <c r="U220" s="11" t="n"/>
      <c r="V220" s="11" t="n"/>
      <c r="W220" s="11" t="n"/>
      <c r="X220" s="11" t="n"/>
      <c r="Y220" s="11" t="n"/>
      <c r="Z220" s="11" t="n"/>
      <c r="AA220" s="11" t="n"/>
      <c r="AB220" s="11" t="n"/>
      <c r="AC220" s="11" t="n"/>
      <c r="AD220" s="11" t="n"/>
      <c r="AE220" s="11" t="n"/>
      <c r="AF220" s="11" t="n"/>
      <c r="AG220" s="11" t="n"/>
      <c r="AH220" s="11" t="n"/>
      <c r="AI220" s="11" t="n"/>
      <c r="AJ220" s="11" t="n"/>
    </row>
    <row customHeight="1" ht="24.75" r="221" s="29">
      <c r="A221" s="221" t="n"/>
      <c r="B221" s="11" t="n"/>
      <c r="C221" s="11" t="n"/>
      <c r="D221" s="11" t="n"/>
      <c r="E221" s="11" t="n"/>
      <c r="F221" s="11" t="n"/>
      <c r="G221" s="221" t="n"/>
      <c r="H221" s="11" t="n"/>
      <c r="I221" s="11" t="n"/>
      <c r="J221" s="11" t="n"/>
      <c r="K221" s="11" t="n"/>
      <c r="L221" s="11" t="n"/>
      <c r="M221" s="221" t="n"/>
      <c r="N221" s="11" t="n"/>
      <c r="O221" s="11" t="n"/>
      <c r="P221" s="11" t="n"/>
      <c r="Q221" s="11" t="n"/>
      <c r="R221" s="11" t="n"/>
      <c r="S221" s="221" t="n"/>
      <c r="T221" s="11" t="n"/>
      <c r="U221" s="11" t="n"/>
      <c r="V221" s="11" t="n"/>
      <c r="W221" s="11" t="n"/>
      <c r="X221" s="11" t="n"/>
      <c r="Y221" s="221" t="n"/>
      <c r="Z221" s="11" t="n"/>
      <c r="AA221" s="11" t="n"/>
      <c r="AB221" s="11" t="n"/>
      <c r="AC221" s="11" t="n"/>
      <c r="AD221" s="11" t="n"/>
      <c r="AE221" s="221" t="n"/>
      <c r="AF221" s="11" t="n"/>
      <c r="AG221" s="11" t="n"/>
      <c r="AH221" s="11" t="n"/>
      <c r="AI221" s="11" t="n"/>
      <c r="AJ221" s="11" t="n"/>
    </row>
    <row customHeight="1" ht="24.75" r="222" s="29">
      <c r="A222" s="221" t="n"/>
      <c r="B222" s="11" t="n"/>
      <c r="C222" s="11" t="n"/>
      <c r="D222" s="11" t="n"/>
      <c r="E222" s="11" t="n"/>
      <c r="F222" s="11" t="n"/>
      <c r="G222" s="221" t="n"/>
      <c r="H222" s="11" t="n"/>
      <c r="I222" s="11" t="n"/>
      <c r="J222" s="11" t="n"/>
      <c r="K222" s="11" t="n"/>
      <c r="L222" s="11" t="n"/>
      <c r="M222" s="221" t="n"/>
      <c r="N222" s="11" t="n"/>
      <c r="O222" s="11" t="n"/>
      <c r="P222" s="11" t="n"/>
      <c r="Q222" s="11" t="n"/>
      <c r="R222" s="11" t="n"/>
      <c r="S222" s="221" t="n"/>
      <c r="T222" s="11" t="n"/>
      <c r="U222" s="11" t="n"/>
      <c r="V222" s="11" t="n"/>
      <c r="W222" s="11" t="n"/>
      <c r="X222" s="11" t="n"/>
      <c r="Y222" s="221" t="n"/>
      <c r="Z222" s="11" t="n"/>
      <c r="AA222" s="11" t="n"/>
      <c r="AB222" s="11" t="n"/>
      <c r="AC222" s="11" t="n"/>
      <c r="AD222" s="11" t="n"/>
      <c r="AE222" s="221" t="n"/>
      <c r="AF222" s="11" t="n"/>
      <c r="AG222" s="11" t="n"/>
      <c r="AH222" s="11" t="n"/>
      <c r="AI222" s="11" t="n"/>
      <c r="AJ222" s="11" t="n"/>
    </row>
    <row customHeight="1" ht="30" r="223" s="29">
      <c r="A223" s="154" t="n"/>
      <c r="B223" s="11" t="n"/>
      <c r="C223" s="11" t="n"/>
      <c r="D223" s="11" t="n"/>
      <c r="E223" s="11" t="n"/>
      <c r="F223" s="11" t="n"/>
      <c r="G223" s="154" t="n"/>
      <c r="H223" s="11" t="n"/>
      <c r="I223" s="11" t="n"/>
      <c r="J223" s="11" t="n"/>
      <c r="K223" s="11" t="n"/>
      <c r="L223" s="11" t="n"/>
      <c r="M223" s="154" t="n"/>
      <c r="N223" s="11" t="n"/>
      <c r="O223" s="11" t="n"/>
      <c r="P223" s="11" t="n"/>
      <c r="Q223" s="11" t="n"/>
      <c r="R223" s="11" t="n"/>
      <c r="S223" s="154" t="n"/>
      <c r="T223" s="11" t="n"/>
      <c r="U223" s="11" t="n"/>
      <c r="V223" s="11" t="n"/>
      <c r="W223" s="11" t="n"/>
      <c r="X223" s="11" t="n"/>
      <c r="Y223" s="154" t="n"/>
      <c r="Z223" s="11" t="n"/>
      <c r="AA223" s="11" t="n"/>
      <c r="AB223" s="11" t="n"/>
      <c r="AC223" s="11" t="n"/>
      <c r="AD223" s="11" t="n"/>
      <c r="AE223" s="154" t="n"/>
      <c r="AF223" s="11" t="n"/>
      <c r="AG223" s="11" t="n"/>
      <c r="AH223" s="11" t="n"/>
      <c r="AI223" s="11" t="n"/>
      <c r="AJ223" s="11" t="n"/>
    </row>
    <row customHeight="1" ht="16.5" r="224" s="29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</row>
    <row customHeight="1" ht="16.5" r="225" s="29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</row>
    <row customHeight="1" ht="16.5" r="226" s="29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</row>
    <row customHeight="1" ht="16.5" r="227" s="29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</row>
    <row customHeight="1" ht="16.5" r="228" s="29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</row>
    <row customHeight="1" ht="16.5" r="229" s="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</row>
    <row customHeight="1" ht="16.5" r="230" s="29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</row>
    <row customHeight="1" ht="16.5" r="231" s="29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</row>
    <row customHeight="1" ht="16.5" r="232" s="29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</row>
    <row customHeight="1" ht="16.5" r="233" s="29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</row>
    <row customHeight="1" ht="16.5" r="234" s="29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</row>
    <row customHeight="1" ht="16.5" r="235" s="29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</row>
    <row customHeight="1" ht="16.5" r="236" s="29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</row>
    <row customHeight="1" ht="16.5" r="237" s="29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</row>
    <row customHeight="1" ht="16.5" r="238" s="29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</row>
    <row customHeight="1" ht="16.5" r="239" s="2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</row>
    <row customHeight="1" ht="16.5" r="240" s="29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</row>
    <row customHeight="1" ht="16.5" r="241" s="29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</row>
    <row customHeight="1" ht="16.5" r="242" s="29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</row>
    <row customHeight="1" ht="16.5" r="243" s="29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</row>
    <row customHeight="1" ht="16.5" r="244" s="29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</row>
    <row customHeight="1" ht="16.5" r="245" s="29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</row>
    <row customHeight="1" ht="16.5" r="246" s="29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</row>
    <row customHeight="1" ht="16.5" r="247" s="29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</row>
    <row customHeight="1" ht="16.5" r="248" s="29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</row>
    <row customHeight="1" ht="16.5" r="249" s="2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</row>
    <row customHeight="1" ht="16.5" r="250" s="29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</row>
    <row customHeight="1" ht="16.5" r="251" s="29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</row>
    <row customHeight="1" ht="16.5" r="252" s="29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</row>
    <row customHeight="1" ht="16.5" r="253" s="29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</row>
    <row customHeight="1" ht="16.5" r="254" s="29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</row>
    <row customHeight="1" ht="16.5" r="255" s="29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</row>
    <row customHeight="1" ht="16.5" r="256" s="29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</row>
    <row customHeight="1" ht="16.5" r="257" s="29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</row>
    <row customHeight="1" ht="16.5" r="258" s="29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</row>
    <row customHeight="1" ht="16.5" r="259" s="2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</row>
    <row customHeight="1" ht="16.5" r="260" s="29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</row>
    <row customHeight="1" ht="16.5" r="261" s="29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</row>
    <row customHeight="1" ht="16.5" r="262" s="29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</row>
    <row customHeight="1" ht="16.5" r="263" s="29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</row>
    <row customHeight="1" ht="16.5" r="264" s="29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</row>
    <row customHeight="1" ht="16.5" r="265" s="29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</row>
    <row customHeight="1" ht="16.5" r="266" s="29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</row>
    <row customHeight="1" ht="16.5" r="267" s="29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</row>
    <row customHeight="1" ht="16.5" r="268" s="29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</row>
    <row customHeight="1" ht="16.5" r="269" s="2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</row>
    <row customHeight="1" ht="16.5" r="270" s="29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</row>
    <row customHeight="1" ht="16.5" r="271" s="29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</row>
    <row customHeight="1" ht="16.5" r="272" s="29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</row>
    <row customHeight="1" ht="16.5" r="273" s="29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</row>
    <row customHeight="1" ht="16.5" r="274" s="29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</row>
    <row customHeight="1" ht="16.5" r="275" s="29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</row>
    <row customHeight="1" ht="16.5" r="276" s="29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</row>
    <row customHeight="1" ht="16.5" r="277" s="29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</row>
    <row customHeight="1" ht="16.5" r="278" s="29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</row>
    <row customHeight="1" ht="16.5" r="279" s="2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</row>
    <row customHeight="1" ht="16.5" r="280" s="29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</row>
    <row customHeight="1" ht="16.5" r="281" s="29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</row>
    <row customHeight="1" ht="16.5" r="282" s="29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</row>
    <row customHeight="1" ht="16.5" r="283" s="29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</row>
    <row customHeight="1" ht="16.5" r="284" s="29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</row>
    <row customHeight="1" ht="16.5" r="285" s="29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</row>
    <row customHeight="1" ht="16.5" r="286" s="29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</row>
    <row customHeight="1" ht="16.5" r="287" s="29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</row>
    <row customHeight="1" ht="16.5" r="288" s="29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</row>
    <row customHeight="1" ht="16.5" r="289" s="2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</row>
    <row customHeight="1" ht="16.5" r="290" s="29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</row>
    <row customHeight="1" ht="16.5" r="291" s="29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</row>
    <row customHeight="1" ht="16.5" r="292" s="29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</row>
    <row customHeight="1" ht="16.5" r="293" s="29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</row>
    <row customHeight="1" ht="16.5" r="294" s="29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</row>
    <row customHeight="1" ht="16.5" r="295" s="29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</row>
    <row customHeight="1" ht="16.5" r="296" s="29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</row>
    <row customHeight="1" ht="16.5" r="297" s="29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</row>
    <row customHeight="1" ht="16.5" r="298" s="29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</row>
    <row customHeight="1" ht="16.5" r="299" s="2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</row>
    <row customHeight="1" ht="16.5" r="300" s="29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</row>
    <row customHeight="1" ht="16.5" r="301" s="29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</row>
    <row customHeight="1" ht="16.5" r="302" s="29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</row>
    <row customHeight="1" ht="16.5" r="303" s="29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</row>
    <row customHeight="1" ht="16.5" r="304" s="29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</row>
    <row customHeight="1" ht="16.5" r="305" s="29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</row>
    <row customHeight="1" ht="16.5" r="306" s="29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</row>
    <row customHeight="1" ht="16.5" r="307" s="29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</row>
    <row customHeight="1" ht="16.5" r="308" s="29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</row>
    <row customHeight="1" ht="16.5" r="309" s="2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</row>
    <row customHeight="1" ht="16.5" r="310" s="29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</row>
    <row customHeight="1" ht="16.5" r="311" s="29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</row>
    <row customHeight="1" ht="16.5" r="312" s="29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</row>
    <row customHeight="1" ht="16.5" r="313" s="29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</row>
    <row customHeight="1" ht="16.5" r="314" s="29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</row>
    <row customHeight="1" ht="16.5" r="315" s="29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</row>
    <row customHeight="1" ht="16.5" r="316" s="29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</row>
    <row customHeight="1" ht="16.5" r="317" s="29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</row>
    <row customHeight="1" ht="16.5" r="318" s="29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</row>
    <row customHeight="1" ht="16.5" r="319" s="2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</row>
    <row customHeight="1" ht="16.5" r="320" s="29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</row>
    <row customHeight="1" ht="16.5" r="321" s="29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</row>
    <row customHeight="1" ht="16.5" r="322" s="29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</row>
    <row customHeight="1" ht="16.5" r="323" s="29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</row>
    <row customHeight="1" ht="16.5" r="324" s="29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</row>
    <row customHeight="1" ht="16.5" r="325" s="29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</row>
    <row customHeight="1" ht="16.5" r="326" s="29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</row>
    <row customHeight="1" ht="16.5" r="327" s="29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</row>
    <row customHeight="1" ht="16.5" r="328" s="29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</row>
    <row customHeight="1" ht="16.5" r="329" s="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</row>
    <row customHeight="1" ht="16.5" r="330" s="29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</row>
    <row customHeight="1" ht="16.5" r="331" s="29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</row>
    <row customHeight="1" ht="16.5" r="332" s="29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</row>
    <row customHeight="1" ht="16.5" r="333" s="29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</row>
    <row customHeight="1" ht="16.5" r="334" s="29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</row>
    <row customHeight="1" ht="16.5" r="335" s="29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</row>
    <row customHeight="1" ht="16.5" r="336" s="29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</row>
    <row customHeight="1" ht="16.5" r="337" s="29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</row>
    <row customHeight="1" ht="16.5" r="338" s="29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</row>
    <row customHeight="1" ht="16.5" r="339" s="2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</row>
    <row customHeight="1" ht="16.5" r="340" s="29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</row>
    <row customHeight="1" ht="16.5" r="341" s="29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</row>
    <row customHeight="1" ht="16.5" r="342" s="29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</row>
    <row customHeight="1" ht="16.5" r="343" s="29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</row>
    <row customHeight="1" ht="16.5" r="344" s="29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</row>
    <row customHeight="1" ht="16.5" r="345" s="29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</row>
    <row customHeight="1" ht="16.5" r="346" s="29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</row>
    <row customHeight="1" ht="16.5" r="347" s="29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</row>
    <row customHeight="1" ht="16.5" r="348" s="29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</row>
    <row customHeight="1" ht="16.5" r="349" s="2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</row>
    <row customHeight="1" ht="16.5" r="350" s="29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</row>
    <row customHeight="1" ht="16.5" r="351" s="29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</row>
    <row customHeight="1" ht="16.5" r="352" s="29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</row>
    <row customHeight="1" ht="16.5" r="353" s="29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</row>
    <row customHeight="1" ht="16.5" r="354" s="29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</row>
    <row customHeight="1" ht="16.5" r="355" s="29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</row>
    <row customHeight="1" ht="16.5" r="356" s="29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</row>
    <row customHeight="1" ht="16.5" r="357" s="29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</row>
    <row customHeight="1" ht="16.5" r="358" s="29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</row>
    <row customHeight="1" ht="16.5" r="359" s="2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</row>
    <row customHeight="1" ht="16.5" r="360" s="29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</row>
    <row customHeight="1" ht="16.5" r="361" s="29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</row>
    <row customHeight="1" ht="16.5" r="362" s="29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</row>
    <row customHeight="1" ht="16.5" r="363" s="29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</row>
    <row customHeight="1" ht="16.5" r="364" s="29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</row>
    <row customHeight="1" ht="16.5" r="365" s="29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</row>
    <row customHeight="1" ht="16.5" r="366" s="29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</row>
    <row customHeight="1" ht="16.5" r="367" s="29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</row>
    <row customHeight="1" ht="16.5" r="368" s="29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</row>
    <row customHeight="1" ht="16.5" r="369" s="2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</row>
    <row customHeight="1" ht="16.5" r="370" s="29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</row>
    <row customHeight="1" ht="16.5" r="371" s="29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</row>
    <row customHeight="1" ht="16.5" r="372" s="29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</row>
    <row customHeight="1" ht="16.5" r="373" s="29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</row>
    <row customHeight="1" ht="16.5" r="374" s="29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</row>
    <row customHeight="1" ht="16.5" r="375" s="29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</row>
    <row customHeight="1" ht="16.5" r="376" s="29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</row>
    <row customHeight="1" ht="16.5" r="377" s="29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</row>
    <row customHeight="1" ht="16.5" r="378" s="29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</row>
    <row customHeight="1" ht="16.5" r="379" s="2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</row>
    <row customHeight="1" ht="16.5" r="380" s="29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</row>
    <row customHeight="1" ht="16.5" r="381" s="29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</row>
    <row customHeight="1" ht="16.5" r="382" s="29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</row>
    <row customHeight="1" ht="16.5" r="383" s="29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</row>
    <row customHeight="1" ht="16.5" r="384" s="29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</row>
    <row customHeight="1" ht="16.5" r="385" s="29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</row>
    <row customHeight="1" ht="16.5" r="386" s="29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</row>
    <row customHeight="1" ht="16.5" r="387" s="29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</row>
    <row customHeight="1" ht="16.5" r="388" s="29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</row>
    <row customHeight="1" ht="16.5" r="389" s="2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</row>
    <row customHeight="1" ht="16.5" r="390" s="29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</row>
    <row customHeight="1" ht="16.5" r="391" s="29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</row>
    <row customHeight="1" ht="16.5" r="392" s="29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</row>
    <row customHeight="1" ht="16.5" r="393" s="29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</row>
    <row customHeight="1" ht="16.5" r="394" s="29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</row>
    <row customHeight="1" ht="16.5" r="395" s="29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</row>
    <row customHeight="1" ht="16.5" r="396" s="29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</row>
    <row customHeight="1" ht="16.5" r="397" s="29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</row>
    <row customHeight="1" ht="16.5" r="398" s="29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</row>
    <row customHeight="1" ht="16.5" r="399" s="2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</row>
    <row customHeight="1" ht="16.5" r="400" s="29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</row>
    <row customHeight="1" ht="16.5" r="401" s="29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</row>
    <row customHeight="1" ht="16.5" r="402" s="29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</row>
    <row customHeight="1" ht="16.5" r="403" s="29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</row>
    <row customHeight="1" ht="16.5" r="404" s="29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</row>
    <row customHeight="1" ht="16.5" r="405" s="29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</row>
    <row customHeight="1" ht="16.5" r="406" s="29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</row>
    <row customHeight="1" ht="16.5" r="407" s="29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</row>
    <row customHeight="1" ht="16.5" r="408" s="29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</row>
  </sheetData>
  <mergeCells count="294">
    <mergeCell ref="AE50:AE53"/>
    <mergeCell ref="Y50:Y53"/>
    <mergeCell ref="Y40:Y43"/>
    <mergeCell ref="Y28:Y31"/>
    <mergeCell ref="Y35:Y38"/>
    <mergeCell ref="AE45:AE48"/>
    <mergeCell ref="Y45:Y48"/>
    <mergeCell ref="S40:S43"/>
    <mergeCell ref="S35:S38"/>
    <mergeCell ref="S45:S48"/>
    <mergeCell ref="S50:S53"/>
    <mergeCell ref="Y33:AD33"/>
    <mergeCell ref="S33:X33"/>
    <mergeCell ref="M28:M31"/>
    <mergeCell ref="M35:M38"/>
    <mergeCell ref="AE28:AE31"/>
    <mergeCell ref="AE40:AE43"/>
    <mergeCell ref="AE35:AE38"/>
    <mergeCell ref="AE33:AJ33"/>
    <mergeCell ref="S28:S31"/>
    <mergeCell ref="Y60:Y63"/>
    <mergeCell ref="Y55:Y58"/>
    <mergeCell ref="Y72:Y75"/>
    <mergeCell ref="Y87:Y90"/>
    <mergeCell ref="Y82:Y85"/>
    <mergeCell ref="Y77:Y80"/>
    <mergeCell ref="Y99:Y102"/>
    <mergeCell ref="Y92:Y95"/>
    <mergeCell ref="Y131:Y134"/>
    <mergeCell ref="Y114:Y117"/>
    <mergeCell ref="Y119:Y122"/>
    <mergeCell ref="Y124:Y127"/>
    <mergeCell ref="Y109:Y112"/>
    <mergeCell ref="Y104:Y107"/>
    <mergeCell ref="Y23:Y26"/>
    <mergeCell ref="S129:X129"/>
    <mergeCell ref="S124:S127"/>
    <mergeCell ref="S141:S144"/>
    <mergeCell ref="S131:S134"/>
    <mergeCell ref="S136:S139"/>
    <mergeCell ref="AE136:AE139"/>
    <mergeCell ref="AE131:AE134"/>
    <mergeCell ref="AE129:AJ129"/>
    <mergeCell ref="Y141:Y144"/>
    <mergeCell ref="AE141:AE144"/>
    <mergeCell ref="Y129:AD129"/>
    <mergeCell ref="Y136:Y139"/>
    <mergeCell ref="M77:M80"/>
    <mergeCell ref="S77:S80"/>
    <mergeCell ref="S72:S75"/>
    <mergeCell ref="S92:S95"/>
    <mergeCell ref="S82:S85"/>
    <mergeCell ref="S87:S90"/>
    <mergeCell ref="M82:M85"/>
    <mergeCell ref="AE87:AE90"/>
    <mergeCell ref="AE92:AE95"/>
    <mergeCell ref="AE72:AE75"/>
    <mergeCell ref="AE82:AE85"/>
    <mergeCell ref="Y97:AD97"/>
    <mergeCell ref="S97:X97"/>
    <mergeCell ref="AE60:AE63"/>
    <mergeCell ref="AE77:AE80"/>
    <mergeCell ref="AE65:AJ65"/>
    <mergeCell ref="AE97:AJ97"/>
    <mergeCell ref="AE55:AE58"/>
    <mergeCell ref="AE114:AE117"/>
    <mergeCell ref="AE109:AE112"/>
    <mergeCell ref="AE104:AE107"/>
    <mergeCell ref="AE99:AE102"/>
    <mergeCell ref="AE119:AE122"/>
    <mergeCell ref="AE124:AE127"/>
    <mergeCell ref="AE23:AE26"/>
    <mergeCell ref="M92:M95"/>
    <mergeCell ref="M141:M144"/>
    <mergeCell ref="AE67:AE70"/>
    <mergeCell ref="Y65:AD65"/>
    <mergeCell ref="Y67:Y70"/>
    <mergeCell ref="S60:S63"/>
    <mergeCell ref="S65:X65"/>
    <mergeCell ref="S67:S70"/>
    <mergeCell ref="M55:M58"/>
    <mergeCell ref="S55:S58"/>
    <mergeCell ref="S114:S117"/>
    <mergeCell ref="S119:S122"/>
    <mergeCell ref="S104:S107"/>
    <mergeCell ref="S109:S112"/>
    <mergeCell ref="S99:S102"/>
    <mergeCell ref="M23:M26"/>
    <mergeCell ref="M67:M70"/>
    <mergeCell ref="M60:M63"/>
    <mergeCell ref="M50:M53"/>
    <mergeCell ref="M72:M75"/>
    <mergeCell ref="M87:M90"/>
    <mergeCell ref="S23:S26"/>
    <mergeCell ref="G28:G31"/>
    <mergeCell ref="G33:L33"/>
    <mergeCell ref="G45:G48"/>
    <mergeCell ref="G35:G38"/>
    <mergeCell ref="G40:G43"/>
    <mergeCell ref="G55:G58"/>
    <mergeCell ref="G60:G63"/>
    <mergeCell ref="G67:G70"/>
    <mergeCell ref="G50:G53"/>
    <mergeCell ref="G1:L1"/>
    <mergeCell ref="G8:G11"/>
    <mergeCell ref="G3:G6"/>
    <mergeCell ref="G97:L97"/>
    <mergeCell ref="G18:G21"/>
    <mergeCell ref="G72:G75"/>
    <mergeCell ref="G65:L65"/>
    <mergeCell ref="G87:G90"/>
    <mergeCell ref="G114:G117"/>
    <mergeCell ref="G109:G112"/>
    <mergeCell ref="G92:G95"/>
    <mergeCell ref="G82:G85"/>
    <mergeCell ref="G77:G80"/>
    <mergeCell ref="G104:G107"/>
    <mergeCell ref="A65:F65"/>
    <mergeCell ref="G13:G16"/>
    <mergeCell ref="G23:G26"/>
    <mergeCell ref="A3:A6"/>
    <mergeCell ref="A1:F1"/>
    <mergeCell ref="A33:F33"/>
    <mergeCell ref="A136:A139"/>
    <mergeCell ref="A131:A134"/>
    <mergeCell ref="G129:L129"/>
    <mergeCell ref="M109:M112"/>
    <mergeCell ref="M104:M107"/>
    <mergeCell ref="A97:F97"/>
    <mergeCell ref="M129:R129"/>
    <mergeCell ref="M124:M127"/>
    <mergeCell ref="M114:M117"/>
    <mergeCell ref="M119:M122"/>
    <mergeCell ref="M97:R97"/>
    <mergeCell ref="M131:M134"/>
    <mergeCell ref="M136:M139"/>
    <mergeCell ref="M99:M102"/>
    <mergeCell ref="M13:M16"/>
    <mergeCell ref="S13:S16"/>
    <mergeCell ref="S18:S21"/>
    <mergeCell ref="S3:S6"/>
    <mergeCell ref="S8:S11"/>
    <mergeCell ref="A124:A127"/>
    <mergeCell ref="A129:F129"/>
    <mergeCell ref="A141:A144"/>
    <mergeCell ref="A146:A149"/>
    <mergeCell ref="G119:G122"/>
    <mergeCell ref="G99:G102"/>
    <mergeCell ref="G146:G149"/>
    <mergeCell ref="G141:G144"/>
    <mergeCell ref="G131:G134"/>
    <mergeCell ref="A99:A102"/>
    <mergeCell ref="A119:A122"/>
    <mergeCell ref="G124:G127"/>
    <mergeCell ref="A104:A107"/>
    <mergeCell ref="G136:G139"/>
    <mergeCell ref="A92:A95"/>
    <mergeCell ref="A87:A90"/>
    <mergeCell ref="A72:A75"/>
    <mergeCell ref="A60:A63"/>
    <mergeCell ref="A67:A70"/>
    <mergeCell ref="A40:A43"/>
    <mergeCell ref="A35:A38"/>
    <mergeCell ref="A220:A223"/>
    <mergeCell ref="A215:A218"/>
    <mergeCell ref="A45:A48"/>
    <mergeCell ref="A50:A53"/>
    <mergeCell ref="A18:A21"/>
    <mergeCell ref="A28:A31"/>
    <mergeCell ref="A23:A26"/>
    <mergeCell ref="A109:A112"/>
    <mergeCell ref="A114:A117"/>
    <mergeCell ref="A82:A85"/>
    <mergeCell ref="A77:A80"/>
    <mergeCell ref="A8:A11"/>
    <mergeCell ref="A13:A16"/>
    <mergeCell ref="A55:A58"/>
    <mergeCell ref="AE195:AE198"/>
    <mergeCell ref="AE188:AE191"/>
    <mergeCell ref="AE156:AE159"/>
    <mergeCell ref="AE173:AE176"/>
    <mergeCell ref="AE178:AE181"/>
    <mergeCell ref="AE161:AJ161"/>
    <mergeCell ref="AE193:AJ193"/>
    <mergeCell ref="Y8:Y11"/>
    <mergeCell ref="Y13:Y16"/>
    <mergeCell ref="Y188:Y191"/>
    <mergeCell ref="Y168:Y171"/>
    <mergeCell ref="AE18:AE21"/>
    <mergeCell ref="AE13:AE16"/>
    <mergeCell ref="AE151:AE154"/>
    <mergeCell ref="AE146:AE149"/>
    <mergeCell ref="AE8:AE11"/>
    <mergeCell ref="AE3:AE6"/>
    <mergeCell ref="AE1:AJ1"/>
    <mergeCell ref="Y1:AD1"/>
    <mergeCell ref="Y3:Y6"/>
    <mergeCell ref="Y18:Y21"/>
    <mergeCell ref="M183:M186"/>
    <mergeCell ref="M210:M213"/>
    <mergeCell ref="M205:M208"/>
    <mergeCell ref="S215:S218"/>
    <mergeCell ref="S205:S208"/>
    <mergeCell ref="S200:S203"/>
    <mergeCell ref="S210:S213"/>
    <mergeCell ref="G200:G203"/>
    <mergeCell ref="G195:G198"/>
    <mergeCell ref="A193:F193"/>
    <mergeCell ref="A200:A203"/>
    <mergeCell ref="A195:A198"/>
    <mergeCell ref="G183:G186"/>
    <mergeCell ref="G215:G218"/>
    <mergeCell ref="G188:G191"/>
    <mergeCell ref="G210:G213"/>
    <mergeCell ref="G205:G208"/>
    <mergeCell ref="A183:A186"/>
    <mergeCell ref="A178:A181"/>
    <mergeCell ref="A188:A191"/>
    <mergeCell ref="A210:A213"/>
    <mergeCell ref="A205:A208"/>
    <mergeCell ref="G193:L193"/>
    <mergeCell ref="M193:R193"/>
    <mergeCell ref="S195:S198"/>
    <mergeCell ref="G151:G154"/>
    <mergeCell ref="S151:S154"/>
    <mergeCell ref="S146:S149"/>
    <mergeCell ref="Y151:Y154"/>
    <mergeCell ref="M151:M154"/>
    <mergeCell ref="M146:M149"/>
    <mergeCell ref="Y146:Y149"/>
    <mergeCell ref="G161:L161"/>
    <mergeCell ref="S161:X161"/>
    <mergeCell ref="A173:A176"/>
    <mergeCell ref="A163:A166"/>
    <mergeCell ref="A161:F161"/>
    <mergeCell ref="A151:A154"/>
    <mergeCell ref="A156:A159"/>
    <mergeCell ref="A168:A171"/>
    <mergeCell ref="S173:S176"/>
    <mergeCell ref="Y178:Y181"/>
    <mergeCell ref="Y173:Y176"/>
    <mergeCell ref="AE183:AE186"/>
    <mergeCell ref="Y193:AD193"/>
    <mergeCell ref="AE163:AE166"/>
    <mergeCell ref="AE168:AE171"/>
    <mergeCell ref="Y161:AD161"/>
    <mergeCell ref="Y163:Y166"/>
    <mergeCell ref="Y183:Y186"/>
    <mergeCell ref="G163:G166"/>
    <mergeCell ref="M178:M181"/>
    <mergeCell ref="G178:G181"/>
    <mergeCell ref="G173:G176"/>
    <mergeCell ref="G168:G171"/>
    <mergeCell ref="M168:M171"/>
    <mergeCell ref="M173:M176"/>
    <mergeCell ref="M163:M166"/>
    <mergeCell ref="S193:X193"/>
    <mergeCell ref="S168:S171"/>
    <mergeCell ref="S188:S191"/>
    <mergeCell ref="S163:S166"/>
    <mergeCell ref="S178:S181"/>
    <mergeCell ref="S183:S186"/>
    <mergeCell ref="G156:G159"/>
    <mergeCell ref="S156:S159"/>
    <mergeCell ref="Y156:Y159"/>
    <mergeCell ref="M156:M159"/>
    <mergeCell ref="M161:R161"/>
    <mergeCell ref="M195:M198"/>
    <mergeCell ref="M200:M203"/>
    <mergeCell ref="M215:M218"/>
    <mergeCell ref="M220:M223"/>
    <mergeCell ref="G220:G223"/>
    <mergeCell ref="Y220:Y223"/>
    <mergeCell ref="Y195:Y198"/>
    <mergeCell ref="Y215:Y218"/>
    <mergeCell ref="Y200:Y203"/>
    <mergeCell ref="Y205:Y208"/>
    <mergeCell ref="Y210:Y213"/>
    <mergeCell ref="AE210:AE213"/>
    <mergeCell ref="AE220:AE223"/>
    <mergeCell ref="AE215:AE218"/>
    <mergeCell ref="AE200:AE203"/>
    <mergeCell ref="AE205:AE208"/>
    <mergeCell ref="M188:M191"/>
    <mergeCell ref="S220:S223"/>
    <mergeCell ref="M40:M43"/>
    <mergeCell ref="M33:R33"/>
    <mergeCell ref="M18:M21"/>
    <mergeCell ref="M45:M48"/>
    <mergeCell ref="M1:R1"/>
    <mergeCell ref="M3:M6"/>
    <mergeCell ref="M8:M11"/>
    <mergeCell ref="M65:R65"/>
    <mergeCell ref="S1:X1"/>
  </mergeCells>
  <pageMargins bottom="0.75" footer="0" header="0" left="0.7" right="0.7" top="0.75"/>
  <pageSetup orientation="landscape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478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5"/>
    <col customWidth="1" max="2" min="2" style="29" width="28.75"/>
    <col customWidth="1" max="3" min="3" style="29" width="36.88"/>
    <col customWidth="1" max="4" min="4" style="29" width="3.25"/>
    <col customWidth="1" max="5" min="5" style="29" width="7.88"/>
    <col customWidth="1" max="6" min="6" style="29" width="17.25"/>
    <col customWidth="1" max="15" min="7" style="29" width="7.88"/>
    <col customWidth="1" max="25" min="16" style="29" width="7"/>
  </cols>
  <sheetData>
    <row customHeight="1" ht="30" r="1" s="29">
      <c r="A1" s="24">
        <f>MATCH(C1,'參數'!B2:B3,0)</f>
        <v/>
      </c>
      <c r="B1" s="81" t="inlineStr">
        <is>
          <t>項目</t>
        </is>
      </c>
      <c r="C1" s="222" t="inlineStr">
        <is>
          <t>A</t>
        </is>
      </c>
      <c r="D1" s="223" t="n"/>
      <c r="E1" s="84" t="inlineStr">
        <is>
          <t>本欄勿修改</t>
        </is>
      </c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customHeight="1" ht="30" r="2" s="29">
      <c r="A2" s="24">
        <f>MATCH(C2,'參數'!B7:B10,0)</f>
        <v/>
      </c>
      <c r="B2" s="81" t="inlineStr">
        <is>
          <t>年級</t>
        </is>
      </c>
      <c r="C2" s="222" t="n">
        <v>3</v>
      </c>
      <c r="D2" s="223" t="n"/>
      <c r="E2" s="8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</row>
    <row customHeight="1" ht="30" r="3" s="29">
      <c r="A3" s="24">
        <f>MATCH(C3,'參數'!B14:B15,0)</f>
        <v/>
      </c>
      <c r="B3" s="81" t="inlineStr">
        <is>
          <t>性別</t>
        </is>
      </c>
      <c r="C3" s="222" t="n">
        <v>1</v>
      </c>
      <c r="D3" s="223" t="n"/>
      <c r="E3" s="8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  <c r="Y3" s="24" t="n"/>
    </row>
    <row customHeight="1" ht="9.75" r="4" s="29">
      <c r="A4" s="84" t="n"/>
      <c r="B4" s="24" t="n"/>
      <c r="C4" s="24" t="n"/>
      <c r="D4" s="24" t="n"/>
      <c r="E4" s="8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  <c r="Y4" s="24" t="n"/>
    </row>
    <row customHeight="1" ht="30" r="5" s="29">
      <c r="A5" s="84" t="n"/>
      <c r="B5" s="81" t="inlineStr">
        <is>
          <t>組號代號</t>
        </is>
      </c>
      <c r="C5" s="81" t="inlineStr">
        <is>
          <t>組別名稱</t>
        </is>
      </c>
      <c r="D5" s="223" t="n"/>
      <c r="E5" s="84" t="n"/>
      <c r="F5" s="84" t="n"/>
      <c r="G5" s="84" t="n"/>
      <c r="H5" s="84" t="n"/>
      <c r="I5" s="84" t="n"/>
      <c r="J5" s="84" t="n"/>
      <c r="K5" s="84" t="n"/>
      <c r="L5" s="84" t="n"/>
      <c r="M5" s="84" t="n"/>
      <c r="N5" s="84" t="n"/>
      <c r="O5" s="84" t="n"/>
      <c r="P5" s="84" t="n"/>
      <c r="Q5" s="84" t="n"/>
      <c r="R5" s="84" t="n"/>
      <c r="S5" s="84" t="n"/>
      <c r="T5" s="84" t="n"/>
      <c r="U5" s="84" t="n"/>
      <c r="V5" s="84" t="n"/>
      <c r="W5" s="84" t="n"/>
      <c r="X5" s="84" t="n"/>
      <c r="Y5" s="84" t="n"/>
    </row>
    <row customHeight="1" ht="30" r="6" s="29">
      <c r="A6" s="84" t="n"/>
      <c r="B6" s="86">
        <f>C1&amp;C2&amp;C3</f>
        <v/>
      </c>
      <c r="C6" s="113">
        <f ref="C6" t="array">INDEX('參數'!C2:C3,A1)&amp;INDEX('參數'!C7:C10,A2)&amp;INDEX('參數'!C14:C15,A3)</f>
        <v/>
      </c>
      <c r="D6" s="223" t="n"/>
      <c r="E6" s="8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  <c r="Y6" s="24" t="n"/>
    </row>
    <row customHeight="1" ht="9.75" r="7" s="29">
      <c r="A7" s="24" t="n"/>
      <c r="B7" s="24" t="n">
        <v>2</v>
      </c>
      <c r="C7" s="24" t="n"/>
      <c r="D7" s="24" t="n"/>
      <c r="E7" s="8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  <c r="Y7" s="24" t="n"/>
    </row>
    <row customHeight="1" ht="99.75" r="8" s="29">
      <c r="A8" s="24" t="n"/>
      <c r="B8" s="74" t="inlineStr">
        <is>
          <t xml:space="preserve"> </t>
        </is>
      </c>
      <c r="E8" s="84" t="n">
        <v>1</v>
      </c>
      <c r="F8" s="88" t="n"/>
      <c r="G8" s="24" t="n"/>
      <c r="H8" s="89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</row>
    <row customHeight="1" ht="67.5" r="9" s="29">
      <c r="A9" s="24" t="n"/>
      <c r="B9" s="90" t="inlineStr">
        <is>
          <t xml:space="preserve">澎湖縣政府獎狀 </t>
        </is>
      </c>
      <c r="E9" s="84" t="n"/>
      <c r="F9" s="88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</row>
    <row customHeight="1" ht="27.75" r="10" s="29">
      <c r="A10" s="24" t="n"/>
      <c r="B10" s="91">
        <f>'設定'!$B$4</f>
        <v/>
      </c>
      <c r="D10" s="92" t="n"/>
      <c r="E10" s="84" t="n"/>
      <c r="F10" s="88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</row>
    <row customHeight="1" ht="9.75" r="11" s="29">
      <c r="A11" s="24" t="n"/>
      <c r="B11" s="74" t="n"/>
      <c r="E11" s="84" t="n"/>
      <c r="F11" s="88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</row>
    <row customHeight="1" ht="41.25" r="12" s="29">
      <c r="A12" s="24" t="n"/>
      <c r="B12" s="93">
        <f>'設定'!$B$6</f>
        <v/>
      </c>
      <c r="E12" s="84" t="n"/>
      <c r="F12" s="88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</row>
    <row customHeight="1" ht="9.75" r="13" s="29">
      <c r="A13" s="24" t="n"/>
      <c r="B13" s="94" t="n"/>
      <c r="E13" s="84" t="n"/>
      <c r="F13" s="88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</row>
    <row customHeight="1" ht="41.25" r="14" s="29">
      <c r="A14" s="24" t="n"/>
      <c r="B14" s="93" t="inlineStr">
        <is>
          <t>優秀選手</t>
        </is>
      </c>
      <c r="E14" s="84" t="n"/>
      <c r="F14" s="88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</row>
    <row customHeight="1" ht="9.75" r="15" s="29">
      <c r="A15" s="24" t="n"/>
      <c r="B15" s="74" t="n"/>
      <c r="E15" s="84" t="n"/>
      <c r="F15" s="88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</row>
    <row customHeight="1" ht="34.5" r="16" s="29">
      <c r="A16" s="24" t="n"/>
      <c r="B16" s="95" t="inlineStr">
        <is>
          <t>項目：</t>
        </is>
      </c>
      <c r="C16" s="96">
        <f ref="C16" t="array">INDEX('參數'!$C$2:$C$3,$A$1)</f>
        <v/>
      </c>
      <c r="D16" s="96" t="n"/>
      <c r="E16" s="84" t="n"/>
      <c r="F16" s="88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</row>
    <row customHeight="1" ht="34.5" r="17" s="29">
      <c r="A17" s="24" t="n"/>
      <c r="B17" s="95" t="inlineStr">
        <is>
          <t>組別：</t>
        </is>
      </c>
      <c r="C17" s="96">
        <f ref="C17" t="array">INDEX('參數'!$C$7:$C$10,$A$2)&amp;INDEX('參數'!$C$14:$C$15,$A$3)</f>
        <v/>
      </c>
      <c r="D17" s="96" t="n"/>
      <c r="E17" s="84" t="n"/>
      <c r="F17" s="88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</row>
    <row customHeight="1" ht="34.5" r="18" s="29">
      <c r="A18" s="24" t="inlineStr">
        <is>
          <t>C</t>
        </is>
      </c>
      <c r="B18" s="95" t="inlineStr">
        <is>
          <t>學校：</t>
        </is>
      </c>
      <c r="C18" s="96">
        <f>INDIRECT($C$1&amp;$C$2&amp;$C$3&amp;"!"&amp;A18&amp;(E8+1))</f>
        <v/>
      </c>
      <c r="D18" s="96" t="n"/>
      <c r="E18" s="84" t="n"/>
      <c r="F18" s="88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</row>
    <row customHeight="1" ht="34.5" r="19" s="29">
      <c r="A19" s="24" t="inlineStr">
        <is>
          <t>D</t>
        </is>
      </c>
      <c r="B19" s="95" t="inlineStr">
        <is>
          <t>姓名：</t>
        </is>
      </c>
      <c r="C19" s="96">
        <f>INDIRECT($C$1&amp;$C$2&amp;$C$3&amp;"!"&amp;A19&amp;(E8+1))</f>
        <v/>
      </c>
      <c r="D19" s="96" t="n"/>
      <c r="E19" s="84" t="n"/>
      <c r="F19" s="88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</row>
    <row customHeight="1" ht="34.5" r="20" s="29">
      <c r="A20" s="24" t="n"/>
      <c r="B20" s="95" t="inlineStr">
        <is>
          <t>名次：</t>
        </is>
      </c>
      <c r="C20" s="97">
        <f ref="C20" t="array">"第"&amp;INDEX('參數'!$C$22:$C$29,MATCH(E8,'參數'!$B$22:$B$29,0))&amp;"名"</f>
        <v/>
      </c>
      <c r="D20" s="96" t="n"/>
      <c r="E20" s="84" t="n"/>
      <c r="F20" s="88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</row>
    <row customHeight="1" ht="34.5" r="21" s="29">
      <c r="A21" s="24" t="inlineStr">
        <is>
          <t>G</t>
        </is>
      </c>
      <c r="B21" s="95" t="inlineStr">
        <is>
          <t>成績：</t>
        </is>
      </c>
      <c r="C21" s="97">
        <f>INDIRECT($C$1&amp;$C$2&amp;$C$3&amp;"!"&amp;A21&amp;(E8+1))&amp;"次"</f>
        <v/>
      </c>
      <c r="D21" s="97" t="n"/>
      <c r="E21" s="84" t="n"/>
      <c r="F21" s="88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</row>
    <row customHeight="1" ht="159.75" r="22" s="29">
      <c r="A22" s="24" t="n"/>
      <c r="B22" s="98" t="n"/>
      <c r="E22" s="84" t="n"/>
      <c r="F22" s="88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</row>
    <row customHeight="1" ht="41.25" r="23" s="29">
      <c r="A23" s="24" t="n"/>
      <c r="B23" s="99">
        <f>"中 華 民 國　"&amp;'設定'!$B$2&amp;"　年　"&amp;'設定'!$C$2&amp;"　月　"&amp;'設定'!$D$2&amp;"　日"</f>
        <v/>
      </c>
      <c r="E23" s="84" t="n"/>
      <c r="F23" s="88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</row>
    <row customHeight="1" ht="39.75" r="24" s="29">
      <c r="A24" s="24" t="n"/>
      <c r="B24" s="99" t="n"/>
      <c r="E24" s="84" t="n"/>
      <c r="F24" s="88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</row>
    <row customHeight="1" ht="99.75" r="25" s="29">
      <c r="A25" s="24" t="n"/>
      <c r="B25" s="74" t="inlineStr">
        <is>
          <t xml:space="preserve"> </t>
        </is>
      </c>
      <c r="E25" s="84">
        <f>E8+1</f>
        <v/>
      </c>
      <c r="F25" s="88" t="n"/>
      <c r="G25" s="24" t="n"/>
      <c r="H25" s="89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</row>
    <row customHeight="1" ht="67.5" r="26" s="29">
      <c r="A26" s="24" t="n"/>
      <c r="B26" s="90" t="inlineStr">
        <is>
          <t xml:space="preserve">澎湖縣政府獎狀 </t>
        </is>
      </c>
      <c r="E26" s="84" t="n"/>
      <c r="F26" s="88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</row>
    <row customHeight="1" ht="27.75" r="27" s="29">
      <c r="A27" s="24" t="n"/>
      <c r="B27" s="91">
        <f>'設定'!$B$4</f>
        <v/>
      </c>
      <c r="D27" s="92" t="n"/>
      <c r="E27" s="84" t="n"/>
      <c r="F27" s="88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</row>
    <row customHeight="1" ht="9.75" r="28" s="29">
      <c r="A28" s="24" t="n"/>
      <c r="B28" s="74" t="n"/>
      <c r="E28" s="84" t="n"/>
      <c r="F28" s="88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</row>
    <row customHeight="1" ht="41.25" r="29" s="29">
      <c r="A29" s="24" t="n"/>
      <c r="B29" s="93">
        <f>'設定'!$B$6</f>
        <v/>
      </c>
      <c r="E29" s="84" t="n"/>
      <c r="F29" s="88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</row>
    <row customHeight="1" ht="9.75" r="30" s="29">
      <c r="A30" s="24" t="n"/>
      <c r="B30" s="94" t="n"/>
      <c r="E30" s="84" t="n"/>
      <c r="F30" s="88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</row>
    <row customHeight="1" ht="41.25" r="31" s="29">
      <c r="A31" s="24" t="n"/>
      <c r="B31" s="93" t="inlineStr">
        <is>
          <t>優秀選手</t>
        </is>
      </c>
      <c r="E31" s="84" t="n"/>
      <c r="F31" s="88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</row>
    <row customHeight="1" ht="9.75" r="32" s="29">
      <c r="A32" s="24" t="n"/>
      <c r="B32" s="74" t="n"/>
      <c r="E32" s="84" t="n"/>
      <c r="F32" s="88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</row>
    <row customHeight="1" ht="34.5" r="33" s="29">
      <c r="A33" s="24" t="n"/>
      <c r="B33" s="95" t="inlineStr">
        <is>
          <t>項目：</t>
        </is>
      </c>
      <c r="C33" s="96">
        <f ref="C33" t="array">INDEX('參數'!$C$2:$C$3,$A$1)</f>
        <v/>
      </c>
      <c r="D33" s="96" t="n"/>
      <c r="E33" s="84" t="n"/>
      <c r="F33" s="88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</row>
    <row customHeight="1" ht="34.5" r="34" s="29">
      <c r="A34" s="24" t="n"/>
      <c r="B34" s="95" t="inlineStr">
        <is>
          <t>組別：</t>
        </is>
      </c>
      <c r="C34" s="96">
        <f ref="C34" t="array">INDEX('參數'!$C$7:$C$10,$A$2)&amp;INDEX('參數'!$C$14:$C$15,$A$3)</f>
        <v/>
      </c>
      <c r="D34" s="96" t="n"/>
      <c r="E34" s="84" t="n"/>
      <c r="F34" s="88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</row>
    <row customHeight="1" ht="34.5" r="35" s="29">
      <c r="A35" s="24" t="inlineStr">
        <is>
          <t>C</t>
        </is>
      </c>
      <c r="B35" s="95" t="inlineStr">
        <is>
          <t>學校：</t>
        </is>
      </c>
      <c r="C35" s="96">
        <f>INDIRECT($C$1&amp;$C$2&amp;$C$3&amp;"!"&amp;A35&amp;(E25+1))</f>
        <v/>
      </c>
      <c r="D35" s="96" t="n"/>
      <c r="E35" s="84" t="n"/>
      <c r="F35" s="88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</row>
    <row customHeight="1" ht="34.5" r="36" s="29">
      <c r="A36" s="24" t="inlineStr">
        <is>
          <t>D</t>
        </is>
      </c>
      <c r="B36" s="95" t="inlineStr">
        <is>
          <t>姓名：</t>
        </is>
      </c>
      <c r="C36" s="96">
        <f>INDIRECT($C$1&amp;$C$2&amp;$C$3&amp;"!"&amp;A36&amp;(E25+1))</f>
        <v/>
      </c>
      <c r="D36" s="96" t="n"/>
      <c r="E36" s="84" t="n"/>
      <c r="F36" s="88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</row>
    <row customHeight="1" ht="34.5" r="37" s="29">
      <c r="A37" s="24" t="n"/>
      <c r="B37" s="95" t="inlineStr">
        <is>
          <t>名次：</t>
        </is>
      </c>
      <c r="C37" s="97">
        <f ref="C37" t="array">"第"&amp;INDEX('參數'!$C$22:$C$29,MATCH(E25,'參數'!$B$22:$B$29,0))&amp;"名"</f>
        <v/>
      </c>
      <c r="D37" s="96" t="n"/>
      <c r="E37" s="84" t="n"/>
      <c r="F37" s="88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</row>
    <row customHeight="1" ht="34.5" r="38" s="29">
      <c r="A38" s="24" t="inlineStr">
        <is>
          <t>G</t>
        </is>
      </c>
      <c r="B38" s="95" t="inlineStr">
        <is>
          <t>成績：</t>
        </is>
      </c>
      <c r="C38" s="97">
        <f>INDIRECT($C$1&amp;$C$2&amp;$C$3&amp;"!"&amp;A38&amp;(E25+1))&amp;"次"</f>
        <v/>
      </c>
      <c r="D38" s="97" t="n"/>
      <c r="E38" s="84" t="n"/>
      <c r="F38" s="88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</row>
    <row customHeight="1" ht="159.75" r="39" s="29">
      <c r="A39" s="24" t="n"/>
      <c r="B39" s="98" t="n"/>
      <c r="E39" s="84" t="n"/>
      <c r="F39" s="88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</row>
    <row customHeight="1" ht="41.25" r="40" s="29">
      <c r="A40" s="24" t="n"/>
      <c r="B40" s="99">
        <f>"中 華 民 國　"&amp;'設定'!$B$2&amp;"　年　"&amp;'設定'!$C$2&amp;"　月　"&amp;'設定'!$D$2&amp;"　日"</f>
        <v/>
      </c>
      <c r="E40" s="84" t="n"/>
      <c r="F40" s="88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</row>
    <row customHeight="1" ht="39.75" r="41" s="29">
      <c r="A41" s="24" t="n"/>
      <c r="B41" s="99" t="n"/>
      <c r="E41" s="84" t="n"/>
      <c r="F41" s="88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</row>
    <row customHeight="1" ht="99.75" r="42" s="29">
      <c r="A42" s="24" t="n"/>
      <c r="B42" s="74" t="inlineStr">
        <is>
          <t xml:space="preserve"> </t>
        </is>
      </c>
      <c r="E42" s="84">
        <f>E25+1</f>
        <v/>
      </c>
      <c r="F42" s="88" t="n"/>
      <c r="G42" s="24" t="n"/>
      <c r="H42" s="89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</row>
    <row customHeight="1" ht="67.5" r="43" s="29">
      <c r="A43" s="24" t="n"/>
      <c r="B43" s="90" t="inlineStr">
        <is>
          <t xml:space="preserve">澎湖縣政府獎狀 </t>
        </is>
      </c>
      <c r="E43" s="84" t="n"/>
      <c r="F43" s="88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</row>
    <row customHeight="1" ht="27.75" r="44" s="29">
      <c r="A44" s="24" t="n"/>
      <c r="B44" s="91">
        <f>'設定'!$B$4</f>
        <v/>
      </c>
      <c r="D44" s="92" t="n"/>
      <c r="E44" s="84" t="n"/>
      <c r="F44" s="88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</row>
    <row customHeight="1" ht="9.75" r="45" s="29">
      <c r="A45" s="24" t="n"/>
      <c r="B45" s="74" t="n"/>
      <c r="E45" s="84" t="n"/>
      <c r="F45" s="88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</row>
    <row customHeight="1" ht="41.25" r="46" s="29">
      <c r="A46" s="24" t="n"/>
      <c r="B46" s="93">
        <f>'設定'!$B$6</f>
        <v/>
      </c>
      <c r="E46" s="84" t="n"/>
      <c r="F46" s="88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</row>
    <row customHeight="1" ht="9.75" r="47" s="29">
      <c r="A47" s="24" t="n"/>
      <c r="B47" s="94" t="n"/>
      <c r="E47" s="84" t="n"/>
      <c r="F47" s="88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</row>
    <row customHeight="1" ht="41.25" r="48" s="29">
      <c r="A48" s="24" t="n"/>
      <c r="B48" s="93" t="inlineStr">
        <is>
          <t>優秀選手</t>
        </is>
      </c>
      <c r="E48" s="84" t="n"/>
      <c r="F48" s="88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</row>
    <row customHeight="1" ht="9.75" r="49" s="29">
      <c r="A49" s="24" t="n"/>
      <c r="B49" s="74" t="n"/>
      <c r="E49" s="84" t="n"/>
      <c r="F49" s="88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</row>
    <row customHeight="1" ht="34.5" r="50" s="29">
      <c r="A50" s="24" t="n"/>
      <c r="B50" s="95" t="inlineStr">
        <is>
          <t>項目：</t>
        </is>
      </c>
      <c r="C50" s="96">
        <f ref="C50" t="array">INDEX('參數'!$C$2:$C$3,$A$1)</f>
        <v/>
      </c>
      <c r="D50" s="96" t="n"/>
      <c r="E50" s="84" t="n"/>
      <c r="F50" s="88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</row>
    <row customHeight="1" ht="34.5" r="51" s="29">
      <c r="A51" s="24" t="n"/>
      <c r="B51" s="95" t="inlineStr">
        <is>
          <t>組別：</t>
        </is>
      </c>
      <c r="C51" s="96">
        <f ref="C51" t="array">INDEX('參數'!$C$7:$C$10,$A$2)&amp;INDEX('參數'!$C$14:$C$15,$A$3)</f>
        <v/>
      </c>
      <c r="D51" s="96" t="n"/>
      <c r="E51" s="84" t="n"/>
      <c r="F51" s="88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</row>
    <row customHeight="1" ht="34.5" r="52" s="29">
      <c r="A52" s="24" t="inlineStr">
        <is>
          <t>C</t>
        </is>
      </c>
      <c r="B52" s="95" t="inlineStr">
        <is>
          <t>學校：</t>
        </is>
      </c>
      <c r="C52" s="96">
        <f>INDIRECT($C$1&amp;$C$2&amp;$C$3&amp;"!"&amp;A52&amp;(E42+1))</f>
        <v/>
      </c>
      <c r="D52" s="96" t="n"/>
      <c r="E52" s="84" t="n"/>
      <c r="F52" s="88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</row>
    <row customHeight="1" ht="34.5" r="53" s="29">
      <c r="A53" s="24" t="inlineStr">
        <is>
          <t>D</t>
        </is>
      </c>
      <c r="B53" s="95" t="inlineStr">
        <is>
          <t>姓名：</t>
        </is>
      </c>
      <c r="C53" s="96">
        <f>INDIRECT($C$1&amp;$C$2&amp;$C$3&amp;"!"&amp;A53&amp;(E42+1))</f>
        <v/>
      </c>
      <c r="D53" s="96" t="n"/>
      <c r="E53" s="84" t="n"/>
      <c r="F53" s="88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</row>
    <row customHeight="1" ht="34.5" r="54" s="29">
      <c r="A54" s="24" t="n"/>
      <c r="B54" s="95" t="inlineStr">
        <is>
          <t>名次：</t>
        </is>
      </c>
      <c r="C54" s="97">
        <f ref="C54" t="array">"第"&amp;INDEX('參數'!$C$22:$C$29,MATCH(E42,'參數'!$B$22:$B$29,0))&amp;"名"</f>
        <v/>
      </c>
      <c r="D54" s="96" t="n"/>
      <c r="E54" s="84" t="n"/>
      <c r="F54" s="88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</row>
    <row customHeight="1" ht="34.5" r="55" s="29">
      <c r="A55" s="24" t="inlineStr">
        <is>
          <t>G</t>
        </is>
      </c>
      <c r="B55" s="95" t="inlineStr">
        <is>
          <t>成績：</t>
        </is>
      </c>
      <c r="C55" s="97">
        <f>INDIRECT($C$1&amp;$C$2&amp;$C$3&amp;"!"&amp;A55&amp;(E42+1))&amp;"次"</f>
        <v/>
      </c>
      <c r="D55" s="97" t="n"/>
      <c r="E55" s="84" t="n"/>
      <c r="F55" s="88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</row>
    <row customHeight="1" ht="159.75" r="56" s="29">
      <c r="A56" s="24" t="n"/>
      <c r="B56" s="98" t="n"/>
      <c r="E56" s="84" t="n"/>
      <c r="F56" s="88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</row>
    <row customHeight="1" ht="41.25" r="57" s="29">
      <c r="A57" s="24" t="n"/>
      <c r="B57" s="99">
        <f>"中 華 民 國　"&amp;'設定'!$B$2&amp;"　年　"&amp;'設定'!$C$2&amp;"　月　"&amp;'設定'!$D$2&amp;"　日"</f>
        <v/>
      </c>
      <c r="E57" s="84" t="n"/>
      <c r="F57" s="88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</row>
    <row customHeight="1" ht="39.75" r="58" s="29">
      <c r="A58" s="24" t="n"/>
      <c r="B58" s="99" t="n"/>
      <c r="E58" s="84" t="n"/>
      <c r="F58" s="88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</row>
    <row customHeight="1" ht="99.75" r="59" s="29">
      <c r="A59" s="24" t="n"/>
      <c r="B59" s="74" t="inlineStr">
        <is>
          <t xml:space="preserve"> </t>
        </is>
      </c>
      <c r="E59" s="84">
        <f>E42+1</f>
        <v/>
      </c>
      <c r="F59" s="88" t="n"/>
      <c r="G59" s="24" t="n"/>
      <c r="H59" s="89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</row>
    <row customHeight="1" ht="67.5" r="60" s="29">
      <c r="A60" s="24" t="n"/>
      <c r="B60" s="90" t="inlineStr">
        <is>
          <t xml:space="preserve">澎湖縣政府獎狀 </t>
        </is>
      </c>
      <c r="E60" s="84" t="n"/>
      <c r="F60" s="88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</row>
    <row customHeight="1" ht="27.75" r="61" s="29">
      <c r="A61" s="24" t="n"/>
      <c r="B61" s="91">
        <f>'設定'!$B$4</f>
        <v/>
      </c>
      <c r="D61" s="92" t="n"/>
      <c r="E61" s="84" t="n"/>
      <c r="F61" s="88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</row>
    <row customHeight="1" ht="9.75" r="62" s="29">
      <c r="A62" s="24" t="n"/>
      <c r="B62" s="74" t="n"/>
      <c r="E62" s="84" t="n"/>
      <c r="F62" s="88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</row>
    <row customHeight="1" ht="41.25" r="63" s="29">
      <c r="A63" s="24" t="n"/>
      <c r="B63" s="93">
        <f>'設定'!$B$6</f>
        <v/>
      </c>
      <c r="E63" s="84" t="n"/>
      <c r="F63" s="88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</row>
    <row customHeight="1" ht="9.75" r="64" s="29">
      <c r="A64" s="24" t="n"/>
      <c r="B64" s="94" t="n"/>
      <c r="E64" s="84" t="n"/>
      <c r="F64" s="88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</row>
    <row customHeight="1" ht="41.25" r="65" s="29">
      <c r="A65" s="24" t="n"/>
      <c r="B65" s="93" t="inlineStr">
        <is>
          <t>優秀選手</t>
        </is>
      </c>
      <c r="E65" s="84" t="n"/>
      <c r="F65" s="88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</row>
    <row customHeight="1" ht="9.75" r="66" s="29">
      <c r="A66" s="24" t="n"/>
      <c r="B66" s="74" t="n"/>
      <c r="E66" s="84" t="n"/>
      <c r="F66" s="88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</row>
    <row customHeight="1" ht="34.5" r="67" s="29">
      <c r="A67" s="24" t="n"/>
      <c r="B67" s="95" t="inlineStr">
        <is>
          <t>項目：</t>
        </is>
      </c>
      <c r="C67" s="96">
        <f ref="C67" t="array">INDEX('參數'!$C$2:$C$3,$A$1)</f>
        <v/>
      </c>
      <c r="D67" s="96" t="n"/>
      <c r="E67" s="84" t="n"/>
      <c r="F67" s="88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</row>
    <row customHeight="1" ht="34.5" r="68" s="29">
      <c r="A68" s="24" t="n"/>
      <c r="B68" s="95" t="inlineStr">
        <is>
          <t>組別：</t>
        </is>
      </c>
      <c r="C68" s="96">
        <f ref="C68" t="array">INDEX('參數'!$C$7:$C$10,$A$2)&amp;INDEX('參數'!$C$14:$C$15,$A$3)</f>
        <v/>
      </c>
      <c r="D68" s="96" t="n"/>
      <c r="E68" s="84" t="n"/>
      <c r="F68" s="88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</row>
    <row customHeight="1" ht="34.5" r="69" s="29">
      <c r="A69" s="24" t="inlineStr">
        <is>
          <t>C</t>
        </is>
      </c>
      <c r="B69" s="95" t="inlineStr">
        <is>
          <t>學校：</t>
        </is>
      </c>
      <c r="C69" s="96">
        <f>INDIRECT($C$1&amp;$C$2&amp;$C$3&amp;"!"&amp;A69&amp;(E59+1))</f>
        <v/>
      </c>
      <c r="D69" s="96" t="n"/>
      <c r="E69" s="84" t="n"/>
      <c r="F69" s="88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</row>
    <row customHeight="1" ht="34.5" r="70" s="29">
      <c r="A70" s="24" t="inlineStr">
        <is>
          <t>D</t>
        </is>
      </c>
      <c r="B70" s="95" t="inlineStr">
        <is>
          <t>姓名：</t>
        </is>
      </c>
      <c r="C70" s="96">
        <f>INDIRECT($C$1&amp;$C$2&amp;$C$3&amp;"!"&amp;A70&amp;(E59+1))</f>
        <v/>
      </c>
      <c r="D70" s="96" t="n"/>
      <c r="E70" s="84" t="n"/>
      <c r="F70" s="88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</row>
    <row customHeight="1" ht="34.5" r="71" s="29">
      <c r="A71" s="24" t="n"/>
      <c r="B71" s="95" t="inlineStr">
        <is>
          <t>名次：</t>
        </is>
      </c>
      <c r="C71" s="97">
        <f ref="C71" t="array">"第"&amp;INDEX('參數'!$C$22:$C$29,MATCH(E59,'參數'!$B$22:$B$29,0))&amp;"名"</f>
        <v/>
      </c>
      <c r="D71" s="96" t="n"/>
      <c r="E71" s="84" t="n"/>
      <c r="F71" s="88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</row>
    <row customHeight="1" ht="34.5" r="72" s="29">
      <c r="A72" s="24" t="inlineStr">
        <is>
          <t>G</t>
        </is>
      </c>
      <c r="B72" s="95" t="inlineStr">
        <is>
          <t>成績：</t>
        </is>
      </c>
      <c r="C72" s="97">
        <f>INDIRECT($C$1&amp;$C$2&amp;$C$3&amp;"!"&amp;A72&amp;(E59+1))&amp;"次"</f>
        <v/>
      </c>
      <c r="D72" s="97" t="n"/>
      <c r="E72" s="84" t="n"/>
      <c r="F72" s="88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  <c r="Y72" s="24" t="n"/>
    </row>
    <row customHeight="1" ht="159.75" r="73" s="29">
      <c r="A73" s="24" t="n"/>
      <c r="B73" s="98" t="n"/>
      <c r="E73" s="84" t="n"/>
      <c r="F73" s="88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</row>
    <row customHeight="1" ht="41.25" r="74" s="29">
      <c r="A74" s="24" t="n"/>
      <c r="B74" s="99">
        <f>"中 華 民 國　"&amp;'設定'!$B$2&amp;"　年　"&amp;'設定'!$C$2&amp;"　月　"&amp;'設定'!$D$2&amp;"　日"</f>
        <v/>
      </c>
      <c r="E74" s="84" t="n"/>
      <c r="F74" s="88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</row>
    <row customHeight="1" ht="39.75" r="75" s="29">
      <c r="A75" s="24" t="n"/>
      <c r="B75" s="99" t="n"/>
      <c r="E75" s="84" t="n"/>
      <c r="F75" s="88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</row>
    <row customHeight="1" ht="99.75" r="76" s="29">
      <c r="A76" s="24" t="n"/>
      <c r="B76" s="74" t="inlineStr">
        <is>
          <t xml:space="preserve"> </t>
        </is>
      </c>
      <c r="E76" s="84">
        <f>E59+1</f>
        <v/>
      </c>
      <c r="F76" s="88" t="n"/>
      <c r="G76" s="24" t="n"/>
      <c r="H76" s="89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  <c r="Y76" s="24" t="n"/>
    </row>
    <row customHeight="1" ht="67.5" r="77" s="29">
      <c r="A77" s="24" t="n"/>
      <c r="B77" s="90" t="inlineStr">
        <is>
          <t xml:space="preserve">澎湖縣政府獎狀 </t>
        </is>
      </c>
      <c r="E77" s="84" t="n"/>
      <c r="F77" s="88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  <c r="Y77" s="24" t="n"/>
    </row>
    <row customHeight="1" ht="27.75" r="78" s="29">
      <c r="A78" s="24" t="n"/>
      <c r="B78" s="91">
        <f>'設定'!$B$4</f>
        <v/>
      </c>
      <c r="D78" s="92" t="n"/>
      <c r="E78" s="84" t="n"/>
      <c r="F78" s="88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  <c r="Y78" s="24" t="n"/>
    </row>
    <row customHeight="1" ht="9.75" r="79" s="29">
      <c r="A79" s="24" t="n"/>
      <c r="B79" s="74" t="n"/>
      <c r="E79" s="84" t="n"/>
      <c r="F79" s="88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  <c r="Y79" s="24" t="n"/>
    </row>
    <row customHeight="1" ht="41.25" r="80" s="29">
      <c r="A80" s="24" t="n"/>
      <c r="B80" s="93">
        <f>'設定'!$B$6</f>
        <v/>
      </c>
      <c r="E80" s="84" t="n"/>
      <c r="F80" s="88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  <c r="Y80" s="24" t="n"/>
    </row>
    <row customHeight="1" ht="9.75" r="81" s="29">
      <c r="A81" s="24" t="n"/>
      <c r="B81" s="94" t="n"/>
      <c r="E81" s="84" t="n"/>
      <c r="F81" s="88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  <c r="Y81" s="24" t="n"/>
    </row>
    <row customHeight="1" ht="41.25" r="82" s="29">
      <c r="A82" s="24" t="n"/>
      <c r="B82" s="93" t="inlineStr">
        <is>
          <t>優秀選手</t>
        </is>
      </c>
      <c r="E82" s="84" t="n"/>
      <c r="F82" s="88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  <c r="Y82" s="24" t="n"/>
    </row>
    <row customHeight="1" ht="9.75" r="83" s="29">
      <c r="A83" s="24" t="n"/>
      <c r="B83" s="74" t="n"/>
      <c r="E83" s="84" t="n"/>
      <c r="F83" s="88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  <c r="Y83" s="24" t="n"/>
    </row>
    <row customHeight="1" ht="34.5" r="84" s="29">
      <c r="A84" s="24" t="n"/>
      <c r="B84" s="95" t="inlineStr">
        <is>
          <t>項目：</t>
        </is>
      </c>
      <c r="C84" s="96">
        <f ref="C84" t="array">INDEX('參數'!$C$2:$C$3,$A$1)</f>
        <v/>
      </c>
      <c r="D84" s="96" t="n"/>
      <c r="E84" s="84" t="n"/>
      <c r="F84" s="88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  <c r="Y84" s="24" t="n"/>
    </row>
    <row customHeight="1" ht="34.5" r="85" s="29">
      <c r="A85" s="24" t="n"/>
      <c r="B85" s="95" t="inlineStr">
        <is>
          <t>組別：</t>
        </is>
      </c>
      <c r="C85" s="96">
        <f ref="C85" t="array">INDEX('參數'!$C$7:$C$10,$A$2)&amp;INDEX('參數'!$C$14:$C$15,$A$3)</f>
        <v/>
      </c>
      <c r="D85" s="96" t="n"/>
      <c r="E85" s="84" t="n"/>
      <c r="F85" s="88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  <c r="Y85" s="24" t="n"/>
    </row>
    <row customHeight="1" ht="34.5" r="86" s="29">
      <c r="A86" s="24" t="inlineStr">
        <is>
          <t>C</t>
        </is>
      </c>
      <c r="B86" s="95" t="inlineStr">
        <is>
          <t>學校：</t>
        </is>
      </c>
      <c r="C86" s="96">
        <f>INDIRECT($C$1&amp;$C$2&amp;$C$3&amp;"!"&amp;A86&amp;(E76+1))</f>
        <v/>
      </c>
      <c r="D86" s="96" t="n"/>
      <c r="E86" s="84" t="n"/>
      <c r="F86" s="88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4" t="n"/>
    </row>
    <row customHeight="1" ht="34.5" r="87" s="29">
      <c r="A87" s="24" t="inlineStr">
        <is>
          <t>D</t>
        </is>
      </c>
      <c r="B87" s="95" t="inlineStr">
        <is>
          <t>姓名：</t>
        </is>
      </c>
      <c r="C87" s="96">
        <f>INDIRECT($C$1&amp;$C$2&amp;$C$3&amp;"!"&amp;A87&amp;(E76+1))</f>
        <v/>
      </c>
      <c r="D87" s="96" t="n"/>
      <c r="E87" s="84" t="n"/>
      <c r="F87" s="88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  <c r="Y87" s="24" t="n"/>
    </row>
    <row customHeight="1" ht="34.5" r="88" s="29">
      <c r="A88" s="24" t="n"/>
      <c r="B88" s="95" t="inlineStr">
        <is>
          <t>名次：</t>
        </is>
      </c>
      <c r="C88" s="97">
        <f ref="C88" t="array">"第"&amp;INDEX('參數'!$C$22:$C$29,MATCH(E76,'參數'!$B$22:$B$29,0))&amp;"名"</f>
        <v/>
      </c>
      <c r="D88" s="96" t="n"/>
      <c r="E88" s="84" t="n"/>
      <c r="F88" s="88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  <c r="Y88" s="24" t="n"/>
    </row>
    <row customHeight="1" ht="34.5" r="89" s="29">
      <c r="A89" s="24" t="inlineStr">
        <is>
          <t>G</t>
        </is>
      </c>
      <c r="B89" s="95" t="inlineStr">
        <is>
          <t>成績：</t>
        </is>
      </c>
      <c r="C89" s="97">
        <f>INDIRECT($C$1&amp;$C$2&amp;$C$3&amp;"!"&amp;A89&amp;(E76+1))&amp;"次"</f>
        <v/>
      </c>
      <c r="D89" s="97" t="n"/>
      <c r="E89" s="84" t="n"/>
      <c r="F89" s="88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  <c r="Y89" s="24" t="n"/>
    </row>
    <row customHeight="1" ht="159.75" r="90" s="29">
      <c r="A90" s="24" t="n"/>
      <c r="B90" s="98" t="n"/>
      <c r="E90" s="84" t="n"/>
      <c r="F90" s="88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  <c r="Y90" s="24" t="n"/>
    </row>
    <row customHeight="1" ht="41.25" r="91" s="29">
      <c r="A91" s="24" t="n"/>
      <c r="B91" s="99">
        <f>"中 華 民 國　"&amp;'設定'!$B$2&amp;"　年　"&amp;'設定'!$C$2&amp;"　月　"&amp;'設定'!$D$2&amp;"　日"</f>
        <v/>
      </c>
      <c r="E91" s="84" t="n"/>
      <c r="F91" s="88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  <c r="Y91" s="24" t="n"/>
    </row>
    <row customHeight="1" ht="39.75" r="92" s="29">
      <c r="A92" s="24" t="n"/>
      <c r="B92" s="99" t="n"/>
      <c r="E92" s="84" t="n"/>
      <c r="F92" s="88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  <c r="Y92" s="24" t="n"/>
    </row>
    <row customHeight="1" ht="99.75" r="93" s="29">
      <c r="A93" s="24" t="n"/>
      <c r="B93" s="74" t="inlineStr">
        <is>
          <t xml:space="preserve"> </t>
        </is>
      </c>
      <c r="E93" s="84">
        <f>E76+1</f>
        <v/>
      </c>
      <c r="F93" s="88" t="n"/>
      <c r="G93" s="24" t="n"/>
      <c r="H93" s="89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  <c r="Y93" s="24" t="n"/>
    </row>
    <row customHeight="1" ht="67.5" r="94" s="29">
      <c r="A94" s="24" t="n"/>
      <c r="B94" s="90" t="inlineStr">
        <is>
          <t xml:space="preserve">澎湖縣政府獎狀 </t>
        </is>
      </c>
      <c r="E94" s="84" t="n"/>
      <c r="F94" s="88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  <c r="Y94" s="24" t="n"/>
    </row>
    <row customHeight="1" ht="27.75" r="95" s="29">
      <c r="A95" s="24" t="n"/>
      <c r="B95" s="91">
        <f>'設定'!$B$4</f>
        <v/>
      </c>
      <c r="D95" s="92" t="n"/>
      <c r="E95" s="84" t="n"/>
      <c r="F95" s="88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  <c r="Y95" s="24" t="n"/>
    </row>
    <row customHeight="1" ht="9.75" r="96" s="29">
      <c r="A96" s="24" t="n"/>
      <c r="B96" s="74" t="n"/>
      <c r="E96" s="84" t="n"/>
      <c r="F96" s="88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  <c r="Y96" s="24" t="n"/>
    </row>
    <row customHeight="1" ht="41.25" r="97" s="29">
      <c r="A97" s="24" t="n"/>
      <c r="B97" s="93">
        <f>'設定'!$B$6</f>
        <v/>
      </c>
      <c r="E97" s="84" t="n"/>
      <c r="F97" s="88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  <c r="Y97" s="24" t="n"/>
    </row>
    <row customHeight="1" ht="9.75" r="98" s="29">
      <c r="A98" s="24" t="n"/>
      <c r="B98" s="94" t="n"/>
      <c r="E98" s="84" t="n"/>
      <c r="F98" s="88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  <c r="Y98" s="24" t="n"/>
    </row>
    <row customHeight="1" ht="41.25" r="99" s="29">
      <c r="A99" s="24" t="n"/>
      <c r="B99" s="93" t="inlineStr">
        <is>
          <t>優秀選手</t>
        </is>
      </c>
      <c r="E99" s="84" t="n"/>
      <c r="F99" s="88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  <c r="Y99" s="24" t="n"/>
    </row>
    <row customHeight="1" ht="9.75" r="100" s="29">
      <c r="A100" s="24" t="n"/>
      <c r="B100" s="74" t="n"/>
      <c r="E100" s="84" t="n"/>
      <c r="F100" s="88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  <c r="Y100" s="24" t="n"/>
    </row>
    <row customHeight="1" ht="34.5" r="101" s="29">
      <c r="A101" s="24" t="n"/>
      <c r="B101" s="95" t="inlineStr">
        <is>
          <t>項目：</t>
        </is>
      </c>
      <c r="C101" s="96">
        <f ref="C101" t="array">INDEX('參數'!$C$2:$C$3,$A$1)</f>
        <v/>
      </c>
      <c r="D101" s="96" t="n"/>
      <c r="E101" s="84" t="n"/>
      <c r="F101" s="88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</row>
    <row customHeight="1" ht="34.5" r="102" s="29">
      <c r="A102" s="24" t="n"/>
      <c r="B102" s="95" t="inlineStr">
        <is>
          <t>組別：</t>
        </is>
      </c>
      <c r="C102" s="96">
        <f ref="C102" t="array">INDEX('參數'!$C$7:$C$10,$A$2)&amp;INDEX('參數'!$C$14:$C$15,$A$3)</f>
        <v/>
      </c>
      <c r="D102" s="96" t="n"/>
      <c r="E102" s="84" t="n"/>
      <c r="F102" s="88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</row>
    <row customHeight="1" ht="34.5" r="103" s="29">
      <c r="A103" s="24" t="inlineStr">
        <is>
          <t>C</t>
        </is>
      </c>
      <c r="B103" s="95" t="inlineStr">
        <is>
          <t>學校：</t>
        </is>
      </c>
      <c r="C103" s="96">
        <f>INDIRECT($C$1&amp;$C$2&amp;$C$3&amp;"!"&amp;A103&amp;(E93+1))</f>
        <v/>
      </c>
      <c r="D103" s="96" t="n"/>
      <c r="E103" s="84" t="n"/>
      <c r="F103" s="88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</row>
    <row customHeight="1" ht="34.5" r="104" s="29">
      <c r="A104" s="24" t="inlineStr">
        <is>
          <t>D</t>
        </is>
      </c>
      <c r="B104" s="95" t="inlineStr">
        <is>
          <t>姓名：</t>
        </is>
      </c>
      <c r="C104" s="96">
        <f>INDIRECT($C$1&amp;$C$2&amp;$C$3&amp;"!"&amp;A104&amp;(E93+1))</f>
        <v/>
      </c>
      <c r="D104" s="96" t="n"/>
      <c r="E104" s="84" t="n"/>
      <c r="F104" s="88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</row>
    <row customHeight="1" ht="34.5" r="105" s="29">
      <c r="A105" s="24" t="n"/>
      <c r="B105" s="95" t="inlineStr">
        <is>
          <t>名次：</t>
        </is>
      </c>
      <c r="C105" s="97">
        <f ref="C105" t="array">"第"&amp;INDEX('參數'!$C$22:$C$29,MATCH(E93,'參數'!$B$22:$B$29,0))&amp;"名"</f>
        <v/>
      </c>
      <c r="D105" s="96" t="n"/>
      <c r="E105" s="84" t="n"/>
      <c r="F105" s="88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</row>
    <row customHeight="1" ht="34.5" r="106" s="29">
      <c r="A106" s="24" t="inlineStr">
        <is>
          <t>G</t>
        </is>
      </c>
      <c r="B106" s="95" t="inlineStr">
        <is>
          <t>成績：</t>
        </is>
      </c>
      <c r="C106" s="97">
        <f>INDIRECT($C$1&amp;$C$2&amp;$C$3&amp;"!"&amp;A106&amp;(E93+1))&amp;"次"</f>
        <v/>
      </c>
      <c r="D106" s="97" t="n"/>
      <c r="E106" s="84" t="n"/>
      <c r="F106" s="88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</row>
    <row customHeight="1" ht="159.75" r="107" s="29">
      <c r="A107" s="24" t="n"/>
      <c r="B107" s="98" t="n"/>
      <c r="E107" s="84" t="n"/>
      <c r="F107" s="88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</row>
    <row customHeight="1" ht="41.25" r="108" s="29">
      <c r="A108" s="24" t="n"/>
      <c r="B108" s="99">
        <f>"中 華 民 國　"&amp;'設定'!$B$2&amp;"　年　"&amp;'設定'!$C$2&amp;"　月　"&amp;'設定'!$D$2&amp;"　日"</f>
        <v/>
      </c>
      <c r="E108" s="84" t="n"/>
      <c r="F108" s="88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</row>
    <row customHeight="1" ht="39.75" r="109" s="29">
      <c r="A109" s="24" t="n"/>
      <c r="B109" s="99" t="n"/>
      <c r="E109" s="84" t="n"/>
      <c r="F109" s="88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</row>
    <row customHeight="1" ht="99.75" r="110" s="29">
      <c r="A110" s="24" t="n"/>
      <c r="B110" s="74" t="inlineStr">
        <is>
          <t xml:space="preserve"> </t>
        </is>
      </c>
      <c r="E110" s="84">
        <f>E93+1</f>
        <v/>
      </c>
      <c r="F110" s="88" t="n"/>
      <c r="G110" s="24" t="n"/>
      <c r="H110" s="89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</row>
    <row customHeight="1" ht="67.5" r="111" s="29">
      <c r="A111" s="24" t="n"/>
      <c r="B111" s="90" t="inlineStr">
        <is>
          <t xml:space="preserve">澎湖縣政府獎狀 </t>
        </is>
      </c>
      <c r="E111" s="84" t="n"/>
      <c r="F111" s="88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</row>
    <row customHeight="1" ht="27.75" r="112" s="29">
      <c r="A112" s="24" t="n"/>
      <c r="B112" s="91">
        <f>'設定'!$B$4</f>
        <v/>
      </c>
      <c r="D112" s="92" t="n"/>
      <c r="E112" s="84" t="n"/>
      <c r="F112" s="88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</row>
    <row customHeight="1" ht="9.75" r="113" s="29">
      <c r="A113" s="24" t="n"/>
      <c r="B113" s="74" t="n"/>
      <c r="E113" s="84" t="n"/>
      <c r="F113" s="88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</row>
    <row customHeight="1" ht="41.25" r="114" s="29">
      <c r="A114" s="24" t="n"/>
      <c r="B114" s="93">
        <f>'設定'!$B$6</f>
        <v/>
      </c>
      <c r="E114" s="84" t="n"/>
      <c r="F114" s="88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</row>
    <row customHeight="1" ht="9.75" r="115" s="29">
      <c r="A115" s="24" t="n"/>
      <c r="B115" s="94" t="n"/>
      <c r="E115" s="84" t="n"/>
      <c r="F115" s="88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</row>
    <row customHeight="1" ht="41.25" r="116" s="29">
      <c r="A116" s="24" t="n"/>
      <c r="B116" s="93" t="inlineStr">
        <is>
          <t>優秀選手</t>
        </is>
      </c>
      <c r="E116" s="84" t="n"/>
      <c r="F116" s="88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</row>
    <row customHeight="1" ht="9.75" r="117" s="29">
      <c r="A117" s="24" t="n"/>
      <c r="B117" s="74" t="n"/>
      <c r="E117" s="84" t="n"/>
      <c r="F117" s="88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</row>
    <row customHeight="1" ht="34.5" r="118" s="29">
      <c r="A118" s="24" t="n"/>
      <c r="B118" s="95" t="inlineStr">
        <is>
          <t>項目：</t>
        </is>
      </c>
      <c r="C118" s="96">
        <f ref="C118" t="array">INDEX('參數'!$C$2:$C$3,$A$1)</f>
        <v/>
      </c>
      <c r="D118" s="96" t="n"/>
      <c r="E118" s="84" t="n"/>
      <c r="F118" s="88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</row>
    <row customHeight="1" ht="34.5" r="119" s="29">
      <c r="A119" s="24" t="n"/>
      <c r="B119" s="95" t="inlineStr">
        <is>
          <t>組別：</t>
        </is>
      </c>
      <c r="C119" s="96">
        <f ref="C119" t="array">INDEX('參數'!$C$7:$C$10,$A$2)&amp;INDEX('參數'!$C$14:$C$15,$A$3)</f>
        <v/>
      </c>
      <c r="D119" s="96" t="n"/>
      <c r="E119" s="84" t="n"/>
      <c r="F119" s="88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</row>
    <row customHeight="1" ht="34.5" r="120" s="29">
      <c r="A120" s="24" t="inlineStr">
        <is>
          <t>C</t>
        </is>
      </c>
      <c r="B120" s="95" t="inlineStr">
        <is>
          <t>學校：</t>
        </is>
      </c>
      <c r="C120" s="96">
        <f>INDIRECT($C$1&amp;$C$2&amp;$C$3&amp;"!"&amp;A120&amp;(E110+1))</f>
        <v/>
      </c>
      <c r="D120" s="96" t="n"/>
      <c r="E120" s="84" t="n"/>
      <c r="F120" s="88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</row>
    <row customHeight="1" ht="34.5" r="121" s="29">
      <c r="A121" s="24" t="inlineStr">
        <is>
          <t>D</t>
        </is>
      </c>
      <c r="B121" s="95" t="inlineStr">
        <is>
          <t>姓名：</t>
        </is>
      </c>
      <c r="C121" s="96">
        <f>INDIRECT($C$1&amp;$C$2&amp;$C$3&amp;"!"&amp;A121&amp;(E110+1))</f>
        <v/>
      </c>
      <c r="D121" s="96" t="n"/>
      <c r="E121" s="84" t="n"/>
      <c r="F121" s="88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</row>
    <row customHeight="1" ht="34.5" r="122" s="29">
      <c r="A122" s="24" t="n"/>
      <c r="B122" s="95" t="inlineStr">
        <is>
          <t>名次：</t>
        </is>
      </c>
      <c r="C122" s="97">
        <f ref="C122" t="array">"第"&amp;INDEX('參數'!$C$22:$C$29,MATCH(E110,'參數'!$B$22:$B$29,0))&amp;"名"</f>
        <v/>
      </c>
      <c r="D122" s="96" t="n"/>
      <c r="E122" s="84" t="n"/>
      <c r="F122" s="88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</row>
    <row customHeight="1" ht="34.5" r="123" s="29">
      <c r="A123" s="24" t="inlineStr">
        <is>
          <t>G</t>
        </is>
      </c>
      <c r="B123" s="95" t="inlineStr">
        <is>
          <t>成績：</t>
        </is>
      </c>
      <c r="C123" s="97">
        <f>INDIRECT($C$1&amp;$C$2&amp;$C$3&amp;"!"&amp;A123&amp;(E110+1))&amp;"次"</f>
        <v/>
      </c>
      <c r="D123" s="97" t="n"/>
      <c r="E123" s="84" t="n"/>
      <c r="F123" s="88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</row>
    <row customHeight="1" ht="159.75" r="124" s="29">
      <c r="A124" s="24" t="n"/>
      <c r="B124" s="98" t="n"/>
      <c r="E124" s="84" t="n"/>
      <c r="F124" s="88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</row>
    <row customHeight="1" ht="41.25" r="125" s="29">
      <c r="A125" s="24" t="n"/>
      <c r="B125" s="99">
        <f>"中 華 民 國　"&amp;'設定'!$B$2&amp;"　年　"&amp;'設定'!$C$2&amp;"　月　"&amp;'設定'!$D$2&amp;"　日"</f>
        <v/>
      </c>
      <c r="E125" s="84" t="n"/>
      <c r="F125" s="88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</row>
    <row customHeight="1" ht="39.75" r="126" s="29">
      <c r="A126" s="24" t="n"/>
      <c r="B126" s="99" t="n"/>
      <c r="E126" s="84" t="n"/>
      <c r="F126" s="88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</row>
    <row customHeight="1" ht="99.75" r="127" s="29">
      <c r="A127" s="24" t="n"/>
      <c r="B127" s="74" t="inlineStr">
        <is>
          <t xml:space="preserve"> </t>
        </is>
      </c>
      <c r="E127" s="84">
        <f>E110+1</f>
        <v/>
      </c>
      <c r="F127" s="88" t="n"/>
      <c r="G127" s="24" t="n"/>
      <c r="H127" s="89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</row>
    <row customHeight="1" ht="67.5" r="128" s="29">
      <c r="A128" s="24" t="n"/>
      <c r="B128" s="90" t="inlineStr">
        <is>
          <t xml:space="preserve">澎湖縣政府獎狀 </t>
        </is>
      </c>
      <c r="E128" s="84" t="n"/>
      <c r="F128" s="88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</row>
    <row customHeight="1" ht="27.75" r="129" s="29">
      <c r="A129" s="24" t="n"/>
      <c r="B129" s="91">
        <f>'設定'!$B$4</f>
        <v/>
      </c>
      <c r="D129" s="92" t="n"/>
      <c r="E129" s="84" t="n"/>
      <c r="F129" s="88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</row>
    <row customHeight="1" ht="9.75" r="130" s="29">
      <c r="A130" s="24" t="n"/>
      <c r="B130" s="74" t="n"/>
      <c r="E130" s="84" t="n"/>
      <c r="F130" s="88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</row>
    <row customHeight="1" ht="41.25" r="131" s="29">
      <c r="A131" s="24" t="n"/>
      <c r="B131" s="93">
        <f>'設定'!$B$6</f>
        <v/>
      </c>
      <c r="E131" s="84" t="n"/>
      <c r="F131" s="88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</row>
    <row customHeight="1" ht="9.75" r="132" s="29">
      <c r="A132" s="24" t="n"/>
      <c r="B132" s="94" t="n"/>
      <c r="E132" s="84" t="n"/>
      <c r="F132" s="88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</row>
    <row customHeight="1" ht="41.25" r="133" s="29">
      <c r="A133" s="24" t="n"/>
      <c r="B133" s="93" t="inlineStr">
        <is>
          <t>優秀選手</t>
        </is>
      </c>
      <c r="E133" s="84" t="n"/>
      <c r="F133" s="88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</row>
    <row customHeight="1" ht="9.75" r="134" s="29">
      <c r="A134" s="24" t="n"/>
      <c r="B134" s="74" t="n"/>
      <c r="E134" s="84" t="n"/>
      <c r="F134" s="88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</row>
    <row customHeight="1" ht="34.5" r="135" s="29">
      <c r="A135" s="24" t="n"/>
      <c r="B135" s="95" t="inlineStr">
        <is>
          <t>項目：</t>
        </is>
      </c>
      <c r="C135" s="96">
        <f ref="C135" t="array">INDEX('參數'!$C$2:$C$3,$A$1)</f>
        <v/>
      </c>
      <c r="D135" s="96" t="n"/>
      <c r="E135" s="84" t="n"/>
      <c r="F135" s="88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</row>
    <row customHeight="1" ht="34.5" r="136" s="29">
      <c r="A136" s="24" t="n"/>
      <c r="B136" s="95" t="inlineStr">
        <is>
          <t>組別：</t>
        </is>
      </c>
      <c r="C136" s="96">
        <f ref="C136" t="array">INDEX('參數'!$C$7:$C$10,$A$2)&amp;INDEX('參數'!$C$14:$C$15,$A$3)</f>
        <v/>
      </c>
      <c r="D136" s="96" t="n"/>
      <c r="E136" s="84" t="n"/>
      <c r="F136" s="88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</row>
    <row customHeight="1" ht="34.5" r="137" s="29">
      <c r="A137" s="24" t="inlineStr">
        <is>
          <t>C</t>
        </is>
      </c>
      <c r="B137" s="95" t="inlineStr">
        <is>
          <t>學校：</t>
        </is>
      </c>
      <c r="C137" s="96">
        <f>INDIRECT($C$1&amp;$C$2&amp;$C$3&amp;"!"&amp;A137&amp;(E127+1))</f>
        <v/>
      </c>
      <c r="D137" s="96" t="n"/>
      <c r="E137" s="84" t="n"/>
      <c r="F137" s="88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</row>
    <row customHeight="1" ht="34.5" r="138" s="29">
      <c r="A138" s="24" t="inlineStr">
        <is>
          <t>D</t>
        </is>
      </c>
      <c r="B138" s="95" t="inlineStr">
        <is>
          <t>姓名：</t>
        </is>
      </c>
      <c r="C138" s="96">
        <f>INDIRECT($C$1&amp;$C$2&amp;$C$3&amp;"!"&amp;A138&amp;(E127+1))</f>
        <v/>
      </c>
      <c r="D138" s="96" t="n"/>
      <c r="E138" s="84" t="n"/>
      <c r="F138" s="88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</row>
    <row customHeight="1" ht="34.5" r="139" s="29">
      <c r="A139" s="24" t="n"/>
      <c r="B139" s="95" t="inlineStr">
        <is>
          <t>名次：</t>
        </is>
      </c>
      <c r="C139" s="97">
        <f ref="C139" t="array">"第"&amp;INDEX('參數'!$C$22:$C$29,MATCH(E127,'參數'!$B$22:$B$29,0))&amp;"名"</f>
        <v/>
      </c>
      <c r="D139" s="96" t="n"/>
      <c r="E139" s="84" t="n"/>
      <c r="F139" s="88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</row>
    <row customHeight="1" ht="34.5" r="140" s="29">
      <c r="A140" s="24" t="inlineStr">
        <is>
          <t>G</t>
        </is>
      </c>
      <c r="B140" s="95" t="inlineStr">
        <is>
          <t>成績：</t>
        </is>
      </c>
      <c r="C140" s="97">
        <f>INDIRECT($C$1&amp;$C$2&amp;$C$3&amp;"!"&amp;A140&amp;(E127+1))&amp;"次"</f>
        <v/>
      </c>
      <c r="D140" s="97" t="n"/>
      <c r="E140" s="84" t="n"/>
      <c r="F140" s="88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</row>
    <row customHeight="1" ht="159.75" r="141" s="29">
      <c r="A141" s="24" t="n"/>
      <c r="B141" s="98" t="n"/>
      <c r="E141" s="84" t="n"/>
      <c r="F141" s="88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</row>
    <row customHeight="1" ht="41.25" r="142" s="29">
      <c r="A142" s="24" t="n"/>
      <c r="B142" s="99">
        <f>"中 華 民 國　"&amp;'設定'!$B$2&amp;"　年　"&amp;'設定'!$C$2&amp;"　月　"&amp;'設定'!$D$2&amp;"　日"</f>
        <v/>
      </c>
      <c r="E142" s="84" t="n"/>
      <c r="F142" s="88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</row>
    <row customHeight="1" ht="39.75" r="143" s="29">
      <c r="A143" s="24" t="n"/>
      <c r="B143" s="99" t="n"/>
      <c r="E143" s="84" t="n"/>
      <c r="F143" s="88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</row>
    <row customHeight="1" ht="99.75" r="144" s="29">
      <c r="A144" s="24" t="n"/>
      <c r="B144" s="74" t="inlineStr">
        <is>
          <t xml:space="preserve"> </t>
        </is>
      </c>
      <c r="E144" s="84">
        <f>E127+1</f>
        <v/>
      </c>
      <c r="F144" s="88" t="n"/>
      <c r="G144" s="24" t="n"/>
      <c r="H144" s="89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</row>
    <row customHeight="1" ht="67.5" r="145" s="29">
      <c r="A145" s="24" t="n"/>
      <c r="B145" s="90" t="inlineStr">
        <is>
          <t xml:space="preserve">澎湖縣政府獎狀 </t>
        </is>
      </c>
      <c r="E145" s="84" t="n"/>
      <c r="F145" s="88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</row>
    <row customHeight="1" ht="27.75" r="146" s="29">
      <c r="A146" s="24" t="n"/>
      <c r="B146" s="91">
        <f>'設定'!$B$4</f>
        <v/>
      </c>
      <c r="D146" s="92" t="n"/>
      <c r="E146" s="84" t="n"/>
      <c r="F146" s="88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</row>
    <row customHeight="1" ht="9.75" r="147" s="29">
      <c r="A147" s="24" t="n"/>
      <c r="B147" s="74" t="n"/>
      <c r="E147" s="84" t="n"/>
      <c r="F147" s="88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</row>
    <row customHeight="1" ht="41.25" r="148" s="29">
      <c r="A148" s="24" t="n"/>
      <c r="B148" s="93">
        <f>'設定'!$B$6</f>
        <v/>
      </c>
      <c r="E148" s="84" t="n"/>
      <c r="F148" s="88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</row>
    <row customHeight="1" ht="9.75" r="149" s="29">
      <c r="A149" s="24" t="n"/>
      <c r="B149" s="94" t="n"/>
      <c r="E149" s="84" t="n"/>
      <c r="F149" s="88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</row>
    <row customHeight="1" ht="41.25" r="150" s="29">
      <c r="A150" s="24" t="n"/>
      <c r="B150" s="93" t="inlineStr">
        <is>
          <t>優秀選手</t>
        </is>
      </c>
      <c r="E150" s="84" t="n"/>
      <c r="F150" s="88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</row>
    <row customHeight="1" ht="9.75" r="151" s="29">
      <c r="A151" s="24" t="n"/>
      <c r="B151" s="74" t="n"/>
      <c r="E151" s="84" t="n"/>
      <c r="F151" s="88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</row>
    <row customHeight="1" ht="34.5" r="152" s="29">
      <c r="A152" s="24" t="n"/>
      <c r="B152" s="95" t="inlineStr">
        <is>
          <t>項目：</t>
        </is>
      </c>
      <c r="C152" s="96">
        <f ref="C152" t="array">INDEX('參數'!$C$2:$C$3,$A$1)</f>
        <v/>
      </c>
      <c r="D152" s="96" t="n"/>
      <c r="E152" s="84" t="n"/>
      <c r="F152" s="88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</row>
    <row customHeight="1" ht="34.5" r="153" s="29">
      <c r="A153" s="24" t="n"/>
      <c r="B153" s="95" t="inlineStr">
        <is>
          <t>組別：</t>
        </is>
      </c>
      <c r="C153" s="96">
        <f ref="C153" t="array">INDEX('參數'!$C$7:$C$10,$A$2)&amp;INDEX('參數'!$C$14:$C$15,$A$3)</f>
        <v/>
      </c>
      <c r="D153" s="96" t="n"/>
      <c r="E153" s="84" t="n"/>
      <c r="F153" s="88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</row>
    <row customHeight="1" ht="34.5" r="154" s="29">
      <c r="A154" s="24" t="inlineStr">
        <is>
          <t>C</t>
        </is>
      </c>
      <c r="B154" s="95" t="inlineStr">
        <is>
          <t>學校：</t>
        </is>
      </c>
      <c r="C154" s="96">
        <f>INDIRECT($C$1&amp;$C$2&amp;$C$3&amp;"!"&amp;A154&amp;(E144+1))</f>
        <v/>
      </c>
      <c r="D154" s="96" t="n"/>
      <c r="E154" s="84" t="n"/>
      <c r="F154" s="88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</row>
    <row customHeight="1" ht="34.5" r="155" s="29">
      <c r="A155" s="24" t="inlineStr">
        <is>
          <t>D</t>
        </is>
      </c>
      <c r="B155" s="95" t="inlineStr">
        <is>
          <t>姓名：</t>
        </is>
      </c>
      <c r="C155" s="96">
        <f>INDIRECT($C$1&amp;$C$2&amp;$C$3&amp;"!"&amp;A155&amp;(E144+1))</f>
        <v/>
      </c>
      <c r="D155" s="96" t="n"/>
      <c r="E155" s="84" t="n"/>
      <c r="F155" s="88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</row>
    <row customHeight="1" ht="34.5" r="156" s="29">
      <c r="A156" s="24" t="n"/>
      <c r="B156" s="95" t="inlineStr">
        <is>
          <t>名次：</t>
        </is>
      </c>
      <c r="C156" s="97" t="inlineStr">
        <is>
          <t>優勝</t>
        </is>
      </c>
      <c r="D156" s="96" t="n"/>
      <c r="E156" s="84" t="n"/>
      <c r="F156" s="88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</row>
    <row customHeight="1" ht="34.5" r="157" s="29">
      <c r="A157" s="24" t="inlineStr">
        <is>
          <t>G</t>
        </is>
      </c>
      <c r="B157" s="95" t="inlineStr">
        <is>
          <t>成績：</t>
        </is>
      </c>
      <c r="C157" s="97">
        <f>INDIRECT($C$1&amp;$C$2&amp;$C$3&amp;"!"&amp;A157&amp;(E144+1))&amp;"次"</f>
        <v/>
      </c>
      <c r="D157" s="97" t="n"/>
      <c r="E157" s="84" t="n"/>
      <c r="F157" s="88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</row>
    <row customHeight="1" ht="159.75" r="158" s="29">
      <c r="A158" s="24" t="n"/>
      <c r="B158" s="98" t="n"/>
      <c r="E158" s="84" t="n"/>
      <c r="F158" s="88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</row>
    <row customHeight="1" ht="41.25" r="159" s="29">
      <c r="A159" s="24" t="n"/>
      <c r="B159" s="99">
        <f>"中 華 民 國　"&amp;'設定'!$B$2&amp;"　年　"&amp;'設定'!$C$2&amp;"　月　"&amp;'設定'!$D$2&amp;"　日"</f>
        <v/>
      </c>
      <c r="E159" s="84" t="n"/>
      <c r="F159" s="88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</row>
    <row customHeight="1" ht="39.75" r="160" s="29">
      <c r="A160" s="24" t="n"/>
      <c r="B160" s="99" t="n"/>
      <c r="E160" s="84" t="n"/>
      <c r="F160" s="88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</row>
    <row customHeight="1" ht="99.75" r="161" s="29">
      <c r="A161" s="24" t="n"/>
      <c r="B161" s="74" t="inlineStr">
        <is>
          <t xml:space="preserve"> </t>
        </is>
      </c>
      <c r="E161" s="84">
        <f>E144+1</f>
        <v/>
      </c>
      <c r="F161" s="88" t="n"/>
      <c r="G161" s="24" t="n"/>
      <c r="H161" s="89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</row>
    <row customHeight="1" ht="67.5" r="162" s="29">
      <c r="A162" s="24" t="n"/>
      <c r="B162" s="90" t="inlineStr">
        <is>
          <t xml:space="preserve">澎湖縣政府獎狀 </t>
        </is>
      </c>
      <c r="E162" s="84" t="n"/>
      <c r="F162" s="88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</row>
    <row customHeight="1" ht="27.75" r="163" s="29">
      <c r="A163" s="24" t="n"/>
      <c r="B163" s="91">
        <f>'設定'!$B$4</f>
        <v/>
      </c>
      <c r="D163" s="92" t="n"/>
      <c r="E163" s="84" t="n"/>
      <c r="F163" s="88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</row>
    <row customHeight="1" ht="9.75" r="164" s="29">
      <c r="A164" s="24" t="n"/>
      <c r="B164" s="74" t="n"/>
      <c r="E164" s="84" t="n"/>
      <c r="F164" s="88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</row>
    <row customHeight="1" ht="41.25" r="165" s="29">
      <c r="A165" s="24" t="n"/>
      <c r="B165" s="93">
        <f>'設定'!$B$6</f>
        <v/>
      </c>
      <c r="E165" s="84" t="n"/>
      <c r="F165" s="88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</row>
    <row customHeight="1" ht="9.75" r="166" s="29">
      <c r="A166" s="24" t="n"/>
      <c r="B166" s="94" t="n"/>
      <c r="E166" s="84" t="n"/>
      <c r="F166" s="88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</row>
    <row customHeight="1" ht="41.25" r="167" s="29">
      <c r="A167" s="24" t="n"/>
      <c r="B167" s="93" t="inlineStr">
        <is>
          <t>優秀選手</t>
        </is>
      </c>
      <c r="E167" s="84" t="n"/>
      <c r="F167" s="88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</row>
    <row customHeight="1" ht="9.75" r="168" s="29">
      <c r="A168" s="24" t="n"/>
      <c r="B168" s="74" t="n"/>
      <c r="E168" s="84" t="n"/>
      <c r="F168" s="88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</row>
    <row customHeight="1" ht="34.5" r="169" s="29">
      <c r="A169" s="24" t="n"/>
      <c r="B169" s="95" t="inlineStr">
        <is>
          <t>項目：</t>
        </is>
      </c>
      <c r="C169" s="96">
        <f ref="C169" t="array">INDEX('參數'!$C$2:$C$3,$A$1)</f>
        <v/>
      </c>
      <c r="D169" s="96" t="n"/>
      <c r="E169" s="84" t="n"/>
      <c r="F169" s="88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</row>
    <row customHeight="1" ht="34.5" r="170" s="29">
      <c r="A170" s="24" t="n"/>
      <c r="B170" s="95" t="inlineStr">
        <is>
          <t>組別：</t>
        </is>
      </c>
      <c r="C170" s="96">
        <f ref="C170" t="array">INDEX('參數'!$C$7:$C$10,$A$2)&amp;INDEX('參數'!$C$14:$C$15,$A$3)</f>
        <v/>
      </c>
      <c r="D170" s="96" t="n"/>
      <c r="E170" s="84" t="n"/>
      <c r="F170" s="88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</row>
    <row customHeight="1" ht="34.5" r="171" s="29">
      <c r="A171" s="24" t="inlineStr">
        <is>
          <t>C</t>
        </is>
      </c>
      <c r="B171" s="95" t="inlineStr">
        <is>
          <t>學校：</t>
        </is>
      </c>
      <c r="C171" s="96">
        <f>INDIRECT($C$1&amp;$C$2&amp;$C$3&amp;"!"&amp;A171&amp;(E161+1))</f>
        <v/>
      </c>
      <c r="D171" s="96" t="n"/>
      <c r="E171" s="84" t="n"/>
      <c r="F171" s="88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</row>
    <row customHeight="1" ht="34.5" r="172" s="29">
      <c r="A172" s="24" t="inlineStr">
        <is>
          <t>D</t>
        </is>
      </c>
      <c r="B172" s="95" t="inlineStr">
        <is>
          <t>姓名：</t>
        </is>
      </c>
      <c r="C172" s="96">
        <f>INDIRECT($C$1&amp;$C$2&amp;$C$3&amp;"!"&amp;A172&amp;(E161+1))</f>
        <v/>
      </c>
      <c r="D172" s="96" t="n"/>
      <c r="E172" s="84" t="n"/>
      <c r="F172" s="88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</row>
    <row customHeight="1" ht="34.5" r="173" s="29">
      <c r="A173" s="24" t="n"/>
      <c r="B173" s="95" t="inlineStr">
        <is>
          <t>名次：</t>
        </is>
      </c>
      <c r="C173" s="97" t="inlineStr">
        <is>
          <t>優勝</t>
        </is>
      </c>
      <c r="D173" s="96" t="n"/>
      <c r="E173" s="84" t="n"/>
      <c r="F173" s="88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</row>
    <row customHeight="1" ht="34.5" r="174" s="29">
      <c r="A174" s="24" t="inlineStr">
        <is>
          <t>G</t>
        </is>
      </c>
      <c r="B174" s="95" t="inlineStr">
        <is>
          <t>成績：</t>
        </is>
      </c>
      <c r="C174" s="97">
        <f>INDIRECT($C$1&amp;$C$2&amp;$C$3&amp;"!"&amp;A174&amp;(E161+1))&amp;"次"</f>
        <v/>
      </c>
      <c r="D174" s="97" t="n"/>
      <c r="E174" s="84" t="n"/>
      <c r="F174" s="88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</row>
    <row customHeight="1" ht="159.75" r="175" s="29">
      <c r="A175" s="24" t="n"/>
      <c r="B175" s="98" t="n"/>
      <c r="E175" s="84" t="n"/>
      <c r="F175" s="88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</row>
    <row customHeight="1" ht="41.25" r="176" s="29">
      <c r="A176" s="24" t="n"/>
      <c r="B176" s="99">
        <f>"中 華 民 國　"&amp;'設定'!$B$2&amp;"　年　"&amp;'設定'!$C$2&amp;"　月　"&amp;'設定'!$D$2&amp;"　日"</f>
        <v/>
      </c>
      <c r="E176" s="84" t="n"/>
      <c r="F176" s="88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</row>
    <row customHeight="1" ht="39.75" r="177" s="29">
      <c r="A177" s="24" t="n"/>
      <c r="B177" s="99" t="n"/>
      <c r="E177" s="84" t="n"/>
      <c r="F177" s="88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</row>
    <row customHeight="1" ht="99.75" r="178" s="29">
      <c r="A178" s="24" t="n"/>
      <c r="B178" s="74" t="inlineStr">
        <is>
          <t xml:space="preserve"> </t>
        </is>
      </c>
      <c r="E178" s="84">
        <f>E161+1</f>
        <v/>
      </c>
      <c r="F178" s="88" t="n"/>
      <c r="G178" s="24" t="n"/>
      <c r="H178" s="89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</row>
    <row customHeight="1" ht="67.5" r="179" s="29">
      <c r="A179" s="24" t="n"/>
      <c r="B179" s="90" t="inlineStr">
        <is>
          <t xml:space="preserve">澎湖縣政府獎狀 </t>
        </is>
      </c>
      <c r="E179" s="84" t="n"/>
      <c r="F179" s="88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</row>
    <row customHeight="1" ht="27.75" r="180" s="29">
      <c r="A180" s="24" t="n"/>
      <c r="B180" s="91">
        <f>'設定'!$B$4</f>
        <v/>
      </c>
      <c r="D180" s="92" t="n"/>
      <c r="E180" s="84" t="n"/>
      <c r="F180" s="88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</row>
    <row customHeight="1" ht="9.75" r="181" s="29">
      <c r="A181" s="24" t="n"/>
      <c r="B181" s="74" t="n"/>
      <c r="E181" s="84" t="n"/>
      <c r="F181" s="88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</row>
    <row customHeight="1" ht="41.25" r="182" s="29">
      <c r="A182" s="24" t="n"/>
      <c r="B182" s="93">
        <f>'設定'!$B$6</f>
        <v/>
      </c>
      <c r="E182" s="84" t="n"/>
      <c r="F182" s="88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</row>
    <row customHeight="1" ht="9.75" r="183" s="29">
      <c r="A183" s="24" t="n"/>
      <c r="B183" s="94" t="n"/>
      <c r="E183" s="84" t="n"/>
      <c r="F183" s="88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</row>
    <row customHeight="1" ht="41.25" r="184" s="29">
      <c r="A184" s="24" t="n"/>
      <c r="B184" s="93" t="inlineStr">
        <is>
          <t>優秀選手</t>
        </is>
      </c>
      <c r="E184" s="84" t="n"/>
      <c r="F184" s="88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</row>
    <row customHeight="1" ht="9.75" r="185" s="29">
      <c r="A185" s="24" t="n"/>
      <c r="B185" s="74" t="n"/>
      <c r="E185" s="84" t="n"/>
      <c r="F185" s="88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</row>
    <row customHeight="1" ht="34.5" r="186" s="29">
      <c r="A186" s="24" t="n"/>
      <c r="B186" s="95" t="inlineStr">
        <is>
          <t>項目：</t>
        </is>
      </c>
      <c r="C186" s="96">
        <f ref="C186" t="array">INDEX('參數'!$C$2:$C$3,$A$1)</f>
        <v/>
      </c>
      <c r="D186" s="96" t="n"/>
      <c r="E186" s="84" t="n"/>
      <c r="F186" s="88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</row>
    <row customHeight="1" ht="34.5" r="187" s="29">
      <c r="A187" s="24" t="n"/>
      <c r="B187" s="95" t="inlineStr">
        <is>
          <t>組別：</t>
        </is>
      </c>
      <c r="C187" s="96">
        <f ref="C187" t="array">INDEX('參數'!$C$7:$C$10,$A$2)&amp;INDEX('參數'!$C$14:$C$15,$A$3)</f>
        <v/>
      </c>
      <c r="D187" s="96" t="n"/>
      <c r="E187" s="84" t="n"/>
      <c r="F187" s="88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</row>
    <row customHeight="1" ht="34.5" r="188" s="29">
      <c r="A188" s="24" t="inlineStr">
        <is>
          <t>C</t>
        </is>
      </c>
      <c r="B188" s="95" t="inlineStr">
        <is>
          <t>學校：</t>
        </is>
      </c>
      <c r="C188" s="96">
        <f>INDIRECT($C$1&amp;$C$2&amp;$C$3&amp;"!"&amp;A188&amp;(E178+1))</f>
        <v/>
      </c>
      <c r="D188" s="96" t="n"/>
      <c r="E188" s="84" t="n"/>
      <c r="F188" s="88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</row>
    <row customHeight="1" ht="34.5" r="189" s="29">
      <c r="A189" s="24" t="inlineStr">
        <is>
          <t>D</t>
        </is>
      </c>
      <c r="B189" s="95" t="inlineStr">
        <is>
          <t>姓名：</t>
        </is>
      </c>
      <c r="C189" s="96">
        <f>INDIRECT($C$1&amp;$C$2&amp;$C$3&amp;"!"&amp;A189&amp;(E178+1))</f>
        <v/>
      </c>
      <c r="D189" s="96" t="n"/>
      <c r="E189" s="84" t="n"/>
      <c r="F189" s="88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</row>
    <row customHeight="1" ht="34.5" r="190" s="29">
      <c r="A190" s="24" t="n"/>
      <c r="B190" s="95" t="inlineStr">
        <is>
          <t>名次：</t>
        </is>
      </c>
      <c r="C190" s="97" t="inlineStr">
        <is>
          <t>優勝</t>
        </is>
      </c>
      <c r="D190" s="96" t="n"/>
      <c r="E190" s="84" t="n"/>
      <c r="F190" s="88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</row>
    <row customHeight="1" ht="34.5" r="191" s="29">
      <c r="A191" s="24" t="inlineStr">
        <is>
          <t>G</t>
        </is>
      </c>
      <c r="B191" s="95" t="inlineStr">
        <is>
          <t>成績：</t>
        </is>
      </c>
      <c r="C191" s="97">
        <f>INDIRECT($C$1&amp;$C$2&amp;$C$3&amp;"!"&amp;A191&amp;(E178+1))&amp;"次"</f>
        <v/>
      </c>
      <c r="D191" s="97" t="n"/>
      <c r="E191" s="84" t="n"/>
      <c r="F191" s="88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</row>
    <row customHeight="1" ht="159.75" r="192" s="29">
      <c r="A192" s="24" t="n"/>
      <c r="B192" s="98" t="n"/>
      <c r="E192" s="84" t="n"/>
      <c r="F192" s="88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</row>
    <row customHeight="1" ht="41.25" r="193" s="29">
      <c r="A193" s="24" t="n"/>
      <c r="B193" s="99">
        <f>"中 華 民 國　"&amp;'設定'!$B$2&amp;"　年　"&amp;'設定'!$C$2&amp;"　月　"&amp;'設定'!$D$2&amp;"　日"</f>
        <v/>
      </c>
      <c r="E193" s="84" t="n"/>
      <c r="F193" s="88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</row>
    <row customHeight="1" ht="39.75" r="194" s="29">
      <c r="A194" s="24" t="n"/>
      <c r="B194" s="99" t="n"/>
      <c r="E194" s="84" t="n"/>
      <c r="F194" s="88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</row>
    <row customHeight="1" ht="99.75" r="195" s="29">
      <c r="A195" s="24" t="n"/>
      <c r="B195" s="74" t="inlineStr">
        <is>
          <t xml:space="preserve"> </t>
        </is>
      </c>
      <c r="E195" s="84">
        <f>E178+1</f>
        <v/>
      </c>
      <c r="F195" s="88" t="n"/>
      <c r="G195" s="24" t="n"/>
      <c r="H195" s="89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</row>
    <row customHeight="1" ht="67.5" r="196" s="29">
      <c r="A196" s="24" t="n"/>
      <c r="B196" s="90" t="inlineStr">
        <is>
          <t xml:space="preserve">澎湖縣政府獎狀 </t>
        </is>
      </c>
      <c r="E196" s="84" t="n"/>
      <c r="F196" s="88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</row>
    <row customHeight="1" ht="27.75" r="197" s="29">
      <c r="A197" s="24" t="n"/>
      <c r="B197" s="91">
        <f>'設定'!$B$4</f>
        <v/>
      </c>
      <c r="D197" s="92" t="n"/>
      <c r="E197" s="84" t="n"/>
      <c r="F197" s="88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</row>
    <row customHeight="1" ht="9.75" r="198" s="29">
      <c r="A198" s="24" t="n"/>
      <c r="B198" s="74" t="n"/>
      <c r="E198" s="84" t="n"/>
      <c r="F198" s="88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</row>
    <row customHeight="1" ht="41.25" r="199" s="29">
      <c r="A199" s="24" t="n"/>
      <c r="B199" s="93">
        <f>'設定'!$B$6</f>
        <v/>
      </c>
      <c r="E199" s="84" t="n"/>
      <c r="F199" s="88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</row>
    <row customHeight="1" ht="9.75" r="200" s="29">
      <c r="A200" s="24" t="n"/>
      <c r="B200" s="94" t="n"/>
      <c r="E200" s="84" t="n"/>
      <c r="F200" s="88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</row>
    <row customHeight="1" ht="41.25" r="201" s="29">
      <c r="A201" s="24" t="n"/>
      <c r="B201" s="93" t="inlineStr">
        <is>
          <t>優秀選手</t>
        </is>
      </c>
      <c r="E201" s="84" t="n"/>
      <c r="F201" s="88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</row>
    <row customHeight="1" ht="9.75" r="202" s="29">
      <c r="A202" s="24" t="n"/>
      <c r="B202" s="74" t="n"/>
      <c r="E202" s="84" t="n"/>
      <c r="F202" s="88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</row>
    <row customHeight="1" ht="34.5" r="203" s="29">
      <c r="A203" s="24" t="n"/>
      <c r="B203" s="95" t="inlineStr">
        <is>
          <t>項目：</t>
        </is>
      </c>
      <c r="C203" s="96">
        <f ref="C203" t="array">INDEX('參數'!$C$2:$C$3,$A$1)</f>
        <v/>
      </c>
      <c r="D203" s="96" t="n"/>
      <c r="E203" s="84" t="n"/>
      <c r="F203" s="88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</row>
    <row customHeight="1" ht="34.5" r="204" s="29">
      <c r="A204" s="24" t="n"/>
      <c r="B204" s="95" t="inlineStr">
        <is>
          <t>組別：</t>
        </is>
      </c>
      <c r="C204" s="96">
        <f ref="C204" t="array">INDEX('參數'!$C$7:$C$10,$A$2)&amp;INDEX('參數'!$C$14:$C$15,$A$3)</f>
        <v/>
      </c>
      <c r="D204" s="96" t="n"/>
      <c r="E204" s="84" t="n"/>
      <c r="F204" s="88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</row>
    <row customHeight="1" ht="34.5" r="205" s="29">
      <c r="A205" s="24" t="inlineStr">
        <is>
          <t>C</t>
        </is>
      </c>
      <c r="B205" s="95" t="inlineStr">
        <is>
          <t>學校：</t>
        </is>
      </c>
      <c r="C205" s="96">
        <f>INDIRECT($C$1&amp;$C$2&amp;$C$3&amp;"!"&amp;A205&amp;(E195+1))</f>
        <v/>
      </c>
      <c r="D205" s="96" t="n"/>
      <c r="E205" s="84" t="n"/>
      <c r="F205" s="88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</row>
    <row customHeight="1" ht="34.5" r="206" s="29">
      <c r="A206" s="24" t="inlineStr">
        <is>
          <t>D</t>
        </is>
      </c>
      <c r="B206" s="95" t="inlineStr">
        <is>
          <t>姓名：</t>
        </is>
      </c>
      <c r="C206" s="96">
        <f>INDIRECT($C$1&amp;$C$2&amp;$C$3&amp;"!"&amp;A206&amp;(E195+1))</f>
        <v/>
      </c>
      <c r="D206" s="96" t="n"/>
      <c r="E206" s="84" t="n"/>
      <c r="F206" s="88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</row>
    <row customHeight="1" ht="34.5" r="207" s="29">
      <c r="A207" s="24" t="n"/>
      <c r="B207" s="95" t="inlineStr">
        <is>
          <t>名次：</t>
        </is>
      </c>
      <c r="C207" s="97" t="inlineStr">
        <is>
          <t>優勝</t>
        </is>
      </c>
      <c r="D207" s="96" t="n"/>
      <c r="E207" s="84" t="n"/>
      <c r="F207" s="88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</row>
    <row customHeight="1" ht="34.5" r="208" s="29">
      <c r="A208" s="24" t="inlineStr">
        <is>
          <t>G</t>
        </is>
      </c>
      <c r="B208" s="95" t="inlineStr">
        <is>
          <t>成績：</t>
        </is>
      </c>
      <c r="C208" s="97">
        <f>INDIRECT($C$1&amp;$C$2&amp;$C$3&amp;"!"&amp;A208&amp;(E195+1))&amp;"次"</f>
        <v/>
      </c>
      <c r="D208" s="97" t="n"/>
      <c r="E208" s="84" t="n"/>
      <c r="F208" s="88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</row>
    <row customHeight="1" ht="159.75" r="209" s="29">
      <c r="A209" s="24" t="n"/>
      <c r="B209" s="98" t="n"/>
      <c r="E209" s="84" t="n"/>
      <c r="F209" s="88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</row>
    <row customHeight="1" ht="41.25" r="210" s="29">
      <c r="A210" s="24" t="n"/>
      <c r="B210" s="99">
        <f>"中 華 民 國　"&amp;'設定'!$B$2&amp;"　年　"&amp;'設定'!$C$2&amp;"　月　"&amp;'設定'!$D$2&amp;"　日"</f>
        <v/>
      </c>
      <c r="E210" s="84" t="n"/>
      <c r="F210" s="88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</row>
    <row customHeight="1" ht="39.75" r="211" s="29">
      <c r="A211" s="24" t="n"/>
      <c r="B211" s="99" t="n"/>
      <c r="E211" s="84" t="n"/>
      <c r="F211" s="88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</row>
    <row customHeight="1" ht="99.75" r="212" s="29">
      <c r="A212" s="24" t="n"/>
      <c r="B212" s="74" t="inlineStr">
        <is>
          <t xml:space="preserve"> </t>
        </is>
      </c>
      <c r="E212" s="84">
        <f>E195+1</f>
        <v/>
      </c>
      <c r="F212" s="88" t="n"/>
      <c r="G212" s="24" t="n"/>
      <c r="H212" s="89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</row>
    <row customHeight="1" ht="67.5" r="213" s="29">
      <c r="A213" s="24" t="n"/>
      <c r="B213" s="90" t="inlineStr">
        <is>
          <t xml:space="preserve">澎湖縣政府獎狀 </t>
        </is>
      </c>
      <c r="E213" s="84" t="n"/>
      <c r="F213" s="88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</row>
    <row customHeight="1" ht="27.75" r="214" s="29">
      <c r="A214" s="24" t="n"/>
      <c r="B214" s="91">
        <f>'設定'!$B$4</f>
        <v/>
      </c>
      <c r="D214" s="92" t="n"/>
      <c r="E214" s="84" t="n"/>
      <c r="F214" s="88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</row>
    <row customHeight="1" ht="9.75" r="215" s="29">
      <c r="A215" s="24" t="n"/>
      <c r="B215" s="74" t="n"/>
      <c r="E215" s="84" t="n"/>
      <c r="F215" s="88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</row>
    <row customHeight="1" ht="41.25" r="216" s="29">
      <c r="A216" s="24" t="n"/>
      <c r="B216" s="93">
        <f>'設定'!$B$6</f>
        <v/>
      </c>
      <c r="E216" s="84" t="n"/>
      <c r="F216" s="88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</row>
    <row customHeight="1" ht="9.75" r="217" s="29">
      <c r="A217" s="24" t="n"/>
      <c r="B217" s="94" t="n"/>
      <c r="E217" s="84" t="n"/>
      <c r="F217" s="88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</row>
    <row customHeight="1" ht="41.25" r="218" s="29">
      <c r="A218" s="24" t="n"/>
      <c r="B218" s="93" t="inlineStr">
        <is>
          <t>優秀選手</t>
        </is>
      </c>
      <c r="E218" s="84" t="n"/>
      <c r="F218" s="88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</row>
    <row customHeight="1" ht="9.75" r="219" s="29">
      <c r="A219" s="24" t="n"/>
      <c r="B219" s="74" t="n"/>
      <c r="E219" s="84" t="n"/>
      <c r="F219" s="88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</row>
    <row customHeight="1" ht="34.5" r="220" s="29">
      <c r="A220" s="24" t="n"/>
      <c r="B220" s="95" t="inlineStr">
        <is>
          <t>項目：</t>
        </is>
      </c>
      <c r="C220" s="96">
        <f ref="C220" t="array">INDEX('參數'!$C$2:$C$3,$A$1)</f>
        <v/>
      </c>
      <c r="D220" s="96" t="n"/>
      <c r="E220" s="84" t="n"/>
      <c r="F220" s="88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</row>
    <row customHeight="1" ht="34.5" r="221" s="29">
      <c r="A221" s="24" t="n"/>
      <c r="B221" s="95" t="inlineStr">
        <is>
          <t>組別：</t>
        </is>
      </c>
      <c r="C221" s="96">
        <f ref="C221" t="array">INDEX('參數'!$C$7:$C$10,$A$2)&amp;INDEX('參數'!$C$14:$C$15,$A$3)</f>
        <v/>
      </c>
      <c r="D221" s="96" t="n"/>
      <c r="E221" s="84" t="n"/>
      <c r="F221" s="88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</row>
    <row customHeight="1" ht="34.5" r="222" s="29">
      <c r="A222" s="24" t="inlineStr">
        <is>
          <t>C</t>
        </is>
      </c>
      <c r="B222" s="95" t="inlineStr">
        <is>
          <t>學校：</t>
        </is>
      </c>
      <c r="C222" s="96">
        <f>INDIRECT($C$1&amp;$C$2&amp;$C$3&amp;"!"&amp;A222&amp;(E212+1))</f>
        <v/>
      </c>
      <c r="D222" s="96" t="n"/>
      <c r="E222" s="84" t="n"/>
      <c r="F222" s="88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</row>
    <row customHeight="1" ht="34.5" r="223" s="29">
      <c r="A223" s="24" t="inlineStr">
        <is>
          <t>D</t>
        </is>
      </c>
      <c r="B223" s="95" t="inlineStr">
        <is>
          <t>姓名：</t>
        </is>
      </c>
      <c r="C223" s="96">
        <f>INDIRECT($C$1&amp;$C$2&amp;$C$3&amp;"!"&amp;A223&amp;(E212+1))</f>
        <v/>
      </c>
      <c r="D223" s="96" t="n"/>
      <c r="E223" s="84" t="n"/>
      <c r="F223" s="88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</row>
    <row customHeight="1" ht="34.5" r="224" s="29">
      <c r="A224" s="24" t="n"/>
      <c r="B224" s="95" t="inlineStr">
        <is>
          <t>名次：</t>
        </is>
      </c>
      <c r="C224" s="97" t="inlineStr">
        <is>
          <t>優勝</t>
        </is>
      </c>
      <c r="D224" s="96" t="n"/>
      <c r="E224" s="84" t="n"/>
      <c r="F224" s="88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</row>
    <row customHeight="1" ht="34.5" r="225" s="29">
      <c r="A225" s="24" t="inlineStr">
        <is>
          <t>G</t>
        </is>
      </c>
      <c r="B225" s="95" t="inlineStr">
        <is>
          <t>成績：</t>
        </is>
      </c>
      <c r="C225" s="97">
        <f>INDIRECT($C$1&amp;$C$2&amp;$C$3&amp;"!"&amp;A225&amp;(E212+1))&amp;"次"</f>
        <v/>
      </c>
      <c r="D225" s="97" t="n"/>
      <c r="E225" s="84" t="n"/>
      <c r="F225" s="88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</row>
    <row customHeight="1" ht="159.75" r="226" s="29">
      <c r="A226" s="24" t="n"/>
      <c r="B226" s="98" t="n"/>
      <c r="E226" s="84" t="n"/>
      <c r="F226" s="88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</row>
    <row customHeight="1" ht="41.25" r="227" s="29">
      <c r="A227" s="24" t="n"/>
      <c r="B227" s="99">
        <f>"中 華 民 國　"&amp;'設定'!$B$2&amp;"　年　"&amp;'設定'!$C$2&amp;"　月　"&amp;'設定'!$D$2&amp;"　日"</f>
        <v/>
      </c>
      <c r="E227" s="84" t="n"/>
      <c r="F227" s="88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</row>
    <row customHeight="1" ht="39.75" r="228" s="29">
      <c r="A228" s="24" t="n"/>
      <c r="B228" s="99" t="n"/>
      <c r="E228" s="84" t="n"/>
      <c r="F228" s="88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</row>
    <row customHeight="1" ht="99.75" r="229" s="29">
      <c r="A229" s="24" t="n"/>
      <c r="B229" s="74" t="inlineStr">
        <is>
          <t xml:space="preserve"> </t>
        </is>
      </c>
      <c r="E229" s="84">
        <f>E212+1</f>
        <v/>
      </c>
      <c r="F229" s="88" t="n"/>
      <c r="G229" s="24" t="n"/>
      <c r="H229" s="89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</row>
    <row customHeight="1" ht="67.5" r="230" s="29">
      <c r="A230" s="24" t="n"/>
      <c r="B230" s="90" t="inlineStr">
        <is>
          <t xml:space="preserve">澎湖縣政府獎狀 </t>
        </is>
      </c>
      <c r="E230" s="84" t="n"/>
      <c r="F230" s="88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</row>
    <row customHeight="1" ht="27.75" r="231" s="29">
      <c r="A231" s="24" t="n"/>
      <c r="B231" s="91">
        <f>'設定'!$B$4</f>
        <v/>
      </c>
      <c r="D231" s="92" t="n"/>
      <c r="E231" s="84" t="n"/>
      <c r="F231" s="88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</row>
    <row customHeight="1" ht="9.75" r="232" s="29">
      <c r="A232" s="24" t="n"/>
      <c r="B232" s="74" t="n"/>
      <c r="E232" s="84" t="n"/>
      <c r="F232" s="88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</row>
    <row customHeight="1" ht="41.25" r="233" s="29">
      <c r="A233" s="24" t="n"/>
      <c r="B233" s="93">
        <f>'設定'!$B$6</f>
        <v/>
      </c>
      <c r="E233" s="84" t="n"/>
      <c r="F233" s="88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</row>
    <row customHeight="1" ht="9.75" r="234" s="29">
      <c r="A234" s="24" t="n"/>
      <c r="B234" s="94" t="n"/>
      <c r="E234" s="84" t="n"/>
      <c r="F234" s="88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  <c r="Y234" s="24" t="n"/>
    </row>
    <row customHeight="1" ht="41.25" r="235" s="29">
      <c r="A235" s="24" t="n"/>
      <c r="B235" s="93" t="inlineStr">
        <is>
          <t>優秀選手</t>
        </is>
      </c>
      <c r="E235" s="84" t="n"/>
      <c r="F235" s="88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</row>
    <row customHeight="1" ht="9.75" r="236" s="29">
      <c r="A236" s="24" t="n"/>
      <c r="B236" s="74" t="n"/>
      <c r="E236" s="84" t="n"/>
      <c r="F236" s="88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</row>
    <row customHeight="1" ht="34.5" r="237" s="29">
      <c r="A237" s="24" t="n"/>
      <c r="B237" s="95" t="inlineStr">
        <is>
          <t>項目：</t>
        </is>
      </c>
      <c r="C237" s="96">
        <f ref="C237" t="array">INDEX('參數'!$C$2:$C$3,$A$1)</f>
        <v/>
      </c>
      <c r="D237" s="96" t="n"/>
      <c r="E237" s="84" t="n"/>
      <c r="F237" s="88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</row>
    <row customHeight="1" ht="34.5" r="238" s="29">
      <c r="A238" s="24" t="n"/>
      <c r="B238" s="95" t="inlineStr">
        <is>
          <t>組別：</t>
        </is>
      </c>
      <c r="C238" s="96">
        <f ref="C238" t="array">INDEX('參數'!$C$7:$C$10,$A$2)&amp;INDEX('參數'!$C$14:$C$15,$A$3)</f>
        <v/>
      </c>
      <c r="D238" s="96" t="n"/>
      <c r="E238" s="84" t="n"/>
      <c r="F238" s="88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</row>
    <row customHeight="1" ht="34.5" r="239" s="29">
      <c r="A239" s="24" t="inlineStr">
        <is>
          <t>C</t>
        </is>
      </c>
      <c r="B239" s="95" t="inlineStr">
        <is>
          <t>學校：</t>
        </is>
      </c>
      <c r="C239" s="96">
        <f>INDIRECT($C$1&amp;$C$2&amp;$C$3&amp;"!"&amp;A239&amp;(E229+1))</f>
        <v/>
      </c>
      <c r="D239" s="96" t="n"/>
      <c r="E239" s="84" t="n"/>
      <c r="F239" s="88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</row>
    <row customHeight="1" ht="34.5" r="240" s="29">
      <c r="A240" s="24" t="inlineStr">
        <is>
          <t>D</t>
        </is>
      </c>
      <c r="B240" s="95" t="inlineStr">
        <is>
          <t>姓名：</t>
        </is>
      </c>
      <c r="C240" s="96">
        <f>INDIRECT($C$1&amp;$C$2&amp;$C$3&amp;"!"&amp;A240&amp;(E229+1))</f>
        <v/>
      </c>
      <c r="D240" s="96" t="n"/>
      <c r="E240" s="84" t="n"/>
      <c r="F240" s="88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</row>
    <row customHeight="1" ht="34.5" r="241" s="29">
      <c r="A241" s="24" t="n"/>
      <c r="B241" s="95" t="inlineStr">
        <is>
          <t>名次：</t>
        </is>
      </c>
      <c r="C241" s="97" t="inlineStr">
        <is>
          <t>優勝</t>
        </is>
      </c>
      <c r="D241" s="96" t="n"/>
      <c r="E241" s="84" t="n"/>
      <c r="F241" s="88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</row>
    <row customHeight="1" ht="34.5" r="242" s="29">
      <c r="A242" s="24" t="inlineStr">
        <is>
          <t>G</t>
        </is>
      </c>
      <c r="B242" s="95" t="inlineStr">
        <is>
          <t>成績：</t>
        </is>
      </c>
      <c r="C242" s="97">
        <f>INDIRECT($C$1&amp;$C$2&amp;$C$3&amp;"!"&amp;A242&amp;(E229+1))&amp;"次"</f>
        <v/>
      </c>
      <c r="D242" s="97" t="n"/>
      <c r="E242" s="84" t="n"/>
      <c r="F242" s="88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</row>
    <row customHeight="1" ht="159.75" r="243" s="29">
      <c r="A243" s="24" t="n"/>
      <c r="B243" s="98" t="n"/>
      <c r="E243" s="84" t="n"/>
      <c r="F243" s="88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</row>
    <row customHeight="1" ht="41.25" r="244" s="29">
      <c r="A244" s="24" t="n"/>
      <c r="B244" s="99">
        <f>"中 華 民 國　"&amp;'設定'!$B$2&amp;"　年　"&amp;'設定'!$C$2&amp;"　月　"&amp;'設定'!$D$2&amp;"　日"</f>
        <v/>
      </c>
      <c r="E244" s="84" t="n"/>
      <c r="F244" s="88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</row>
    <row customHeight="1" ht="39.75" r="245" s="29">
      <c r="A245" s="24" t="n"/>
      <c r="B245" s="99" t="n"/>
      <c r="E245" s="84" t="n"/>
      <c r="F245" s="88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</row>
    <row customHeight="1" ht="99.75" r="246" s="29">
      <c r="A246" s="24" t="n"/>
      <c r="B246" s="74" t="inlineStr">
        <is>
          <t xml:space="preserve"> </t>
        </is>
      </c>
      <c r="E246" s="84">
        <f>E229+1</f>
        <v/>
      </c>
      <c r="F246" s="88" t="n"/>
      <c r="G246" s="24" t="n"/>
      <c r="H246" s="89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</row>
    <row customHeight="1" ht="67.5" r="247" s="29">
      <c r="A247" s="24" t="n"/>
      <c r="B247" s="90" t="inlineStr">
        <is>
          <t xml:space="preserve">澎湖縣政府獎狀 </t>
        </is>
      </c>
      <c r="E247" s="84" t="n"/>
      <c r="F247" s="88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</row>
    <row customHeight="1" ht="27.75" r="248" s="29">
      <c r="A248" s="24" t="n"/>
      <c r="B248" s="91">
        <f>'設定'!$B$4</f>
        <v/>
      </c>
      <c r="D248" s="92" t="n"/>
      <c r="E248" s="84" t="n"/>
      <c r="F248" s="88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</row>
    <row customHeight="1" ht="9.75" r="249" s="29">
      <c r="A249" s="24" t="n"/>
      <c r="B249" s="74" t="n"/>
      <c r="E249" s="84" t="n"/>
      <c r="F249" s="88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  <c r="Y249" s="24" t="n"/>
    </row>
    <row customHeight="1" ht="41.25" r="250" s="29">
      <c r="A250" s="24" t="n"/>
      <c r="B250" s="93">
        <f>'設定'!$B$6</f>
        <v/>
      </c>
      <c r="E250" s="84" t="n"/>
      <c r="F250" s="88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</row>
    <row customHeight="1" ht="9.75" r="251" s="29">
      <c r="A251" s="24" t="n"/>
      <c r="B251" s="94" t="n"/>
      <c r="E251" s="84" t="n"/>
      <c r="F251" s="88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</row>
    <row customHeight="1" ht="41.25" r="252" s="29">
      <c r="A252" s="24" t="n"/>
      <c r="B252" s="93" t="inlineStr">
        <is>
          <t>優秀選手</t>
        </is>
      </c>
      <c r="E252" s="84" t="n"/>
      <c r="F252" s="88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</row>
    <row customHeight="1" ht="9.75" r="253" s="29">
      <c r="A253" s="24" t="n"/>
      <c r="B253" s="74" t="n"/>
      <c r="E253" s="84" t="n"/>
      <c r="F253" s="88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  <c r="Y253" s="24" t="n"/>
    </row>
    <row customHeight="1" ht="34.5" r="254" s="29">
      <c r="A254" s="24" t="n"/>
      <c r="B254" s="95" t="inlineStr">
        <is>
          <t>項目：</t>
        </is>
      </c>
      <c r="C254" s="96">
        <f ref="C254" t="array">INDEX('參數'!$C$2:$C$3,$A$1)</f>
        <v/>
      </c>
      <c r="D254" s="96" t="n"/>
      <c r="E254" s="84" t="n"/>
      <c r="F254" s="88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  <c r="Y254" s="24" t="n"/>
    </row>
    <row customHeight="1" ht="34.5" r="255" s="29">
      <c r="A255" s="24" t="n"/>
      <c r="B255" s="95" t="inlineStr">
        <is>
          <t>組別：</t>
        </is>
      </c>
      <c r="C255" s="96">
        <f ref="C255" t="array">INDEX('參數'!$C$7:$C$10,$A$2)&amp;INDEX('參數'!$C$14:$C$15,$A$3)</f>
        <v/>
      </c>
      <c r="D255" s="96" t="n"/>
      <c r="E255" s="84" t="n"/>
      <c r="F255" s="88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  <c r="Y255" s="24" t="n"/>
    </row>
    <row customHeight="1" ht="34.5" r="256" s="29">
      <c r="A256" s="24" t="inlineStr">
        <is>
          <t>C</t>
        </is>
      </c>
      <c r="B256" s="95" t="inlineStr">
        <is>
          <t>學校：</t>
        </is>
      </c>
      <c r="C256" s="96">
        <f>INDIRECT($C$1&amp;$C$2&amp;$C$3&amp;"!"&amp;A256&amp;(E246+1))</f>
        <v/>
      </c>
      <c r="D256" s="96" t="n"/>
      <c r="E256" s="84" t="n"/>
      <c r="F256" s="88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</row>
    <row customHeight="1" ht="34.5" r="257" s="29">
      <c r="A257" s="24" t="inlineStr">
        <is>
          <t>D</t>
        </is>
      </c>
      <c r="B257" s="95" t="inlineStr">
        <is>
          <t>姓名：</t>
        </is>
      </c>
      <c r="C257" s="96">
        <f>INDIRECT($C$1&amp;$C$2&amp;$C$3&amp;"!"&amp;A257&amp;(E246+1))</f>
        <v/>
      </c>
      <c r="D257" s="96" t="n"/>
      <c r="E257" s="84" t="n"/>
      <c r="F257" s="88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</row>
    <row customHeight="1" ht="34.5" r="258" s="29">
      <c r="A258" s="24" t="n"/>
      <c r="B258" s="95" t="inlineStr">
        <is>
          <t>名次：</t>
        </is>
      </c>
      <c r="C258" s="97" t="inlineStr">
        <is>
          <t>優勝</t>
        </is>
      </c>
      <c r="D258" s="96" t="n"/>
      <c r="E258" s="84" t="n"/>
      <c r="F258" s="88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</row>
    <row customHeight="1" ht="34.5" r="259" s="29">
      <c r="A259" s="24" t="inlineStr">
        <is>
          <t>G</t>
        </is>
      </c>
      <c r="B259" s="95" t="inlineStr">
        <is>
          <t>成績：</t>
        </is>
      </c>
      <c r="C259" s="97">
        <f>INDIRECT($C$1&amp;$C$2&amp;$C$3&amp;"!"&amp;A259&amp;(E246+1))&amp;"次"</f>
        <v/>
      </c>
      <c r="D259" s="97" t="n"/>
      <c r="E259" s="84" t="n"/>
      <c r="F259" s="88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  <c r="Y259" s="24" t="n"/>
    </row>
    <row customHeight="1" ht="159.75" r="260" s="29">
      <c r="A260" s="24" t="n"/>
      <c r="B260" s="98" t="n"/>
      <c r="E260" s="84" t="n"/>
      <c r="F260" s="88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  <c r="Y260" s="24" t="n"/>
    </row>
    <row customHeight="1" ht="41.25" r="261" s="29">
      <c r="A261" s="24" t="n"/>
      <c r="B261" s="99">
        <f>"中 華 民 國　"&amp;'設定'!$B$2&amp;"　年　"&amp;'設定'!$C$2&amp;"　月　"&amp;'設定'!$D$2&amp;"　日"</f>
        <v/>
      </c>
      <c r="E261" s="84" t="n"/>
      <c r="F261" s="88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  <c r="Y261" s="24" t="n"/>
    </row>
    <row customHeight="1" ht="39.75" r="262" s="29">
      <c r="A262" s="24" t="n"/>
      <c r="B262" s="99" t="n"/>
      <c r="E262" s="84" t="n"/>
      <c r="F262" s="88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  <c r="Y262" s="24" t="n"/>
    </row>
    <row customHeight="1" ht="99.75" r="263" s="29">
      <c r="A263" s="24" t="n"/>
      <c r="B263" s="74" t="inlineStr">
        <is>
          <t xml:space="preserve"> </t>
        </is>
      </c>
      <c r="E263" s="84">
        <f>E246+1</f>
        <v/>
      </c>
      <c r="F263" s="88" t="n"/>
      <c r="G263" s="24" t="n"/>
      <c r="H263" s="89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  <c r="Y263" s="24" t="n"/>
    </row>
    <row customHeight="1" ht="67.5" r="264" s="29">
      <c r="A264" s="24" t="n"/>
      <c r="B264" s="90" t="inlineStr">
        <is>
          <t xml:space="preserve">澎湖縣政府獎狀 </t>
        </is>
      </c>
      <c r="E264" s="84" t="n"/>
      <c r="F264" s="88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  <c r="Y264" s="24" t="n"/>
    </row>
    <row customHeight="1" ht="27.75" r="265" s="29">
      <c r="A265" s="24" t="n"/>
      <c r="B265" s="91">
        <f>'設定'!$B$4</f>
        <v/>
      </c>
      <c r="D265" s="92" t="n"/>
      <c r="E265" s="84" t="n"/>
      <c r="F265" s="88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  <c r="Y265" s="24" t="n"/>
    </row>
    <row customHeight="1" ht="9.75" r="266" s="29">
      <c r="A266" s="24" t="n"/>
      <c r="B266" s="74" t="n"/>
      <c r="E266" s="84" t="n"/>
      <c r="F266" s="88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  <c r="Y266" s="24" t="n"/>
    </row>
    <row customHeight="1" ht="41.25" r="267" s="29">
      <c r="A267" s="24" t="n"/>
      <c r="B267" s="93">
        <f>'設定'!$B$6</f>
        <v/>
      </c>
      <c r="E267" s="84" t="n"/>
      <c r="F267" s="88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  <c r="Y267" s="24" t="n"/>
    </row>
    <row customHeight="1" ht="9.75" r="268" s="29">
      <c r="A268" s="24" t="n"/>
      <c r="B268" s="94" t="n"/>
      <c r="E268" s="84" t="n"/>
      <c r="F268" s="88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  <c r="Y268" s="24" t="n"/>
    </row>
    <row customHeight="1" ht="41.25" r="269" s="29">
      <c r="A269" s="24" t="n"/>
      <c r="B269" s="93" t="inlineStr">
        <is>
          <t>優秀選手</t>
        </is>
      </c>
      <c r="E269" s="84" t="n"/>
      <c r="F269" s="88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  <c r="Y269" s="24" t="n"/>
    </row>
    <row customHeight="1" ht="9.75" r="270" s="29">
      <c r="A270" s="24" t="n"/>
      <c r="B270" s="74" t="n"/>
      <c r="E270" s="84" t="n"/>
      <c r="F270" s="88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24" t="n"/>
    </row>
    <row customHeight="1" ht="34.5" r="271" s="29">
      <c r="A271" s="24" t="n"/>
      <c r="B271" s="95" t="inlineStr">
        <is>
          <t>項目：</t>
        </is>
      </c>
      <c r="C271" s="96">
        <f ref="C271" t="array">INDEX('參數'!$C$2:$C$3,$A$1)</f>
        <v/>
      </c>
      <c r="D271" s="96" t="n"/>
      <c r="E271" s="84" t="n"/>
      <c r="F271" s="88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  <c r="Y271" s="24" t="n"/>
    </row>
    <row customHeight="1" ht="34.5" r="272" s="29">
      <c r="A272" s="24" t="n"/>
      <c r="B272" s="95" t="inlineStr">
        <is>
          <t>組別：</t>
        </is>
      </c>
      <c r="C272" s="96">
        <f ref="C272" t="array">INDEX('參數'!$C$7:$C$10,$A$2)&amp;INDEX('參數'!$C$14:$C$15,$A$3)</f>
        <v/>
      </c>
      <c r="D272" s="96" t="n"/>
      <c r="E272" s="84" t="n"/>
      <c r="F272" s="88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  <c r="Y272" s="24" t="n"/>
    </row>
    <row customHeight="1" ht="34.5" r="273" s="29">
      <c r="A273" s="24" t="inlineStr">
        <is>
          <t>C</t>
        </is>
      </c>
      <c r="B273" s="95" t="inlineStr">
        <is>
          <t>學校：</t>
        </is>
      </c>
      <c r="C273" s="96">
        <f>INDIRECT($C$1&amp;$C$2&amp;$C$3&amp;"!"&amp;A273&amp;(E263+1))</f>
        <v/>
      </c>
      <c r="D273" s="96" t="n"/>
      <c r="E273" s="84" t="n"/>
      <c r="F273" s="88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  <c r="Y273" s="24" t="n"/>
    </row>
    <row customHeight="1" ht="34.5" r="274" s="29">
      <c r="A274" s="24" t="inlineStr">
        <is>
          <t>D</t>
        </is>
      </c>
      <c r="B274" s="95" t="inlineStr">
        <is>
          <t>姓名：</t>
        </is>
      </c>
      <c r="C274" s="96">
        <f>INDIRECT($C$1&amp;$C$2&amp;$C$3&amp;"!"&amp;A274&amp;(E263+1))</f>
        <v/>
      </c>
      <c r="D274" s="96" t="n"/>
      <c r="E274" s="84" t="n"/>
      <c r="F274" s="88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  <c r="Y274" s="24" t="n"/>
    </row>
    <row customHeight="1" ht="34.5" r="275" s="29">
      <c r="A275" s="24" t="n"/>
      <c r="B275" s="95" t="inlineStr">
        <is>
          <t>名次：</t>
        </is>
      </c>
      <c r="C275" s="97" t="inlineStr">
        <is>
          <t>優勝</t>
        </is>
      </c>
      <c r="D275" s="96" t="n"/>
      <c r="E275" s="84" t="n"/>
      <c r="F275" s="88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  <c r="Y275" s="24" t="n"/>
    </row>
    <row customHeight="1" ht="34.5" r="276" s="29">
      <c r="A276" s="24" t="inlineStr">
        <is>
          <t>G</t>
        </is>
      </c>
      <c r="B276" s="95" t="inlineStr">
        <is>
          <t>成績：</t>
        </is>
      </c>
      <c r="C276" s="97">
        <f>INDIRECT($C$1&amp;$C$2&amp;$C$3&amp;"!"&amp;A276&amp;(E263+1))&amp;"次"</f>
        <v/>
      </c>
      <c r="D276" s="97" t="n"/>
      <c r="E276" s="84" t="n"/>
      <c r="F276" s="88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  <c r="Y276" s="24" t="n"/>
    </row>
    <row customHeight="1" ht="159.75" r="277" s="29">
      <c r="A277" s="24" t="n"/>
      <c r="B277" s="98" t="n"/>
      <c r="E277" s="84" t="n"/>
      <c r="F277" s="88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  <c r="Y277" s="24" t="n"/>
    </row>
    <row customHeight="1" ht="41.25" r="278" s="29">
      <c r="A278" s="24" t="n"/>
      <c r="B278" s="99">
        <f>"中 華 民 國　"&amp;'設定'!$B$2&amp;"　年　"&amp;'設定'!$C$2&amp;"　月　"&amp;'設定'!$D$2&amp;"　日"</f>
        <v/>
      </c>
      <c r="E278" s="84" t="n"/>
      <c r="F278" s="88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  <c r="Y278" s="24" t="n"/>
    </row>
    <row customHeight="1" ht="39.75" r="279" s="29">
      <c r="A279" s="24" t="n"/>
      <c r="B279" s="99" t="n"/>
      <c r="E279" s="84" t="n"/>
      <c r="F279" s="88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  <c r="Y279" s="24" t="n"/>
    </row>
    <row customHeight="1" ht="41.25" r="280" s="29">
      <c r="A280" s="24" t="n"/>
      <c r="B280" s="24" t="n"/>
      <c r="C280" s="24" t="n"/>
      <c r="D280" s="24" t="n"/>
      <c r="E280" s="8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  <c r="Y280" s="24" t="n"/>
    </row>
    <row customHeight="1" ht="41.25" r="281" s="29">
      <c r="A281" s="24" t="n"/>
      <c r="B281" s="24" t="n"/>
      <c r="C281" s="24" t="n"/>
      <c r="D281" s="24" t="n"/>
      <c r="E281" s="8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  <c r="Y281" s="24" t="n"/>
    </row>
    <row customHeight="1" ht="41.25" r="282" s="29">
      <c r="A282" s="24" t="n"/>
      <c r="B282" s="24" t="n"/>
      <c r="C282" s="24" t="n"/>
      <c r="D282" s="24" t="n"/>
      <c r="E282" s="8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</row>
    <row customHeight="1" ht="41.25" r="283" s="29">
      <c r="A283" s="24" t="n"/>
      <c r="B283" s="24" t="n"/>
      <c r="C283" s="24" t="n"/>
      <c r="D283" s="24" t="n"/>
      <c r="E283" s="8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  <c r="Y283" s="24" t="n"/>
    </row>
    <row customHeight="1" ht="41.25" r="284" s="29">
      <c r="A284" s="24" t="n"/>
      <c r="B284" s="24" t="n"/>
      <c r="C284" s="24" t="n"/>
      <c r="D284" s="24" t="n"/>
      <c r="E284" s="8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  <c r="Y284" s="24" t="n"/>
    </row>
    <row customHeight="1" ht="41.25" r="285" s="29">
      <c r="A285" s="24" t="n"/>
      <c r="B285" s="24" t="n"/>
      <c r="C285" s="24" t="n"/>
      <c r="D285" s="24" t="n"/>
      <c r="E285" s="8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  <c r="Y285" s="24" t="n"/>
    </row>
    <row customHeight="1" ht="41.25" r="286" s="29">
      <c r="A286" s="24" t="n"/>
      <c r="B286" s="24" t="n"/>
      <c r="C286" s="24" t="n"/>
      <c r="D286" s="24" t="n"/>
      <c r="E286" s="8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</row>
    <row customHeight="1" ht="41.25" r="287" s="29">
      <c r="A287" s="24" t="n"/>
      <c r="B287" s="24" t="n"/>
      <c r="C287" s="24" t="n"/>
      <c r="D287" s="24" t="n"/>
      <c r="E287" s="8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  <c r="Y287" s="24" t="n"/>
    </row>
    <row customHeight="1" ht="41.25" r="288" s="29">
      <c r="A288" s="24" t="n"/>
      <c r="B288" s="24" t="n"/>
      <c r="C288" s="24" t="n"/>
      <c r="D288" s="24" t="n"/>
      <c r="E288" s="8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  <c r="Y288" s="24" t="n"/>
    </row>
    <row customHeight="1" ht="41.25" r="289" s="29">
      <c r="A289" s="24" t="n"/>
      <c r="B289" s="24" t="n"/>
      <c r="C289" s="24" t="n"/>
      <c r="D289" s="24" t="n"/>
      <c r="E289" s="8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  <c r="Y289" s="24" t="n"/>
    </row>
    <row customHeight="1" ht="41.25" r="290" s="29">
      <c r="A290" s="24" t="n"/>
      <c r="B290" s="24" t="n"/>
      <c r="C290" s="24" t="n"/>
      <c r="D290" s="24" t="n"/>
      <c r="E290" s="84" t="n"/>
      <c r="F290" s="24" t="n"/>
      <c r="G290" s="24" t="n"/>
      <c r="H290" s="24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</row>
    <row customHeight="1" ht="41.25" r="291" s="29">
      <c r="A291" s="24" t="n"/>
      <c r="B291" s="24" t="n"/>
      <c r="C291" s="24" t="n"/>
      <c r="D291" s="24" t="n"/>
      <c r="E291" s="84" t="n"/>
      <c r="F291" s="24" t="n"/>
      <c r="G291" s="24" t="n"/>
      <c r="H291" s="24" t="n"/>
      <c r="I291" s="24" t="n"/>
      <c r="J291" s="24" t="n"/>
      <c r="K291" s="24" t="n"/>
      <c r="L291" s="24" t="n"/>
      <c r="M291" s="2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  <c r="Y291" s="24" t="n"/>
    </row>
    <row customHeight="1" ht="41.25" r="292" s="29">
      <c r="A292" s="24" t="n"/>
      <c r="B292" s="24" t="n"/>
      <c r="C292" s="24" t="n"/>
      <c r="D292" s="24" t="n"/>
      <c r="E292" s="84" t="n"/>
      <c r="F292" s="24" t="n"/>
      <c r="G292" s="24" t="n"/>
      <c r="H292" s="24" t="n"/>
      <c r="I292" s="24" t="n"/>
      <c r="J292" s="24" t="n"/>
      <c r="K292" s="24" t="n"/>
      <c r="L292" s="24" t="n"/>
      <c r="M292" s="2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  <c r="Y292" s="24" t="n"/>
    </row>
    <row customHeight="1" ht="41.25" r="293" s="29">
      <c r="A293" s="24" t="n"/>
      <c r="B293" s="24" t="n"/>
      <c r="C293" s="24" t="n"/>
      <c r="D293" s="24" t="n"/>
      <c r="E293" s="84" t="n"/>
      <c r="F293" s="24" t="n"/>
      <c r="G293" s="24" t="n"/>
      <c r="H293" s="24" t="n"/>
      <c r="I293" s="24" t="n"/>
      <c r="J293" s="24" t="n"/>
      <c r="K293" s="24" t="n"/>
      <c r="L293" s="24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  <c r="Y293" s="24" t="n"/>
    </row>
    <row customHeight="1" ht="41.25" r="294" s="29">
      <c r="A294" s="24" t="n"/>
      <c r="B294" s="24" t="n"/>
      <c r="C294" s="24" t="n"/>
      <c r="D294" s="24" t="n"/>
      <c r="E294" s="84" t="n"/>
      <c r="F294" s="24" t="n"/>
      <c r="G294" s="24" t="n"/>
      <c r="H294" s="24" t="n"/>
      <c r="I294" s="24" t="n"/>
      <c r="J294" s="24" t="n"/>
      <c r="K294" s="24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</row>
    <row customHeight="1" ht="41.25" r="295" s="29">
      <c r="A295" s="24" t="n"/>
      <c r="B295" s="24" t="n"/>
      <c r="C295" s="24" t="n"/>
      <c r="D295" s="24" t="n"/>
      <c r="E295" s="84" t="n"/>
      <c r="F295" s="24" t="n"/>
      <c r="G295" s="24" t="n"/>
      <c r="H295" s="24" t="n"/>
      <c r="I295" s="24" t="n"/>
      <c r="J295" s="24" t="n"/>
      <c r="K295" s="24" t="n"/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  <c r="Y295" s="24" t="n"/>
    </row>
    <row customHeight="1" ht="41.25" r="296" s="29">
      <c r="A296" s="24" t="n"/>
      <c r="B296" s="24" t="n"/>
      <c r="C296" s="24" t="n"/>
      <c r="D296" s="24" t="n"/>
      <c r="E296" s="84" t="n"/>
      <c r="F296" s="24" t="n"/>
      <c r="G296" s="24" t="n"/>
      <c r="H296" s="24" t="n"/>
      <c r="I296" s="24" t="n"/>
      <c r="J296" s="24" t="n"/>
      <c r="K296" s="24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  <c r="Y296" s="24" t="n"/>
    </row>
    <row customHeight="1" ht="41.25" r="297" s="29">
      <c r="A297" s="24" t="n"/>
      <c r="B297" s="24" t="n"/>
      <c r="C297" s="24" t="n"/>
      <c r="D297" s="24" t="n"/>
      <c r="E297" s="84" t="n"/>
      <c r="F297" s="24" t="n"/>
      <c r="G297" s="24" t="n"/>
      <c r="H297" s="24" t="n"/>
      <c r="I297" s="24" t="n"/>
      <c r="J297" s="24" t="n"/>
      <c r="K297" s="24" t="n"/>
      <c r="L297" s="24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  <c r="Y297" s="24" t="n"/>
    </row>
    <row customHeight="1" ht="41.25" r="298" s="29">
      <c r="A298" s="24" t="n"/>
      <c r="B298" s="24" t="n"/>
      <c r="C298" s="24" t="n"/>
      <c r="D298" s="24" t="n"/>
      <c r="E298" s="84" t="n"/>
      <c r="F298" s="24" t="n"/>
      <c r="G298" s="24" t="n"/>
      <c r="H298" s="24" t="n"/>
      <c r="I298" s="24" t="n"/>
      <c r="J298" s="24" t="n"/>
      <c r="K298" s="24" t="n"/>
      <c r="L298" s="24" t="n"/>
      <c r="M298" s="2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  <c r="Y298" s="24" t="n"/>
    </row>
    <row customHeight="1" ht="41.25" r="299" s="29">
      <c r="A299" s="24" t="n"/>
      <c r="B299" s="24" t="n"/>
      <c r="C299" s="24" t="n"/>
      <c r="D299" s="24" t="n"/>
      <c r="E299" s="84" t="n"/>
      <c r="F299" s="24" t="n"/>
      <c r="G299" s="24" t="n"/>
      <c r="H299" s="24" t="n"/>
      <c r="I299" s="24" t="n"/>
      <c r="J299" s="24" t="n"/>
      <c r="K299" s="24" t="n"/>
      <c r="L299" s="24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  <c r="Y299" s="24" t="n"/>
    </row>
    <row customHeight="1" ht="41.25" r="300" s="29">
      <c r="A300" s="24" t="n"/>
      <c r="B300" s="24" t="n"/>
      <c r="C300" s="24" t="n"/>
      <c r="D300" s="24" t="n"/>
      <c r="E300" s="84" t="n"/>
      <c r="F300" s="24" t="n"/>
      <c r="G300" s="2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  <c r="Y300" s="24" t="n"/>
    </row>
    <row customHeight="1" ht="41.25" r="301" s="29">
      <c r="A301" s="24" t="n"/>
      <c r="B301" s="24" t="n"/>
      <c r="C301" s="24" t="n"/>
      <c r="D301" s="24" t="n"/>
      <c r="E301" s="84" t="n"/>
      <c r="F301" s="24" t="n"/>
      <c r="G301" s="24" t="n"/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  <c r="Y301" s="24" t="n"/>
    </row>
    <row customHeight="1" ht="41.25" r="302" s="29">
      <c r="A302" s="24" t="n"/>
      <c r="B302" s="24" t="n"/>
      <c r="C302" s="24" t="n"/>
      <c r="D302" s="24" t="n"/>
      <c r="E302" s="84" t="n"/>
      <c r="F302" s="24" t="n"/>
      <c r="G302" s="2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  <c r="Y302" s="24" t="n"/>
    </row>
    <row customHeight="1" ht="41.25" r="303" s="29">
      <c r="A303" s="24" t="n"/>
      <c r="B303" s="24" t="n"/>
      <c r="C303" s="24" t="n"/>
      <c r="D303" s="24" t="n"/>
      <c r="E303" s="84" t="n"/>
      <c r="F303" s="24" t="n"/>
      <c r="G303" s="24" t="n"/>
      <c r="H303" s="24" t="n"/>
      <c r="I303" s="24" t="n"/>
      <c r="J303" s="24" t="n"/>
      <c r="K303" s="24" t="n"/>
      <c r="L303" s="24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  <c r="Y303" s="24" t="n"/>
    </row>
    <row customHeight="1" ht="41.25" r="304" s="29">
      <c r="A304" s="24" t="n"/>
      <c r="B304" s="24" t="n"/>
      <c r="C304" s="24" t="n"/>
      <c r="D304" s="24" t="n"/>
      <c r="E304" s="84" t="n"/>
      <c r="F304" s="24" t="n"/>
      <c r="G304" s="24" t="n"/>
      <c r="H304" s="24" t="n"/>
      <c r="I304" s="24" t="n"/>
      <c r="J304" s="24" t="n"/>
      <c r="K304" s="24" t="n"/>
      <c r="L304" s="24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  <c r="Y304" s="24" t="n"/>
    </row>
    <row customHeight="1" ht="41.25" r="305" s="29">
      <c r="A305" s="24" t="n"/>
      <c r="B305" s="24" t="n"/>
      <c r="C305" s="24" t="n"/>
      <c r="D305" s="24" t="n"/>
      <c r="E305" s="84" t="n"/>
      <c r="F305" s="24" t="n"/>
      <c r="G305" s="24" t="n"/>
      <c r="H305" s="24" t="n"/>
      <c r="I305" s="24" t="n"/>
      <c r="J305" s="24" t="n"/>
      <c r="K305" s="24" t="n"/>
      <c r="L305" s="24" t="n"/>
      <c r="M305" s="24" t="n"/>
      <c r="N305" s="24" t="n"/>
      <c r="O305" s="24" t="n"/>
      <c r="P305" s="24" t="n"/>
      <c r="Q305" s="24" t="n"/>
      <c r="R305" s="24" t="n"/>
      <c r="S305" s="24" t="n"/>
      <c r="T305" s="24" t="n"/>
      <c r="U305" s="24" t="n"/>
      <c r="V305" s="24" t="n"/>
      <c r="W305" s="24" t="n"/>
      <c r="X305" s="24" t="n"/>
      <c r="Y305" s="24" t="n"/>
    </row>
    <row customHeight="1" ht="41.25" r="306" s="29">
      <c r="A306" s="24" t="n"/>
      <c r="B306" s="24" t="n"/>
      <c r="C306" s="24" t="n"/>
      <c r="D306" s="24" t="n"/>
      <c r="E306" s="84" t="n"/>
      <c r="F306" s="24" t="n"/>
      <c r="G306" s="24" t="n"/>
      <c r="H306" s="24" t="n"/>
      <c r="I306" s="24" t="n"/>
      <c r="J306" s="24" t="n"/>
      <c r="K306" s="24" t="n"/>
      <c r="L306" s="24" t="n"/>
      <c r="M306" s="24" t="n"/>
      <c r="N306" s="24" t="n"/>
      <c r="O306" s="24" t="n"/>
      <c r="P306" s="24" t="n"/>
      <c r="Q306" s="24" t="n"/>
      <c r="R306" s="24" t="n"/>
      <c r="S306" s="24" t="n"/>
      <c r="T306" s="24" t="n"/>
      <c r="U306" s="24" t="n"/>
      <c r="V306" s="24" t="n"/>
      <c r="W306" s="24" t="n"/>
      <c r="X306" s="24" t="n"/>
      <c r="Y306" s="24" t="n"/>
    </row>
    <row customHeight="1" ht="41.25" r="307" s="29">
      <c r="A307" s="24" t="n"/>
      <c r="B307" s="24" t="n"/>
      <c r="C307" s="24" t="n"/>
      <c r="D307" s="24" t="n"/>
      <c r="E307" s="84" t="n"/>
      <c r="F307" s="24" t="n"/>
      <c r="G307" s="24" t="n"/>
      <c r="H307" s="24" t="n"/>
      <c r="I307" s="24" t="n"/>
      <c r="J307" s="24" t="n"/>
      <c r="K307" s="24" t="n"/>
      <c r="L307" s="24" t="n"/>
      <c r="M307" s="24" t="n"/>
      <c r="N307" s="24" t="n"/>
      <c r="O307" s="24" t="n"/>
      <c r="P307" s="24" t="n"/>
      <c r="Q307" s="24" t="n"/>
      <c r="R307" s="24" t="n"/>
      <c r="S307" s="24" t="n"/>
      <c r="T307" s="24" t="n"/>
      <c r="U307" s="24" t="n"/>
      <c r="V307" s="24" t="n"/>
      <c r="W307" s="24" t="n"/>
      <c r="X307" s="24" t="n"/>
      <c r="Y307" s="24" t="n"/>
    </row>
    <row customHeight="1" ht="41.25" r="308" s="29">
      <c r="A308" s="24" t="n"/>
      <c r="B308" s="24" t="n"/>
      <c r="C308" s="24" t="n"/>
      <c r="D308" s="24" t="n"/>
      <c r="E308" s="84" t="n"/>
      <c r="F308" s="24" t="n"/>
      <c r="G308" s="24" t="n"/>
      <c r="H308" s="24" t="n"/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  <c r="Y308" s="24" t="n"/>
    </row>
    <row customHeight="1" ht="41.25" r="309" s="29">
      <c r="A309" s="24" t="n"/>
      <c r="B309" s="24" t="n"/>
      <c r="C309" s="24" t="n"/>
      <c r="D309" s="24" t="n"/>
      <c r="E309" s="84" t="n"/>
      <c r="F309" s="24" t="n"/>
      <c r="G309" s="24" t="n"/>
      <c r="H309" s="24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  <c r="Y309" s="24" t="n"/>
    </row>
    <row customHeight="1" ht="41.25" r="310" s="29">
      <c r="A310" s="24" t="n"/>
      <c r="B310" s="24" t="n"/>
      <c r="C310" s="24" t="n"/>
      <c r="D310" s="24" t="n"/>
      <c r="E310" s="84" t="n"/>
      <c r="F310" s="24" t="n"/>
      <c r="G310" s="24" t="n"/>
      <c r="H310" s="24" t="n"/>
      <c r="I310" s="24" t="n"/>
      <c r="J310" s="24" t="n"/>
      <c r="K310" s="24" t="n"/>
      <c r="L310" s="24" t="n"/>
      <c r="M310" s="24" t="n"/>
      <c r="N310" s="24" t="n"/>
      <c r="O310" s="24" t="n"/>
      <c r="P310" s="24" t="n"/>
      <c r="Q310" s="24" t="n"/>
      <c r="R310" s="24" t="n"/>
      <c r="S310" s="24" t="n"/>
      <c r="T310" s="24" t="n"/>
      <c r="U310" s="24" t="n"/>
      <c r="V310" s="24" t="n"/>
      <c r="W310" s="24" t="n"/>
      <c r="X310" s="24" t="n"/>
      <c r="Y310" s="24" t="n"/>
    </row>
    <row customHeight="1" ht="41.25" r="311" s="29">
      <c r="A311" s="24" t="n"/>
      <c r="B311" s="24" t="n"/>
      <c r="C311" s="24" t="n"/>
      <c r="D311" s="24" t="n"/>
      <c r="E311" s="84" t="n"/>
      <c r="F311" s="24" t="n"/>
      <c r="G311" s="24" t="n"/>
      <c r="H311" s="24" t="n"/>
      <c r="I311" s="24" t="n"/>
      <c r="J311" s="24" t="n"/>
      <c r="K311" s="24" t="n"/>
      <c r="L311" s="24" t="n"/>
      <c r="M311" s="24" t="n"/>
      <c r="N311" s="24" t="n"/>
      <c r="O311" s="24" t="n"/>
      <c r="P311" s="24" t="n"/>
      <c r="Q311" s="24" t="n"/>
      <c r="R311" s="24" t="n"/>
      <c r="S311" s="24" t="n"/>
      <c r="T311" s="24" t="n"/>
      <c r="U311" s="24" t="n"/>
      <c r="V311" s="24" t="n"/>
      <c r="W311" s="24" t="n"/>
      <c r="X311" s="24" t="n"/>
      <c r="Y311" s="24" t="n"/>
    </row>
    <row customHeight="1" ht="41.25" r="312" s="29">
      <c r="A312" s="24" t="n"/>
      <c r="B312" s="24" t="n"/>
      <c r="C312" s="24" t="n"/>
      <c r="D312" s="24" t="n"/>
      <c r="E312" s="84" t="n"/>
      <c r="F312" s="24" t="n"/>
      <c r="G312" s="24" t="n"/>
      <c r="H312" s="24" t="n"/>
      <c r="I312" s="24" t="n"/>
      <c r="J312" s="24" t="n"/>
      <c r="K312" s="24" t="n"/>
      <c r="L312" s="24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4" t="n"/>
      <c r="W312" s="24" t="n"/>
      <c r="X312" s="24" t="n"/>
      <c r="Y312" s="24" t="n"/>
    </row>
    <row customHeight="1" ht="41.25" r="313" s="29">
      <c r="A313" s="24" t="n"/>
      <c r="B313" s="24" t="n"/>
      <c r="C313" s="24" t="n"/>
      <c r="D313" s="24" t="n"/>
      <c r="E313" s="84" t="n"/>
      <c r="F313" s="24" t="n"/>
      <c r="G313" s="24" t="n"/>
      <c r="H313" s="24" t="n"/>
      <c r="I313" s="24" t="n"/>
      <c r="J313" s="24" t="n"/>
      <c r="K313" s="24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  <c r="Y313" s="24" t="n"/>
    </row>
    <row customHeight="1" ht="41.25" r="314" s="29">
      <c r="A314" s="24" t="n"/>
      <c r="B314" s="24" t="n"/>
      <c r="C314" s="24" t="n"/>
      <c r="D314" s="24" t="n"/>
      <c r="E314" s="84" t="n"/>
      <c r="F314" s="24" t="n"/>
      <c r="G314" s="24" t="n"/>
      <c r="H314" s="24" t="n"/>
      <c r="I314" s="24" t="n"/>
      <c r="J314" s="24" t="n"/>
      <c r="K314" s="24" t="n"/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  <c r="Y314" s="24" t="n"/>
    </row>
    <row customHeight="1" ht="41.25" r="315" s="29">
      <c r="A315" s="24" t="n"/>
      <c r="B315" s="24" t="n"/>
      <c r="C315" s="24" t="n"/>
      <c r="D315" s="24" t="n"/>
      <c r="E315" s="84" t="n"/>
      <c r="F315" s="24" t="n"/>
      <c r="G315" s="24" t="n"/>
      <c r="H315" s="24" t="n"/>
      <c r="I315" s="24" t="n"/>
      <c r="J315" s="24" t="n"/>
      <c r="K315" s="24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  <c r="Y315" s="24" t="n"/>
    </row>
    <row customHeight="1" ht="41.25" r="316" s="29">
      <c r="A316" s="24" t="n"/>
      <c r="B316" s="24" t="n"/>
      <c r="C316" s="24" t="n"/>
      <c r="D316" s="24" t="n"/>
      <c r="E316" s="84" t="n"/>
      <c r="F316" s="24" t="n"/>
      <c r="G316" s="24" t="n"/>
      <c r="H316" s="24" t="n"/>
      <c r="I316" s="24" t="n"/>
      <c r="J316" s="24" t="n"/>
      <c r="K316" s="24" t="n"/>
      <c r="L316" s="24" t="n"/>
      <c r="M316" s="24" t="n"/>
      <c r="N316" s="24" t="n"/>
      <c r="O316" s="24" t="n"/>
      <c r="P316" s="24" t="n"/>
      <c r="Q316" s="24" t="n"/>
      <c r="R316" s="24" t="n"/>
      <c r="S316" s="24" t="n"/>
      <c r="T316" s="24" t="n"/>
      <c r="U316" s="24" t="n"/>
      <c r="V316" s="24" t="n"/>
      <c r="W316" s="24" t="n"/>
      <c r="X316" s="24" t="n"/>
      <c r="Y316" s="24" t="n"/>
    </row>
    <row customHeight="1" ht="41.25" r="317" s="29">
      <c r="A317" s="24" t="n"/>
      <c r="B317" s="24" t="n"/>
      <c r="C317" s="24" t="n"/>
      <c r="D317" s="24" t="n"/>
      <c r="E317" s="84" t="n"/>
      <c r="F317" s="24" t="n"/>
      <c r="G317" s="24" t="n"/>
      <c r="H317" s="24" t="n"/>
      <c r="I317" s="24" t="n"/>
      <c r="J317" s="24" t="n"/>
      <c r="K317" s="24" t="n"/>
      <c r="L317" s="24" t="n"/>
      <c r="M317" s="24" t="n"/>
      <c r="N317" s="24" t="n"/>
      <c r="O317" s="24" t="n"/>
      <c r="P317" s="24" t="n"/>
      <c r="Q317" s="24" t="n"/>
      <c r="R317" s="24" t="n"/>
      <c r="S317" s="24" t="n"/>
      <c r="T317" s="24" t="n"/>
      <c r="U317" s="24" t="n"/>
      <c r="V317" s="24" t="n"/>
      <c r="W317" s="24" t="n"/>
      <c r="X317" s="24" t="n"/>
      <c r="Y317" s="24" t="n"/>
    </row>
    <row customHeight="1" ht="41.25" r="318" s="29">
      <c r="A318" s="24" t="n"/>
      <c r="B318" s="24" t="n"/>
      <c r="C318" s="24" t="n"/>
      <c r="D318" s="24" t="n"/>
      <c r="E318" s="84" t="n"/>
      <c r="F318" s="24" t="n"/>
      <c r="G318" s="24" t="n"/>
      <c r="H318" s="24" t="n"/>
      <c r="I318" s="24" t="n"/>
      <c r="J318" s="24" t="n"/>
      <c r="K318" s="24" t="n"/>
      <c r="L318" s="24" t="n"/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  <c r="Y318" s="24" t="n"/>
    </row>
    <row customHeight="1" ht="41.25" r="319" s="29">
      <c r="A319" s="24" t="n"/>
      <c r="B319" s="24" t="n"/>
      <c r="C319" s="24" t="n"/>
      <c r="D319" s="24" t="n"/>
      <c r="E319" s="84" t="n"/>
      <c r="F319" s="24" t="n"/>
      <c r="G319" s="2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  <c r="Y319" s="24" t="n"/>
    </row>
    <row customHeight="1" ht="41.25" r="320" s="29">
      <c r="A320" s="24" t="n"/>
      <c r="B320" s="24" t="n"/>
      <c r="C320" s="24" t="n"/>
      <c r="D320" s="24" t="n"/>
      <c r="E320" s="84" t="n"/>
      <c r="F320" s="24" t="n"/>
      <c r="G320" s="24" t="n"/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  <c r="Y320" s="24" t="n"/>
    </row>
    <row customHeight="1" ht="41.25" r="321" s="29">
      <c r="A321" s="24" t="n"/>
      <c r="B321" s="24" t="n"/>
      <c r="C321" s="24" t="n"/>
      <c r="D321" s="24" t="n"/>
      <c r="E321" s="84" t="n"/>
      <c r="F321" s="24" t="n"/>
      <c r="G321" s="2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  <c r="Y321" s="24" t="n"/>
    </row>
    <row customHeight="1" ht="41.25" r="322" s="29">
      <c r="A322" s="24" t="n"/>
      <c r="B322" s="24" t="n"/>
      <c r="C322" s="24" t="n"/>
      <c r="D322" s="24" t="n"/>
      <c r="E322" s="84" t="n"/>
      <c r="F322" s="24" t="n"/>
      <c r="G322" s="24" t="n"/>
      <c r="H322" s="24" t="n"/>
      <c r="I322" s="24" t="n"/>
      <c r="J322" s="24" t="n"/>
      <c r="K322" s="24" t="n"/>
      <c r="L322" s="24" t="n"/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  <c r="Y322" s="24" t="n"/>
    </row>
    <row customHeight="1" ht="41.25" r="323" s="29">
      <c r="A323" s="24" t="n"/>
      <c r="B323" s="24" t="n"/>
      <c r="C323" s="24" t="n"/>
      <c r="D323" s="24" t="n"/>
      <c r="E323" s="84" t="n"/>
      <c r="F323" s="24" t="n"/>
      <c r="G323" s="24" t="n"/>
      <c r="H323" s="24" t="n"/>
      <c r="I323" s="24" t="n"/>
      <c r="J323" s="24" t="n"/>
      <c r="K323" s="24" t="n"/>
      <c r="L323" s="24" t="n"/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  <c r="Y323" s="24" t="n"/>
    </row>
    <row customHeight="1" ht="41.25" r="324" s="29">
      <c r="A324" s="24" t="n"/>
      <c r="B324" s="24" t="n"/>
      <c r="C324" s="24" t="n"/>
      <c r="D324" s="24" t="n"/>
      <c r="E324" s="84" t="n"/>
      <c r="F324" s="24" t="n"/>
      <c r="G324" s="24" t="n"/>
      <c r="H324" s="24" t="n"/>
      <c r="I324" s="24" t="n"/>
      <c r="J324" s="24" t="n"/>
      <c r="K324" s="24" t="n"/>
      <c r="L324" s="24" t="n"/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  <c r="Y324" s="24" t="n"/>
    </row>
    <row customHeight="1" ht="41.25" r="325" s="29">
      <c r="A325" s="24" t="n"/>
      <c r="B325" s="24" t="n"/>
      <c r="C325" s="24" t="n"/>
      <c r="D325" s="24" t="n"/>
      <c r="E325" s="84" t="n"/>
      <c r="F325" s="24" t="n"/>
      <c r="G325" s="24" t="n"/>
      <c r="H325" s="24" t="n"/>
      <c r="I325" s="24" t="n"/>
      <c r="J325" s="24" t="n"/>
      <c r="K325" s="24" t="n"/>
      <c r="L325" s="24" t="n"/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  <c r="Y325" s="24" t="n"/>
    </row>
    <row customHeight="1" ht="41.25" r="326" s="29">
      <c r="A326" s="24" t="n"/>
      <c r="B326" s="24" t="n"/>
      <c r="C326" s="24" t="n"/>
      <c r="D326" s="24" t="n"/>
      <c r="E326" s="84" t="n"/>
      <c r="F326" s="24" t="n"/>
      <c r="G326" s="24" t="n"/>
      <c r="H326" s="24" t="n"/>
      <c r="I326" s="24" t="n"/>
      <c r="J326" s="24" t="n"/>
      <c r="K326" s="24" t="n"/>
      <c r="L326" s="24" t="n"/>
      <c r="M326" s="24" t="n"/>
      <c r="N326" s="24" t="n"/>
      <c r="O326" s="24" t="n"/>
      <c r="P326" s="24" t="n"/>
      <c r="Q326" s="24" t="n"/>
      <c r="R326" s="24" t="n"/>
      <c r="S326" s="24" t="n"/>
      <c r="T326" s="24" t="n"/>
      <c r="U326" s="24" t="n"/>
      <c r="V326" s="24" t="n"/>
      <c r="W326" s="24" t="n"/>
      <c r="X326" s="24" t="n"/>
      <c r="Y326" s="24" t="n"/>
    </row>
    <row customHeight="1" ht="41.25" r="327" s="29">
      <c r="A327" s="24" t="n"/>
      <c r="B327" s="24" t="n"/>
      <c r="C327" s="24" t="n"/>
      <c r="D327" s="24" t="n"/>
      <c r="E327" s="84" t="n"/>
      <c r="F327" s="24" t="n"/>
      <c r="G327" s="24" t="n"/>
      <c r="H327" s="24" t="n"/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  <c r="Y327" s="24" t="n"/>
    </row>
    <row customHeight="1" ht="41.25" r="328" s="29">
      <c r="A328" s="24" t="n"/>
      <c r="B328" s="24" t="n"/>
      <c r="C328" s="24" t="n"/>
      <c r="D328" s="24" t="n"/>
      <c r="E328" s="84" t="n"/>
      <c r="F328" s="24" t="n"/>
      <c r="G328" s="24" t="n"/>
      <c r="H328" s="24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  <c r="Y328" s="24" t="n"/>
    </row>
    <row customHeight="1" ht="41.25" r="329" s="29">
      <c r="A329" s="24" t="n"/>
      <c r="B329" s="24" t="n"/>
      <c r="C329" s="24" t="n"/>
      <c r="D329" s="24" t="n"/>
      <c r="E329" s="84" t="n"/>
      <c r="F329" s="24" t="n"/>
      <c r="G329" s="24" t="n"/>
      <c r="H329" s="24" t="n"/>
      <c r="I329" s="24" t="n"/>
      <c r="J329" s="24" t="n"/>
      <c r="K329" s="24" t="n"/>
      <c r="L329" s="24" t="n"/>
      <c r="M329" s="24" t="n"/>
      <c r="N329" s="24" t="n"/>
      <c r="O329" s="24" t="n"/>
      <c r="P329" s="24" t="n"/>
      <c r="Q329" s="24" t="n"/>
      <c r="R329" s="24" t="n"/>
      <c r="S329" s="24" t="n"/>
      <c r="T329" s="24" t="n"/>
      <c r="U329" s="24" t="n"/>
      <c r="V329" s="24" t="n"/>
      <c r="W329" s="24" t="n"/>
      <c r="X329" s="24" t="n"/>
      <c r="Y329" s="24" t="n"/>
    </row>
    <row customHeight="1" ht="41.25" r="330" s="29">
      <c r="A330" s="24" t="n"/>
      <c r="B330" s="24" t="n"/>
      <c r="C330" s="24" t="n"/>
      <c r="D330" s="24" t="n"/>
      <c r="E330" s="84" t="n"/>
      <c r="F330" s="24" t="n"/>
      <c r="G330" s="24" t="n"/>
      <c r="H330" s="24" t="n"/>
      <c r="I330" s="24" t="n"/>
      <c r="J330" s="24" t="n"/>
      <c r="K330" s="24" t="n"/>
      <c r="L330" s="24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  <c r="Y330" s="24" t="n"/>
    </row>
    <row customHeight="1" ht="41.25" r="331" s="29">
      <c r="A331" s="24" t="n"/>
      <c r="B331" s="24" t="n"/>
      <c r="C331" s="24" t="n"/>
      <c r="D331" s="24" t="n"/>
      <c r="E331" s="84" t="n"/>
      <c r="F331" s="24" t="n"/>
      <c r="G331" s="24" t="n"/>
      <c r="H331" s="24" t="n"/>
      <c r="I331" s="24" t="n"/>
      <c r="J331" s="24" t="n"/>
      <c r="K331" s="24" t="n"/>
      <c r="L331" s="24" t="n"/>
      <c r="M331" s="24" t="n"/>
      <c r="N331" s="24" t="n"/>
      <c r="O331" s="24" t="n"/>
      <c r="P331" s="24" t="n"/>
      <c r="Q331" s="24" t="n"/>
      <c r="R331" s="24" t="n"/>
      <c r="S331" s="24" t="n"/>
      <c r="T331" s="24" t="n"/>
      <c r="U331" s="24" t="n"/>
      <c r="V331" s="24" t="n"/>
      <c r="W331" s="24" t="n"/>
      <c r="X331" s="24" t="n"/>
      <c r="Y331" s="24" t="n"/>
    </row>
    <row customHeight="1" ht="41.25" r="332" s="29">
      <c r="A332" s="24" t="n"/>
      <c r="B332" s="24" t="n"/>
      <c r="C332" s="24" t="n"/>
      <c r="D332" s="24" t="n"/>
      <c r="E332" s="84" t="n"/>
      <c r="F332" s="24" t="n"/>
      <c r="G332" s="24" t="n"/>
      <c r="H332" s="24" t="n"/>
      <c r="I332" s="24" t="n"/>
      <c r="J332" s="24" t="n"/>
      <c r="K332" s="24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  <c r="Y332" s="24" t="n"/>
    </row>
    <row customHeight="1" ht="41.25" r="333" s="29">
      <c r="A333" s="24" t="n"/>
      <c r="B333" s="24" t="n"/>
      <c r="C333" s="24" t="n"/>
      <c r="D333" s="24" t="n"/>
      <c r="E333" s="84" t="n"/>
      <c r="F333" s="24" t="n"/>
      <c r="G333" s="24" t="n"/>
      <c r="H333" s="24" t="n"/>
      <c r="I333" s="24" t="n"/>
      <c r="J333" s="24" t="n"/>
      <c r="K333" s="24" t="n"/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  <c r="Y333" s="24" t="n"/>
    </row>
    <row customHeight="1" ht="41.25" r="334" s="29">
      <c r="A334" s="24" t="n"/>
      <c r="B334" s="24" t="n"/>
      <c r="C334" s="24" t="n"/>
      <c r="D334" s="24" t="n"/>
      <c r="E334" s="84" t="n"/>
      <c r="F334" s="24" t="n"/>
      <c r="G334" s="24" t="n"/>
      <c r="H334" s="24" t="n"/>
      <c r="I334" s="24" t="n"/>
      <c r="J334" s="24" t="n"/>
      <c r="K334" s="24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  <c r="Y334" s="24" t="n"/>
    </row>
    <row customHeight="1" ht="41.25" r="335" s="29">
      <c r="A335" s="24" t="n"/>
      <c r="B335" s="24" t="n"/>
      <c r="C335" s="24" t="n"/>
      <c r="D335" s="24" t="n"/>
      <c r="E335" s="84" t="n"/>
      <c r="F335" s="24" t="n"/>
      <c r="G335" s="24" t="n"/>
      <c r="H335" s="24" t="n"/>
      <c r="I335" s="24" t="n"/>
      <c r="J335" s="24" t="n"/>
      <c r="K335" s="24" t="n"/>
      <c r="L335" s="24" t="n"/>
      <c r="M335" s="24" t="n"/>
      <c r="N335" s="24" t="n"/>
      <c r="O335" s="24" t="n"/>
      <c r="P335" s="24" t="n"/>
      <c r="Q335" s="24" t="n"/>
      <c r="R335" s="24" t="n"/>
      <c r="S335" s="24" t="n"/>
      <c r="T335" s="24" t="n"/>
      <c r="U335" s="24" t="n"/>
      <c r="V335" s="24" t="n"/>
      <c r="W335" s="24" t="n"/>
      <c r="X335" s="24" t="n"/>
      <c r="Y335" s="24" t="n"/>
    </row>
    <row customHeight="1" ht="41.25" r="336" s="29">
      <c r="A336" s="24" t="n"/>
      <c r="B336" s="24" t="n"/>
      <c r="C336" s="24" t="n"/>
      <c r="D336" s="24" t="n"/>
      <c r="E336" s="84" t="n"/>
      <c r="F336" s="24" t="n"/>
      <c r="G336" s="24" t="n"/>
      <c r="H336" s="24" t="n"/>
      <c r="I336" s="24" t="n"/>
      <c r="J336" s="24" t="n"/>
      <c r="K336" s="24" t="n"/>
      <c r="L336" s="24" t="n"/>
      <c r="M336" s="24" t="n"/>
      <c r="N336" s="24" t="n"/>
      <c r="O336" s="24" t="n"/>
      <c r="P336" s="24" t="n"/>
      <c r="Q336" s="24" t="n"/>
      <c r="R336" s="24" t="n"/>
      <c r="S336" s="24" t="n"/>
      <c r="T336" s="24" t="n"/>
      <c r="U336" s="24" t="n"/>
      <c r="V336" s="24" t="n"/>
      <c r="W336" s="24" t="n"/>
      <c r="X336" s="24" t="n"/>
      <c r="Y336" s="24" t="n"/>
    </row>
    <row customHeight="1" ht="41.25" r="337" s="29">
      <c r="A337" s="24" t="n"/>
      <c r="B337" s="24" t="n"/>
      <c r="C337" s="24" t="n"/>
      <c r="D337" s="24" t="n"/>
      <c r="E337" s="84" t="n"/>
      <c r="F337" s="24" t="n"/>
      <c r="G337" s="24" t="n"/>
      <c r="H337" s="24" t="n"/>
      <c r="I337" s="24" t="n"/>
      <c r="J337" s="24" t="n"/>
      <c r="K337" s="24" t="n"/>
      <c r="L337" s="24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  <c r="Y337" s="24" t="n"/>
    </row>
    <row customHeight="1" ht="41.25" r="338" s="29">
      <c r="A338" s="24" t="n"/>
      <c r="B338" s="24" t="n"/>
      <c r="C338" s="24" t="n"/>
      <c r="D338" s="24" t="n"/>
      <c r="E338" s="84" t="n"/>
      <c r="F338" s="24" t="n"/>
      <c r="G338" s="2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  <c r="Y338" s="24" t="n"/>
    </row>
    <row customHeight="1" ht="41.25" r="339" s="29">
      <c r="A339" s="24" t="n"/>
      <c r="B339" s="24" t="n"/>
      <c r="C339" s="24" t="n"/>
      <c r="D339" s="24" t="n"/>
      <c r="E339" s="84" t="n"/>
      <c r="F339" s="24" t="n"/>
      <c r="G339" s="24" t="n"/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  <c r="Y339" s="24" t="n"/>
    </row>
    <row customHeight="1" ht="41.25" r="340" s="29">
      <c r="A340" s="24" t="n"/>
      <c r="B340" s="24" t="n"/>
      <c r="C340" s="24" t="n"/>
      <c r="D340" s="24" t="n"/>
      <c r="E340" s="84" t="n"/>
      <c r="F340" s="24" t="n"/>
      <c r="G340" s="2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  <c r="Y340" s="24" t="n"/>
    </row>
    <row customHeight="1" ht="41.25" r="341" s="29">
      <c r="A341" s="24" t="n"/>
      <c r="B341" s="24" t="n"/>
      <c r="C341" s="24" t="n"/>
      <c r="D341" s="24" t="n"/>
      <c r="E341" s="84" t="n"/>
      <c r="F341" s="24" t="n"/>
      <c r="G341" s="24" t="n"/>
      <c r="H341" s="24" t="n"/>
      <c r="I341" s="24" t="n"/>
      <c r="J341" s="24" t="n"/>
      <c r="K341" s="24" t="n"/>
      <c r="L341" s="24" t="n"/>
      <c r="M341" s="24" t="n"/>
      <c r="N341" s="24" t="n"/>
      <c r="O341" s="24" t="n"/>
      <c r="P341" s="24" t="n"/>
      <c r="Q341" s="24" t="n"/>
      <c r="R341" s="24" t="n"/>
      <c r="S341" s="24" t="n"/>
      <c r="T341" s="24" t="n"/>
      <c r="U341" s="24" t="n"/>
      <c r="V341" s="24" t="n"/>
      <c r="W341" s="24" t="n"/>
      <c r="X341" s="24" t="n"/>
      <c r="Y341" s="24" t="n"/>
    </row>
    <row customHeight="1" ht="41.25" r="342" s="29">
      <c r="A342" s="24" t="n"/>
      <c r="B342" s="24" t="n"/>
      <c r="C342" s="24" t="n"/>
      <c r="D342" s="24" t="n"/>
      <c r="E342" s="84" t="n"/>
      <c r="F342" s="24" t="n"/>
      <c r="G342" s="24" t="n"/>
      <c r="H342" s="24" t="n"/>
      <c r="I342" s="24" t="n"/>
      <c r="J342" s="24" t="n"/>
      <c r="K342" s="24" t="n"/>
      <c r="L342" s="24" t="n"/>
      <c r="M342" s="24" t="n"/>
      <c r="N342" s="24" t="n"/>
      <c r="O342" s="24" t="n"/>
      <c r="P342" s="24" t="n"/>
      <c r="Q342" s="24" t="n"/>
      <c r="R342" s="24" t="n"/>
      <c r="S342" s="24" t="n"/>
      <c r="T342" s="24" t="n"/>
      <c r="U342" s="24" t="n"/>
      <c r="V342" s="24" t="n"/>
      <c r="W342" s="24" t="n"/>
      <c r="X342" s="24" t="n"/>
      <c r="Y342" s="24" t="n"/>
    </row>
    <row customHeight="1" ht="41.25" r="343" s="29">
      <c r="A343" s="24" t="n"/>
      <c r="B343" s="24" t="n"/>
      <c r="C343" s="24" t="n"/>
      <c r="D343" s="24" t="n"/>
      <c r="E343" s="84" t="n"/>
      <c r="F343" s="24" t="n"/>
      <c r="G343" s="24" t="n"/>
      <c r="H343" s="24" t="n"/>
      <c r="I343" s="24" t="n"/>
      <c r="J343" s="24" t="n"/>
      <c r="K343" s="24" t="n"/>
      <c r="L343" s="24" t="n"/>
      <c r="M343" s="24" t="n"/>
      <c r="N343" s="24" t="n"/>
      <c r="O343" s="24" t="n"/>
      <c r="P343" s="24" t="n"/>
      <c r="Q343" s="24" t="n"/>
      <c r="R343" s="24" t="n"/>
      <c r="S343" s="24" t="n"/>
      <c r="T343" s="24" t="n"/>
      <c r="U343" s="24" t="n"/>
      <c r="V343" s="24" t="n"/>
      <c r="W343" s="24" t="n"/>
      <c r="X343" s="24" t="n"/>
      <c r="Y343" s="24" t="n"/>
    </row>
    <row customHeight="1" ht="41.25" r="344" s="29">
      <c r="A344" s="24" t="n"/>
      <c r="B344" s="24" t="n"/>
      <c r="C344" s="24" t="n"/>
      <c r="D344" s="24" t="n"/>
      <c r="E344" s="84" t="n"/>
      <c r="F344" s="24" t="n"/>
      <c r="G344" s="24" t="n"/>
      <c r="H344" s="24" t="n"/>
      <c r="I344" s="24" t="n"/>
      <c r="J344" s="24" t="n"/>
      <c r="K344" s="24" t="n"/>
      <c r="L344" s="24" t="n"/>
      <c r="M344" s="24" t="n"/>
      <c r="N344" s="24" t="n"/>
      <c r="O344" s="24" t="n"/>
      <c r="P344" s="24" t="n"/>
      <c r="Q344" s="24" t="n"/>
      <c r="R344" s="24" t="n"/>
      <c r="S344" s="24" t="n"/>
      <c r="T344" s="24" t="n"/>
      <c r="U344" s="24" t="n"/>
      <c r="V344" s="24" t="n"/>
      <c r="W344" s="24" t="n"/>
      <c r="X344" s="24" t="n"/>
      <c r="Y344" s="24" t="n"/>
    </row>
    <row customHeight="1" ht="41.25" r="345" s="29">
      <c r="A345" s="24" t="n"/>
      <c r="B345" s="24" t="n"/>
      <c r="C345" s="24" t="n"/>
      <c r="D345" s="24" t="n"/>
      <c r="E345" s="84" t="n"/>
      <c r="F345" s="24" t="n"/>
      <c r="G345" s="24" t="n"/>
      <c r="H345" s="24" t="n"/>
      <c r="I345" s="24" t="n"/>
      <c r="J345" s="24" t="n"/>
      <c r="K345" s="24" t="n"/>
      <c r="L345" s="24" t="n"/>
      <c r="M345" s="24" t="n"/>
      <c r="N345" s="24" t="n"/>
      <c r="O345" s="24" t="n"/>
      <c r="P345" s="24" t="n"/>
      <c r="Q345" s="24" t="n"/>
      <c r="R345" s="24" t="n"/>
      <c r="S345" s="24" t="n"/>
      <c r="T345" s="24" t="n"/>
      <c r="U345" s="24" t="n"/>
      <c r="V345" s="24" t="n"/>
      <c r="W345" s="24" t="n"/>
      <c r="X345" s="24" t="n"/>
      <c r="Y345" s="24" t="n"/>
    </row>
    <row customHeight="1" ht="41.25" r="346" s="29">
      <c r="A346" s="24" t="n"/>
      <c r="B346" s="24" t="n"/>
      <c r="C346" s="24" t="n"/>
      <c r="D346" s="24" t="n"/>
      <c r="E346" s="84" t="n"/>
      <c r="F346" s="24" t="n"/>
      <c r="G346" s="24" t="n"/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  <c r="Y346" s="24" t="n"/>
    </row>
    <row customHeight="1" ht="41.25" r="347" s="29">
      <c r="A347" s="24" t="n"/>
      <c r="B347" s="24" t="n"/>
      <c r="C347" s="24" t="n"/>
      <c r="D347" s="24" t="n"/>
      <c r="E347" s="84" t="n"/>
      <c r="F347" s="24" t="n"/>
      <c r="G347" s="2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  <c r="Y347" s="24" t="n"/>
    </row>
    <row customHeight="1" ht="41.25" r="348" s="29">
      <c r="A348" s="24" t="n"/>
      <c r="B348" s="24" t="n"/>
      <c r="C348" s="24" t="n"/>
      <c r="D348" s="24" t="n"/>
      <c r="E348" s="84" t="n"/>
      <c r="F348" s="24" t="n"/>
      <c r="G348" s="24" t="n"/>
      <c r="H348" s="24" t="n"/>
      <c r="I348" s="24" t="n"/>
      <c r="J348" s="24" t="n"/>
      <c r="K348" s="24" t="n"/>
      <c r="L348" s="24" t="n"/>
      <c r="M348" s="24" t="n"/>
      <c r="N348" s="24" t="n"/>
      <c r="O348" s="24" t="n"/>
      <c r="P348" s="24" t="n"/>
      <c r="Q348" s="24" t="n"/>
      <c r="R348" s="24" t="n"/>
      <c r="S348" s="24" t="n"/>
      <c r="T348" s="24" t="n"/>
      <c r="U348" s="24" t="n"/>
      <c r="V348" s="24" t="n"/>
      <c r="W348" s="24" t="n"/>
      <c r="X348" s="24" t="n"/>
      <c r="Y348" s="24" t="n"/>
    </row>
    <row customHeight="1" ht="41.25" r="349" s="29">
      <c r="A349" s="24" t="n"/>
      <c r="B349" s="24" t="n"/>
      <c r="C349" s="24" t="n"/>
      <c r="D349" s="24" t="n"/>
      <c r="E349" s="84" t="n"/>
      <c r="F349" s="24" t="n"/>
      <c r="G349" s="24" t="n"/>
      <c r="H349" s="24" t="n"/>
      <c r="I349" s="24" t="n"/>
      <c r="J349" s="24" t="n"/>
      <c r="K349" s="24" t="n"/>
      <c r="L349" s="24" t="n"/>
      <c r="M349" s="24" t="n"/>
      <c r="N349" s="24" t="n"/>
      <c r="O349" s="24" t="n"/>
      <c r="P349" s="24" t="n"/>
      <c r="Q349" s="24" t="n"/>
      <c r="R349" s="24" t="n"/>
      <c r="S349" s="24" t="n"/>
      <c r="T349" s="24" t="n"/>
      <c r="U349" s="24" t="n"/>
      <c r="V349" s="24" t="n"/>
      <c r="W349" s="24" t="n"/>
      <c r="X349" s="24" t="n"/>
      <c r="Y349" s="24" t="n"/>
    </row>
    <row customHeight="1" ht="41.25" r="350" s="29">
      <c r="A350" s="24" t="n"/>
      <c r="B350" s="24" t="n"/>
      <c r="C350" s="24" t="n"/>
      <c r="D350" s="24" t="n"/>
      <c r="E350" s="84" t="n"/>
      <c r="F350" s="24" t="n"/>
      <c r="G350" s="24" t="n"/>
      <c r="H350" s="24" t="n"/>
      <c r="I350" s="24" t="n"/>
      <c r="J350" s="24" t="n"/>
      <c r="K350" s="24" t="n"/>
      <c r="L350" s="24" t="n"/>
      <c r="M350" s="24" t="n"/>
      <c r="N350" s="24" t="n"/>
      <c r="O350" s="24" t="n"/>
      <c r="P350" s="24" t="n"/>
      <c r="Q350" s="24" t="n"/>
      <c r="R350" s="24" t="n"/>
      <c r="S350" s="24" t="n"/>
      <c r="T350" s="24" t="n"/>
      <c r="U350" s="24" t="n"/>
      <c r="V350" s="24" t="n"/>
      <c r="W350" s="24" t="n"/>
      <c r="X350" s="24" t="n"/>
      <c r="Y350" s="24" t="n"/>
    </row>
    <row customHeight="1" ht="41.25" r="351" s="29">
      <c r="A351" s="24" t="n"/>
      <c r="B351" s="24" t="n"/>
      <c r="C351" s="24" t="n"/>
      <c r="D351" s="24" t="n"/>
      <c r="E351" s="84" t="n"/>
      <c r="F351" s="24" t="n"/>
      <c r="G351" s="24" t="n"/>
      <c r="H351" s="24" t="n"/>
      <c r="I351" s="24" t="n"/>
      <c r="J351" s="24" t="n"/>
      <c r="K351" s="24" t="n"/>
      <c r="L351" s="24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  <c r="Y351" s="24" t="n"/>
    </row>
    <row customHeight="1" ht="41.25" r="352" s="29">
      <c r="A352" s="24" t="n"/>
      <c r="B352" s="24" t="n"/>
      <c r="C352" s="24" t="n"/>
      <c r="D352" s="24" t="n"/>
      <c r="E352" s="84" t="n"/>
      <c r="F352" s="24" t="n"/>
      <c r="G352" s="24" t="n"/>
      <c r="H352" s="24" t="n"/>
      <c r="I352" s="24" t="n"/>
      <c r="J352" s="24" t="n"/>
      <c r="K352" s="24" t="n"/>
      <c r="L352" s="24" t="n"/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  <c r="Y352" s="24" t="n"/>
    </row>
    <row customHeight="1" ht="41.25" r="353" s="29">
      <c r="A353" s="24" t="n"/>
      <c r="B353" s="24" t="n"/>
      <c r="C353" s="24" t="n"/>
      <c r="D353" s="24" t="n"/>
      <c r="E353" s="84" t="n"/>
      <c r="F353" s="24" t="n"/>
      <c r="G353" s="24" t="n"/>
      <c r="H353" s="24" t="n"/>
      <c r="I353" s="24" t="n"/>
      <c r="J353" s="24" t="n"/>
      <c r="K353" s="24" t="n"/>
      <c r="L353" s="24" t="n"/>
      <c r="M353" s="24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  <c r="Y353" s="24" t="n"/>
    </row>
    <row customHeight="1" ht="41.25" r="354" s="29">
      <c r="A354" s="24" t="n"/>
      <c r="B354" s="24" t="n"/>
      <c r="C354" s="24" t="n"/>
      <c r="D354" s="24" t="n"/>
      <c r="E354" s="84" t="n"/>
      <c r="F354" s="24" t="n"/>
      <c r="G354" s="24" t="n"/>
      <c r="H354" s="24" t="n"/>
      <c r="I354" s="24" t="n"/>
      <c r="J354" s="24" t="n"/>
      <c r="K354" s="24" t="n"/>
      <c r="L354" s="24" t="n"/>
      <c r="M354" s="24" t="n"/>
      <c r="N354" s="24" t="n"/>
      <c r="O354" s="24" t="n"/>
      <c r="P354" s="24" t="n"/>
      <c r="Q354" s="24" t="n"/>
      <c r="R354" s="24" t="n"/>
      <c r="S354" s="24" t="n"/>
      <c r="T354" s="24" t="n"/>
      <c r="U354" s="24" t="n"/>
      <c r="V354" s="24" t="n"/>
      <c r="W354" s="24" t="n"/>
      <c r="X354" s="24" t="n"/>
      <c r="Y354" s="24" t="n"/>
    </row>
    <row customHeight="1" ht="41.25" r="355" s="29">
      <c r="A355" s="24" t="n"/>
      <c r="B355" s="24" t="n"/>
      <c r="C355" s="24" t="n"/>
      <c r="D355" s="24" t="n"/>
      <c r="E355" s="84" t="n"/>
      <c r="F355" s="24" t="n"/>
      <c r="G355" s="24" t="n"/>
      <c r="H355" s="24" t="n"/>
      <c r="I355" s="24" t="n"/>
      <c r="J355" s="24" t="n"/>
      <c r="K355" s="24" t="n"/>
      <c r="L355" s="24" t="n"/>
      <c r="M355" s="24" t="n"/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4" t="n"/>
      <c r="W355" s="24" t="n"/>
      <c r="X355" s="24" t="n"/>
      <c r="Y355" s="24" t="n"/>
    </row>
    <row customHeight="1" ht="41.25" r="356" s="29">
      <c r="A356" s="24" t="n"/>
      <c r="B356" s="24" t="n"/>
      <c r="C356" s="24" t="n"/>
      <c r="D356" s="24" t="n"/>
      <c r="E356" s="84" t="n"/>
      <c r="F356" s="24" t="n"/>
      <c r="G356" s="24" t="n"/>
      <c r="H356" s="24" t="n"/>
      <c r="I356" s="24" t="n"/>
      <c r="J356" s="24" t="n"/>
      <c r="K356" s="24" t="n"/>
      <c r="L356" s="24" t="n"/>
      <c r="M356" s="24" t="n"/>
      <c r="N356" s="24" t="n"/>
      <c r="O356" s="24" t="n"/>
      <c r="P356" s="24" t="n"/>
      <c r="Q356" s="24" t="n"/>
      <c r="R356" s="24" t="n"/>
      <c r="S356" s="24" t="n"/>
      <c r="T356" s="24" t="n"/>
      <c r="U356" s="24" t="n"/>
      <c r="V356" s="24" t="n"/>
      <c r="W356" s="24" t="n"/>
      <c r="X356" s="24" t="n"/>
      <c r="Y356" s="24" t="n"/>
    </row>
    <row customHeight="1" ht="41.25" r="357" s="29">
      <c r="A357" s="24" t="n"/>
      <c r="B357" s="24" t="n"/>
      <c r="C357" s="24" t="n"/>
      <c r="D357" s="24" t="n"/>
      <c r="E357" s="84" t="n"/>
      <c r="F357" s="24" t="n"/>
      <c r="G357" s="2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  <c r="Y357" s="24" t="n"/>
    </row>
    <row customHeight="1" ht="41.25" r="358" s="29">
      <c r="A358" s="24" t="n"/>
      <c r="B358" s="24" t="n"/>
      <c r="C358" s="24" t="n"/>
      <c r="D358" s="24" t="n"/>
      <c r="E358" s="84" t="n"/>
      <c r="F358" s="24" t="n"/>
      <c r="G358" s="24" t="n"/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  <c r="Y358" s="24" t="n"/>
    </row>
    <row customHeight="1" ht="41.25" r="359" s="29">
      <c r="A359" s="24" t="n"/>
      <c r="B359" s="24" t="n"/>
      <c r="C359" s="24" t="n"/>
      <c r="D359" s="24" t="n"/>
      <c r="E359" s="84" t="n"/>
      <c r="F359" s="24" t="n"/>
      <c r="G359" s="2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  <c r="Y359" s="24" t="n"/>
    </row>
    <row customHeight="1" ht="41.25" r="360" s="29">
      <c r="A360" s="24" t="n"/>
      <c r="B360" s="24" t="n"/>
      <c r="C360" s="24" t="n"/>
      <c r="D360" s="24" t="n"/>
      <c r="E360" s="84" t="n"/>
      <c r="F360" s="24" t="n"/>
      <c r="G360" s="24" t="n"/>
      <c r="H360" s="24" t="n"/>
      <c r="I360" s="24" t="n"/>
      <c r="J360" s="24" t="n"/>
      <c r="K360" s="24" t="n"/>
      <c r="L360" s="24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4" t="n"/>
      <c r="W360" s="24" t="n"/>
      <c r="X360" s="24" t="n"/>
      <c r="Y360" s="24" t="n"/>
    </row>
    <row customHeight="1" ht="41.25" r="361" s="29">
      <c r="A361" s="24" t="n"/>
      <c r="B361" s="24" t="n"/>
      <c r="C361" s="24" t="n"/>
      <c r="D361" s="24" t="n"/>
      <c r="E361" s="84" t="n"/>
      <c r="F361" s="24" t="n"/>
      <c r="G361" s="24" t="n"/>
      <c r="H361" s="24" t="n"/>
      <c r="I361" s="24" t="n"/>
      <c r="J361" s="24" t="n"/>
      <c r="K361" s="24" t="n"/>
      <c r="L361" s="24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4" t="n"/>
      <c r="X361" s="24" t="n"/>
      <c r="Y361" s="24" t="n"/>
    </row>
    <row customHeight="1" ht="41.25" r="362" s="29">
      <c r="A362" s="24" t="n"/>
      <c r="B362" s="24" t="n"/>
      <c r="C362" s="24" t="n"/>
      <c r="D362" s="24" t="n"/>
      <c r="E362" s="84" t="n"/>
      <c r="F362" s="24" t="n"/>
      <c r="G362" s="24" t="n"/>
      <c r="H362" s="24" t="n"/>
      <c r="I362" s="24" t="n"/>
      <c r="J362" s="24" t="n"/>
      <c r="K362" s="24" t="n"/>
      <c r="L362" s="24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  <c r="Y362" s="24" t="n"/>
    </row>
    <row customHeight="1" ht="41.25" r="363" s="29">
      <c r="A363" s="24" t="n"/>
      <c r="B363" s="24" t="n"/>
      <c r="C363" s="24" t="n"/>
      <c r="D363" s="24" t="n"/>
      <c r="E363" s="84" t="n"/>
      <c r="F363" s="24" t="n"/>
      <c r="G363" s="24" t="n"/>
      <c r="H363" s="24" t="n"/>
      <c r="I363" s="24" t="n"/>
      <c r="J363" s="24" t="n"/>
      <c r="K363" s="24" t="n"/>
      <c r="L363" s="24" t="n"/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  <c r="Y363" s="24" t="n"/>
    </row>
    <row customHeight="1" ht="41.25" r="364" s="29">
      <c r="A364" s="24" t="n"/>
      <c r="B364" s="24" t="n"/>
      <c r="C364" s="24" t="n"/>
      <c r="D364" s="24" t="n"/>
      <c r="E364" s="84" t="n"/>
      <c r="F364" s="24" t="n"/>
      <c r="G364" s="24" t="n"/>
      <c r="H364" s="24" t="n"/>
      <c r="I364" s="24" t="n"/>
      <c r="J364" s="24" t="n"/>
      <c r="K364" s="24" t="n"/>
      <c r="L364" s="24" t="n"/>
      <c r="M364" s="24" t="n"/>
      <c r="N364" s="24" t="n"/>
      <c r="O364" s="24" t="n"/>
      <c r="P364" s="24" t="n"/>
      <c r="Q364" s="24" t="n"/>
      <c r="R364" s="24" t="n"/>
      <c r="S364" s="24" t="n"/>
      <c r="T364" s="24" t="n"/>
      <c r="U364" s="24" t="n"/>
      <c r="V364" s="24" t="n"/>
      <c r="W364" s="24" t="n"/>
      <c r="X364" s="24" t="n"/>
      <c r="Y364" s="24" t="n"/>
    </row>
    <row customHeight="1" ht="41.25" r="365" s="29">
      <c r="A365" s="24" t="n"/>
      <c r="B365" s="24" t="n"/>
      <c r="C365" s="24" t="n"/>
      <c r="D365" s="24" t="n"/>
      <c r="E365" s="84" t="n"/>
      <c r="F365" s="24" t="n"/>
      <c r="G365" s="24" t="n"/>
      <c r="H365" s="24" t="n"/>
      <c r="I365" s="24" t="n"/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  <c r="Y365" s="24" t="n"/>
    </row>
    <row customHeight="1" ht="41.25" r="366" s="29">
      <c r="A366" s="24" t="n"/>
      <c r="B366" s="24" t="n"/>
      <c r="C366" s="24" t="n"/>
      <c r="D366" s="24" t="n"/>
      <c r="E366" s="84" t="n"/>
      <c r="F366" s="24" t="n"/>
      <c r="G366" s="24" t="n"/>
      <c r="H366" s="24" t="n"/>
      <c r="I366" s="24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  <c r="Y366" s="24" t="n"/>
    </row>
    <row customHeight="1" ht="41.25" r="367" s="29">
      <c r="A367" s="24" t="n"/>
      <c r="B367" s="24" t="n"/>
      <c r="C367" s="24" t="n"/>
      <c r="D367" s="24" t="n"/>
      <c r="E367" s="84" t="n"/>
      <c r="F367" s="24" t="n"/>
      <c r="G367" s="24" t="n"/>
      <c r="H367" s="24" t="n"/>
      <c r="I367" s="24" t="n"/>
      <c r="J367" s="24" t="n"/>
      <c r="K367" s="24" t="n"/>
      <c r="L367" s="24" t="n"/>
      <c r="M367" s="24" t="n"/>
      <c r="N367" s="24" t="n"/>
      <c r="O367" s="24" t="n"/>
      <c r="P367" s="24" t="n"/>
      <c r="Q367" s="24" t="n"/>
      <c r="R367" s="24" t="n"/>
      <c r="S367" s="24" t="n"/>
      <c r="T367" s="24" t="n"/>
      <c r="U367" s="24" t="n"/>
      <c r="V367" s="24" t="n"/>
      <c r="W367" s="24" t="n"/>
      <c r="X367" s="24" t="n"/>
      <c r="Y367" s="24" t="n"/>
    </row>
    <row customHeight="1" ht="41.25" r="368" s="29">
      <c r="A368" s="24" t="n"/>
      <c r="B368" s="24" t="n"/>
      <c r="C368" s="24" t="n"/>
      <c r="D368" s="24" t="n"/>
      <c r="E368" s="84" t="n"/>
      <c r="F368" s="24" t="n"/>
      <c r="G368" s="24" t="n"/>
      <c r="H368" s="24" t="n"/>
      <c r="I368" s="24" t="n"/>
      <c r="J368" s="24" t="n"/>
      <c r="K368" s="24" t="n"/>
      <c r="L368" s="24" t="n"/>
      <c r="M368" s="24" t="n"/>
      <c r="N368" s="24" t="n"/>
      <c r="O368" s="24" t="n"/>
      <c r="P368" s="24" t="n"/>
      <c r="Q368" s="24" t="n"/>
      <c r="R368" s="24" t="n"/>
      <c r="S368" s="24" t="n"/>
      <c r="T368" s="24" t="n"/>
      <c r="U368" s="24" t="n"/>
      <c r="V368" s="24" t="n"/>
      <c r="W368" s="24" t="n"/>
      <c r="X368" s="24" t="n"/>
      <c r="Y368" s="24" t="n"/>
    </row>
    <row customHeight="1" ht="41.25" r="369" s="29">
      <c r="A369" s="24" t="n"/>
      <c r="B369" s="24" t="n"/>
      <c r="C369" s="24" t="n"/>
      <c r="D369" s="24" t="n"/>
      <c r="E369" s="84" t="n"/>
      <c r="F369" s="24" t="n"/>
      <c r="G369" s="24" t="n"/>
      <c r="H369" s="24" t="n"/>
      <c r="I369" s="24" t="n"/>
      <c r="J369" s="24" t="n"/>
      <c r="K369" s="24" t="n"/>
      <c r="L369" s="24" t="n"/>
      <c r="M369" s="24" t="n"/>
      <c r="N369" s="24" t="n"/>
      <c r="O369" s="24" t="n"/>
      <c r="P369" s="24" t="n"/>
      <c r="Q369" s="24" t="n"/>
      <c r="R369" s="24" t="n"/>
      <c r="S369" s="24" t="n"/>
      <c r="T369" s="24" t="n"/>
      <c r="U369" s="24" t="n"/>
      <c r="V369" s="24" t="n"/>
      <c r="W369" s="24" t="n"/>
      <c r="X369" s="24" t="n"/>
      <c r="Y369" s="24" t="n"/>
    </row>
    <row customHeight="1" ht="41.25" r="370" s="29">
      <c r="A370" s="24" t="n"/>
      <c r="B370" s="24" t="n"/>
      <c r="C370" s="24" t="n"/>
      <c r="D370" s="24" t="n"/>
      <c r="E370" s="84" t="n"/>
      <c r="F370" s="24" t="n"/>
      <c r="G370" s="24" t="n"/>
      <c r="H370" s="24" t="n"/>
      <c r="I370" s="24" t="n"/>
      <c r="J370" s="24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  <c r="Y370" s="24" t="n"/>
    </row>
    <row customHeight="1" ht="41.25" r="371" s="29">
      <c r="A371" s="24" t="n"/>
      <c r="B371" s="24" t="n"/>
      <c r="C371" s="24" t="n"/>
      <c r="D371" s="24" t="n"/>
      <c r="E371" s="84" t="n"/>
      <c r="F371" s="24" t="n"/>
      <c r="G371" s="24" t="n"/>
      <c r="H371" s="24" t="n"/>
      <c r="I371" s="24" t="n"/>
      <c r="J371" s="24" t="n"/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  <c r="Y371" s="24" t="n"/>
    </row>
    <row customHeight="1" ht="41.25" r="372" s="29">
      <c r="A372" s="24" t="n"/>
      <c r="B372" s="24" t="n"/>
      <c r="C372" s="24" t="n"/>
      <c r="D372" s="24" t="n"/>
      <c r="E372" s="84" t="n"/>
      <c r="F372" s="24" t="n"/>
      <c r="G372" s="24" t="n"/>
      <c r="H372" s="24" t="n"/>
      <c r="I372" s="24" t="n"/>
      <c r="J372" s="24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  <c r="Y372" s="24" t="n"/>
    </row>
    <row customHeight="1" ht="41.25" r="373" s="29">
      <c r="A373" s="24" t="n"/>
      <c r="B373" s="24" t="n"/>
      <c r="C373" s="24" t="n"/>
      <c r="D373" s="24" t="n"/>
      <c r="E373" s="84" t="n"/>
      <c r="F373" s="24" t="n"/>
      <c r="G373" s="24" t="n"/>
      <c r="H373" s="24" t="n"/>
      <c r="I373" s="24" t="n"/>
      <c r="J373" s="24" t="n"/>
      <c r="K373" s="24" t="n"/>
      <c r="L373" s="24" t="n"/>
      <c r="M373" s="24" t="n"/>
      <c r="N373" s="24" t="n"/>
      <c r="O373" s="24" t="n"/>
      <c r="P373" s="24" t="n"/>
      <c r="Q373" s="24" t="n"/>
      <c r="R373" s="24" t="n"/>
      <c r="S373" s="24" t="n"/>
      <c r="T373" s="24" t="n"/>
      <c r="U373" s="24" t="n"/>
      <c r="V373" s="24" t="n"/>
      <c r="W373" s="24" t="n"/>
      <c r="X373" s="24" t="n"/>
      <c r="Y373" s="24" t="n"/>
    </row>
    <row customHeight="1" ht="41.25" r="374" s="29">
      <c r="A374" s="24" t="n"/>
      <c r="B374" s="24" t="n"/>
      <c r="C374" s="24" t="n"/>
      <c r="D374" s="24" t="n"/>
      <c r="E374" s="84" t="n"/>
      <c r="F374" s="24" t="n"/>
      <c r="G374" s="24" t="n"/>
      <c r="H374" s="24" t="n"/>
      <c r="I374" s="24" t="n"/>
      <c r="J374" s="24" t="n"/>
      <c r="K374" s="24" t="n"/>
      <c r="L374" s="24" t="n"/>
      <c r="M374" s="24" t="n"/>
      <c r="N374" s="24" t="n"/>
      <c r="O374" s="24" t="n"/>
      <c r="P374" s="24" t="n"/>
      <c r="Q374" s="24" t="n"/>
      <c r="R374" s="24" t="n"/>
      <c r="S374" s="24" t="n"/>
      <c r="T374" s="24" t="n"/>
      <c r="U374" s="24" t="n"/>
      <c r="V374" s="24" t="n"/>
      <c r="W374" s="24" t="n"/>
      <c r="X374" s="24" t="n"/>
      <c r="Y374" s="24" t="n"/>
    </row>
    <row customHeight="1" ht="41.25" r="375" s="29">
      <c r="A375" s="24" t="n"/>
      <c r="B375" s="24" t="n"/>
      <c r="C375" s="24" t="n"/>
      <c r="D375" s="24" t="n"/>
      <c r="E375" s="84" t="n"/>
      <c r="F375" s="24" t="n"/>
      <c r="G375" s="24" t="n"/>
      <c r="H375" s="24" t="n"/>
      <c r="I375" s="24" t="n"/>
      <c r="J375" s="24" t="n"/>
      <c r="K375" s="24" t="n"/>
      <c r="L375" s="24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  <c r="Y375" s="24" t="n"/>
    </row>
    <row customHeight="1" ht="41.25" r="376" s="29">
      <c r="A376" s="24" t="n"/>
      <c r="B376" s="24" t="n"/>
      <c r="C376" s="24" t="n"/>
      <c r="D376" s="24" t="n"/>
      <c r="E376" s="84" t="n"/>
      <c r="F376" s="24" t="n"/>
      <c r="G376" s="2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  <c r="Y376" s="24" t="n"/>
    </row>
    <row customHeight="1" ht="41.25" r="377" s="29">
      <c r="A377" s="24" t="n"/>
      <c r="B377" s="24" t="n"/>
      <c r="C377" s="24" t="n"/>
      <c r="D377" s="24" t="n"/>
      <c r="E377" s="84" t="n"/>
      <c r="F377" s="24" t="n"/>
      <c r="G377" s="24" t="n"/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  <c r="Y377" s="24" t="n"/>
    </row>
    <row customHeight="1" ht="41.25" r="378" s="29">
      <c r="A378" s="24" t="n"/>
      <c r="B378" s="24" t="n"/>
      <c r="C378" s="24" t="n"/>
      <c r="D378" s="24" t="n"/>
      <c r="E378" s="84" t="n"/>
      <c r="F378" s="24" t="n"/>
      <c r="G378" s="2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  <c r="Y378" s="24" t="n"/>
    </row>
    <row customHeight="1" ht="41.25" r="379" s="29">
      <c r="A379" s="24" t="n"/>
      <c r="B379" s="24" t="n"/>
      <c r="C379" s="24" t="n"/>
      <c r="D379" s="24" t="n"/>
      <c r="E379" s="84" t="n"/>
      <c r="F379" s="24" t="n"/>
      <c r="G379" s="24" t="n"/>
      <c r="H379" s="24" t="n"/>
      <c r="I379" s="24" t="n"/>
      <c r="J379" s="24" t="n"/>
      <c r="K379" s="24" t="n"/>
      <c r="L379" s="24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  <c r="Y379" s="24" t="n"/>
    </row>
    <row customHeight="1" ht="41.25" r="380" s="29">
      <c r="A380" s="24" t="n"/>
      <c r="B380" s="24" t="n"/>
      <c r="C380" s="24" t="n"/>
      <c r="D380" s="24" t="n"/>
      <c r="E380" s="84" t="n"/>
      <c r="F380" s="24" t="n"/>
      <c r="G380" s="24" t="n"/>
      <c r="H380" s="24" t="n"/>
      <c r="I380" s="24" t="n"/>
      <c r="J380" s="24" t="n"/>
      <c r="K380" s="24" t="n"/>
      <c r="L380" s="24" t="n"/>
      <c r="M380" s="24" t="n"/>
      <c r="N380" s="24" t="n"/>
      <c r="O380" s="24" t="n"/>
      <c r="P380" s="24" t="n"/>
      <c r="Q380" s="24" t="n"/>
      <c r="R380" s="24" t="n"/>
      <c r="S380" s="24" t="n"/>
      <c r="T380" s="24" t="n"/>
      <c r="U380" s="24" t="n"/>
      <c r="V380" s="24" t="n"/>
      <c r="W380" s="24" t="n"/>
      <c r="X380" s="24" t="n"/>
      <c r="Y380" s="24" t="n"/>
    </row>
    <row customHeight="1" ht="41.25" r="381" s="29">
      <c r="A381" s="24" t="n"/>
      <c r="B381" s="24" t="n"/>
      <c r="C381" s="24" t="n"/>
      <c r="D381" s="24" t="n"/>
      <c r="E381" s="84" t="n"/>
      <c r="F381" s="24" t="n"/>
      <c r="G381" s="24" t="n"/>
      <c r="H381" s="24" t="n"/>
      <c r="I381" s="24" t="n"/>
      <c r="J381" s="24" t="n"/>
      <c r="K381" s="24" t="n"/>
      <c r="L381" s="24" t="n"/>
      <c r="M381" s="24" t="n"/>
      <c r="N381" s="24" t="n"/>
      <c r="O381" s="24" t="n"/>
      <c r="P381" s="24" t="n"/>
      <c r="Q381" s="24" t="n"/>
      <c r="R381" s="24" t="n"/>
      <c r="S381" s="24" t="n"/>
      <c r="T381" s="24" t="n"/>
      <c r="U381" s="24" t="n"/>
      <c r="V381" s="24" t="n"/>
      <c r="W381" s="24" t="n"/>
      <c r="X381" s="24" t="n"/>
      <c r="Y381" s="24" t="n"/>
    </row>
    <row customHeight="1" ht="41.25" r="382" s="29">
      <c r="A382" s="24" t="n"/>
      <c r="B382" s="24" t="n"/>
      <c r="C382" s="24" t="n"/>
      <c r="D382" s="24" t="n"/>
      <c r="E382" s="84" t="n"/>
      <c r="F382" s="24" t="n"/>
      <c r="G382" s="24" t="n"/>
      <c r="H382" s="24" t="n"/>
      <c r="I382" s="24" t="n"/>
      <c r="J382" s="24" t="n"/>
      <c r="K382" s="24" t="n"/>
      <c r="L382" s="24" t="n"/>
      <c r="M382" s="24" t="n"/>
      <c r="N382" s="24" t="n"/>
      <c r="O382" s="24" t="n"/>
      <c r="P382" s="24" t="n"/>
      <c r="Q382" s="24" t="n"/>
      <c r="R382" s="24" t="n"/>
      <c r="S382" s="24" t="n"/>
      <c r="T382" s="24" t="n"/>
      <c r="U382" s="24" t="n"/>
      <c r="V382" s="24" t="n"/>
      <c r="W382" s="24" t="n"/>
      <c r="X382" s="24" t="n"/>
      <c r="Y382" s="24" t="n"/>
    </row>
    <row customHeight="1" ht="41.25" r="383" s="29">
      <c r="A383" s="24" t="n"/>
      <c r="B383" s="24" t="n"/>
      <c r="C383" s="24" t="n"/>
      <c r="D383" s="24" t="n"/>
      <c r="E383" s="84" t="n"/>
      <c r="F383" s="24" t="n"/>
      <c r="G383" s="24" t="n"/>
      <c r="H383" s="24" t="n"/>
      <c r="I383" s="24" t="n"/>
      <c r="J383" s="24" t="n"/>
      <c r="K383" s="24" t="n"/>
      <c r="L383" s="24" t="n"/>
      <c r="M383" s="24" t="n"/>
      <c r="N383" s="24" t="n"/>
      <c r="O383" s="24" t="n"/>
      <c r="P383" s="24" t="n"/>
      <c r="Q383" s="24" t="n"/>
      <c r="R383" s="24" t="n"/>
      <c r="S383" s="24" t="n"/>
      <c r="T383" s="24" t="n"/>
      <c r="U383" s="24" t="n"/>
      <c r="V383" s="24" t="n"/>
      <c r="W383" s="24" t="n"/>
      <c r="X383" s="24" t="n"/>
      <c r="Y383" s="24" t="n"/>
    </row>
    <row customHeight="1" ht="41.25" r="384" s="29">
      <c r="A384" s="24" t="n"/>
      <c r="B384" s="24" t="n"/>
      <c r="C384" s="24" t="n"/>
      <c r="D384" s="24" t="n"/>
      <c r="E384" s="84" t="n"/>
      <c r="F384" s="24" t="n"/>
      <c r="G384" s="24" t="n"/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  <c r="Y384" s="24" t="n"/>
    </row>
    <row customHeight="1" ht="41.25" r="385" s="29">
      <c r="A385" s="24" t="n"/>
      <c r="B385" s="24" t="n"/>
      <c r="C385" s="24" t="n"/>
      <c r="D385" s="24" t="n"/>
      <c r="E385" s="84" t="n"/>
      <c r="F385" s="24" t="n"/>
      <c r="G385" s="2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  <c r="Y385" s="24" t="n"/>
    </row>
    <row customHeight="1" ht="41.25" r="386" s="29">
      <c r="A386" s="24" t="n"/>
      <c r="B386" s="24" t="n"/>
      <c r="C386" s="24" t="n"/>
      <c r="D386" s="24" t="n"/>
      <c r="E386" s="84" t="n"/>
      <c r="F386" s="24" t="n"/>
      <c r="G386" s="24" t="n"/>
      <c r="H386" s="24" t="n"/>
      <c r="I386" s="24" t="n"/>
      <c r="J386" s="24" t="n"/>
      <c r="K386" s="24" t="n"/>
      <c r="L386" s="24" t="n"/>
      <c r="M386" s="24" t="n"/>
      <c r="N386" s="24" t="n"/>
      <c r="O386" s="24" t="n"/>
      <c r="P386" s="24" t="n"/>
      <c r="Q386" s="24" t="n"/>
      <c r="R386" s="24" t="n"/>
      <c r="S386" s="24" t="n"/>
      <c r="T386" s="24" t="n"/>
      <c r="U386" s="24" t="n"/>
      <c r="V386" s="24" t="n"/>
      <c r="W386" s="24" t="n"/>
      <c r="X386" s="24" t="n"/>
      <c r="Y386" s="24" t="n"/>
    </row>
    <row customHeight="1" ht="41.25" r="387" s="29">
      <c r="A387" s="24" t="n"/>
      <c r="B387" s="24" t="n"/>
      <c r="C387" s="24" t="n"/>
      <c r="D387" s="24" t="n"/>
      <c r="E387" s="84" t="n"/>
      <c r="F387" s="24" t="n"/>
      <c r="G387" s="24" t="n"/>
      <c r="H387" s="24" t="n"/>
      <c r="I387" s="24" t="n"/>
      <c r="J387" s="24" t="n"/>
      <c r="K387" s="24" t="n"/>
      <c r="L387" s="24" t="n"/>
      <c r="M387" s="24" t="n"/>
      <c r="N387" s="24" t="n"/>
      <c r="O387" s="24" t="n"/>
      <c r="P387" s="24" t="n"/>
      <c r="Q387" s="24" t="n"/>
      <c r="R387" s="24" t="n"/>
      <c r="S387" s="24" t="n"/>
      <c r="T387" s="24" t="n"/>
      <c r="U387" s="24" t="n"/>
      <c r="V387" s="24" t="n"/>
      <c r="W387" s="24" t="n"/>
      <c r="X387" s="24" t="n"/>
      <c r="Y387" s="24" t="n"/>
    </row>
    <row customHeight="1" ht="41.25" r="388" s="29">
      <c r="A388" s="24" t="n"/>
      <c r="B388" s="24" t="n"/>
      <c r="C388" s="24" t="n"/>
      <c r="D388" s="24" t="n"/>
      <c r="E388" s="84" t="n"/>
      <c r="F388" s="24" t="n"/>
      <c r="G388" s="24" t="n"/>
      <c r="H388" s="24" t="n"/>
      <c r="I388" s="24" t="n"/>
      <c r="J388" s="24" t="n"/>
      <c r="K388" s="24" t="n"/>
      <c r="L388" s="24" t="n"/>
      <c r="M388" s="24" t="n"/>
      <c r="N388" s="24" t="n"/>
      <c r="O388" s="24" t="n"/>
      <c r="P388" s="24" t="n"/>
      <c r="Q388" s="24" t="n"/>
      <c r="R388" s="24" t="n"/>
      <c r="S388" s="24" t="n"/>
      <c r="T388" s="24" t="n"/>
      <c r="U388" s="24" t="n"/>
      <c r="V388" s="24" t="n"/>
      <c r="W388" s="24" t="n"/>
      <c r="X388" s="24" t="n"/>
      <c r="Y388" s="24" t="n"/>
    </row>
    <row customHeight="1" ht="41.25" r="389" s="29">
      <c r="A389" s="24" t="n"/>
      <c r="B389" s="24" t="n"/>
      <c r="C389" s="24" t="n"/>
      <c r="D389" s="24" t="n"/>
      <c r="E389" s="84" t="n"/>
      <c r="F389" s="24" t="n"/>
      <c r="G389" s="24" t="n"/>
      <c r="H389" s="24" t="n"/>
      <c r="I389" s="24" t="n"/>
      <c r="J389" s="24" t="n"/>
      <c r="K389" s="24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  <c r="Y389" s="24" t="n"/>
    </row>
    <row customHeight="1" ht="41.25" r="390" s="29">
      <c r="A390" s="24" t="n"/>
      <c r="B390" s="24" t="n"/>
      <c r="C390" s="24" t="n"/>
      <c r="D390" s="24" t="n"/>
      <c r="E390" s="84" t="n"/>
      <c r="F390" s="24" t="n"/>
      <c r="G390" s="24" t="n"/>
      <c r="H390" s="24" t="n"/>
      <c r="I390" s="24" t="n"/>
      <c r="J390" s="24" t="n"/>
      <c r="K390" s="24" t="n"/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  <c r="Y390" s="24" t="n"/>
    </row>
    <row customHeight="1" ht="41.25" r="391" s="29">
      <c r="A391" s="24" t="n"/>
      <c r="B391" s="24" t="n"/>
      <c r="C391" s="24" t="n"/>
      <c r="D391" s="24" t="n"/>
      <c r="E391" s="84" t="n"/>
      <c r="F391" s="24" t="n"/>
      <c r="G391" s="24" t="n"/>
      <c r="H391" s="24" t="n"/>
      <c r="I391" s="24" t="n"/>
      <c r="J391" s="24" t="n"/>
      <c r="K391" s="24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  <c r="Y391" s="24" t="n"/>
    </row>
    <row customHeight="1" ht="41.25" r="392" s="29">
      <c r="A392" s="24" t="n"/>
      <c r="B392" s="24" t="n"/>
      <c r="C392" s="24" t="n"/>
      <c r="D392" s="24" t="n"/>
      <c r="E392" s="84" t="n"/>
      <c r="F392" s="24" t="n"/>
      <c r="G392" s="24" t="n"/>
      <c r="H392" s="24" t="n"/>
      <c r="I392" s="24" t="n"/>
      <c r="J392" s="24" t="n"/>
      <c r="K392" s="24" t="n"/>
      <c r="L392" s="24" t="n"/>
      <c r="M392" s="24" t="n"/>
      <c r="N392" s="24" t="n"/>
      <c r="O392" s="24" t="n"/>
      <c r="P392" s="24" t="n"/>
      <c r="Q392" s="24" t="n"/>
      <c r="R392" s="24" t="n"/>
      <c r="S392" s="24" t="n"/>
      <c r="T392" s="24" t="n"/>
      <c r="U392" s="24" t="n"/>
      <c r="V392" s="24" t="n"/>
      <c r="W392" s="24" t="n"/>
      <c r="X392" s="24" t="n"/>
      <c r="Y392" s="24" t="n"/>
    </row>
    <row customHeight="1" ht="41.25" r="393" s="29">
      <c r="A393" s="24" t="n"/>
      <c r="B393" s="24" t="n"/>
      <c r="C393" s="24" t="n"/>
      <c r="D393" s="24" t="n"/>
      <c r="E393" s="84" t="n"/>
      <c r="F393" s="24" t="n"/>
      <c r="G393" s="24" t="n"/>
      <c r="H393" s="24" t="n"/>
      <c r="I393" s="24" t="n"/>
      <c r="J393" s="24" t="n"/>
      <c r="K393" s="24" t="n"/>
      <c r="L393" s="24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  <c r="Y393" s="24" t="n"/>
    </row>
    <row customHeight="1" ht="41.25" r="394" s="29">
      <c r="A394" s="24" t="n"/>
      <c r="B394" s="24" t="n"/>
      <c r="C394" s="24" t="n"/>
      <c r="D394" s="24" t="n"/>
      <c r="E394" s="84" t="n"/>
      <c r="F394" s="24" t="n"/>
      <c r="G394" s="24" t="n"/>
      <c r="H394" s="24" t="n"/>
      <c r="I394" s="24" t="n"/>
      <c r="J394" s="24" t="n"/>
      <c r="K394" s="24" t="n"/>
      <c r="L394" s="24" t="n"/>
      <c r="M394" s="24" t="n"/>
      <c r="N394" s="24" t="n"/>
      <c r="O394" s="24" t="n"/>
      <c r="P394" s="24" t="n"/>
      <c r="Q394" s="24" t="n"/>
      <c r="R394" s="24" t="n"/>
      <c r="S394" s="24" t="n"/>
      <c r="T394" s="24" t="n"/>
      <c r="U394" s="24" t="n"/>
      <c r="V394" s="24" t="n"/>
      <c r="W394" s="24" t="n"/>
      <c r="X394" s="24" t="n"/>
      <c r="Y394" s="24" t="n"/>
    </row>
    <row customHeight="1" ht="41.25" r="395" s="29">
      <c r="A395" s="24" t="n"/>
      <c r="B395" s="24" t="n"/>
      <c r="C395" s="24" t="n"/>
      <c r="D395" s="24" t="n"/>
      <c r="E395" s="84" t="n"/>
      <c r="F395" s="24" t="n"/>
      <c r="G395" s="2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  <c r="Y395" s="24" t="n"/>
    </row>
    <row customHeight="1" ht="41.25" r="396" s="29">
      <c r="A396" s="24" t="n"/>
      <c r="B396" s="24" t="n"/>
      <c r="C396" s="24" t="n"/>
      <c r="D396" s="24" t="n"/>
      <c r="E396" s="84" t="n"/>
      <c r="F396" s="24" t="n"/>
      <c r="G396" s="24" t="n"/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  <c r="Y396" s="24" t="n"/>
    </row>
    <row customHeight="1" ht="41.25" r="397" s="29">
      <c r="A397" s="24" t="n"/>
      <c r="B397" s="24" t="n"/>
      <c r="C397" s="24" t="n"/>
      <c r="D397" s="24" t="n"/>
      <c r="E397" s="84" t="n"/>
      <c r="F397" s="24" t="n"/>
      <c r="G397" s="2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  <c r="Y397" s="24" t="n"/>
    </row>
    <row customHeight="1" ht="41.25" r="398" s="29">
      <c r="A398" s="24" t="n"/>
      <c r="B398" s="24" t="n"/>
      <c r="C398" s="24" t="n"/>
      <c r="D398" s="24" t="n"/>
      <c r="E398" s="84" t="n"/>
      <c r="F398" s="24" t="n"/>
      <c r="G398" s="24" t="n"/>
      <c r="H398" s="24" t="n"/>
      <c r="I398" s="24" t="n"/>
      <c r="J398" s="24" t="n"/>
      <c r="K398" s="24" t="n"/>
      <c r="L398" s="24" t="n"/>
      <c r="M398" s="24" t="n"/>
      <c r="N398" s="24" t="n"/>
      <c r="O398" s="24" t="n"/>
      <c r="P398" s="24" t="n"/>
      <c r="Q398" s="24" t="n"/>
      <c r="R398" s="24" t="n"/>
      <c r="S398" s="24" t="n"/>
      <c r="T398" s="24" t="n"/>
      <c r="U398" s="24" t="n"/>
      <c r="V398" s="24" t="n"/>
      <c r="W398" s="24" t="n"/>
      <c r="X398" s="24" t="n"/>
      <c r="Y398" s="24" t="n"/>
    </row>
    <row customHeight="1" ht="41.25" r="399" s="29">
      <c r="A399" s="24" t="n"/>
      <c r="B399" s="24" t="n"/>
      <c r="C399" s="24" t="n"/>
      <c r="D399" s="24" t="n"/>
      <c r="E399" s="84" t="n"/>
      <c r="F399" s="24" t="n"/>
      <c r="G399" s="24" t="n"/>
      <c r="H399" s="24" t="n"/>
      <c r="I399" s="24" t="n"/>
      <c r="J399" s="24" t="n"/>
      <c r="K399" s="24" t="n"/>
      <c r="L399" s="24" t="n"/>
      <c r="M399" s="24" t="n"/>
      <c r="N399" s="24" t="n"/>
      <c r="O399" s="24" t="n"/>
      <c r="P399" s="24" t="n"/>
      <c r="Q399" s="24" t="n"/>
      <c r="R399" s="24" t="n"/>
      <c r="S399" s="24" t="n"/>
      <c r="T399" s="24" t="n"/>
      <c r="U399" s="24" t="n"/>
      <c r="V399" s="24" t="n"/>
      <c r="W399" s="24" t="n"/>
      <c r="X399" s="24" t="n"/>
      <c r="Y399" s="24" t="n"/>
    </row>
    <row customHeight="1" ht="41.25" r="400" s="29">
      <c r="A400" s="24" t="n"/>
      <c r="B400" s="24" t="n"/>
      <c r="C400" s="24" t="n"/>
      <c r="D400" s="24" t="n"/>
      <c r="E400" s="84" t="n"/>
      <c r="F400" s="24" t="n"/>
      <c r="G400" s="24" t="n"/>
      <c r="H400" s="24" t="n"/>
      <c r="I400" s="24" t="n"/>
      <c r="J400" s="24" t="n"/>
      <c r="K400" s="24" t="n"/>
      <c r="L400" s="24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  <c r="Y400" s="24" t="n"/>
    </row>
    <row customHeight="1" ht="41.25" r="401" s="29">
      <c r="A401" s="24" t="n"/>
      <c r="B401" s="24" t="n"/>
      <c r="C401" s="24" t="n"/>
      <c r="D401" s="24" t="n"/>
      <c r="E401" s="84" t="n"/>
      <c r="F401" s="24" t="n"/>
      <c r="G401" s="24" t="n"/>
      <c r="H401" s="24" t="n"/>
      <c r="I401" s="24" t="n"/>
      <c r="J401" s="24" t="n"/>
      <c r="K401" s="24" t="n"/>
      <c r="L401" s="24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  <c r="Y401" s="24" t="n"/>
    </row>
    <row customHeight="1" ht="41.25" r="402" s="29">
      <c r="A402" s="24" t="n"/>
      <c r="B402" s="24" t="n"/>
      <c r="C402" s="24" t="n"/>
      <c r="D402" s="24" t="n"/>
      <c r="E402" s="84" t="n"/>
      <c r="F402" s="24" t="n"/>
      <c r="G402" s="24" t="n"/>
      <c r="H402" s="24" t="n"/>
      <c r="I402" s="24" t="n"/>
      <c r="J402" s="24" t="n"/>
      <c r="K402" s="24" t="n"/>
      <c r="L402" s="24" t="n"/>
      <c r="M402" s="24" t="n"/>
      <c r="N402" s="24" t="n"/>
      <c r="O402" s="24" t="n"/>
      <c r="P402" s="24" t="n"/>
      <c r="Q402" s="24" t="n"/>
      <c r="R402" s="24" t="n"/>
      <c r="S402" s="24" t="n"/>
      <c r="T402" s="24" t="n"/>
      <c r="U402" s="24" t="n"/>
      <c r="V402" s="24" t="n"/>
      <c r="W402" s="24" t="n"/>
      <c r="X402" s="24" t="n"/>
      <c r="Y402" s="24" t="n"/>
    </row>
    <row customHeight="1" ht="41.25" r="403" s="29">
      <c r="A403" s="24" t="n"/>
      <c r="B403" s="24" t="n"/>
      <c r="C403" s="24" t="n"/>
      <c r="D403" s="24" t="n"/>
      <c r="E403" s="84" t="n"/>
      <c r="F403" s="24" t="n"/>
      <c r="G403" s="24" t="n"/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  <c r="Y403" s="24" t="n"/>
    </row>
    <row customHeight="1" ht="41.25" r="404" s="29">
      <c r="A404" s="24" t="n"/>
      <c r="B404" s="24" t="n"/>
      <c r="C404" s="24" t="n"/>
      <c r="D404" s="24" t="n"/>
      <c r="E404" s="84" t="n"/>
      <c r="F404" s="24" t="n"/>
      <c r="G404" s="2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  <c r="Y404" s="24" t="n"/>
    </row>
    <row customHeight="1" ht="41.25" r="405" s="29">
      <c r="A405" s="24" t="n"/>
      <c r="B405" s="24" t="n"/>
      <c r="C405" s="24" t="n"/>
      <c r="D405" s="24" t="n"/>
      <c r="E405" s="84" t="n"/>
      <c r="F405" s="24" t="n"/>
      <c r="G405" s="24" t="n"/>
      <c r="H405" s="24" t="n"/>
      <c r="I405" s="24" t="n"/>
      <c r="J405" s="24" t="n"/>
      <c r="K405" s="24" t="n"/>
      <c r="L405" s="24" t="n"/>
      <c r="M405" s="24" t="n"/>
      <c r="N405" s="24" t="n"/>
      <c r="O405" s="24" t="n"/>
      <c r="P405" s="24" t="n"/>
      <c r="Q405" s="24" t="n"/>
      <c r="R405" s="24" t="n"/>
      <c r="S405" s="24" t="n"/>
      <c r="T405" s="24" t="n"/>
      <c r="U405" s="24" t="n"/>
      <c r="V405" s="24" t="n"/>
      <c r="W405" s="24" t="n"/>
      <c r="X405" s="24" t="n"/>
      <c r="Y405" s="24" t="n"/>
    </row>
    <row customHeight="1" ht="41.25" r="406" s="29">
      <c r="A406" s="24" t="n"/>
      <c r="B406" s="24" t="n"/>
      <c r="C406" s="24" t="n"/>
      <c r="D406" s="24" t="n"/>
      <c r="E406" s="84" t="n"/>
      <c r="F406" s="24" t="n"/>
      <c r="G406" s="24" t="n"/>
      <c r="H406" s="24" t="n"/>
      <c r="I406" s="24" t="n"/>
      <c r="J406" s="24" t="n"/>
      <c r="K406" s="24" t="n"/>
      <c r="L406" s="24" t="n"/>
      <c r="M406" s="24" t="n"/>
      <c r="N406" s="24" t="n"/>
      <c r="O406" s="24" t="n"/>
      <c r="P406" s="24" t="n"/>
      <c r="Q406" s="24" t="n"/>
      <c r="R406" s="24" t="n"/>
      <c r="S406" s="24" t="n"/>
      <c r="T406" s="24" t="n"/>
      <c r="U406" s="24" t="n"/>
      <c r="V406" s="24" t="n"/>
      <c r="W406" s="24" t="n"/>
      <c r="X406" s="24" t="n"/>
      <c r="Y406" s="24" t="n"/>
    </row>
    <row customHeight="1" ht="41.25" r="407" s="29">
      <c r="A407" s="24" t="n"/>
      <c r="B407" s="24" t="n"/>
      <c r="C407" s="24" t="n"/>
      <c r="D407" s="24" t="n"/>
      <c r="E407" s="84" t="n"/>
      <c r="F407" s="24" t="n"/>
      <c r="G407" s="24" t="n"/>
      <c r="H407" s="24" t="n"/>
      <c r="I407" s="24" t="n"/>
      <c r="J407" s="24" t="n"/>
      <c r="K407" s="24" t="n"/>
      <c r="L407" s="24" t="n"/>
      <c r="M407" s="24" t="n"/>
      <c r="N407" s="24" t="n"/>
      <c r="O407" s="24" t="n"/>
      <c r="P407" s="24" t="n"/>
      <c r="Q407" s="24" t="n"/>
      <c r="R407" s="24" t="n"/>
      <c r="S407" s="24" t="n"/>
      <c r="T407" s="24" t="n"/>
      <c r="U407" s="24" t="n"/>
      <c r="V407" s="24" t="n"/>
      <c r="W407" s="24" t="n"/>
      <c r="X407" s="24" t="n"/>
      <c r="Y407" s="24" t="n"/>
    </row>
    <row customHeight="1" ht="41.25" r="408" s="29">
      <c r="A408" s="24" t="n"/>
      <c r="B408" s="24" t="n"/>
      <c r="C408" s="24" t="n"/>
      <c r="D408" s="24" t="n"/>
      <c r="E408" s="84" t="n"/>
      <c r="F408" s="24" t="n"/>
      <c r="G408" s="24" t="n"/>
      <c r="H408" s="24" t="n"/>
      <c r="I408" s="24" t="n"/>
      <c r="J408" s="24" t="n"/>
      <c r="K408" s="24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  <c r="Y408" s="24" t="n"/>
    </row>
    <row customHeight="1" ht="41.25" r="409" s="29">
      <c r="A409" s="24" t="n"/>
      <c r="B409" s="24" t="n"/>
      <c r="C409" s="24" t="n"/>
      <c r="D409" s="24" t="n"/>
      <c r="E409" s="84" t="n"/>
      <c r="F409" s="24" t="n"/>
      <c r="G409" s="24" t="n"/>
      <c r="H409" s="24" t="n"/>
      <c r="I409" s="24" t="n"/>
      <c r="J409" s="24" t="n"/>
      <c r="K409" s="24" t="n"/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  <c r="Y409" s="24" t="n"/>
    </row>
    <row customHeight="1" ht="41.25" r="410" s="29">
      <c r="A410" s="24" t="n"/>
      <c r="B410" s="24" t="n"/>
      <c r="C410" s="24" t="n"/>
      <c r="D410" s="24" t="n"/>
      <c r="E410" s="84" t="n"/>
      <c r="F410" s="24" t="n"/>
      <c r="G410" s="24" t="n"/>
      <c r="H410" s="24" t="n"/>
      <c r="I410" s="24" t="n"/>
      <c r="J410" s="24" t="n"/>
      <c r="K410" s="24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  <c r="Y410" s="24" t="n"/>
    </row>
    <row customHeight="1" ht="41.25" r="411" s="29">
      <c r="A411" s="24" t="n"/>
      <c r="B411" s="24" t="n"/>
      <c r="C411" s="24" t="n"/>
      <c r="D411" s="24" t="n"/>
      <c r="E411" s="84" t="n"/>
      <c r="F411" s="24" t="n"/>
      <c r="G411" s="24" t="n"/>
      <c r="H411" s="24" t="n"/>
      <c r="I411" s="24" t="n"/>
      <c r="J411" s="24" t="n"/>
      <c r="K411" s="24" t="n"/>
      <c r="L411" s="24" t="n"/>
      <c r="M411" s="24" t="n"/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  <c r="Y411" s="24" t="n"/>
    </row>
    <row customHeight="1" ht="41.25" r="412" s="29">
      <c r="A412" s="24" t="n"/>
      <c r="B412" s="24" t="n"/>
      <c r="C412" s="24" t="n"/>
      <c r="D412" s="24" t="n"/>
      <c r="E412" s="84" t="n"/>
      <c r="F412" s="24" t="n"/>
      <c r="G412" s="24" t="n"/>
      <c r="H412" s="24" t="n"/>
      <c r="I412" s="24" t="n"/>
      <c r="J412" s="24" t="n"/>
      <c r="K412" s="24" t="n"/>
      <c r="L412" s="24" t="n"/>
      <c r="M412" s="24" t="n"/>
      <c r="N412" s="24" t="n"/>
      <c r="O412" s="24" t="n"/>
      <c r="P412" s="24" t="n"/>
      <c r="Q412" s="24" t="n"/>
      <c r="R412" s="24" t="n"/>
      <c r="S412" s="24" t="n"/>
      <c r="T412" s="24" t="n"/>
      <c r="U412" s="24" t="n"/>
      <c r="V412" s="24" t="n"/>
      <c r="W412" s="24" t="n"/>
      <c r="X412" s="24" t="n"/>
      <c r="Y412" s="24" t="n"/>
    </row>
    <row customHeight="1" ht="41.25" r="413" s="29">
      <c r="A413" s="24" t="n"/>
      <c r="B413" s="24" t="n"/>
      <c r="C413" s="24" t="n"/>
      <c r="D413" s="24" t="n"/>
      <c r="E413" s="84" t="n"/>
      <c r="F413" s="24" t="n"/>
      <c r="G413" s="24" t="n"/>
      <c r="H413" s="24" t="n"/>
      <c r="I413" s="24" t="n"/>
      <c r="J413" s="24" t="n"/>
      <c r="K413" s="24" t="n"/>
      <c r="L413" s="24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  <c r="Y413" s="24" t="n"/>
    </row>
    <row customHeight="1" ht="41.25" r="414" s="29">
      <c r="A414" s="24" t="n"/>
      <c r="B414" s="24" t="n"/>
      <c r="C414" s="24" t="n"/>
      <c r="D414" s="24" t="n"/>
      <c r="E414" s="84" t="n"/>
      <c r="F414" s="24" t="n"/>
      <c r="G414" s="2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  <c r="Y414" s="24" t="n"/>
    </row>
    <row customHeight="1" ht="41.25" r="415" s="29">
      <c r="A415" s="24" t="n"/>
      <c r="B415" s="24" t="n"/>
      <c r="C415" s="24" t="n"/>
      <c r="D415" s="24" t="n"/>
      <c r="E415" s="84" t="n"/>
      <c r="F415" s="24" t="n"/>
      <c r="G415" s="24" t="n"/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  <c r="Y415" s="24" t="n"/>
    </row>
    <row customHeight="1" ht="41.25" r="416" s="29">
      <c r="A416" s="24" t="n"/>
      <c r="B416" s="24" t="n"/>
      <c r="C416" s="24" t="n"/>
      <c r="D416" s="24" t="n"/>
      <c r="E416" s="84" t="n"/>
      <c r="F416" s="24" t="n"/>
      <c r="G416" s="2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  <c r="Y416" s="24" t="n"/>
    </row>
    <row customHeight="1" ht="41.25" r="417" s="29">
      <c r="A417" s="24" t="n"/>
      <c r="B417" s="24" t="n"/>
      <c r="C417" s="24" t="n"/>
      <c r="D417" s="24" t="n"/>
      <c r="E417" s="84" t="n"/>
      <c r="F417" s="24" t="n"/>
      <c r="G417" s="24" t="n"/>
      <c r="H417" s="24" t="n"/>
      <c r="I417" s="24" t="n"/>
      <c r="J417" s="24" t="n"/>
      <c r="K417" s="24" t="n"/>
      <c r="L417" s="24" t="n"/>
      <c r="M417" s="24" t="n"/>
      <c r="N417" s="24" t="n"/>
      <c r="O417" s="24" t="n"/>
      <c r="P417" s="24" t="n"/>
      <c r="Q417" s="24" t="n"/>
      <c r="R417" s="24" t="n"/>
      <c r="S417" s="24" t="n"/>
      <c r="T417" s="24" t="n"/>
      <c r="U417" s="24" t="n"/>
      <c r="V417" s="24" t="n"/>
      <c r="W417" s="24" t="n"/>
      <c r="X417" s="24" t="n"/>
      <c r="Y417" s="24" t="n"/>
    </row>
    <row customHeight="1" ht="41.25" r="418" s="29">
      <c r="A418" s="24" t="n"/>
      <c r="B418" s="24" t="n"/>
      <c r="C418" s="24" t="n"/>
      <c r="D418" s="24" t="n"/>
      <c r="E418" s="84" t="n"/>
      <c r="F418" s="24" t="n"/>
      <c r="G418" s="24" t="n"/>
      <c r="H418" s="24" t="n"/>
      <c r="I418" s="24" t="n"/>
      <c r="J418" s="24" t="n"/>
      <c r="K418" s="24" t="n"/>
      <c r="L418" s="24" t="n"/>
      <c r="M418" s="24" t="n"/>
      <c r="N418" s="24" t="n"/>
      <c r="O418" s="24" t="n"/>
      <c r="P418" s="24" t="n"/>
      <c r="Q418" s="24" t="n"/>
      <c r="R418" s="24" t="n"/>
      <c r="S418" s="24" t="n"/>
      <c r="T418" s="24" t="n"/>
      <c r="U418" s="24" t="n"/>
      <c r="V418" s="24" t="n"/>
      <c r="W418" s="24" t="n"/>
      <c r="X418" s="24" t="n"/>
      <c r="Y418" s="24" t="n"/>
    </row>
    <row customHeight="1" ht="41.25" r="419" s="29">
      <c r="A419" s="24" t="n"/>
      <c r="B419" s="24" t="n"/>
      <c r="C419" s="24" t="n"/>
      <c r="D419" s="24" t="n"/>
      <c r="E419" s="84" t="n"/>
      <c r="F419" s="24" t="n"/>
      <c r="G419" s="24" t="n"/>
      <c r="H419" s="24" t="n"/>
      <c r="I419" s="24" t="n"/>
      <c r="J419" s="24" t="n"/>
      <c r="K419" s="24" t="n"/>
      <c r="L419" s="24" t="n"/>
      <c r="M419" s="24" t="n"/>
      <c r="N419" s="24" t="n"/>
      <c r="O419" s="24" t="n"/>
      <c r="P419" s="24" t="n"/>
      <c r="Q419" s="24" t="n"/>
      <c r="R419" s="24" t="n"/>
      <c r="S419" s="24" t="n"/>
      <c r="T419" s="24" t="n"/>
      <c r="U419" s="24" t="n"/>
      <c r="V419" s="24" t="n"/>
      <c r="W419" s="24" t="n"/>
      <c r="X419" s="24" t="n"/>
      <c r="Y419" s="24" t="n"/>
    </row>
    <row customHeight="1" ht="41.25" r="420" s="29">
      <c r="A420" s="24" t="n"/>
      <c r="B420" s="24" t="n"/>
      <c r="C420" s="24" t="n"/>
      <c r="D420" s="24" t="n"/>
      <c r="E420" s="84" t="n"/>
      <c r="F420" s="24" t="n"/>
      <c r="G420" s="24" t="n"/>
      <c r="H420" s="24" t="n"/>
      <c r="I420" s="24" t="n"/>
      <c r="J420" s="24" t="n"/>
      <c r="K420" s="24" t="n"/>
      <c r="L420" s="24" t="n"/>
      <c r="M420" s="24" t="n"/>
      <c r="N420" s="24" t="n"/>
      <c r="O420" s="24" t="n"/>
      <c r="P420" s="24" t="n"/>
      <c r="Q420" s="24" t="n"/>
      <c r="R420" s="24" t="n"/>
      <c r="S420" s="24" t="n"/>
      <c r="T420" s="24" t="n"/>
      <c r="U420" s="24" t="n"/>
      <c r="V420" s="24" t="n"/>
      <c r="W420" s="24" t="n"/>
      <c r="X420" s="24" t="n"/>
      <c r="Y420" s="24" t="n"/>
    </row>
    <row customHeight="1" ht="41.25" r="421" s="29">
      <c r="A421" s="24" t="n"/>
      <c r="B421" s="24" t="n"/>
      <c r="C421" s="24" t="n"/>
      <c r="D421" s="24" t="n"/>
      <c r="E421" s="84" t="n"/>
      <c r="F421" s="24" t="n"/>
      <c r="G421" s="24" t="n"/>
      <c r="H421" s="24" t="n"/>
      <c r="I421" s="24" t="n"/>
      <c r="J421" s="24" t="n"/>
      <c r="K421" s="24" t="n"/>
      <c r="L421" s="24" t="n"/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  <c r="Y421" s="24" t="n"/>
    </row>
    <row customHeight="1" ht="41.25" r="422" s="29">
      <c r="A422" s="24" t="n"/>
      <c r="B422" s="24" t="n"/>
      <c r="C422" s="24" t="n"/>
      <c r="D422" s="24" t="n"/>
      <c r="E422" s="84" t="n"/>
      <c r="F422" s="24" t="n"/>
      <c r="G422" s="24" t="n"/>
      <c r="H422" s="24" t="n"/>
      <c r="I422" s="24" t="n"/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  <c r="Y422" s="24" t="n"/>
    </row>
    <row customHeight="1" ht="41.25" r="423" s="29">
      <c r="A423" s="24" t="n"/>
      <c r="B423" s="24" t="n"/>
      <c r="C423" s="24" t="n"/>
      <c r="D423" s="24" t="n"/>
      <c r="E423" s="84" t="n"/>
      <c r="F423" s="24" t="n"/>
      <c r="G423" s="24" t="n"/>
      <c r="H423" s="24" t="n"/>
      <c r="I423" s="24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  <c r="Y423" s="24" t="n"/>
    </row>
    <row customHeight="1" ht="41.25" r="424" s="29">
      <c r="A424" s="24" t="n"/>
      <c r="B424" s="24" t="n"/>
      <c r="C424" s="24" t="n"/>
      <c r="D424" s="24" t="n"/>
      <c r="E424" s="84" t="n"/>
      <c r="F424" s="24" t="n"/>
      <c r="G424" s="24" t="n"/>
      <c r="H424" s="24" t="n"/>
      <c r="I424" s="24" t="n"/>
      <c r="J424" s="24" t="n"/>
      <c r="K424" s="24" t="n"/>
      <c r="L424" s="24" t="n"/>
      <c r="M424" s="24" t="n"/>
      <c r="N424" s="24" t="n"/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/>
      <c r="Y424" s="24" t="n"/>
    </row>
    <row customHeight="1" ht="41.25" r="425" s="29">
      <c r="A425" s="24" t="n"/>
      <c r="B425" s="24" t="n"/>
      <c r="C425" s="24" t="n"/>
      <c r="D425" s="24" t="n"/>
      <c r="E425" s="84" t="n"/>
      <c r="F425" s="24" t="n"/>
      <c r="G425" s="24" t="n"/>
      <c r="H425" s="24" t="n"/>
      <c r="I425" s="24" t="n"/>
      <c r="J425" s="24" t="n"/>
      <c r="K425" s="24" t="n"/>
      <c r="L425" s="24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4" t="n"/>
      <c r="V425" s="24" t="n"/>
      <c r="W425" s="24" t="n"/>
      <c r="X425" s="24" t="n"/>
      <c r="Y425" s="24" t="n"/>
    </row>
    <row customHeight="1" ht="41.25" r="426" s="29">
      <c r="A426" s="24" t="n"/>
      <c r="B426" s="24" t="n"/>
      <c r="C426" s="24" t="n"/>
      <c r="D426" s="24" t="n"/>
      <c r="E426" s="84" t="n"/>
      <c r="F426" s="24" t="n"/>
      <c r="G426" s="24" t="n"/>
      <c r="H426" s="24" t="n"/>
      <c r="I426" s="24" t="n"/>
      <c r="J426" s="24" t="n"/>
      <c r="K426" s="24" t="n"/>
      <c r="L426" s="24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4" t="n"/>
      <c r="X426" s="24" t="n"/>
      <c r="Y426" s="24" t="n"/>
    </row>
    <row customHeight="1" ht="41.25" r="427" s="29">
      <c r="A427" s="24" t="n"/>
      <c r="B427" s="24" t="n"/>
      <c r="C427" s="24" t="n"/>
      <c r="D427" s="24" t="n"/>
      <c r="E427" s="84" t="n"/>
      <c r="F427" s="24" t="n"/>
      <c r="G427" s="24" t="n"/>
      <c r="H427" s="24" t="n"/>
      <c r="I427" s="24" t="n"/>
      <c r="J427" s="24" t="n"/>
      <c r="K427" s="24" t="n"/>
      <c r="L427" s="24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  <c r="Y427" s="24" t="n"/>
    </row>
    <row customHeight="1" ht="41.25" r="428" s="29">
      <c r="A428" s="24" t="n"/>
      <c r="B428" s="24" t="n"/>
      <c r="C428" s="24" t="n"/>
      <c r="D428" s="24" t="n"/>
      <c r="E428" s="84" t="n"/>
      <c r="F428" s="24" t="n"/>
      <c r="G428" s="24" t="n"/>
      <c r="H428" s="24" t="n"/>
      <c r="I428" s="24" t="n"/>
      <c r="J428" s="24" t="n"/>
      <c r="K428" s="24" t="n"/>
      <c r="L428" s="24" t="n"/>
      <c r="M428" s="24" t="n"/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  <c r="Y428" s="24" t="n"/>
    </row>
    <row customHeight="1" ht="41.25" r="429" s="29">
      <c r="A429" s="24" t="n"/>
      <c r="B429" s="24" t="n"/>
      <c r="C429" s="24" t="n"/>
      <c r="D429" s="24" t="n"/>
      <c r="E429" s="84" t="n"/>
      <c r="F429" s="24" t="n"/>
      <c r="G429" s="24" t="n"/>
      <c r="H429" s="24" t="n"/>
      <c r="I429" s="24" t="n"/>
      <c r="J429" s="24" t="n"/>
      <c r="K429" s="24" t="n"/>
      <c r="L429" s="24" t="n"/>
      <c r="M429" s="24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  <c r="Y429" s="24" t="n"/>
    </row>
    <row customHeight="1" ht="41.25" r="430" s="29">
      <c r="A430" s="24" t="n"/>
      <c r="B430" s="24" t="n"/>
      <c r="C430" s="24" t="n"/>
      <c r="D430" s="24" t="n"/>
      <c r="E430" s="84" t="n"/>
      <c r="F430" s="24" t="n"/>
      <c r="G430" s="24" t="n"/>
      <c r="H430" s="24" t="n"/>
      <c r="I430" s="24" t="n"/>
      <c r="J430" s="24" t="n"/>
      <c r="K430" s="24" t="n"/>
      <c r="L430" s="24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  <c r="Y430" s="24" t="n"/>
    </row>
    <row customHeight="1" ht="41.25" r="431" s="29">
      <c r="A431" s="24" t="n"/>
      <c r="B431" s="24" t="n"/>
      <c r="C431" s="24" t="n"/>
      <c r="D431" s="24" t="n"/>
      <c r="E431" s="84" t="n"/>
      <c r="F431" s="24" t="n"/>
      <c r="G431" s="24" t="n"/>
      <c r="H431" s="24" t="n"/>
      <c r="I431" s="24" t="n"/>
      <c r="J431" s="24" t="n"/>
      <c r="K431" s="24" t="n"/>
      <c r="L431" s="24" t="n"/>
      <c r="M431" s="24" t="n"/>
      <c r="N431" s="24" t="n"/>
      <c r="O431" s="24" t="n"/>
      <c r="P431" s="24" t="n"/>
      <c r="Q431" s="24" t="n"/>
      <c r="R431" s="24" t="n"/>
      <c r="S431" s="24" t="n"/>
      <c r="T431" s="24" t="n"/>
      <c r="U431" s="24" t="n"/>
      <c r="V431" s="24" t="n"/>
      <c r="W431" s="24" t="n"/>
      <c r="X431" s="24" t="n"/>
      <c r="Y431" s="24" t="n"/>
    </row>
    <row customHeight="1" ht="41.25" r="432" s="29">
      <c r="A432" s="24" t="n"/>
      <c r="B432" s="24" t="n"/>
      <c r="C432" s="24" t="n"/>
      <c r="D432" s="24" t="n"/>
      <c r="E432" s="84" t="n"/>
      <c r="F432" s="24" t="n"/>
      <c r="G432" s="24" t="n"/>
      <c r="H432" s="24" t="n"/>
      <c r="I432" s="24" t="n"/>
      <c r="J432" s="24" t="n"/>
      <c r="K432" s="24" t="n"/>
      <c r="L432" s="24" t="n"/>
      <c r="M432" s="24" t="n"/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  <c r="Y432" s="24" t="n"/>
    </row>
    <row customHeight="1" ht="41.25" r="433" s="29">
      <c r="A433" s="24" t="n"/>
      <c r="B433" s="24" t="n"/>
      <c r="C433" s="24" t="n"/>
      <c r="D433" s="24" t="n"/>
      <c r="E433" s="84" t="n"/>
      <c r="F433" s="24" t="n"/>
      <c r="G433" s="2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  <c r="Y433" s="24" t="n"/>
    </row>
    <row customHeight="1" ht="41.25" r="434" s="29">
      <c r="A434" s="24" t="n"/>
      <c r="B434" s="24" t="n"/>
      <c r="C434" s="24" t="n"/>
      <c r="D434" s="24" t="n"/>
      <c r="E434" s="84" t="n"/>
      <c r="F434" s="24" t="n"/>
      <c r="G434" s="24" t="n"/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  <c r="Y434" s="24" t="n"/>
    </row>
    <row customHeight="1" ht="41.25" r="435" s="29">
      <c r="A435" s="24" t="n"/>
      <c r="B435" s="24" t="n"/>
      <c r="C435" s="24" t="n"/>
      <c r="D435" s="24" t="n"/>
      <c r="E435" s="84" t="n"/>
      <c r="F435" s="24" t="n"/>
      <c r="G435" s="2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  <c r="Y435" s="24" t="n"/>
    </row>
    <row customHeight="1" ht="41.25" r="436" s="29">
      <c r="A436" s="24" t="n"/>
      <c r="B436" s="24" t="n"/>
      <c r="C436" s="24" t="n"/>
      <c r="D436" s="24" t="n"/>
      <c r="E436" s="84" t="n"/>
      <c r="F436" s="24" t="n"/>
      <c r="G436" s="24" t="n"/>
      <c r="H436" s="24" t="n"/>
      <c r="I436" s="24" t="n"/>
      <c r="J436" s="24" t="n"/>
      <c r="K436" s="24" t="n"/>
      <c r="L436" s="24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  <c r="Y436" s="24" t="n"/>
    </row>
    <row customHeight="1" ht="41.25" r="437" s="29">
      <c r="A437" s="24" t="n"/>
      <c r="B437" s="24" t="n"/>
      <c r="C437" s="24" t="n"/>
      <c r="D437" s="24" t="n"/>
      <c r="E437" s="84" t="n"/>
      <c r="F437" s="24" t="n"/>
      <c r="G437" s="24" t="n"/>
      <c r="H437" s="24" t="n"/>
      <c r="I437" s="24" t="n"/>
      <c r="J437" s="24" t="n"/>
      <c r="K437" s="24" t="n"/>
      <c r="L437" s="24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  <c r="Y437" s="24" t="n"/>
    </row>
    <row customHeight="1" ht="41.25" r="438" s="29">
      <c r="A438" s="24" t="n"/>
      <c r="B438" s="24" t="n"/>
      <c r="C438" s="24" t="n"/>
      <c r="D438" s="24" t="n"/>
      <c r="E438" s="84" t="n"/>
      <c r="F438" s="24" t="n"/>
      <c r="G438" s="24" t="n"/>
      <c r="H438" s="24" t="n"/>
      <c r="I438" s="24" t="n"/>
      <c r="J438" s="24" t="n"/>
      <c r="K438" s="24" t="n"/>
      <c r="L438" s="24" t="n"/>
      <c r="M438" s="24" t="n"/>
      <c r="N438" s="24" t="n"/>
      <c r="O438" s="24" t="n"/>
      <c r="P438" s="24" t="n"/>
      <c r="Q438" s="24" t="n"/>
      <c r="R438" s="24" t="n"/>
      <c r="S438" s="24" t="n"/>
      <c r="T438" s="24" t="n"/>
      <c r="U438" s="24" t="n"/>
      <c r="V438" s="24" t="n"/>
      <c r="W438" s="24" t="n"/>
      <c r="X438" s="24" t="n"/>
      <c r="Y438" s="24" t="n"/>
    </row>
    <row customHeight="1" ht="41.25" r="439" s="29">
      <c r="A439" s="24" t="n"/>
      <c r="B439" s="24" t="n"/>
      <c r="C439" s="24" t="n"/>
      <c r="D439" s="24" t="n"/>
      <c r="E439" s="84" t="n"/>
      <c r="F439" s="24" t="n"/>
      <c r="G439" s="24" t="n"/>
      <c r="H439" s="24" t="n"/>
      <c r="I439" s="24" t="n"/>
      <c r="J439" s="24" t="n"/>
      <c r="K439" s="24" t="n"/>
      <c r="L439" s="24" t="n"/>
      <c r="M439" s="24" t="n"/>
      <c r="N439" s="24" t="n"/>
      <c r="O439" s="24" t="n"/>
      <c r="P439" s="24" t="n"/>
      <c r="Q439" s="24" t="n"/>
      <c r="R439" s="24" t="n"/>
      <c r="S439" s="24" t="n"/>
      <c r="T439" s="24" t="n"/>
      <c r="U439" s="24" t="n"/>
      <c r="V439" s="24" t="n"/>
      <c r="W439" s="24" t="n"/>
      <c r="X439" s="24" t="n"/>
      <c r="Y439" s="24" t="n"/>
    </row>
    <row customHeight="1" ht="41.25" r="440" s="29">
      <c r="A440" s="24" t="n"/>
      <c r="B440" s="24" t="n"/>
      <c r="C440" s="24" t="n"/>
      <c r="D440" s="24" t="n"/>
      <c r="E440" s="84" t="n"/>
      <c r="F440" s="24" t="n"/>
      <c r="G440" s="24" t="n"/>
      <c r="H440" s="24" t="n"/>
      <c r="I440" s="24" t="n"/>
      <c r="J440" s="24" t="n"/>
      <c r="K440" s="24" t="n"/>
      <c r="L440" s="24" t="n"/>
      <c r="M440" s="24" t="n"/>
      <c r="N440" s="24" t="n"/>
      <c r="O440" s="24" t="n"/>
      <c r="P440" s="24" t="n"/>
      <c r="Q440" s="24" t="n"/>
      <c r="R440" s="24" t="n"/>
      <c r="S440" s="24" t="n"/>
      <c r="T440" s="24" t="n"/>
      <c r="U440" s="24" t="n"/>
      <c r="V440" s="24" t="n"/>
      <c r="W440" s="24" t="n"/>
      <c r="X440" s="24" t="n"/>
      <c r="Y440" s="24" t="n"/>
    </row>
    <row customHeight="1" ht="41.25" r="441" s="29">
      <c r="A441" s="24" t="n"/>
      <c r="B441" s="24" t="n"/>
      <c r="C441" s="24" t="n"/>
      <c r="D441" s="24" t="n"/>
      <c r="E441" s="84" t="n"/>
      <c r="F441" s="24" t="n"/>
      <c r="G441" s="24" t="n"/>
      <c r="H441" s="24" t="n"/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  <c r="Y441" s="24" t="n"/>
    </row>
    <row customHeight="1" ht="41.25" r="442" s="29">
      <c r="A442" s="24" t="n"/>
      <c r="B442" s="24" t="n"/>
      <c r="C442" s="24" t="n"/>
      <c r="D442" s="24" t="n"/>
      <c r="E442" s="84" t="n"/>
      <c r="F442" s="24" t="n"/>
      <c r="G442" s="24" t="n"/>
      <c r="H442" s="24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  <c r="Y442" s="24" t="n"/>
    </row>
    <row customHeight="1" ht="41.25" r="443" s="29">
      <c r="A443" s="24" t="n"/>
      <c r="B443" s="24" t="n"/>
      <c r="C443" s="24" t="n"/>
      <c r="D443" s="24" t="n"/>
      <c r="E443" s="84" t="n"/>
      <c r="F443" s="24" t="n"/>
      <c r="G443" s="24" t="n"/>
      <c r="H443" s="24" t="n"/>
      <c r="I443" s="24" t="n"/>
      <c r="J443" s="24" t="n"/>
      <c r="K443" s="24" t="n"/>
      <c r="L443" s="24" t="n"/>
      <c r="M443" s="24" t="n"/>
      <c r="N443" s="24" t="n"/>
      <c r="O443" s="24" t="n"/>
      <c r="P443" s="24" t="n"/>
      <c r="Q443" s="24" t="n"/>
      <c r="R443" s="24" t="n"/>
      <c r="S443" s="24" t="n"/>
      <c r="T443" s="24" t="n"/>
      <c r="U443" s="24" t="n"/>
      <c r="V443" s="24" t="n"/>
      <c r="W443" s="24" t="n"/>
      <c r="X443" s="24" t="n"/>
      <c r="Y443" s="24" t="n"/>
    </row>
    <row customHeight="1" ht="41.25" r="444" s="29">
      <c r="A444" s="24" t="n"/>
      <c r="B444" s="24" t="n"/>
      <c r="C444" s="24" t="n"/>
      <c r="D444" s="24" t="n"/>
      <c r="E444" s="84" t="n"/>
      <c r="F444" s="24" t="n"/>
      <c r="G444" s="24" t="n"/>
      <c r="H444" s="24" t="n"/>
      <c r="I444" s="24" t="n"/>
      <c r="J444" s="24" t="n"/>
      <c r="K444" s="24" t="n"/>
      <c r="L444" s="24" t="n"/>
      <c r="M444" s="24" t="n"/>
      <c r="N444" s="24" t="n"/>
      <c r="O444" s="24" t="n"/>
      <c r="P444" s="24" t="n"/>
      <c r="Q444" s="24" t="n"/>
      <c r="R444" s="24" t="n"/>
      <c r="S444" s="24" t="n"/>
      <c r="T444" s="24" t="n"/>
      <c r="U444" s="24" t="n"/>
      <c r="V444" s="24" t="n"/>
      <c r="W444" s="24" t="n"/>
      <c r="X444" s="24" t="n"/>
      <c r="Y444" s="24" t="n"/>
    </row>
    <row customHeight="1" ht="41.25" r="445" s="29">
      <c r="A445" s="24" t="n"/>
      <c r="B445" s="24" t="n"/>
      <c r="C445" s="24" t="n"/>
      <c r="D445" s="24" t="n"/>
      <c r="E445" s="84" t="n"/>
      <c r="F445" s="24" t="n"/>
      <c r="G445" s="24" t="n"/>
      <c r="H445" s="24" t="n"/>
      <c r="I445" s="24" t="n"/>
      <c r="J445" s="24" t="n"/>
      <c r="K445" s="24" t="n"/>
      <c r="L445" s="24" t="n"/>
      <c r="M445" s="24" t="n"/>
      <c r="N445" s="24" t="n"/>
      <c r="O445" s="24" t="n"/>
      <c r="P445" s="24" t="n"/>
      <c r="Q445" s="24" t="n"/>
      <c r="R445" s="24" t="n"/>
      <c r="S445" s="24" t="n"/>
      <c r="T445" s="24" t="n"/>
      <c r="U445" s="24" t="n"/>
      <c r="V445" s="24" t="n"/>
      <c r="W445" s="24" t="n"/>
      <c r="X445" s="24" t="n"/>
      <c r="Y445" s="24" t="n"/>
    </row>
    <row customHeight="1" ht="41.25" r="446" s="29">
      <c r="A446" s="24" t="n"/>
      <c r="B446" s="24" t="n"/>
      <c r="C446" s="24" t="n"/>
      <c r="D446" s="24" t="n"/>
      <c r="E446" s="84" t="n"/>
      <c r="F446" s="24" t="n"/>
      <c r="G446" s="24" t="n"/>
      <c r="H446" s="24" t="n"/>
      <c r="I446" s="24" t="n"/>
      <c r="J446" s="24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  <c r="Y446" s="24" t="n"/>
    </row>
    <row customHeight="1" ht="41.25" r="447" s="29">
      <c r="A447" s="24" t="n"/>
      <c r="B447" s="24" t="n"/>
      <c r="C447" s="24" t="n"/>
      <c r="D447" s="24" t="n"/>
      <c r="E447" s="84" t="n"/>
      <c r="F447" s="24" t="n"/>
      <c r="G447" s="24" t="n"/>
      <c r="H447" s="24" t="n"/>
      <c r="I447" s="24" t="n"/>
      <c r="J447" s="24" t="n"/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  <c r="Y447" s="24" t="n"/>
    </row>
    <row customHeight="1" ht="41.25" r="448" s="29">
      <c r="A448" s="24" t="n"/>
      <c r="B448" s="24" t="n"/>
      <c r="C448" s="24" t="n"/>
      <c r="D448" s="24" t="n"/>
      <c r="E448" s="84" t="n"/>
      <c r="F448" s="24" t="n"/>
      <c r="G448" s="24" t="n"/>
      <c r="H448" s="24" t="n"/>
      <c r="I448" s="24" t="n"/>
      <c r="J448" s="24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  <c r="Y448" s="24" t="n"/>
    </row>
    <row customHeight="1" ht="41.25" r="449" s="29">
      <c r="A449" s="24" t="n"/>
      <c r="B449" s="24" t="n"/>
      <c r="C449" s="24" t="n"/>
      <c r="D449" s="24" t="n"/>
      <c r="E449" s="84" t="n"/>
      <c r="F449" s="24" t="n"/>
      <c r="G449" s="24" t="n"/>
      <c r="H449" s="24" t="n"/>
      <c r="I449" s="24" t="n"/>
      <c r="J449" s="24" t="n"/>
      <c r="K449" s="24" t="n"/>
      <c r="L449" s="24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/>
      <c r="X449" s="24" t="n"/>
      <c r="Y449" s="24" t="n"/>
    </row>
    <row customHeight="1" ht="41.25" r="450" s="29">
      <c r="A450" s="24" t="n"/>
      <c r="B450" s="24" t="n"/>
      <c r="C450" s="24" t="n"/>
      <c r="D450" s="24" t="n"/>
      <c r="E450" s="84" t="n"/>
      <c r="F450" s="24" t="n"/>
      <c r="G450" s="24" t="n"/>
      <c r="H450" s="24" t="n"/>
      <c r="I450" s="24" t="n"/>
      <c r="J450" s="24" t="n"/>
      <c r="K450" s="24" t="n"/>
      <c r="L450" s="24" t="n"/>
      <c r="M450" s="24" t="n"/>
      <c r="N450" s="24" t="n"/>
      <c r="O450" s="24" t="n"/>
      <c r="P450" s="24" t="n"/>
      <c r="Q450" s="24" t="n"/>
      <c r="R450" s="24" t="n"/>
      <c r="S450" s="24" t="n"/>
      <c r="T450" s="24" t="n"/>
      <c r="U450" s="24" t="n"/>
      <c r="V450" s="24" t="n"/>
      <c r="W450" s="24" t="n"/>
      <c r="X450" s="24" t="n"/>
      <c r="Y450" s="24" t="n"/>
    </row>
    <row customHeight="1" ht="41.25" r="451" s="29">
      <c r="A451" s="24" t="n"/>
      <c r="B451" s="24" t="n"/>
      <c r="C451" s="24" t="n"/>
      <c r="D451" s="24" t="n"/>
      <c r="E451" s="84" t="n"/>
      <c r="F451" s="24" t="n"/>
      <c r="G451" s="24" t="n"/>
      <c r="H451" s="24" t="n"/>
      <c r="I451" s="24" t="n"/>
      <c r="J451" s="24" t="n"/>
      <c r="K451" s="24" t="n"/>
      <c r="L451" s="24" t="n"/>
      <c r="M451" s="24" t="n"/>
      <c r="N451" s="24" t="n"/>
      <c r="O451" s="24" t="n"/>
      <c r="P451" s="24" t="n"/>
      <c r="Q451" s="24" t="n"/>
      <c r="R451" s="24" t="n"/>
      <c r="S451" s="24" t="n"/>
      <c r="T451" s="24" t="n"/>
      <c r="U451" s="24" t="n"/>
      <c r="V451" s="24" t="n"/>
      <c r="W451" s="24" t="n"/>
      <c r="X451" s="24" t="n"/>
      <c r="Y451" s="24" t="n"/>
    </row>
    <row customHeight="1" ht="41.25" r="452" s="29">
      <c r="A452" s="24" t="n"/>
      <c r="B452" s="24" t="n"/>
      <c r="C452" s="24" t="n"/>
      <c r="D452" s="24" t="n"/>
      <c r="E452" s="84" t="n"/>
      <c r="F452" s="24" t="n"/>
      <c r="G452" s="2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  <c r="Y452" s="24" t="n"/>
    </row>
    <row customHeight="1" ht="41.25" r="453" s="29">
      <c r="A453" s="24" t="n"/>
      <c r="B453" s="24" t="n"/>
      <c r="C453" s="24" t="n"/>
      <c r="D453" s="24" t="n"/>
      <c r="E453" s="84" t="n"/>
      <c r="F453" s="24" t="n"/>
      <c r="G453" s="24" t="n"/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  <c r="Y453" s="24" t="n"/>
    </row>
    <row customHeight="1" ht="41.25" r="454" s="29">
      <c r="A454" s="24" t="n"/>
      <c r="B454" s="24" t="n"/>
      <c r="C454" s="24" t="n"/>
      <c r="D454" s="24" t="n"/>
      <c r="E454" s="84" t="n"/>
      <c r="F454" s="24" t="n"/>
      <c r="G454" s="2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  <c r="Y454" s="24" t="n"/>
    </row>
    <row customHeight="1" ht="41.25" r="455" s="29">
      <c r="A455" s="24" t="n"/>
      <c r="B455" s="24" t="n"/>
      <c r="C455" s="24" t="n"/>
      <c r="D455" s="24" t="n"/>
      <c r="E455" s="84" t="n"/>
      <c r="F455" s="24" t="n"/>
      <c r="G455" s="24" t="n"/>
      <c r="H455" s="24" t="n"/>
      <c r="I455" s="24" t="n"/>
      <c r="J455" s="24" t="n"/>
      <c r="K455" s="24" t="n"/>
      <c r="L455" s="24" t="n"/>
      <c r="M455" s="24" t="n"/>
      <c r="N455" s="24" t="n"/>
      <c r="O455" s="24" t="n"/>
      <c r="P455" s="24" t="n"/>
      <c r="Q455" s="24" t="n"/>
      <c r="R455" s="24" t="n"/>
      <c r="S455" s="24" t="n"/>
      <c r="T455" s="24" t="n"/>
      <c r="U455" s="24" t="n"/>
      <c r="V455" s="24" t="n"/>
      <c r="W455" s="24" t="n"/>
      <c r="X455" s="24" t="n"/>
      <c r="Y455" s="24" t="n"/>
    </row>
    <row customHeight="1" ht="41.25" r="456" s="29">
      <c r="A456" s="24" t="n"/>
      <c r="B456" s="24" t="n"/>
      <c r="C456" s="24" t="n"/>
      <c r="D456" s="24" t="n"/>
      <c r="E456" s="84" t="n"/>
      <c r="F456" s="24" t="n"/>
      <c r="G456" s="24" t="n"/>
      <c r="H456" s="24" t="n"/>
      <c r="I456" s="24" t="n"/>
      <c r="J456" s="24" t="n"/>
      <c r="K456" s="24" t="n"/>
      <c r="L456" s="24" t="n"/>
      <c r="M456" s="24" t="n"/>
      <c r="N456" s="24" t="n"/>
      <c r="O456" s="24" t="n"/>
      <c r="P456" s="24" t="n"/>
      <c r="Q456" s="24" t="n"/>
      <c r="R456" s="24" t="n"/>
      <c r="S456" s="24" t="n"/>
      <c r="T456" s="24" t="n"/>
      <c r="U456" s="24" t="n"/>
      <c r="V456" s="24" t="n"/>
      <c r="W456" s="24" t="n"/>
      <c r="X456" s="24" t="n"/>
      <c r="Y456" s="24" t="n"/>
    </row>
    <row customHeight="1" ht="41.25" r="457" s="29">
      <c r="A457" s="24" t="n"/>
      <c r="B457" s="24" t="n"/>
      <c r="C457" s="24" t="n"/>
      <c r="D457" s="24" t="n"/>
      <c r="E457" s="84" t="n"/>
      <c r="F457" s="24" t="n"/>
      <c r="G457" s="24" t="n"/>
      <c r="H457" s="24" t="n"/>
      <c r="I457" s="24" t="n"/>
      <c r="J457" s="24" t="n"/>
      <c r="K457" s="24" t="n"/>
      <c r="L457" s="24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  <c r="Y457" s="24" t="n"/>
    </row>
    <row customHeight="1" ht="41.25" r="458" s="29">
      <c r="A458" s="24" t="n"/>
      <c r="B458" s="24" t="n"/>
      <c r="C458" s="24" t="n"/>
      <c r="D458" s="24" t="n"/>
      <c r="E458" s="84" t="n"/>
      <c r="F458" s="24" t="n"/>
      <c r="G458" s="24" t="n"/>
      <c r="H458" s="24" t="n"/>
      <c r="I458" s="24" t="n"/>
      <c r="J458" s="24" t="n"/>
      <c r="K458" s="24" t="n"/>
      <c r="L458" s="24" t="n"/>
      <c r="M458" s="24" t="n"/>
      <c r="N458" s="24" t="n"/>
      <c r="O458" s="24" t="n"/>
      <c r="P458" s="24" t="n"/>
      <c r="Q458" s="24" t="n"/>
      <c r="R458" s="24" t="n"/>
      <c r="S458" s="24" t="n"/>
      <c r="T458" s="24" t="n"/>
      <c r="U458" s="24" t="n"/>
      <c r="V458" s="24" t="n"/>
      <c r="W458" s="24" t="n"/>
      <c r="X458" s="24" t="n"/>
      <c r="Y458" s="24" t="n"/>
    </row>
    <row customHeight="1" ht="41.25" r="459" s="29">
      <c r="A459" s="24" t="n"/>
      <c r="B459" s="24" t="n"/>
      <c r="C459" s="24" t="n"/>
      <c r="D459" s="24" t="n"/>
      <c r="E459" s="84" t="n"/>
      <c r="F459" s="24" t="n"/>
      <c r="G459" s="24" t="n"/>
      <c r="H459" s="24" t="n"/>
      <c r="I459" s="24" t="n"/>
      <c r="J459" s="24" t="n"/>
      <c r="K459" s="24" t="n"/>
      <c r="L459" s="24" t="n"/>
      <c r="M459" s="24" t="n"/>
      <c r="N459" s="24" t="n"/>
      <c r="O459" s="24" t="n"/>
      <c r="P459" s="24" t="n"/>
      <c r="Q459" s="24" t="n"/>
      <c r="R459" s="24" t="n"/>
      <c r="S459" s="24" t="n"/>
      <c r="T459" s="24" t="n"/>
      <c r="U459" s="24" t="n"/>
      <c r="V459" s="24" t="n"/>
      <c r="W459" s="24" t="n"/>
      <c r="X459" s="24" t="n"/>
      <c r="Y459" s="24" t="n"/>
    </row>
    <row customHeight="1" ht="41.25" r="460" s="29">
      <c r="A460" s="24" t="n"/>
      <c r="B460" s="24" t="n"/>
      <c r="C460" s="24" t="n"/>
      <c r="D460" s="24" t="n"/>
      <c r="E460" s="84" t="n"/>
      <c r="F460" s="24" t="n"/>
      <c r="G460" s="24" t="n"/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  <c r="Y460" s="24" t="n"/>
    </row>
    <row customHeight="1" ht="41.25" r="461" s="29">
      <c r="A461" s="24" t="n"/>
      <c r="B461" s="24" t="n"/>
      <c r="C461" s="24" t="n"/>
      <c r="D461" s="24" t="n"/>
      <c r="E461" s="84" t="n"/>
      <c r="F461" s="24" t="n"/>
      <c r="G461" s="2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  <c r="Y461" s="24" t="n"/>
    </row>
    <row customHeight="1" ht="41.25" r="462" s="29">
      <c r="A462" s="24" t="n"/>
      <c r="B462" s="24" t="n"/>
      <c r="C462" s="24" t="n"/>
      <c r="D462" s="24" t="n"/>
      <c r="E462" s="84" t="n"/>
      <c r="F462" s="24" t="n"/>
      <c r="G462" s="24" t="n"/>
      <c r="H462" s="24" t="n"/>
      <c r="I462" s="24" t="n"/>
      <c r="J462" s="24" t="n"/>
      <c r="K462" s="24" t="n"/>
      <c r="L462" s="24" t="n"/>
      <c r="M462" s="24" t="n"/>
      <c r="N462" s="24" t="n"/>
      <c r="O462" s="24" t="n"/>
      <c r="P462" s="24" t="n"/>
      <c r="Q462" s="24" t="n"/>
      <c r="R462" s="24" t="n"/>
      <c r="S462" s="24" t="n"/>
      <c r="T462" s="24" t="n"/>
      <c r="U462" s="24" t="n"/>
      <c r="V462" s="24" t="n"/>
      <c r="W462" s="24" t="n"/>
      <c r="X462" s="24" t="n"/>
      <c r="Y462" s="24" t="n"/>
    </row>
    <row customHeight="1" ht="41.25" r="463" s="29">
      <c r="A463" s="24" t="n"/>
      <c r="B463" s="24" t="n"/>
      <c r="C463" s="24" t="n"/>
      <c r="D463" s="24" t="n"/>
      <c r="E463" s="84" t="n"/>
      <c r="F463" s="24" t="n"/>
      <c r="G463" s="24" t="n"/>
      <c r="H463" s="24" t="n"/>
      <c r="I463" s="24" t="n"/>
      <c r="J463" s="24" t="n"/>
      <c r="K463" s="24" t="n"/>
      <c r="L463" s="24" t="n"/>
      <c r="M463" s="24" t="n"/>
      <c r="N463" s="24" t="n"/>
      <c r="O463" s="24" t="n"/>
      <c r="P463" s="24" t="n"/>
      <c r="Q463" s="24" t="n"/>
      <c r="R463" s="24" t="n"/>
      <c r="S463" s="24" t="n"/>
      <c r="T463" s="24" t="n"/>
      <c r="U463" s="24" t="n"/>
      <c r="V463" s="24" t="n"/>
      <c r="W463" s="24" t="n"/>
      <c r="X463" s="24" t="n"/>
      <c r="Y463" s="24" t="n"/>
    </row>
    <row customHeight="1" ht="41.25" r="464" s="29">
      <c r="A464" s="24" t="n"/>
      <c r="B464" s="24" t="n"/>
      <c r="C464" s="24" t="n"/>
      <c r="D464" s="24" t="n"/>
      <c r="E464" s="84" t="n"/>
      <c r="F464" s="24" t="n"/>
      <c r="G464" s="24" t="n"/>
      <c r="H464" s="24" t="n"/>
      <c r="I464" s="24" t="n"/>
      <c r="J464" s="24" t="n"/>
      <c r="K464" s="24" t="n"/>
      <c r="L464" s="24" t="n"/>
      <c r="M464" s="24" t="n"/>
      <c r="N464" s="24" t="n"/>
      <c r="O464" s="24" t="n"/>
      <c r="P464" s="24" t="n"/>
      <c r="Q464" s="24" t="n"/>
      <c r="R464" s="24" t="n"/>
      <c r="S464" s="24" t="n"/>
      <c r="T464" s="24" t="n"/>
      <c r="U464" s="24" t="n"/>
      <c r="V464" s="24" t="n"/>
      <c r="W464" s="24" t="n"/>
      <c r="X464" s="24" t="n"/>
      <c r="Y464" s="24" t="n"/>
    </row>
    <row customHeight="1" ht="41.25" r="465" s="29">
      <c r="A465" s="24" t="n"/>
      <c r="B465" s="24" t="n"/>
      <c r="C465" s="24" t="n"/>
      <c r="D465" s="24" t="n"/>
      <c r="E465" s="84" t="n"/>
      <c r="F465" s="24" t="n"/>
      <c r="G465" s="24" t="n"/>
      <c r="H465" s="24" t="n"/>
      <c r="I465" s="24" t="n"/>
      <c r="J465" s="24" t="n"/>
      <c r="K465" s="24" t="n"/>
      <c r="L465" s="24" t="n"/>
      <c r="M465" s="24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  <c r="Y465" s="24" t="n"/>
    </row>
    <row customHeight="1" ht="41.25" r="466" s="29">
      <c r="A466" s="24" t="n"/>
      <c r="B466" s="24" t="n"/>
      <c r="C466" s="24" t="n"/>
      <c r="D466" s="24" t="n"/>
      <c r="E466" s="84" t="n"/>
      <c r="F466" s="24" t="n"/>
      <c r="G466" s="24" t="n"/>
      <c r="H466" s="24" t="n"/>
      <c r="I466" s="24" t="n"/>
      <c r="J466" s="24" t="n"/>
      <c r="K466" s="24" t="n"/>
      <c r="L466" s="24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  <c r="Y466" s="24" t="n"/>
    </row>
    <row customHeight="1" ht="41.25" r="467" s="29">
      <c r="A467" s="24" t="n"/>
      <c r="B467" s="24" t="n"/>
      <c r="C467" s="24" t="n"/>
      <c r="D467" s="24" t="n"/>
      <c r="E467" s="84" t="n"/>
      <c r="F467" s="24" t="n"/>
      <c r="G467" s="24" t="n"/>
      <c r="H467" s="24" t="n"/>
      <c r="I467" s="24" t="n"/>
      <c r="J467" s="24" t="n"/>
      <c r="K467" s="24" t="n"/>
      <c r="L467" s="24" t="n"/>
      <c r="M467" s="24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  <c r="Y467" s="24" t="n"/>
    </row>
    <row customHeight="1" ht="41.25" r="468" s="29">
      <c r="A468" s="24" t="n"/>
      <c r="B468" s="24" t="n"/>
      <c r="C468" s="24" t="n"/>
      <c r="D468" s="24" t="n"/>
      <c r="E468" s="84" t="n"/>
      <c r="F468" s="24" t="n"/>
      <c r="G468" s="24" t="n"/>
      <c r="H468" s="24" t="n"/>
      <c r="I468" s="24" t="n"/>
      <c r="J468" s="24" t="n"/>
      <c r="K468" s="24" t="n"/>
      <c r="L468" s="24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  <c r="Y468" s="24" t="n"/>
    </row>
    <row customHeight="1" ht="41.25" r="469" s="29">
      <c r="A469" s="24" t="n"/>
      <c r="B469" s="24" t="n"/>
      <c r="C469" s="24" t="n"/>
      <c r="D469" s="24" t="n"/>
      <c r="E469" s="84" t="n"/>
      <c r="F469" s="24" t="n"/>
      <c r="G469" s="24" t="n"/>
      <c r="H469" s="24" t="n"/>
      <c r="I469" s="24" t="n"/>
      <c r="J469" s="24" t="n"/>
      <c r="K469" s="24" t="n"/>
      <c r="L469" s="24" t="n"/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  <c r="Y469" s="24" t="n"/>
    </row>
    <row customHeight="1" ht="41.25" r="470" s="29">
      <c r="A470" s="24" t="n"/>
      <c r="B470" s="24" t="n"/>
      <c r="C470" s="24" t="n"/>
      <c r="D470" s="24" t="n"/>
      <c r="E470" s="84" t="n"/>
      <c r="F470" s="24" t="n"/>
      <c r="G470" s="24" t="n"/>
      <c r="H470" s="24" t="n"/>
      <c r="I470" s="24" t="n"/>
      <c r="J470" s="24" t="n"/>
      <c r="K470" s="24" t="n"/>
      <c r="L470" s="24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  <c r="Y470" s="24" t="n"/>
    </row>
    <row customHeight="1" ht="41.25" r="471" s="29">
      <c r="A471" s="24" t="n"/>
      <c r="B471" s="24" t="n"/>
      <c r="C471" s="24" t="n"/>
      <c r="D471" s="24" t="n"/>
      <c r="E471" s="84" t="n"/>
      <c r="F471" s="24" t="n"/>
      <c r="G471" s="2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  <c r="Y471" s="24" t="n"/>
    </row>
    <row customHeight="1" ht="41.25" r="472" s="29">
      <c r="A472" s="24" t="n"/>
      <c r="B472" s="24" t="n"/>
      <c r="C472" s="24" t="n"/>
      <c r="D472" s="24" t="n"/>
      <c r="E472" s="84" t="n"/>
      <c r="F472" s="24" t="n"/>
      <c r="G472" s="24" t="n"/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  <c r="Y472" s="24" t="n"/>
    </row>
    <row customHeight="1" ht="41.25" r="473" s="29">
      <c r="A473" s="24" t="n"/>
      <c r="B473" s="24" t="n"/>
      <c r="C473" s="24" t="n"/>
      <c r="D473" s="24" t="n"/>
      <c r="E473" s="84" t="n"/>
      <c r="F473" s="24" t="n"/>
      <c r="G473" s="2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  <c r="Y473" s="24" t="n"/>
    </row>
    <row customHeight="1" ht="41.25" r="474" s="29">
      <c r="A474" s="24" t="n"/>
      <c r="B474" s="24" t="n"/>
      <c r="C474" s="24" t="n"/>
      <c r="D474" s="24" t="n"/>
      <c r="E474" s="84" t="n"/>
      <c r="F474" s="24" t="n"/>
      <c r="G474" s="24" t="n"/>
      <c r="H474" s="24" t="n"/>
      <c r="I474" s="24" t="n"/>
      <c r="J474" s="24" t="n"/>
      <c r="K474" s="24" t="n"/>
      <c r="L474" s="24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  <c r="Y474" s="24" t="n"/>
    </row>
    <row customHeight="1" ht="41.25" r="475" s="29">
      <c r="A475" s="24" t="n"/>
      <c r="B475" s="24" t="n"/>
      <c r="C475" s="24" t="n"/>
      <c r="D475" s="24" t="n"/>
      <c r="E475" s="84" t="n"/>
      <c r="F475" s="24" t="n"/>
      <c r="G475" s="24" t="n"/>
      <c r="H475" s="24" t="n"/>
      <c r="I475" s="24" t="n"/>
      <c r="J475" s="24" t="n"/>
      <c r="K475" s="24" t="n"/>
      <c r="L475" s="24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  <c r="Y475" s="24" t="n"/>
    </row>
    <row customHeight="1" ht="41.25" r="476" s="29">
      <c r="A476" s="24" t="n"/>
      <c r="B476" s="24" t="n"/>
      <c r="C476" s="24" t="n"/>
      <c r="D476" s="24" t="n"/>
      <c r="E476" s="84" t="n"/>
      <c r="F476" s="24" t="n"/>
      <c r="G476" s="24" t="n"/>
      <c r="H476" s="24" t="n"/>
      <c r="I476" s="24" t="n"/>
      <c r="J476" s="24" t="n"/>
      <c r="K476" s="24" t="n"/>
      <c r="L476" s="24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  <c r="Y476" s="24" t="n"/>
    </row>
    <row customHeight="1" ht="41.25" r="477" s="29">
      <c r="A477" s="24" t="n"/>
      <c r="B477" s="24" t="n"/>
      <c r="C477" s="24" t="n"/>
      <c r="D477" s="24" t="n"/>
      <c r="E477" s="84" t="n"/>
      <c r="F477" s="24" t="n"/>
      <c r="G477" s="24" t="n"/>
      <c r="H477" s="24" t="n"/>
      <c r="I477" s="24" t="n"/>
      <c r="J477" s="24" t="n"/>
      <c r="K477" s="24" t="n"/>
      <c r="L477" s="24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  <c r="Y477" s="24" t="n"/>
    </row>
    <row customHeight="1" ht="41.25" r="478" s="29">
      <c r="A478" s="24" t="n"/>
      <c r="B478" s="24" t="n"/>
      <c r="C478" s="24" t="n"/>
      <c r="D478" s="24" t="n"/>
      <c r="E478" s="84" t="n"/>
      <c r="F478" s="24" t="n"/>
      <c r="G478" s="24" t="n"/>
      <c r="H478" s="24" t="n"/>
      <c r="I478" s="24" t="n"/>
      <c r="J478" s="24" t="n"/>
      <c r="K478" s="24" t="n"/>
      <c r="L478" s="24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  <c r="Y478" s="24" t="n"/>
    </row>
  </sheetData>
  <mergeCells count="181">
    <mergeCell ref="B177:D177"/>
    <mergeCell ref="B164:D164"/>
    <mergeCell ref="B180:C180"/>
    <mergeCell ref="B179:D179"/>
    <mergeCell ref="B150:D150"/>
    <mergeCell ref="B183:D183"/>
    <mergeCell ref="B184:D184"/>
    <mergeCell ref="B181:D181"/>
    <mergeCell ref="B151:D151"/>
    <mergeCell ref="B147:D147"/>
    <mergeCell ref="B182:D182"/>
    <mergeCell ref="B178:D178"/>
    <mergeCell ref="B246:D246"/>
    <mergeCell ref="B247:D247"/>
    <mergeCell ref="B235:D235"/>
    <mergeCell ref="B236:D236"/>
    <mergeCell ref="B264:D264"/>
    <mergeCell ref="B261:D261"/>
    <mergeCell ref="B263:D263"/>
    <mergeCell ref="B262:D262"/>
    <mergeCell ref="B260:D260"/>
    <mergeCell ref="B243:D243"/>
    <mergeCell ref="B244:D244"/>
    <mergeCell ref="B248:C248"/>
    <mergeCell ref="B245:D245"/>
    <mergeCell ref="B232:D232"/>
    <mergeCell ref="B234:D234"/>
    <mergeCell ref="B233:D233"/>
    <mergeCell ref="B250:D250"/>
    <mergeCell ref="B252:D252"/>
    <mergeCell ref="B251:D251"/>
    <mergeCell ref="B249:D249"/>
    <mergeCell ref="B253:D253"/>
    <mergeCell ref="B269:D269"/>
    <mergeCell ref="B270:D270"/>
    <mergeCell ref="B265:C265"/>
    <mergeCell ref="B266:D266"/>
    <mergeCell ref="B267:D267"/>
    <mergeCell ref="B268:D268"/>
    <mergeCell ref="B277:D277"/>
    <mergeCell ref="B278:D278"/>
    <mergeCell ref="B279:D279"/>
    <mergeCell ref="B165:D165"/>
    <mergeCell ref="B168:D168"/>
    <mergeCell ref="B217:D217"/>
    <mergeCell ref="B219:D219"/>
    <mergeCell ref="B218:D218"/>
    <mergeCell ref="B226:D226"/>
    <mergeCell ref="B227:D227"/>
    <mergeCell ref="B229:D229"/>
    <mergeCell ref="B230:D230"/>
    <mergeCell ref="B212:D212"/>
    <mergeCell ref="B211:D211"/>
    <mergeCell ref="B209:D209"/>
    <mergeCell ref="B198:D198"/>
    <mergeCell ref="B194:D194"/>
    <mergeCell ref="B199:D199"/>
    <mergeCell ref="B214:C214"/>
    <mergeCell ref="B210:D210"/>
    <mergeCell ref="B215:D215"/>
    <mergeCell ref="B216:D216"/>
    <mergeCell ref="B231:C231"/>
    <mergeCell ref="B228:D228"/>
    <mergeCell ref="B213:D213"/>
    <mergeCell ref="B31:D31"/>
    <mergeCell ref="B22:D22"/>
    <mergeCell ref="B23:D23"/>
    <mergeCell ref="B29:D29"/>
    <mergeCell ref="B28:D28"/>
    <mergeCell ref="B26:D26"/>
    <mergeCell ref="B27:C27"/>
    <mergeCell ref="B75:D75"/>
    <mergeCell ref="B73:D73"/>
    <mergeCell ref="B74:D74"/>
    <mergeCell ref="B65:D65"/>
    <mergeCell ref="B66:D66"/>
    <mergeCell ref="B43:D43"/>
    <mergeCell ref="B48:D48"/>
    <mergeCell ref="B47:D47"/>
    <mergeCell ref="B46:D46"/>
    <mergeCell ref="B56:D56"/>
    <mergeCell ref="B49:D49"/>
    <mergeCell ref="B91:D91"/>
    <mergeCell ref="B93:D93"/>
    <mergeCell ref="B90:D90"/>
    <mergeCell ref="B94:D94"/>
    <mergeCell ref="B8:D8"/>
    <mergeCell ref="C6:D6"/>
    <mergeCell ref="B110:D110"/>
    <mergeCell ref="B109:D109"/>
    <mergeCell ref="B78:C78"/>
    <mergeCell ref="B64:D64"/>
    <mergeCell ref="B108:D108"/>
    <mergeCell ref="B107:D107"/>
    <mergeCell ref="B80:D80"/>
    <mergeCell ref="B81:D81"/>
    <mergeCell ref="B97:D97"/>
    <mergeCell ref="B95:C95"/>
    <mergeCell ref="B96:D96"/>
    <mergeCell ref="B100:D100"/>
    <mergeCell ref="B98:D98"/>
    <mergeCell ref="B79:D79"/>
    <mergeCell ref="B83:D83"/>
    <mergeCell ref="B82:D82"/>
    <mergeCell ref="B32:D32"/>
    <mergeCell ref="B30:D30"/>
    <mergeCell ref="B9:D9"/>
    <mergeCell ref="B14:D14"/>
    <mergeCell ref="B15:D15"/>
    <mergeCell ref="B10:C10"/>
    <mergeCell ref="B11:D11"/>
    <mergeCell ref="B12:D12"/>
    <mergeCell ref="B13:D13"/>
    <mergeCell ref="B25:D25"/>
    <mergeCell ref="B24:D24"/>
    <mergeCell ref="B62:D62"/>
    <mergeCell ref="B61:C61"/>
    <mergeCell ref="B44:C44"/>
    <mergeCell ref="B45:D45"/>
    <mergeCell ref="B58:D58"/>
    <mergeCell ref="B60:D60"/>
    <mergeCell ref="B59:D59"/>
    <mergeCell ref="B57:D57"/>
    <mergeCell ref="B63:D63"/>
    <mergeCell ref="B128:D128"/>
    <mergeCell ref="B129:C129"/>
    <mergeCell ref="B131:D131"/>
    <mergeCell ref="B130:D130"/>
    <mergeCell ref="B116:D116"/>
    <mergeCell ref="B124:D124"/>
    <mergeCell ref="B132:D132"/>
    <mergeCell ref="B134:D134"/>
    <mergeCell ref="B133:D133"/>
    <mergeCell ref="B117:D117"/>
    <mergeCell ref="B127:D127"/>
    <mergeCell ref="C3:D3"/>
    <mergeCell ref="C5:D5"/>
    <mergeCell ref="B92:D92"/>
    <mergeCell ref="B99:D99"/>
    <mergeCell ref="B77:D77"/>
    <mergeCell ref="B76:D76"/>
    <mergeCell ref="B39:D39"/>
    <mergeCell ref="B40:D40"/>
    <mergeCell ref="B41:D41"/>
    <mergeCell ref="B42:D42"/>
    <mergeCell ref="C2:D2"/>
    <mergeCell ref="C1:D1"/>
    <mergeCell ref="B115:D115"/>
    <mergeCell ref="B111:D111"/>
    <mergeCell ref="B113:D113"/>
    <mergeCell ref="B114:D114"/>
    <mergeCell ref="B112:C112"/>
    <mergeCell ref="B125:D125"/>
    <mergeCell ref="B126:D126"/>
    <mergeCell ref="B159:D159"/>
    <mergeCell ref="B162:D162"/>
    <mergeCell ref="B160:D160"/>
    <mergeCell ref="B161:D161"/>
    <mergeCell ref="B163:C163"/>
    <mergeCell ref="B158:D158"/>
    <mergeCell ref="B142:D142"/>
    <mergeCell ref="B141:D141"/>
    <mergeCell ref="B144:D144"/>
    <mergeCell ref="B145:D145"/>
    <mergeCell ref="B146:C146"/>
    <mergeCell ref="B143:D143"/>
    <mergeCell ref="B148:D148"/>
    <mergeCell ref="B149:D149"/>
    <mergeCell ref="B166:D166"/>
    <mergeCell ref="B167:D167"/>
    <mergeCell ref="B175:D175"/>
    <mergeCell ref="B176:D176"/>
    <mergeCell ref="B195:D195"/>
    <mergeCell ref="B196:D196"/>
    <mergeCell ref="B185:D185"/>
    <mergeCell ref="B193:D193"/>
    <mergeCell ref="B192:D192"/>
    <mergeCell ref="B197:C197"/>
    <mergeCell ref="B201:D201"/>
    <mergeCell ref="B202:D202"/>
    <mergeCell ref="B200:D200"/>
  </mergeCells>
  <pageMargins bottom="0.75" footer="0" header="0" left="0.7" right="0.7" top="0.75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519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8.75"/>
    <col customWidth="1" max="2" min="2" style="29" width="36.88"/>
    <col customWidth="1" max="3" min="3" style="29" width="3.25"/>
    <col customWidth="1" max="14" min="4" style="29" width="7.88"/>
    <col customWidth="1" max="24" min="15" style="29" width="7"/>
  </cols>
  <sheetData>
    <row customHeight="1" ht="99.75" r="1" s="29">
      <c r="A1" s="74" t="inlineStr">
        <is>
          <t xml:space="preserve"> </t>
        </is>
      </c>
      <c r="D1" s="88" t="n">
        <v>4</v>
      </c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</row>
    <row customHeight="1" ht="67.5" r="2" s="29">
      <c r="A2" s="90" t="inlineStr">
        <is>
          <t xml:space="preserve">澎湖縣政府獎狀 </t>
        </is>
      </c>
      <c r="D2" s="88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</row>
    <row customHeight="1" ht="27.75" r="3" s="29">
      <c r="A3" s="91">
        <f>'設定'!$B$4</f>
        <v/>
      </c>
      <c r="C3" s="92" t="n"/>
      <c r="D3" s="88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</row>
    <row customHeight="1" ht="19.5" r="4" s="29">
      <c r="A4" s="74" t="n"/>
      <c r="D4" s="88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</row>
    <row customHeight="1" ht="41.25" r="5" s="29">
      <c r="A5" s="93">
        <f>"澎湖縣"&amp;'設定'!$B$2&amp;"年度全縣兒童溜冰比賽"</f>
        <v/>
      </c>
      <c r="D5" s="88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</row>
    <row customHeight="1" ht="19.5" r="6" s="29">
      <c r="A6" s="94" t="n"/>
      <c r="D6" s="88" t="n"/>
      <c r="E6" s="2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</row>
    <row customHeight="1" ht="41.25" r="7" s="29">
      <c r="A7" s="93" t="inlineStr">
        <is>
          <t>優秀選手</t>
        </is>
      </c>
      <c r="D7" s="88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</row>
    <row customHeight="1" ht="19.5" r="8" s="29">
      <c r="A8" s="74" t="n"/>
      <c r="D8" s="88" t="n"/>
      <c r="E8" s="24" t="n"/>
      <c r="F8" s="24" t="n"/>
      <c r="G8" s="24" t="n"/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</row>
    <row customHeight="1" ht="34.5" r="9" s="29">
      <c r="A9" s="95" t="inlineStr">
        <is>
          <t>組別：</t>
        </is>
      </c>
      <c r="B9" s="96">
        <f>'成績單(橫)'!$A$2</f>
        <v/>
      </c>
      <c r="C9" s="96" t="n"/>
      <c r="D9" s="88" t="n"/>
      <c r="E9" s="24" t="n"/>
      <c r="F9" s="24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</row>
    <row customHeight="1" ht="34.5" r="10" s="29">
      <c r="A10" s="95" t="inlineStr">
        <is>
          <t>學校：</t>
        </is>
      </c>
      <c r="B10" s="96">
        <f ref="B10" t="array">INDEX('成績單(橫)'!C:C,D1)</f>
        <v/>
      </c>
      <c r="C10" s="96" t="n"/>
      <c r="D10" s="88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</row>
    <row customHeight="1" ht="34.5" r="11" s="29">
      <c r="A11" s="95" t="inlineStr">
        <is>
          <t>姓名：</t>
        </is>
      </c>
      <c r="B11" s="96">
        <f ref="B11" t="array">INDEX('成績單(橫)'!D:D,D1)</f>
        <v/>
      </c>
      <c r="C11" s="96" t="n"/>
      <c r="D11" s="88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</row>
    <row customHeight="1" ht="34.5" r="12" s="29">
      <c r="A12" s="95" t="inlineStr">
        <is>
          <t>名次：</t>
        </is>
      </c>
      <c r="B12" s="97">
        <f ref="B12" t="array">INDEX('成績單(橫)'!A:A,D1)</f>
        <v/>
      </c>
      <c r="C12" s="96" t="n"/>
      <c r="D12" s="88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</row>
    <row customHeight="1" ht="34.5" r="13" s="29">
      <c r="A13" s="95" t="inlineStr">
        <is>
          <t>成績：</t>
        </is>
      </c>
      <c r="B13" s="100">
        <f ref="B13" t="array">INDEX('成績單(橫)'!E:E,D1)</f>
        <v/>
      </c>
      <c r="C13" s="97" t="n"/>
      <c r="D13" s="88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</row>
    <row customHeight="1" ht="159.75" r="14" s="29">
      <c r="A14" s="98" t="n"/>
      <c r="D14" s="88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</row>
    <row customHeight="1" ht="41.25" r="15" s="29">
      <c r="A15" s="99">
        <f>"中 華 民 國　"&amp;'設定'!$B$2&amp;"　年　"&amp;'設定'!$C$2&amp;"　月　"&amp;'設定'!$D$2&amp;"　日"</f>
        <v/>
      </c>
      <c r="D15" s="88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</row>
    <row customHeight="1" ht="39.75" r="16" s="29">
      <c r="A16" s="99" t="n"/>
      <c r="D16" s="88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</row>
    <row customHeight="1" ht="99.75" r="17" s="29">
      <c r="A17" s="74" t="inlineStr">
        <is>
          <t xml:space="preserve"> </t>
        </is>
      </c>
      <c r="D17" s="88" t="n">
        <v>5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</row>
    <row customHeight="1" ht="67.5" r="18" s="29">
      <c r="A18" s="90" t="inlineStr">
        <is>
          <t xml:space="preserve">澎湖縣政府獎狀 </t>
        </is>
      </c>
      <c r="D18" s="88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</row>
    <row customHeight="1" ht="27.75" r="19" s="29">
      <c r="A19" s="91">
        <f>A3</f>
        <v/>
      </c>
      <c r="C19" s="92" t="n"/>
      <c r="D19" s="88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</row>
    <row customHeight="1" ht="19.5" r="20" s="29">
      <c r="A20" s="74" t="n"/>
      <c r="D20" s="88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</row>
    <row customHeight="1" ht="41.25" r="21" s="29">
      <c r="A21" s="93">
        <f>"澎湖縣"&amp;'設定'!$B$2&amp;"年度全縣兒童溜冰比賽"</f>
        <v/>
      </c>
      <c r="D21" s="88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</row>
    <row customHeight="1" ht="19.5" r="22" s="29">
      <c r="A22" s="94" t="n"/>
      <c r="D22" s="88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</row>
    <row customHeight="1" ht="41.25" r="23" s="29">
      <c r="A23" s="93" t="inlineStr">
        <is>
          <t>優秀選手</t>
        </is>
      </c>
      <c r="D23" s="88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</row>
    <row customHeight="1" ht="19.5" r="24" s="29">
      <c r="A24" s="74" t="n"/>
      <c r="D24" s="88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</row>
    <row customHeight="1" ht="34.5" r="25" s="29">
      <c r="A25" s="95" t="inlineStr">
        <is>
          <t>組別：</t>
        </is>
      </c>
      <c r="B25" s="96">
        <f>'成績單(橫)'!$A$2</f>
        <v/>
      </c>
      <c r="C25" s="96" t="n"/>
      <c r="D25" s="88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</row>
    <row customHeight="1" ht="34.5" r="26" s="29">
      <c r="A26" s="95" t="inlineStr">
        <is>
          <t>學校：</t>
        </is>
      </c>
      <c r="B26" s="96">
        <f ref="B26" t="array">INDEX('成績單(橫)'!C:C,D17)</f>
        <v/>
      </c>
      <c r="C26" s="96" t="n"/>
      <c r="D26" s="88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</row>
    <row customHeight="1" ht="34.5" r="27" s="29">
      <c r="A27" s="95" t="inlineStr">
        <is>
          <t>姓名：</t>
        </is>
      </c>
      <c r="B27" s="96">
        <f ref="B27" t="array">INDEX('成績單(橫)'!D:D,D17)</f>
        <v/>
      </c>
      <c r="C27" s="96" t="n"/>
      <c r="D27" s="88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</row>
    <row customHeight="1" ht="34.5" r="28" s="29">
      <c r="A28" s="95" t="inlineStr">
        <is>
          <t>名次：</t>
        </is>
      </c>
      <c r="B28" s="97">
        <f ref="B28" t="array">INDEX('成績單(橫)'!A:A,D17)</f>
        <v/>
      </c>
      <c r="C28" s="96" t="n"/>
      <c r="D28" s="88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</row>
    <row customHeight="1" ht="34.5" r="29" s="29">
      <c r="A29" s="95" t="inlineStr">
        <is>
          <t>成績：</t>
        </is>
      </c>
      <c r="B29" s="100">
        <f ref="B29" t="array">INDEX('成績單(橫)'!E:E,D17)</f>
        <v/>
      </c>
      <c r="C29" s="97" t="n"/>
      <c r="D29" s="88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</row>
    <row customHeight="1" ht="159.75" r="30" s="29">
      <c r="A30" s="98" t="n"/>
      <c r="D30" s="88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</row>
    <row customHeight="1" ht="41.25" r="31" s="29">
      <c r="A31" s="99">
        <f>"中 華 民 國　"&amp;'設定'!$B$2&amp;"　年　"&amp;'設定'!$C$2&amp;"　月　"&amp;'設定'!$D$2&amp;"　日"</f>
        <v/>
      </c>
      <c r="D31" s="88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</row>
    <row customHeight="1" ht="39.75" r="32" s="29">
      <c r="A32" s="99" t="n"/>
      <c r="D32" s="88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</row>
    <row customHeight="1" ht="99.75" r="33" s="29">
      <c r="A33" s="74" t="inlineStr">
        <is>
          <t xml:space="preserve"> </t>
        </is>
      </c>
      <c r="D33" s="88" t="n">
        <v>6</v>
      </c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</row>
    <row customHeight="1" ht="67.5" r="34" s="29">
      <c r="A34" s="90" t="inlineStr">
        <is>
          <t xml:space="preserve">澎湖縣政府獎狀 </t>
        </is>
      </c>
      <c r="D34" s="88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</row>
    <row customHeight="1" ht="27.75" r="35" s="29">
      <c r="A35" s="91">
        <f>A19</f>
        <v/>
      </c>
      <c r="C35" s="92" t="n"/>
      <c r="D35" s="88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</row>
    <row customHeight="1" ht="19.5" r="36" s="29">
      <c r="A36" s="74" t="n"/>
      <c r="D36" s="88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</row>
    <row customHeight="1" ht="41.25" r="37" s="29">
      <c r="A37" s="93">
        <f>"澎湖縣"&amp;'設定'!$B$2&amp;"年度全縣兒童溜冰比賽"</f>
        <v/>
      </c>
      <c r="D37" s="88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</row>
    <row customHeight="1" ht="19.5" r="38" s="29">
      <c r="A38" s="94" t="n"/>
      <c r="D38" s="88" t="n"/>
      <c r="E38" s="24" t="n"/>
      <c r="F38" s="24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</row>
    <row customHeight="1" ht="41.25" r="39" s="29">
      <c r="A39" s="93" t="inlineStr">
        <is>
          <t>優秀選手</t>
        </is>
      </c>
      <c r="D39" s="88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</row>
    <row customHeight="1" ht="19.5" r="40" s="29">
      <c r="A40" s="74" t="n"/>
      <c r="D40" s="88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</row>
    <row customHeight="1" ht="34.5" r="41" s="29">
      <c r="A41" s="95" t="inlineStr">
        <is>
          <t>組別：</t>
        </is>
      </c>
      <c r="B41" s="96">
        <f>'成績單(橫)'!$A$2</f>
        <v/>
      </c>
      <c r="C41" s="96" t="n"/>
      <c r="D41" s="88" t="n"/>
      <c r="E41" s="24" t="n"/>
      <c r="F41" s="24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</row>
    <row customHeight="1" ht="34.5" r="42" s="29">
      <c r="A42" s="95" t="inlineStr">
        <is>
          <t>學校：</t>
        </is>
      </c>
      <c r="B42" s="96">
        <f ref="B42" t="array">INDEX('成績單(橫)'!C:C,D33)</f>
        <v/>
      </c>
      <c r="C42" s="96" t="n"/>
      <c r="D42" s="88" t="n"/>
      <c r="E42" s="24" t="n"/>
      <c r="F42" s="24" t="n"/>
      <c r="G42" s="24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</row>
    <row customHeight="1" ht="34.5" r="43" s="29">
      <c r="A43" s="95" t="inlineStr">
        <is>
          <t>姓名：</t>
        </is>
      </c>
      <c r="B43" s="96">
        <f ref="B43" t="array">INDEX('成績單(橫)'!D:D,D33)</f>
        <v/>
      </c>
      <c r="C43" s="96" t="n"/>
      <c r="D43" s="88" t="n"/>
      <c r="E43" s="24" t="n"/>
      <c r="F43" s="24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</row>
    <row customHeight="1" ht="34.5" r="44" s="29">
      <c r="A44" s="95" t="inlineStr">
        <is>
          <t>名次：</t>
        </is>
      </c>
      <c r="B44" s="97">
        <f ref="B44" t="array">INDEX('成績單(橫)'!A:A,D33)</f>
        <v/>
      </c>
      <c r="C44" s="96" t="n"/>
      <c r="D44" s="88" t="n"/>
      <c r="E44" s="24" t="n"/>
      <c r="F44" s="24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</row>
    <row customHeight="1" ht="34.5" r="45" s="29">
      <c r="A45" s="95" t="inlineStr">
        <is>
          <t>成績：</t>
        </is>
      </c>
      <c r="B45" s="100">
        <f ref="B45" t="array">INDEX('成績單(橫)'!E:E,D33)</f>
        <v/>
      </c>
      <c r="C45" s="97" t="n"/>
      <c r="D45" s="88" t="n"/>
      <c r="E45" s="24" t="n"/>
      <c r="F45" s="24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</row>
    <row customHeight="1" ht="159.75" r="46" s="29">
      <c r="A46" s="98" t="n"/>
      <c r="D46" s="88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</row>
    <row customHeight="1" ht="41.25" r="47" s="29">
      <c r="A47" s="99">
        <f>"中 華 民 國　"&amp;'設定'!$B$2&amp;"　年　"&amp;'設定'!$C$2&amp;"　月　"&amp;'設定'!$D$2&amp;"　日"</f>
        <v/>
      </c>
      <c r="D47" s="88" t="n"/>
      <c r="E47" s="24" t="n"/>
      <c r="F47" s="24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</row>
    <row customHeight="1" ht="39.75" r="48" s="29">
      <c r="A48" s="99" t="n"/>
      <c r="D48" s="88" t="n"/>
      <c r="E48" s="24" t="n"/>
      <c r="F48" s="24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</row>
    <row customHeight="1" ht="99.75" r="49" s="29">
      <c r="A49" s="74" t="inlineStr">
        <is>
          <t xml:space="preserve"> </t>
        </is>
      </c>
      <c r="D49" s="88" t="n">
        <v>7</v>
      </c>
      <c r="E49" s="24" t="n"/>
      <c r="F49" s="24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</row>
    <row customHeight="1" ht="67.5" r="50" s="29">
      <c r="A50" s="90" t="inlineStr">
        <is>
          <t xml:space="preserve">澎湖縣政府獎狀 </t>
        </is>
      </c>
      <c r="D50" s="88" t="n"/>
      <c r="E50" s="24" t="n"/>
      <c r="F50" s="24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</row>
    <row customHeight="1" ht="27.75" r="51" s="29">
      <c r="A51" s="91">
        <f>A35</f>
        <v/>
      </c>
      <c r="C51" s="92" t="n"/>
      <c r="D51" s="88" t="n"/>
      <c r="E51" s="24" t="n"/>
      <c r="F51" s="24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</row>
    <row customHeight="1" ht="19.5" r="52" s="29">
      <c r="A52" s="74" t="n"/>
      <c r="D52" s="88" t="n"/>
      <c r="E52" s="24" t="n"/>
      <c r="F52" s="24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</row>
    <row customHeight="1" ht="41.25" r="53" s="29">
      <c r="A53" s="93">
        <f>"澎湖縣"&amp;'設定'!$B$2&amp;"年度全縣兒童溜冰比賽"</f>
        <v/>
      </c>
      <c r="D53" s="88" t="n"/>
      <c r="E53" s="24" t="n"/>
      <c r="F53" s="24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</row>
    <row customHeight="1" ht="19.5" r="54" s="29">
      <c r="A54" s="94" t="n"/>
      <c r="D54" s="88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</row>
    <row customHeight="1" ht="41.25" r="55" s="29">
      <c r="A55" s="93" t="inlineStr">
        <is>
          <t>優秀選手</t>
        </is>
      </c>
      <c r="D55" s="88" t="n"/>
      <c r="E55" s="24" t="n"/>
      <c r="F55" s="24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</row>
    <row customHeight="1" ht="19.5" r="56" s="29">
      <c r="A56" s="74" t="n"/>
      <c r="D56" s="88" t="n"/>
      <c r="E56" s="24" t="n"/>
      <c r="F56" s="24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</row>
    <row customHeight="1" ht="34.5" r="57" s="29">
      <c r="A57" s="95" t="inlineStr">
        <is>
          <t>組別：</t>
        </is>
      </c>
      <c r="B57" s="96">
        <f>'成績單(橫)'!$A$2</f>
        <v/>
      </c>
      <c r="C57" s="96" t="n"/>
      <c r="D57" s="88" t="n"/>
      <c r="E57" s="24" t="n"/>
      <c r="F57" s="24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</row>
    <row customHeight="1" ht="34.5" r="58" s="29">
      <c r="A58" s="95" t="inlineStr">
        <is>
          <t>學校：</t>
        </is>
      </c>
      <c r="B58" s="96">
        <f ref="B58" t="array">INDEX('成績單(橫)'!C:C,D49)</f>
        <v/>
      </c>
      <c r="C58" s="96" t="n"/>
      <c r="D58" s="88" t="n"/>
      <c r="E58" s="24" t="n"/>
      <c r="F58" s="24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</row>
    <row customHeight="1" ht="34.5" r="59" s="29">
      <c r="A59" s="95" t="inlineStr">
        <is>
          <t>姓名：</t>
        </is>
      </c>
      <c r="B59" s="96">
        <f ref="B59" t="array">INDEX('成績單(橫)'!D:D,D49)</f>
        <v/>
      </c>
      <c r="C59" s="96" t="n"/>
      <c r="D59" s="88" t="n"/>
      <c r="E59" s="24" t="n"/>
      <c r="F59" s="24" t="n"/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</row>
    <row customHeight="1" ht="34.5" r="60" s="29">
      <c r="A60" s="95" t="inlineStr">
        <is>
          <t>名次：</t>
        </is>
      </c>
      <c r="B60" s="97">
        <f ref="B60" t="array">INDEX('成績單(橫)'!A:A,D49)</f>
        <v/>
      </c>
      <c r="C60" s="96" t="n"/>
      <c r="D60" s="88" t="n"/>
      <c r="E60" s="24" t="n"/>
      <c r="F60" s="24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</row>
    <row customHeight="1" ht="34.5" r="61" s="29">
      <c r="A61" s="95" t="inlineStr">
        <is>
          <t>成績：</t>
        </is>
      </c>
      <c r="B61" s="100">
        <f ref="B61" t="array">INDEX('成績單(橫)'!E:E,D49)</f>
        <v/>
      </c>
      <c r="C61" s="97" t="n"/>
      <c r="D61" s="88" t="n"/>
      <c r="E61" s="24" t="n"/>
      <c r="F61" s="24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</row>
    <row customHeight="1" ht="159.75" r="62" s="29">
      <c r="A62" s="98" t="n"/>
      <c r="D62" s="88" t="n"/>
      <c r="E62" s="24" t="n"/>
      <c r="F62" s="24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</row>
    <row customHeight="1" ht="41.25" r="63" s="29">
      <c r="A63" s="99">
        <f>"中 華 民 國　"&amp;'設定'!$B$2&amp;"　年　"&amp;'設定'!$C$2&amp;"　月　"&amp;'設定'!$D$2&amp;"　日"</f>
        <v/>
      </c>
      <c r="D63" s="88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</row>
    <row customHeight="1" ht="39.75" r="64" s="29">
      <c r="A64" s="99" t="n"/>
      <c r="D64" s="88" t="n"/>
      <c r="E64" s="24" t="n"/>
      <c r="F64" s="24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</row>
    <row customHeight="1" ht="99.75" r="65" s="29">
      <c r="A65" s="74" t="inlineStr">
        <is>
          <t xml:space="preserve"> </t>
        </is>
      </c>
      <c r="D65" s="88" t="n">
        <v>8</v>
      </c>
      <c r="E65" s="24" t="n"/>
      <c r="F65" s="24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</row>
    <row customHeight="1" ht="67.5" r="66" s="29">
      <c r="A66" s="90" t="inlineStr">
        <is>
          <t xml:space="preserve">澎湖縣政府獎狀 </t>
        </is>
      </c>
      <c r="D66" s="88" t="n"/>
      <c r="E66" s="24" t="n"/>
      <c r="F66" s="24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</row>
    <row customHeight="1" ht="27.75" r="67" s="29">
      <c r="A67" s="91">
        <f>A51</f>
        <v/>
      </c>
      <c r="C67" s="92" t="n"/>
      <c r="D67" s="88" t="n"/>
      <c r="E67" s="24" t="n"/>
      <c r="F67" s="24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</row>
    <row customHeight="1" ht="19.5" r="68" s="29">
      <c r="A68" s="74" t="n"/>
      <c r="D68" s="88" t="n"/>
      <c r="E68" s="24" t="n"/>
      <c r="F68" s="24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</row>
    <row customHeight="1" ht="41.25" r="69" s="29">
      <c r="A69" s="93">
        <f>"澎湖縣"&amp;'設定'!$B$2&amp;"年度全縣兒童溜冰比賽"</f>
        <v/>
      </c>
      <c r="D69" s="88" t="n"/>
      <c r="E69" s="24" t="n"/>
      <c r="F69" s="24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</row>
    <row customHeight="1" ht="19.5" r="70" s="29">
      <c r="A70" s="94" t="n"/>
      <c r="D70" s="88" t="n"/>
      <c r="E70" s="24" t="n"/>
      <c r="F70" s="24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</row>
    <row customHeight="1" ht="41.25" r="71" s="29">
      <c r="A71" s="93" t="inlineStr">
        <is>
          <t>優秀選手</t>
        </is>
      </c>
      <c r="D71" s="88" t="n"/>
      <c r="E71" s="24" t="n"/>
      <c r="F71" s="24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</row>
    <row customHeight="1" ht="19.5" r="72" s="29">
      <c r="A72" s="74" t="n"/>
      <c r="D72" s="88" t="n"/>
      <c r="E72" s="24" t="n"/>
      <c r="F72" s="24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</row>
    <row customHeight="1" ht="34.5" r="73" s="29">
      <c r="A73" s="95" t="inlineStr">
        <is>
          <t>組別：</t>
        </is>
      </c>
      <c r="B73" s="96">
        <f>'成績單(橫)'!$A$2</f>
        <v/>
      </c>
      <c r="C73" s="96" t="n"/>
      <c r="D73" s="88" t="n"/>
      <c r="E73" s="24" t="n"/>
      <c r="F73" s="24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</row>
    <row customHeight="1" ht="34.5" r="74" s="29">
      <c r="A74" s="95" t="inlineStr">
        <is>
          <t>學校：</t>
        </is>
      </c>
      <c r="B74" s="96">
        <f ref="B74" t="array">INDEX('成績單(橫)'!C:C,D65)</f>
        <v/>
      </c>
      <c r="C74" s="96" t="n"/>
      <c r="D74" s="88" t="n"/>
      <c r="E74" s="24" t="n"/>
      <c r="F74" s="24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</row>
    <row customHeight="1" ht="34.5" r="75" s="29">
      <c r="A75" s="95" t="inlineStr">
        <is>
          <t>姓名：</t>
        </is>
      </c>
      <c r="B75" s="96">
        <f ref="B75" t="array">INDEX('成績單(橫)'!D:D,D65)</f>
        <v/>
      </c>
      <c r="C75" s="96" t="n"/>
      <c r="D75" s="88" t="n"/>
      <c r="E75" s="24" t="n"/>
      <c r="F75" s="24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</row>
    <row customHeight="1" ht="34.5" r="76" s="29">
      <c r="A76" s="95" t="inlineStr">
        <is>
          <t>名次：</t>
        </is>
      </c>
      <c r="B76" s="97">
        <f ref="B76" t="array">INDEX('成績單(橫)'!A:A,D65)</f>
        <v/>
      </c>
      <c r="C76" s="96" t="n"/>
      <c r="D76" s="88" t="n"/>
      <c r="E76" s="24" t="n"/>
      <c r="F76" s="24" t="n"/>
      <c r="G76" s="24" t="n"/>
      <c r="H76" s="24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</row>
    <row customHeight="1" ht="34.5" r="77" s="29">
      <c r="A77" s="95" t="inlineStr">
        <is>
          <t>成績：</t>
        </is>
      </c>
      <c r="B77" s="100">
        <f ref="B77" t="array">INDEX('成績單(橫)'!E:E,D65)</f>
        <v/>
      </c>
      <c r="C77" s="97" t="n"/>
      <c r="D77" s="88" t="n"/>
      <c r="E77" s="24" t="n"/>
      <c r="F77" s="24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</row>
    <row customHeight="1" ht="159.75" r="78" s="29">
      <c r="A78" s="98" t="n"/>
      <c r="D78" s="88" t="n"/>
      <c r="E78" s="24" t="n"/>
      <c r="F78" s="24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</row>
    <row customHeight="1" ht="41.25" r="79" s="29">
      <c r="A79" s="99">
        <f>"中 華 民 國　"&amp;'設定'!$B$2&amp;"　年　"&amp;'設定'!$C$2&amp;"　月　"&amp;'設定'!$D$2&amp;"　日"</f>
        <v/>
      </c>
      <c r="D79" s="88" t="n"/>
      <c r="E79" s="24" t="n"/>
      <c r="F79" s="24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</row>
    <row customHeight="1" ht="39.75" r="80" s="29">
      <c r="A80" s="99" t="n"/>
      <c r="D80" s="88" t="n"/>
      <c r="E80" s="24" t="n"/>
      <c r="F80" s="24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</row>
    <row customHeight="1" ht="99.75" r="81" s="29">
      <c r="A81" s="74" t="inlineStr">
        <is>
          <t xml:space="preserve"> </t>
        </is>
      </c>
      <c r="D81" s="88" t="n">
        <v>9</v>
      </c>
      <c r="E81" s="24" t="n"/>
      <c r="F81" s="24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</row>
    <row customHeight="1" ht="67.5" r="82" s="29">
      <c r="A82" s="90" t="inlineStr">
        <is>
          <t xml:space="preserve">澎湖縣政府獎狀 </t>
        </is>
      </c>
      <c r="D82" s="88" t="n"/>
      <c r="E82" s="24" t="n"/>
      <c r="F82" s="24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</row>
    <row customHeight="1" ht="27.75" r="83" s="29">
      <c r="A83" s="91">
        <f>A67</f>
        <v/>
      </c>
      <c r="C83" s="92" t="n"/>
      <c r="D83" s="88" t="n"/>
      <c r="E83" s="24" t="n"/>
      <c r="F83" s="24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</row>
    <row customHeight="1" ht="19.5" r="84" s="29">
      <c r="A84" s="74" t="n"/>
      <c r="D84" s="88" t="n"/>
      <c r="E84" s="24" t="n"/>
      <c r="F84" s="24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</row>
    <row customHeight="1" ht="41.25" r="85" s="29">
      <c r="A85" s="93">
        <f>"澎湖縣"&amp;'設定'!$B$2&amp;"年度全縣兒童溜冰比賽"</f>
        <v/>
      </c>
      <c r="D85" s="88" t="n"/>
      <c r="E85" s="24" t="n"/>
      <c r="F85" s="24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</row>
    <row customHeight="1" ht="19.5" r="86" s="29">
      <c r="A86" s="94" t="n"/>
      <c r="D86" s="88" t="n"/>
      <c r="E86" s="24" t="n"/>
      <c r="F86" s="24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</row>
    <row customHeight="1" ht="41.25" r="87" s="29">
      <c r="A87" s="93" t="inlineStr">
        <is>
          <t>優秀選手</t>
        </is>
      </c>
      <c r="D87" s="88" t="n"/>
      <c r="E87" s="24" t="n"/>
      <c r="F87" s="24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</row>
    <row customHeight="1" ht="19.5" r="88" s="29">
      <c r="A88" s="74" t="n"/>
      <c r="D88" s="88" t="n"/>
      <c r="E88" s="24" t="n"/>
      <c r="F88" s="24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</row>
    <row customHeight="1" ht="34.5" r="89" s="29">
      <c r="A89" s="95" t="inlineStr">
        <is>
          <t>組別：</t>
        </is>
      </c>
      <c r="B89" s="96">
        <f>'成績單(橫)'!$A$2</f>
        <v/>
      </c>
      <c r="C89" s="96" t="n"/>
      <c r="D89" s="88" t="n"/>
      <c r="E89" s="24" t="n"/>
      <c r="F89" s="24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</row>
    <row customHeight="1" ht="34.5" r="90" s="29">
      <c r="A90" s="95" t="inlineStr">
        <is>
          <t>學校：</t>
        </is>
      </c>
      <c r="B90" s="96">
        <f ref="B90" t="array">INDEX('成績單(橫)'!C:C,D81)</f>
        <v/>
      </c>
      <c r="C90" s="96" t="n"/>
      <c r="D90" s="88" t="n"/>
      <c r="E90" s="24" t="n"/>
      <c r="F90" s="24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</row>
    <row customHeight="1" ht="34.5" r="91" s="29">
      <c r="A91" s="95" t="inlineStr">
        <is>
          <t>姓名：</t>
        </is>
      </c>
      <c r="B91" s="96">
        <f ref="B91" t="array">INDEX('成績單(橫)'!D:D,D81)</f>
        <v/>
      </c>
      <c r="C91" s="96" t="n"/>
      <c r="D91" s="88" t="n"/>
      <c r="E91" s="2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</row>
    <row customHeight="1" ht="34.5" r="92" s="29">
      <c r="A92" s="95" t="inlineStr">
        <is>
          <t>名次：</t>
        </is>
      </c>
      <c r="B92" s="97">
        <f ref="B92" t="array">INDEX('成績單(橫)'!A:A,D81)</f>
        <v/>
      </c>
      <c r="C92" s="96" t="n"/>
      <c r="D92" s="88" t="n"/>
      <c r="E92" s="2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</row>
    <row customHeight="1" ht="34.5" r="93" s="29">
      <c r="A93" s="95" t="inlineStr">
        <is>
          <t>成績：</t>
        </is>
      </c>
      <c r="B93" s="100">
        <f ref="B93" t="array">INDEX('成績單(橫)'!E:E,D81)</f>
        <v/>
      </c>
      <c r="C93" s="97" t="n"/>
      <c r="D93" s="88" t="n"/>
      <c r="E93" s="2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</row>
    <row customHeight="1" ht="159.75" r="94" s="29">
      <c r="A94" s="98" t="n"/>
      <c r="D94" s="88" t="n"/>
      <c r="E94" s="2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</row>
    <row customHeight="1" ht="41.25" r="95" s="29">
      <c r="A95" s="99">
        <f>"中 華 民 國　"&amp;'設定'!$B$2&amp;"　年　"&amp;'設定'!$C$2&amp;"　月　"&amp;'設定'!$D$2&amp;"　日"</f>
        <v/>
      </c>
      <c r="D95" s="88" t="n"/>
      <c r="E95" s="2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</row>
    <row customHeight="1" ht="39.75" r="96" s="29">
      <c r="A96" s="99" t="n"/>
      <c r="D96" s="88" t="n"/>
      <c r="E96" s="24" t="n"/>
      <c r="F96" s="24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</row>
    <row customHeight="1" ht="99.75" r="97" s="29">
      <c r="A97" s="74" t="inlineStr">
        <is>
          <t xml:space="preserve"> </t>
        </is>
      </c>
      <c r="D97" s="88" t="n">
        <v>10</v>
      </c>
      <c r="E97" s="2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</row>
    <row customHeight="1" ht="67.5" r="98" s="29">
      <c r="A98" s="90" t="inlineStr">
        <is>
          <t xml:space="preserve">澎湖縣政府獎狀 </t>
        </is>
      </c>
      <c r="D98" s="88" t="n"/>
      <c r="E98" s="24" t="n"/>
      <c r="F98" s="24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</row>
    <row customHeight="1" ht="27.75" r="99" s="29">
      <c r="A99" s="91">
        <f>A83</f>
        <v/>
      </c>
      <c r="C99" s="92" t="n"/>
      <c r="D99" s="88" t="n"/>
      <c r="E99" s="24" t="n"/>
      <c r="F99" s="24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</row>
    <row customHeight="1" ht="19.5" r="100" s="29">
      <c r="A100" s="74" t="n"/>
      <c r="D100" s="88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</row>
    <row customHeight="1" ht="41.25" r="101" s="29">
      <c r="A101" s="93">
        <f>"澎湖縣"&amp;'設定'!$B$2&amp;"年度全縣兒童溜冰比賽"</f>
        <v/>
      </c>
      <c r="D101" s="88" t="n"/>
      <c r="E101" s="24" t="n"/>
      <c r="F101" s="24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</row>
    <row customHeight="1" ht="19.5" r="102" s="29">
      <c r="A102" s="94" t="n"/>
      <c r="D102" s="88" t="n"/>
      <c r="E102" s="24" t="n"/>
      <c r="F102" s="24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</row>
    <row customHeight="1" ht="41.25" r="103" s="29">
      <c r="A103" s="93" t="inlineStr">
        <is>
          <t>優秀選手</t>
        </is>
      </c>
      <c r="D103" s="88" t="n"/>
      <c r="E103" s="24" t="n"/>
      <c r="F103" s="24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</row>
    <row customHeight="1" ht="19.5" r="104" s="29">
      <c r="A104" s="74" t="n"/>
      <c r="D104" s="88" t="n"/>
      <c r="E104" s="24" t="n"/>
      <c r="F104" s="24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</row>
    <row customHeight="1" ht="34.5" r="105" s="29">
      <c r="A105" s="95" t="inlineStr">
        <is>
          <t>組別：</t>
        </is>
      </c>
      <c r="B105" s="96">
        <f>'成績單(橫)'!$A$2</f>
        <v/>
      </c>
      <c r="C105" s="96" t="n"/>
      <c r="D105" s="88" t="n"/>
      <c r="E105" s="24" t="n"/>
      <c r="F105" s="24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</row>
    <row customHeight="1" ht="34.5" r="106" s="29">
      <c r="A106" s="95" t="inlineStr">
        <is>
          <t>學校：</t>
        </is>
      </c>
      <c r="B106" s="96">
        <f ref="B106" t="array">INDEX('成績單(橫)'!C:C,D97)</f>
        <v/>
      </c>
      <c r="C106" s="96" t="n"/>
      <c r="D106" s="88" t="n"/>
      <c r="E106" s="24" t="n"/>
      <c r="F106" s="24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</row>
    <row customHeight="1" ht="34.5" r="107" s="29">
      <c r="A107" s="95" t="inlineStr">
        <is>
          <t>姓名：</t>
        </is>
      </c>
      <c r="B107" s="96">
        <f ref="B107" t="array">INDEX('成績單(橫)'!D:D,D97)</f>
        <v/>
      </c>
      <c r="C107" s="96" t="n"/>
      <c r="D107" s="88" t="n"/>
      <c r="E107" s="24" t="n"/>
      <c r="F107" s="24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</row>
    <row customHeight="1" ht="34.5" r="108" s="29">
      <c r="A108" s="95" t="inlineStr">
        <is>
          <t>名次：</t>
        </is>
      </c>
      <c r="B108" s="97">
        <f ref="B108" t="array">INDEX('成績單(橫)'!A:A,D97)</f>
        <v/>
      </c>
      <c r="C108" s="96" t="n"/>
      <c r="D108" s="88" t="n"/>
      <c r="E108" s="2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</row>
    <row customHeight="1" ht="34.5" r="109" s="29">
      <c r="A109" s="95" t="inlineStr">
        <is>
          <t>成績：</t>
        </is>
      </c>
      <c r="B109" s="100">
        <f ref="B109" t="array">INDEX('成績單(橫)'!E:E,D97)</f>
        <v/>
      </c>
      <c r="C109" s="97" t="n"/>
      <c r="D109" s="88" t="n"/>
      <c r="E109" s="24" t="n"/>
      <c r="F109" s="24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</row>
    <row customHeight="1" ht="159.75" r="110" s="29">
      <c r="A110" s="98" t="n"/>
      <c r="D110" s="88" t="n"/>
      <c r="E110" s="24" t="n"/>
      <c r="F110" s="24" t="n"/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</row>
    <row customHeight="1" ht="41.25" r="111" s="29">
      <c r="A111" s="99">
        <f>"中 華 民 國　"&amp;'設定'!$B$2&amp;"　年　"&amp;'設定'!$C$2&amp;"　月　"&amp;'設定'!$D$2&amp;"　日"</f>
        <v/>
      </c>
      <c r="D111" s="88" t="n"/>
      <c r="E111" s="2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</row>
    <row customHeight="1" ht="39.75" r="112" s="29">
      <c r="A112" s="99" t="n"/>
      <c r="D112" s="88" t="n"/>
      <c r="E112" s="24" t="n"/>
      <c r="F112" s="24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</row>
    <row customHeight="1" ht="99.75" r="113" s="29">
      <c r="A113" s="74" t="inlineStr">
        <is>
          <t xml:space="preserve"> </t>
        </is>
      </c>
      <c r="D113" s="88" t="n">
        <v>11</v>
      </c>
      <c r="E113" s="24" t="n"/>
      <c r="F113" s="24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</row>
    <row customHeight="1" ht="67.5" r="114" s="29">
      <c r="A114" s="90" t="inlineStr">
        <is>
          <t xml:space="preserve">澎湖縣政府獎狀 </t>
        </is>
      </c>
      <c r="D114" s="88" t="n"/>
      <c r="E114" s="24" t="n"/>
      <c r="F114" s="24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</row>
    <row customHeight="1" ht="27.75" r="115" s="29">
      <c r="A115" s="91">
        <f>A99</f>
        <v/>
      </c>
      <c r="C115" s="92" t="n"/>
      <c r="D115" s="88" t="n"/>
      <c r="E115" s="2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</row>
    <row customHeight="1" ht="19.5" r="116" s="29">
      <c r="A116" s="74" t="n"/>
      <c r="D116" s="88" t="n"/>
      <c r="E116" s="24" t="n"/>
      <c r="F116" s="24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</row>
    <row customHeight="1" ht="41.25" r="117" s="29">
      <c r="A117" s="93">
        <f>"澎湖縣"&amp;'設定'!$B$2&amp;"年度全縣兒童溜冰比賽"</f>
        <v/>
      </c>
      <c r="D117" s="88" t="n"/>
      <c r="E117" s="24" t="n"/>
      <c r="F117" s="24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</row>
    <row customHeight="1" ht="19.5" r="118" s="29">
      <c r="A118" s="94" t="n"/>
      <c r="D118" s="88" t="n"/>
      <c r="E118" s="2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</row>
    <row customHeight="1" ht="41.25" r="119" s="29">
      <c r="A119" s="93" t="inlineStr">
        <is>
          <t>優秀選手</t>
        </is>
      </c>
      <c r="D119" s="88" t="n"/>
      <c r="E119" s="24" t="n"/>
      <c r="F119" s="24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</row>
    <row customHeight="1" ht="19.5" r="120" s="29">
      <c r="A120" s="74" t="n"/>
      <c r="D120" s="88" t="n"/>
      <c r="E120" s="24" t="n"/>
      <c r="F120" s="24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</row>
    <row customHeight="1" ht="34.5" r="121" s="29">
      <c r="A121" s="95" t="inlineStr">
        <is>
          <t>組別：</t>
        </is>
      </c>
      <c r="B121" s="96">
        <f>'成績單(橫)'!$A$2</f>
        <v/>
      </c>
      <c r="C121" s="96" t="n"/>
      <c r="D121" s="88" t="n"/>
      <c r="E121" s="2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</row>
    <row customHeight="1" ht="34.5" r="122" s="29">
      <c r="A122" s="95" t="inlineStr">
        <is>
          <t>學校：</t>
        </is>
      </c>
      <c r="B122" s="96">
        <f ref="B122" t="array">INDEX('成績單(橫)'!C:C,D113)</f>
        <v/>
      </c>
      <c r="C122" s="96" t="n"/>
      <c r="D122" s="88" t="n"/>
      <c r="E122" s="24" t="n"/>
      <c r="F122" s="24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</row>
    <row customHeight="1" ht="34.5" r="123" s="29">
      <c r="A123" s="95" t="inlineStr">
        <is>
          <t>姓名：</t>
        </is>
      </c>
      <c r="B123" s="96">
        <f ref="B123" t="array">INDEX('成績單(橫)'!D:D,D113)</f>
        <v/>
      </c>
      <c r="C123" s="96" t="n"/>
      <c r="D123" s="88" t="n"/>
      <c r="E123" s="24" t="n"/>
      <c r="F123" s="24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</row>
    <row customHeight="1" ht="34.5" r="124" s="29">
      <c r="A124" s="95" t="inlineStr">
        <is>
          <t>名次：</t>
        </is>
      </c>
      <c r="B124" s="97">
        <f ref="B124" t="array">INDEX('成績單(橫)'!A:A,D113)</f>
        <v/>
      </c>
      <c r="C124" s="96" t="n"/>
      <c r="D124" s="88" t="n"/>
      <c r="E124" s="2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</row>
    <row customHeight="1" ht="34.5" r="125" s="29">
      <c r="A125" s="95" t="inlineStr">
        <is>
          <t>成績：</t>
        </is>
      </c>
      <c r="B125" s="100">
        <f ref="B125" t="array">INDEX('成績單(橫)'!E:E,D113)</f>
        <v/>
      </c>
      <c r="C125" s="97" t="n"/>
      <c r="D125" s="88" t="n"/>
      <c r="E125" s="24" t="n"/>
      <c r="F125" s="24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</row>
    <row customHeight="1" ht="159.75" r="126" s="29">
      <c r="A126" s="98" t="n"/>
      <c r="D126" s="88" t="n"/>
      <c r="E126" s="24" t="n"/>
      <c r="F126" s="24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</row>
    <row customHeight="1" ht="41.25" r="127" s="29">
      <c r="A127" s="99">
        <f>"中 華 民 國　"&amp;'設定'!$B$2&amp;"　年　"&amp;'設定'!$C$2&amp;"　月　"&amp;'設定'!$D$2&amp;"　日"</f>
        <v/>
      </c>
      <c r="D127" s="88" t="n"/>
      <c r="E127" s="2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</row>
    <row customHeight="1" ht="39.75" r="128" s="29">
      <c r="A128" s="99" t="n"/>
      <c r="D128" s="88" t="n"/>
      <c r="E128" s="24" t="n"/>
      <c r="F128" s="24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</row>
    <row customHeight="1" ht="99.75" r="129" s="29">
      <c r="A129" s="74" t="inlineStr">
        <is>
          <t xml:space="preserve"> </t>
        </is>
      </c>
      <c r="D129" s="88" t="n">
        <v>12</v>
      </c>
      <c r="E129" s="24" t="n"/>
      <c r="F129" s="24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</row>
    <row customHeight="1" ht="67.5" r="130" s="29">
      <c r="A130" s="90" t="inlineStr">
        <is>
          <t xml:space="preserve">澎湖縣政府獎狀 </t>
        </is>
      </c>
      <c r="D130" s="88" t="n"/>
      <c r="E130" s="2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</row>
    <row customHeight="1" ht="27.75" r="131" s="29">
      <c r="A131" s="91">
        <f>A115</f>
        <v/>
      </c>
      <c r="C131" s="92" t="n"/>
      <c r="D131" s="88" t="n"/>
      <c r="E131" s="24" t="n"/>
      <c r="F131" s="24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</row>
    <row customHeight="1" ht="19.5" r="132" s="29">
      <c r="A132" s="74" t="n"/>
      <c r="D132" s="88" t="n"/>
      <c r="E132" s="24" t="n"/>
      <c r="F132" s="24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</row>
    <row customHeight="1" ht="41.25" r="133" s="29">
      <c r="A133" s="93">
        <f>"澎湖縣"&amp;'設定'!$B$2&amp;"年度全縣兒童溜冰比賽"</f>
        <v/>
      </c>
      <c r="D133" s="88" t="n"/>
      <c r="E133" s="2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</row>
    <row customHeight="1" ht="19.5" r="134" s="29">
      <c r="A134" s="94" t="n"/>
      <c r="D134" s="88" t="n"/>
      <c r="E134" s="24" t="n"/>
      <c r="F134" s="24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</row>
    <row customHeight="1" ht="41.25" r="135" s="29">
      <c r="A135" s="93" t="inlineStr">
        <is>
          <t>優秀選手</t>
        </is>
      </c>
      <c r="D135" s="88" t="n"/>
      <c r="E135" s="24" t="n"/>
      <c r="F135" s="24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</row>
    <row customHeight="1" ht="19.5" r="136" s="29">
      <c r="A136" s="74" t="n"/>
      <c r="D136" s="88" t="n"/>
      <c r="E136" s="24" t="n"/>
      <c r="F136" s="24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</row>
    <row customHeight="1" ht="34.5" r="137" s="29">
      <c r="A137" s="95" t="inlineStr">
        <is>
          <t>組別：</t>
        </is>
      </c>
      <c r="B137" s="96">
        <f>'成績單(橫)'!$A$2</f>
        <v/>
      </c>
      <c r="C137" s="96" t="n"/>
      <c r="D137" s="88" t="n"/>
      <c r="E137" s="24" t="n"/>
      <c r="F137" s="24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</row>
    <row customHeight="1" ht="34.5" r="138" s="29">
      <c r="A138" s="95" t="inlineStr">
        <is>
          <t>學校：</t>
        </is>
      </c>
      <c r="B138" s="96">
        <f ref="B138" t="array">INDEX('成績單(橫)'!C:C,D129)</f>
        <v/>
      </c>
      <c r="C138" s="96" t="n"/>
      <c r="D138" s="88" t="n"/>
      <c r="E138" s="24" t="n"/>
      <c r="F138" s="24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</row>
    <row customHeight="1" ht="34.5" r="139" s="29">
      <c r="A139" s="95" t="inlineStr">
        <is>
          <t>姓名：</t>
        </is>
      </c>
      <c r="B139" s="96">
        <f ref="B139" t="array">INDEX('成績單(橫)'!D:D,D129)</f>
        <v/>
      </c>
      <c r="C139" s="96" t="n"/>
      <c r="D139" s="88" t="n"/>
      <c r="E139" s="2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</row>
    <row customHeight="1" ht="34.5" r="140" s="29">
      <c r="A140" s="95" t="inlineStr">
        <is>
          <t>名次：</t>
        </is>
      </c>
      <c r="B140" s="97">
        <f ref="B140" t="array">INDEX('成績單(橫)'!A:A,D129)</f>
        <v/>
      </c>
      <c r="C140" s="96" t="n"/>
      <c r="D140" s="88" t="n"/>
      <c r="E140" s="24" t="n"/>
      <c r="F140" s="24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</row>
    <row customHeight="1" ht="34.5" r="141" s="29">
      <c r="A141" s="95" t="inlineStr">
        <is>
          <t>成績：</t>
        </is>
      </c>
      <c r="B141" s="100">
        <f ref="B141" t="array">INDEX('成績單(橫)'!E:E,D129)</f>
        <v/>
      </c>
      <c r="C141" s="97" t="n"/>
      <c r="D141" s="88" t="n"/>
      <c r="E141" s="24" t="n"/>
      <c r="F141" s="24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</row>
    <row customHeight="1" ht="159.75" r="142" s="29">
      <c r="A142" s="98" t="n"/>
      <c r="D142" s="88" t="n"/>
      <c r="E142" s="2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</row>
    <row customHeight="1" ht="41.25" r="143" s="29">
      <c r="A143" s="99">
        <f>"中 華 民 國　"&amp;'設定'!$B$2&amp;"　年　"&amp;'設定'!$C$2&amp;"　月　"&amp;'設定'!$D$2&amp;"　日"</f>
        <v/>
      </c>
      <c r="D143" s="88" t="n"/>
      <c r="E143" s="24" t="n"/>
      <c r="F143" s="24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</row>
    <row customHeight="1" ht="39.75" r="144" s="29">
      <c r="A144" s="99" t="n"/>
      <c r="D144" s="88" t="n"/>
      <c r="E144" s="24" t="n"/>
      <c r="F144" s="24" t="n"/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</row>
    <row customHeight="1" ht="99.75" r="145" s="29">
      <c r="A145" s="74" t="inlineStr">
        <is>
          <t xml:space="preserve"> </t>
        </is>
      </c>
      <c r="D145" s="88" t="n">
        <v>13</v>
      </c>
      <c r="E145" s="24" t="n"/>
      <c r="F145" s="24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</row>
    <row customHeight="1" ht="67.5" r="146" s="29">
      <c r="A146" s="90" t="inlineStr">
        <is>
          <t xml:space="preserve">澎湖縣政府獎狀 </t>
        </is>
      </c>
      <c r="D146" s="88" t="n"/>
      <c r="E146" s="24" t="n"/>
      <c r="F146" s="24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</row>
    <row customHeight="1" ht="27.75" r="147" s="29">
      <c r="A147" s="91">
        <f>A131</f>
        <v/>
      </c>
      <c r="C147" s="92" t="n"/>
      <c r="D147" s="88" t="n"/>
      <c r="E147" s="24" t="n"/>
      <c r="F147" s="24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</row>
    <row customHeight="1" ht="19.5" r="148" s="29">
      <c r="A148" s="74" t="n"/>
      <c r="D148" s="88" t="n"/>
      <c r="E148" s="24" t="n"/>
      <c r="F148" s="24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</row>
    <row customHeight="1" ht="41.25" r="149" s="29">
      <c r="A149" s="93">
        <f>"澎湖縣"&amp;'設定'!$B$2&amp;"年度全縣兒童溜冰比賽"</f>
        <v/>
      </c>
      <c r="D149" s="88" t="n"/>
      <c r="E149" s="24" t="n"/>
      <c r="F149" s="24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</row>
    <row customHeight="1" ht="19.5" r="150" s="29">
      <c r="A150" s="94" t="n"/>
      <c r="D150" s="88" t="n"/>
      <c r="E150" s="24" t="n"/>
      <c r="F150" s="24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</row>
    <row customHeight="1" ht="41.25" r="151" s="29">
      <c r="A151" s="93" t="inlineStr">
        <is>
          <t>優秀選手</t>
        </is>
      </c>
      <c r="D151" s="88" t="n"/>
      <c r="E151" s="24" t="n"/>
      <c r="F151" s="24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</row>
    <row customHeight="1" ht="19.5" r="152" s="29">
      <c r="A152" s="74" t="n"/>
      <c r="D152" s="88" t="n"/>
      <c r="E152" s="24" t="n"/>
      <c r="F152" s="24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</row>
    <row customHeight="1" ht="34.5" r="153" s="29">
      <c r="A153" s="95" t="inlineStr">
        <is>
          <t>組別：</t>
        </is>
      </c>
      <c r="B153" s="96">
        <f>'成績單(橫)'!$A$2</f>
        <v/>
      </c>
      <c r="C153" s="96" t="n"/>
      <c r="D153" s="88" t="n"/>
      <c r="E153" s="24" t="n"/>
      <c r="F153" s="24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</row>
    <row customHeight="1" ht="34.5" r="154" s="29">
      <c r="A154" s="95" t="inlineStr">
        <is>
          <t>學校：</t>
        </is>
      </c>
      <c r="B154" s="96">
        <f ref="B154" t="array">INDEX('成績單(橫)'!C:C,D145)</f>
        <v/>
      </c>
      <c r="C154" s="96" t="n"/>
      <c r="D154" s="88" t="n"/>
      <c r="E154" s="24" t="n"/>
      <c r="F154" s="24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</row>
    <row customHeight="1" ht="34.5" r="155" s="29">
      <c r="A155" s="95" t="inlineStr">
        <is>
          <t>姓名：</t>
        </is>
      </c>
      <c r="B155" s="96">
        <f ref="B155" t="array">INDEX('成績單(橫)'!D:D,D145)</f>
        <v/>
      </c>
      <c r="C155" s="96" t="n"/>
      <c r="D155" s="88" t="n"/>
      <c r="E155" s="24" t="n"/>
      <c r="F155" s="24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</row>
    <row customHeight="1" ht="34.5" r="156" s="29">
      <c r="A156" s="95" t="inlineStr">
        <is>
          <t>名次：</t>
        </is>
      </c>
      <c r="B156" s="97">
        <f ref="B156" t="array">INDEX('成績單(橫)'!A:A,D145)</f>
        <v/>
      </c>
      <c r="C156" s="96" t="n"/>
      <c r="D156" s="88" t="n"/>
      <c r="E156" s="24" t="n"/>
      <c r="F156" s="24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</row>
    <row customHeight="1" ht="34.5" r="157" s="29">
      <c r="A157" s="95" t="inlineStr">
        <is>
          <t>成績：</t>
        </is>
      </c>
      <c r="B157" s="100">
        <f ref="B157" t="array">INDEX('成績單(橫)'!E:E,D145)</f>
        <v/>
      </c>
      <c r="C157" s="97" t="n"/>
      <c r="D157" s="88" t="n"/>
      <c r="E157" s="24" t="n"/>
      <c r="F157" s="24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</row>
    <row customHeight="1" ht="159.75" r="158" s="29">
      <c r="A158" s="98" t="n"/>
      <c r="D158" s="88" t="n"/>
      <c r="E158" s="24" t="n"/>
      <c r="F158" s="24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</row>
    <row customHeight="1" ht="41.25" r="159" s="29">
      <c r="A159" s="99">
        <f>"中 華 民 國　"&amp;'設定'!$B$2&amp;"　年　"&amp;'設定'!$C$2&amp;"　月　"&amp;'設定'!$D$2&amp;"　日"</f>
        <v/>
      </c>
      <c r="D159" s="88" t="n"/>
      <c r="E159" s="24" t="n"/>
      <c r="F159" s="24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</row>
    <row customHeight="1" ht="39.75" r="160" s="29">
      <c r="A160" s="99" t="n"/>
      <c r="D160" s="88" t="n"/>
      <c r="E160" s="24" t="n"/>
      <c r="F160" s="24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</row>
    <row customHeight="1" ht="99.75" r="161" s="29">
      <c r="A161" s="74" t="inlineStr">
        <is>
          <t xml:space="preserve"> </t>
        </is>
      </c>
      <c r="D161" s="24" t="n"/>
      <c r="E161" s="24" t="n"/>
      <c r="F161" s="24" t="n"/>
      <c r="G161" s="24" t="n"/>
      <c r="H161" s="24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</row>
    <row customHeight="1" ht="67.5" r="162" s="29">
      <c r="A162" s="90" t="inlineStr">
        <is>
          <t xml:space="preserve">澎湖縣政府獎狀 </t>
        </is>
      </c>
      <c r="D162" s="24" t="n"/>
      <c r="E162" s="24" t="n"/>
      <c r="F162" s="24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</row>
    <row customHeight="1" ht="27.75" r="163" s="29">
      <c r="A163" s="91">
        <f>A147</f>
        <v/>
      </c>
      <c r="C163" s="92" t="n"/>
      <c r="D163" s="24" t="n"/>
      <c r="E163" s="24" t="n"/>
      <c r="F163" s="24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</row>
    <row customHeight="1" ht="19.5" r="164" s="29">
      <c r="A164" s="74" t="n"/>
      <c r="D164" s="24" t="n"/>
      <c r="E164" s="24" t="n"/>
      <c r="F164" s="24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</row>
    <row customHeight="1" ht="38.25" r="165" s="29">
      <c r="A165" s="93">
        <f>"澎湖縣"&amp;'設定'!$B$2&amp;"年度全縣兒童溜冰比賽"</f>
        <v/>
      </c>
      <c r="D165" s="24" t="n"/>
      <c r="E165" s="24" t="n"/>
      <c r="F165" s="24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</row>
    <row customHeight="1" ht="19.5" r="166" s="29">
      <c r="A166" s="94" t="n"/>
      <c r="D166" s="24" t="n"/>
      <c r="E166" s="24" t="n"/>
      <c r="F166" s="24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</row>
    <row customHeight="1" ht="38.25" r="167" s="29">
      <c r="A167" s="93" t="inlineStr">
        <is>
          <t>優秀選手</t>
        </is>
      </c>
      <c r="D167" s="24" t="n"/>
      <c r="E167" s="24" t="n"/>
      <c r="F167" s="24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</row>
    <row customHeight="1" ht="19.5" r="168" s="29">
      <c r="A168" s="74" t="n"/>
      <c r="D168" s="24" t="n"/>
      <c r="E168" s="24" t="n"/>
      <c r="F168" s="24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</row>
    <row customHeight="1" ht="34.5" r="169" s="29">
      <c r="A169" s="95" t="inlineStr">
        <is>
          <t>組別：</t>
        </is>
      </c>
      <c r="B169" s="96" t="inlineStr">
        <is>
          <t>低年級女生組</t>
        </is>
      </c>
      <c r="C169" s="96" t="n"/>
      <c r="D169" s="24" t="n"/>
      <c r="E169" s="24" t="n"/>
      <c r="F169" s="24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</row>
    <row customHeight="1" ht="34.5" r="170" s="29">
      <c r="A170" s="95" t="inlineStr">
        <is>
          <t>學校：</t>
        </is>
      </c>
      <c r="B170" s="96">
        <f ref="B170" t="array">INDEX(#REF!,12)</f>
        <v/>
      </c>
      <c r="C170" s="96" t="n"/>
      <c r="D170" s="24" t="n"/>
      <c r="E170" s="24" t="n"/>
      <c r="F170" s="24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</row>
    <row customHeight="1" ht="34.5" r="171" s="29">
      <c r="A171" s="95" t="inlineStr">
        <is>
          <t>姓名：</t>
        </is>
      </c>
      <c r="B171" s="96">
        <f ref="B171" t="array">INDEX(#REF!,12)</f>
        <v/>
      </c>
      <c r="C171" s="96" t="n"/>
      <c r="D171" s="24" t="n"/>
      <c r="E171" s="24" t="n"/>
      <c r="F171" s="24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</row>
    <row customHeight="1" ht="34.5" r="172" s="29">
      <c r="A172" s="95" t="inlineStr">
        <is>
          <t>名次：</t>
        </is>
      </c>
      <c r="B172" s="96" t="inlineStr">
        <is>
          <t>優勝</t>
        </is>
      </c>
      <c r="C172" s="96" t="n"/>
      <c r="D172" s="24" t="n"/>
      <c r="E172" s="24" t="n"/>
      <c r="F172" s="24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</row>
    <row customHeight="1" ht="34.5" r="173" s="29">
      <c r="A173" s="95" t="inlineStr">
        <is>
          <t>成績：</t>
        </is>
      </c>
      <c r="B173" s="101">
        <f ref="B173" t="array">INDEX(#REF!,12)</f>
        <v/>
      </c>
      <c r="C173" s="97" t="n"/>
      <c r="D173" s="24" t="n"/>
      <c r="E173" s="24" t="n"/>
      <c r="F173" s="24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</row>
    <row customHeight="1" ht="159.75" r="174" s="29">
      <c r="A174" s="98" t="n"/>
      <c r="D174" s="88" t="n"/>
      <c r="E174" s="24" t="n"/>
      <c r="F174" s="24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</row>
    <row customHeight="1" ht="41.25" r="175" s="29">
      <c r="A175" s="99">
        <f>"中 華 民 國　"&amp;'設定'!$B$2&amp;"　年　"&amp;'設定'!$C$2&amp;"　月　"&amp;'設定'!$D$2&amp;"　日"</f>
        <v/>
      </c>
      <c r="D175" s="88" t="n"/>
      <c r="E175" s="24" t="n"/>
      <c r="F175" s="24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</row>
    <row customHeight="1" ht="39.75" r="176" s="29">
      <c r="A176" s="99" t="n"/>
      <c r="D176" s="88" t="n"/>
      <c r="E176" s="24" t="n"/>
      <c r="F176" s="24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</row>
    <row customHeight="1" ht="99.75" r="177" s="29">
      <c r="A177" s="74" t="inlineStr">
        <is>
          <t xml:space="preserve"> </t>
        </is>
      </c>
      <c r="D177" s="24" t="n"/>
      <c r="E177" s="24" t="n"/>
      <c r="F177" s="24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</row>
    <row customHeight="1" ht="67.5" r="178" s="29">
      <c r="A178" s="90" t="inlineStr">
        <is>
          <t xml:space="preserve">澎湖縣政府獎狀 </t>
        </is>
      </c>
      <c r="D178" s="24" t="n"/>
      <c r="E178" s="24" t="n"/>
      <c r="F178" s="24" t="n"/>
      <c r="G178" s="24" t="n"/>
      <c r="H178" s="24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</row>
    <row customHeight="1" ht="27.75" r="179" s="29">
      <c r="A179" s="91">
        <f>A163</f>
        <v/>
      </c>
      <c r="C179" s="92" t="n"/>
      <c r="D179" s="24" t="n"/>
      <c r="E179" s="24" t="n"/>
      <c r="F179" s="24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</row>
    <row customHeight="1" ht="19.5" r="180" s="29">
      <c r="A180" s="74" t="n"/>
      <c r="D180" s="24" t="n"/>
      <c r="E180" s="24" t="n"/>
      <c r="F180" s="24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</row>
    <row customHeight="1" ht="38.25" r="181" s="29">
      <c r="A181" s="93">
        <f>"澎湖縣"&amp;'設定'!$B$2&amp;"年度全縣兒童溜冰比賽"</f>
        <v/>
      </c>
      <c r="D181" s="24" t="n"/>
      <c r="E181" s="24" t="n"/>
      <c r="F181" s="24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</row>
    <row customHeight="1" ht="19.5" r="182" s="29">
      <c r="A182" s="94" t="n"/>
      <c r="D182" s="24" t="n"/>
      <c r="E182" s="24" t="n"/>
      <c r="F182" s="24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</row>
    <row customHeight="1" ht="38.25" r="183" s="29">
      <c r="A183" s="93" t="inlineStr">
        <is>
          <t>優秀選手</t>
        </is>
      </c>
      <c r="D183" s="24" t="n"/>
      <c r="E183" s="24" t="n"/>
      <c r="F183" s="24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</row>
    <row customHeight="1" ht="19.5" r="184" s="29">
      <c r="A184" s="74" t="n"/>
      <c r="D184" s="24" t="n"/>
      <c r="E184" s="24" t="n"/>
      <c r="F184" s="24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</row>
    <row customHeight="1" ht="34.5" r="185" s="29">
      <c r="A185" s="95" t="inlineStr">
        <is>
          <t>組別：</t>
        </is>
      </c>
      <c r="B185" s="96" t="inlineStr">
        <is>
          <t>低年級女生組</t>
        </is>
      </c>
      <c r="C185" s="96" t="n"/>
      <c r="D185" s="24" t="n"/>
      <c r="E185" s="24" t="n"/>
      <c r="F185" s="24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</row>
    <row customHeight="1" ht="34.5" r="186" s="29">
      <c r="A186" s="95" t="inlineStr">
        <is>
          <t>學校：</t>
        </is>
      </c>
      <c r="B186" s="96">
        <f ref="B186" t="array">INDEX(#REF!,13)</f>
        <v/>
      </c>
      <c r="C186" s="96" t="n"/>
      <c r="D186" s="24" t="n"/>
      <c r="E186" s="24" t="n"/>
      <c r="F186" s="24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</row>
    <row customHeight="1" ht="34.5" r="187" s="29">
      <c r="A187" s="95" t="inlineStr">
        <is>
          <t>姓名：</t>
        </is>
      </c>
      <c r="B187" s="96">
        <f ref="B187" t="array">INDEX(#REF!,13)</f>
        <v/>
      </c>
      <c r="C187" s="96" t="n"/>
      <c r="D187" s="24" t="n"/>
      <c r="E187" s="24" t="n"/>
      <c r="F187" s="24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</row>
    <row customHeight="1" ht="34.5" r="188" s="29">
      <c r="A188" s="95" t="inlineStr">
        <is>
          <t>名次：</t>
        </is>
      </c>
      <c r="B188" s="96" t="inlineStr">
        <is>
          <t>優勝</t>
        </is>
      </c>
      <c r="C188" s="96" t="n"/>
      <c r="D188" s="24" t="n"/>
      <c r="E188" s="24" t="n"/>
      <c r="F188" s="24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</row>
    <row customHeight="1" ht="34.5" r="189" s="29">
      <c r="A189" s="95" t="inlineStr">
        <is>
          <t>成績：</t>
        </is>
      </c>
      <c r="B189" s="101">
        <f ref="B189" t="array">INDEX(#REF!,13)</f>
        <v/>
      </c>
      <c r="C189" s="97" t="n"/>
      <c r="D189" s="24" t="n"/>
      <c r="E189" s="24" t="n"/>
      <c r="F189" s="24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</row>
    <row customHeight="1" ht="159.75" r="190" s="29">
      <c r="A190" s="98" t="n"/>
      <c r="D190" s="88" t="n"/>
      <c r="E190" s="24" t="n"/>
      <c r="F190" s="24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</row>
    <row customHeight="1" ht="41.25" r="191" s="29">
      <c r="A191" s="99">
        <f>"中 華 民 國　"&amp;'設定'!$B$2&amp;"　年　"&amp;'設定'!$C$2&amp;"　月　"&amp;'設定'!$D$2&amp;"　日"</f>
        <v/>
      </c>
      <c r="D191" s="88" t="n"/>
      <c r="E191" s="24" t="n"/>
      <c r="F191" s="24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</row>
    <row customHeight="1" ht="39.75" r="192" s="29">
      <c r="A192" s="99" t="n"/>
      <c r="D192" s="88" t="n"/>
      <c r="E192" s="24" t="n"/>
      <c r="F192" s="24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</row>
    <row customHeight="1" ht="99.75" r="193" s="29">
      <c r="A193" s="74" t="inlineStr">
        <is>
          <t xml:space="preserve"> </t>
        </is>
      </c>
      <c r="D193" s="24" t="n"/>
      <c r="E193" s="24" t="n"/>
      <c r="F193" s="24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</row>
    <row customHeight="1" ht="67.5" r="194" s="29">
      <c r="A194" s="90" t="inlineStr">
        <is>
          <t xml:space="preserve">澎湖縣政府獎狀 </t>
        </is>
      </c>
      <c r="D194" s="24" t="n"/>
      <c r="E194" s="24" t="n"/>
      <c r="F194" s="24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</row>
    <row customHeight="1" ht="27.75" r="195" s="29">
      <c r="A195" s="91">
        <f>A179</f>
        <v/>
      </c>
      <c r="C195" s="92" t="n"/>
      <c r="D195" s="24" t="n"/>
      <c r="E195" s="24" t="n"/>
      <c r="F195" s="24" t="n"/>
      <c r="G195" s="2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</row>
    <row customHeight="1" ht="19.5" r="196" s="29">
      <c r="A196" s="74" t="n"/>
      <c r="D196" s="24" t="n"/>
      <c r="E196" s="24" t="n"/>
      <c r="F196" s="24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</row>
    <row customHeight="1" ht="38.25" r="197" s="29">
      <c r="A197" s="93">
        <f>"澎湖縣"&amp;'設定'!$B$2&amp;"年度全縣兒童溜冰比賽"</f>
        <v/>
      </c>
      <c r="D197" s="24" t="n"/>
      <c r="E197" s="24" t="n"/>
      <c r="F197" s="24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</row>
    <row customHeight="1" ht="19.5" r="198" s="29">
      <c r="A198" s="94" t="n"/>
      <c r="D198" s="24" t="n"/>
      <c r="E198" s="24" t="n"/>
      <c r="F198" s="24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</row>
    <row customHeight="1" ht="38.25" r="199" s="29">
      <c r="A199" s="93" t="inlineStr">
        <is>
          <t>優秀選手</t>
        </is>
      </c>
      <c r="D199" s="24" t="n"/>
      <c r="E199" s="24" t="n"/>
      <c r="F199" s="24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</row>
    <row customHeight="1" ht="19.5" r="200" s="29">
      <c r="A200" s="74" t="n"/>
      <c r="D200" s="24" t="n"/>
      <c r="E200" s="24" t="n"/>
      <c r="F200" s="24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</row>
    <row customHeight="1" ht="34.5" r="201" s="29">
      <c r="A201" s="95" t="inlineStr">
        <is>
          <t>組別：</t>
        </is>
      </c>
      <c r="B201" s="96" t="inlineStr">
        <is>
          <t>低年級女生組</t>
        </is>
      </c>
      <c r="C201" s="96" t="n"/>
      <c r="D201" s="24" t="n"/>
      <c r="E201" s="24" t="n"/>
      <c r="F201" s="24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</row>
    <row customHeight="1" ht="34.5" r="202" s="29">
      <c r="A202" s="95" t="inlineStr">
        <is>
          <t>學校：</t>
        </is>
      </c>
      <c r="B202" s="96">
        <f ref="B202" t="array">INDEX(#REF!,14)</f>
        <v/>
      </c>
      <c r="C202" s="96" t="n"/>
      <c r="D202" s="24" t="n"/>
      <c r="E202" s="24" t="n"/>
      <c r="F202" s="24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</row>
    <row customHeight="1" ht="34.5" r="203" s="29">
      <c r="A203" s="95" t="inlineStr">
        <is>
          <t>姓名：</t>
        </is>
      </c>
      <c r="B203" s="96">
        <f ref="B203" t="array">INDEX(#REF!,14)</f>
        <v/>
      </c>
      <c r="C203" s="96" t="n"/>
      <c r="D203" s="24" t="n"/>
      <c r="E203" s="24" t="n"/>
      <c r="F203" s="24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</row>
    <row customHeight="1" ht="34.5" r="204" s="29">
      <c r="A204" s="95" t="inlineStr">
        <is>
          <t>名次：</t>
        </is>
      </c>
      <c r="B204" s="96" t="inlineStr">
        <is>
          <t>優勝</t>
        </is>
      </c>
      <c r="C204" s="96" t="n"/>
      <c r="D204" s="24" t="n"/>
      <c r="E204" s="24" t="n"/>
      <c r="F204" s="24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</row>
    <row customHeight="1" ht="34.5" r="205" s="29">
      <c r="A205" s="95" t="inlineStr">
        <is>
          <t>成績：</t>
        </is>
      </c>
      <c r="B205" s="101">
        <f ref="B205" t="array">INDEX(#REF!,14)</f>
        <v/>
      </c>
      <c r="C205" s="97" t="n"/>
      <c r="D205" s="24" t="n"/>
      <c r="E205" s="24" t="n"/>
      <c r="F205" s="24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</row>
    <row customHeight="1" ht="159.75" r="206" s="29">
      <c r="A206" s="98" t="n"/>
      <c r="D206" s="88" t="n"/>
      <c r="E206" s="24" t="n"/>
      <c r="F206" s="24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</row>
    <row customHeight="1" ht="41.25" r="207" s="29">
      <c r="A207" s="99">
        <f>"中 華 民 國　"&amp;'設定'!$B$2&amp;"　年　"&amp;'設定'!$C$2&amp;"　月　"&amp;'設定'!$D$2&amp;"　日"</f>
        <v/>
      </c>
      <c r="D207" s="88" t="n"/>
      <c r="E207" s="24" t="n"/>
      <c r="F207" s="24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</row>
    <row customHeight="1" ht="39.75" r="208" s="29">
      <c r="A208" s="99" t="n"/>
      <c r="D208" s="88" t="n"/>
      <c r="E208" s="24" t="n"/>
      <c r="F208" s="24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</row>
    <row customHeight="1" ht="99.75" r="209" s="29">
      <c r="A209" s="74" t="inlineStr">
        <is>
          <t xml:space="preserve"> </t>
        </is>
      </c>
      <c r="D209" s="24" t="n"/>
      <c r="E209" s="24" t="n"/>
      <c r="F209" s="24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</row>
    <row customHeight="1" ht="67.5" r="210" s="29">
      <c r="A210" s="90" t="inlineStr">
        <is>
          <t xml:space="preserve">澎湖縣政府獎狀 </t>
        </is>
      </c>
      <c r="D210" s="24" t="n"/>
      <c r="E210" s="24" t="n"/>
      <c r="F210" s="24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</row>
    <row customHeight="1" ht="27.75" r="211" s="29">
      <c r="A211" s="91">
        <f>A195</f>
        <v/>
      </c>
      <c r="C211" s="92" t="n"/>
      <c r="D211" s="24" t="n"/>
      <c r="E211" s="24" t="n"/>
      <c r="F211" s="24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</row>
    <row customHeight="1" ht="19.5" r="212" s="29">
      <c r="A212" s="74" t="n"/>
      <c r="D212" s="24" t="n"/>
      <c r="E212" s="24" t="n"/>
      <c r="F212" s="24" t="n"/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</row>
    <row customHeight="1" ht="38.25" r="213" s="29">
      <c r="A213" s="93">
        <f>"澎湖縣"&amp;'設定'!$B$2&amp;"年度全縣兒童溜冰比賽"</f>
        <v/>
      </c>
      <c r="D213" s="24" t="n"/>
      <c r="E213" s="24" t="n"/>
      <c r="F213" s="24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</row>
    <row customHeight="1" ht="19.5" r="214" s="29">
      <c r="A214" s="94" t="n"/>
      <c r="D214" s="24" t="n"/>
      <c r="E214" s="24" t="n"/>
      <c r="F214" s="24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</row>
    <row customHeight="1" ht="38.25" r="215" s="29">
      <c r="A215" s="93" t="inlineStr">
        <is>
          <t>優秀選手</t>
        </is>
      </c>
      <c r="D215" s="24" t="n"/>
      <c r="E215" s="24" t="n"/>
      <c r="F215" s="24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</row>
    <row customHeight="1" ht="19.5" r="216" s="29">
      <c r="A216" s="74" t="n"/>
      <c r="D216" s="24" t="n"/>
      <c r="E216" s="24" t="n"/>
      <c r="F216" s="24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</row>
    <row customHeight="1" ht="34.5" r="217" s="29">
      <c r="A217" s="95" t="inlineStr">
        <is>
          <t>組別：</t>
        </is>
      </c>
      <c r="B217" s="96" t="inlineStr">
        <is>
          <t>低年級女生組</t>
        </is>
      </c>
      <c r="C217" s="96" t="n"/>
      <c r="D217" s="24" t="n"/>
      <c r="E217" s="24" t="n"/>
      <c r="F217" s="24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</row>
    <row customHeight="1" ht="34.5" r="218" s="29">
      <c r="A218" s="95" t="inlineStr">
        <is>
          <t>學校：</t>
        </is>
      </c>
      <c r="B218" s="96">
        <f ref="B218" t="array">INDEX(#REF!,15)</f>
        <v/>
      </c>
      <c r="C218" s="96" t="n"/>
      <c r="D218" s="24" t="n"/>
      <c r="E218" s="24" t="n"/>
      <c r="F218" s="24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</row>
    <row customHeight="1" ht="34.5" r="219" s="29">
      <c r="A219" s="95" t="inlineStr">
        <is>
          <t>姓名：</t>
        </is>
      </c>
      <c r="B219" s="96">
        <f ref="B219" t="array">INDEX(#REF!,15)</f>
        <v/>
      </c>
      <c r="C219" s="96" t="n"/>
      <c r="D219" s="24" t="n"/>
      <c r="E219" s="24" t="n"/>
      <c r="F219" s="24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</row>
    <row customHeight="1" ht="34.5" r="220" s="29">
      <c r="A220" s="95" t="inlineStr">
        <is>
          <t>名次：</t>
        </is>
      </c>
      <c r="B220" s="96" t="inlineStr">
        <is>
          <t>優勝</t>
        </is>
      </c>
      <c r="C220" s="96" t="n"/>
      <c r="D220" s="24" t="n"/>
      <c r="E220" s="24" t="n"/>
      <c r="F220" s="24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</row>
    <row customHeight="1" ht="34.5" r="221" s="29">
      <c r="A221" s="95" t="inlineStr">
        <is>
          <t>成績：</t>
        </is>
      </c>
      <c r="B221" s="101">
        <f ref="B221" t="array">INDEX(#REF!,15)</f>
        <v/>
      </c>
      <c r="C221" s="97" t="n"/>
      <c r="D221" s="24" t="n"/>
      <c r="E221" s="24" t="n"/>
      <c r="F221" s="24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</row>
    <row customHeight="1" ht="159.75" r="222" s="29">
      <c r="A222" s="98" t="n"/>
      <c r="D222" s="88" t="n"/>
      <c r="E222" s="24" t="n"/>
      <c r="F222" s="24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</row>
    <row customHeight="1" ht="41.25" r="223" s="29">
      <c r="A223" s="99">
        <f>"中 華 民 國　"&amp;'設定'!$B$2&amp;"　年　"&amp;'設定'!$C$2&amp;"　月　"&amp;'設定'!$D$2&amp;"　日"</f>
        <v/>
      </c>
      <c r="D223" s="88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</row>
    <row customHeight="1" ht="39.75" r="224" s="29">
      <c r="A224" s="99" t="n"/>
      <c r="D224" s="88" t="n"/>
      <c r="E224" s="24" t="n"/>
      <c r="F224" s="24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</row>
    <row customHeight="1" ht="99.75" r="225" s="29">
      <c r="A225" s="74" t="inlineStr">
        <is>
          <t xml:space="preserve"> </t>
        </is>
      </c>
      <c r="D225" s="24" t="n"/>
      <c r="E225" s="24" t="n"/>
      <c r="F225" s="24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</row>
    <row customHeight="1" ht="67.5" r="226" s="29">
      <c r="A226" s="90" t="inlineStr">
        <is>
          <t xml:space="preserve">澎湖縣政府獎狀 </t>
        </is>
      </c>
      <c r="D226" s="24" t="n"/>
      <c r="E226" s="24" t="n"/>
      <c r="F226" s="24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</row>
    <row customHeight="1" ht="27.75" r="227" s="29">
      <c r="A227" s="91">
        <f>A211</f>
        <v/>
      </c>
      <c r="C227" s="92" t="n"/>
      <c r="D227" s="24" t="n"/>
      <c r="E227" s="24" t="n"/>
      <c r="F227" s="24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</row>
    <row customHeight="1" ht="19.5" r="228" s="29">
      <c r="A228" s="74" t="n"/>
      <c r="D228" s="24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</row>
    <row customHeight="1" ht="38.25" r="229" s="29">
      <c r="A229" s="93">
        <f>"澎湖縣"&amp;'設定'!$B$2&amp;"年度全縣兒童溜冰比賽"</f>
        <v/>
      </c>
      <c r="D229" s="24" t="n"/>
      <c r="E229" s="24" t="n"/>
      <c r="F229" s="24" t="n"/>
      <c r="G229" s="24" t="n"/>
      <c r="H229" s="24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</row>
    <row customHeight="1" ht="19.5" r="230" s="29">
      <c r="A230" s="94" t="n"/>
      <c r="D230" s="24" t="n"/>
      <c r="E230" s="24" t="n"/>
      <c r="F230" s="24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</row>
    <row customHeight="1" ht="38.25" r="231" s="29">
      <c r="A231" s="93" t="inlineStr">
        <is>
          <t>優秀選手</t>
        </is>
      </c>
      <c r="D231" s="24" t="n"/>
      <c r="E231" s="24" t="n"/>
      <c r="F231" s="24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</row>
    <row customHeight="1" ht="19.5" r="232" s="29">
      <c r="A232" s="74" t="n"/>
      <c r="D232" s="24" t="n"/>
      <c r="E232" s="24" t="n"/>
      <c r="F232" s="24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</row>
    <row customHeight="1" ht="34.5" r="233" s="29">
      <c r="A233" s="95" t="inlineStr">
        <is>
          <t>組別：</t>
        </is>
      </c>
      <c r="B233" s="96" t="inlineStr">
        <is>
          <t>低年級女生組</t>
        </is>
      </c>
      <c r="C233" s="96" t="n"/>
      <c r="D233" s="24" t="n"/>
      <c r="E233" s="24" t="n"/>
      <c r="F233" s="24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</row>
    <row customHeight="1" ht="34.5" r="234" s="29">
      <c r="A234" s="95" t="inlineStr">
        <is>
          <t>學校：</t>
        </is>
      </c>
      <c r="B234" s="96">
        <f ref="B234" t="array">INDEX(#REF!,16)</f>
        <v/>
      </c>
      <c r="C234" s="96" t="n"/>
      <c r="D234" s="24" t="n"/>
      <c r="E234" s="24" t="n"/>
      <c r="F234" s="24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</row>
    <row customHeight="1" ht="34.5" r="235" s="29">
      <c r="A235" s="95" t="inlineStr">
        <is>
          <t>姓名：</t>
        </is>
      </c>
      <c r="B235" s="96">
        <f ref="B235" t="array">INDEX(#REF!,16)</f>
        <v/>
      </c>
      <c r="C235" s="96" t="n"/>
      <c r="D235" s="24" t="n"/>
      <c r="E235" s="24" t="n"/>
      <c r="F235" s="24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</row>
    <row customHeight="1" ht="34.5" r="236" s="29">
      <c r="A236" s="95" t="inlineStr">
        <is>
          <t>名次：</t>
        </is>
      </c>
      <c r="B236" s="96" t="inlineStr">
        <is>
          <t>優勝</t>
        </is>
      </c>
      <c r="C236" s="96" t="n"/>
      <c r="D236" s="24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</row>
    <row customHeight="1" ht="34.5" r="237" s="29">
      <c r="A237" s="95" t="inlineStr">
        <is>
          <t>成績：</t>
        </is>
      </c>
      <c r="B237" s="101">
        <f ref="B237" t="array">INDEX(#REF!,16)</f>
        <v/>
      </c>
      <c r="C237" s="97" t="n"/>
      <c r="D237" s="24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</row>
    <row customHeight="1" ht="159.75" r="238" s="29">
      <c r="A238" s="98" t="n"/>
      <c r="D238" s="88" t="n"/>
      <c r="E238" s="24" t="n"/>
      <c r="F238" s="24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</row>
    <row customHeight="1" ht="41.25" r="239" s="29">
      <c r="A239" s="99">
        <f>"中 華 民 國　"&amp;'設定'!$B$2&amp;"　年　"&amp;'設定'!$C$2&amp;"　月　"&amp;'設定'!$D$2&amp;"　日"</f>
        <v/>
      </c>
      <c r="D239" s="88" t="n"/>
      <c r="E239" s="24" t="n"/>
      <c r="F239" s="24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</row>
    <row customHeight="1" ht="39.75" r="240" s="29">
      <c r="A240" s="99" t="n"/>
      <c r="D240" s="88" t="n"/>
      <c r="E240" s="24" t="n"/>
      <c r="F240" s="24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</row>
    <row customHeight="1" ht="99.75" r="241" s="29">
      <c r="A241" s="74" t="inlineStr">
        <is>
          <t xml:space="preserve"> </t>
        </is>
      </c>
      <c r="D241" s="24" t="n"/>
      <c r="E241" s="24" t="n"/>
      <c r="F241" s="24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</row>
    <row customHeight="1" ht="67.5" r="242" s="29">
      <c r="A242" s="90" t="inlineStr">
        <is>
          <t xml:space="preserve">澎湖縣政府獎狀 </t>
        </is>
      </c>
      <c r="D242" s="24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</row>
    <row customHeight="1" ht="27.75" r="243" s="29">
      <c r="A243" s="91">
        <f>A227</f>
        <v/>
      </c>
      <c r="C243" s="92" t="n"/>
      <c r="D243" s="24" t="n"/>
      <c r="E243" s="24" t="n"/>
      <c r="F243" s="24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</row>
    <row customHeight="1" ht="19.5" r="244" s="29">
      <c r="A244" s="74" t="n"/>
      <c r="D244" s="24" t="n"/>
      <c r="E244" s="24" t="n"/>
      <c r="F244" s="24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</row>
    <row customHeight="1" ht="38.25" r="245" s="29">
      <c r="A245" s="93">
        <f>"澎湖縣"&amp;'設定'!$B$2&amp;"年度全縣兒童溜冰比賽"</f>
        <v/>
      </c>
      <c r="D245" s="24" t="n"/>
      <c r="E245" s="24" t="n"/>
      <c r="F245" s="24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</row>
    <row customHeight="1" ht="19.5" r="246" s="29">
      <c r="A246" s="94" t="n"/>
      <c r="D246" s="24" t="n"/>
      <c r="E246" s="24" t="n"/>
      <c r="F246" s="24" t="n"/>
      <c r="G246" s="24" t="n"/>
      <c r="H246" s="24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</row>
    <row customHeight="1" ht="38.25" r="247" s="29">
      <c r="A247" s="93" t="inlineStr">
        <is>
          <t>優秀選手</t>
        </is>
      </c>
      <c r="D247" s="24" t="n"/>
      <c r="E247" s="24" t="n"/>
      <c r="F247" s="24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</row>
    <row customHeight="1" ht="19.5" r="248" s="29">
      <c r="A248" s="74" t="n"/>
      <c r="D248" s="24" t="n"/>
      <c r="E248" s="24" t="n"/>
      <c r="F248" s="24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</row>
    <row customHeight="1" ht="34.5" r="249" s="29">
      <c r="A249" s="95" t="inlineStr">
        <is>
          <t>組別：</t>
        </is>
      </c>
      <c r="B249" s="96" t="inlineStr">
        <is>
          <t>低年級女生組</t>
        </is>
      </c>
      <c r="C249" s="96" t="n"/>
      <c r="D249" s="24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</row>
    <row customHeight="1" ht="34.5" r="250" s="29">
      <c r="A250" s="95" t="inlineStr">
        <is>
          <t>學校：</t>
        </is>
      </c>
      <c r="B250" s="96">
        <f ref="B250" t="array">INDEX(#REF!,17)</f>
        <v/>
      </c>
      <c r="C250" s="96" t="n"/>
      <c r="D250" s="24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</row>
    <row customHeight="1" ht="34.5" r="251" s="29">
      <c r="A251" s="95" t="inlineStr">
        <is>
          <t>姓名：</t>
        </is>
      </c>
      <c r="B251" s="96">
        <f ref="B251" t="array">INDEX(#REF!,17)</f>
        <v/>
      </c>
      <c r="C251" s="96" t="n"/>
      <c r="D251" s="24" t="n"/>
      <c r="E251" s="24" t="n"/>
      <c r="F251" s="24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</row>
    <row customHeight="1" ht="34.5" r="252" s="29">
      <c r="A252" s="95" t="inlineStr">
        <is>
          <t>名次：</t>
        </is>
      </c>
      <c r="B252" s="96" t="inlineStr">
        <is>
          <t>優勝</t>
        </is>
      </c>
      <c r="C252" s="96" t="n"/>
      <c r="D252" s="24" t="n"/>
      <c r="E252" s="24" t="n"/>
      <c r="F252" s="24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</row>
    <row customHeight="1" ht="34.5" r="253" s="29">
      <c r="A253" s="95" t="inlineStr">
        <is>
          <t>成績：</t>
        </is>
      </c>
      <c r="B253" s="101">
        <f ref="B253" t="array">INDEX(#REF!,17)</f>
        <v/>
      </c>
      <c r="C253" s="97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</row>
    <row customHeight="1" ht="159.75" r="254" s="29">
      <c r="A254" s="98" t="n"/>
      <c r="D254" s="88" t="n"/>
      <c r="E254" s="24" t="n"/>
      <c r="F254" s="24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</row>
    <row customHeight="1" ht="41.25" r="255" s="29">
      <c r="A255" s="99">
        <f>"中 華 民 國　"&amp;'設定'!$B$2&amp;"　年　"&amp;'設定'!$C$2&amp;"　月　"&amp;'設定'!$D$2&amp;"　日"</f>
        <v/>
      </c>
      <c r="D255" s="88" t="n"/>
      <c r="E255" s="24" t="n"/>
      <c r="F255" s="24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</row>
    <row customHeight="1" ht="39.75" r="256" s="29">
      <c r="A256" s="99" t="n"/>
      <c r="D256" s="88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</row>
    <row customHeight="1" ht="99.75" r="257" s="29">
      <c r="A257" s="74" t="inlineStr">
        <is>
          <t xml:space="preserve"> </t>
        </is>
      </c>
      <c r="D257" s="24" t="n"/>
      <c r="E257" s="24" t="n"/>
      <c r="F257" s="24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</row>
    <row customHeight="1" ht="67.5" r="258" s="29">
      <c r="A258" s="90" t="inlineStr">
        <is>
          <t xml:space="preserve">澎湖縣政府獎狀 </t>
        </is>
      </c>
      <c r="D258" s="24" t="n"/>
      <c r="E258" s="24" t="n"/>
      <c r="F258" s="24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</row>
    <row customHeight="1" ht="27.75" r="259" s="29">
      <c r="A259" s="91">
        <f>A243</f>
        <v/>
      </c>
      <c r="C259" s="92" t="n"/>
      <c r="D259" s="24" t="n"/>
      <c r="E259" s="24" t="n"/>
      <c r="F259" s="24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</row>
    <row customHeight="1" ht="19.5" r="260" s="29">
      <c r="A260" s="74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</row>
    <row customHeight="1" ht="38.25" r="261" s="29">
      <c r="A261" s="93">
        <f>"澎湖縣"&amp;'設定'!$B$2&amp;"年度全縣兒童溜冰比賽"</f>
        <v/>
      </c>
      <c r="D261" s="24" t="n"/>
      <c r="E261" s="24" t="n"/>
      <c r="F261" s="24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</row>
    <row customHeight="1" ht="19.5" r="262" s="29">
      <c r="A262" s="94" t="n"/>
      <c r="D262" s="24" t="n"/>
      <c r="E262" s="24" t="n"/>
      <c r="F262" s="24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</row>
    <row customHeight="1" ht="38.25" r="263" s="29">
      <c r="A263" s="93" t="inlineStr">
        <is>
          <t>優秀選手</t>
        </is>
      </c>
      <c r="D263" s="24" t="n"/>
      <c r="E263" s="24" t="n"/>
      <c r="F263" s="24" t="n"/>
      <c r="G263" s="24" t="n"/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</row>
    <row customHeight="1" ht="19.5" r="264" s="29">
      <c r="A264" s="74" t="n"/>
      <c r="D264" s="24" t="n"/>
      <c r="E264" s="24" t="n"/>
      <c r="F264" s="24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</row>
    <row customHeight="1" ht="34.5" r="265" s="29">
      <c r="A265" s="95" t="inlineStr">
        <is>
          <t>組別：</t>
        </is>
      </c>
      <c r="B265" s="96" t="inlineStr">
        <is>
          <t>低年級女生組</t>
        </is>
      </c>
      <c r="C265" s="96" t="n"/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</row>
    <row customHeight="1" ht="34.5" r="266" s="29">
      <c r="A266" s="95" t="inlineStr">
        <is>
          <t>學校：</t>
        </is>
      </c>
      <c r="B266" s="96">
        <f ref="B266" t="array">INDEX(#REF!,18)</f>
        <v/>
      </c>
      <c r="C266" s="96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</row>
    <row customHeight="1" ht="34.5" r="267" s="29">
      <c r="A267" s="95" t="inlineStr">
        <is>
          <t>姓名：</t>
        </is>
      </c>
      <c r="B267" s="96">
        <f ref="B267" t="array">INDEX(#REF!,18)</f>
        <v/>
      </c>
      <c r="C267" s="96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</row>
    <row customHeight="1" ht="34.5" r="268" s="29">
      <c r="A268" s="95" t="inlineStr">
        <is>
          <t>名次：</t>
        </is>
      </c>
      <c r="B268" s="96" t="inlineStr">
        <is>
          <t>優勝</t>
        </is>
      </c>
      <c r="C268" s="96" t="n"/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</row>
    <row customHeight="1" ht="34.5" r="269" s="29">
      <c r="A269" s="95" t="inlineStr">
        <is>
          <t>成績：</t>
        </is>
      </c>
      <c r="B269" s="101">
        <f ref="B269" t="array">INDEX(#REF!,18)</f>
        <v/>
      </c>
      <c r="C269" s="97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</row>
    <row customHeight="1" ht="159.75" r="270" s="29">
      <c r="A270" s="98" t="n"/>
      <c r="D270" s="88" t="n"/>
      <c r="E270" s="24" t="n"/>
      <c r="F270" s="24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</row>
    <row customHeight="1" ht="41.25" r="271" s="29">
      <c r="A271" s="99">
        <f>"中 華 民 國　"&amp;'設定'!$B$2&amp;"　年　"&amp;'設定'!$C$2&amp;"　月　"&amp;'設定'!$D$2&amp;"　日"</f>
        <v/>
      </c>
      <c r="D271" s="88" t="n"/>
      <c r="E271" s="24" t="n"/>
      <c r="F271" s="24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</row>
    <row customHeight="1" ht="39.75" r="272" s="29">
      <c r="A272" s="99" t="n"/>
      <c r="D272" s="88" t="n"/>
      <c r="E272" s="24" t="n"/>
      <c r="F272" s="24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</row>
    <row customHeight="1" ht="99.75" r="273" s="29">
      <c r="A273" s="74" t="inlineStr">
        <is>
          <t xml:space="preserve"> </t>
        </is>
      </c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</row>
    <row customHeight="1" ht="67.5" r="274" s="29">
      <c r="A274" s="90" t="inlineStr">
        <is>
          <t xml:space="preserve">澎湖縣政府獎狀 </t>
        </is>
      </c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</row>
    <row customHeight="1" ht="27.75" r="275" s="29">
      <c r="A275" s="91">
        <f>A259</f>
        <v/>
      </c>
      <c r="C275" s="92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</row>
    <row customHeight="1" ht="19.5" r="276" s="29">
      <c r="A276" s="74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</row>
    <row customHeight="1" ht="38.25" r="277" s="29">
      <c r="A277" s="93">
        <f>"澎湖縣"&amp;'設定'!$B$2&amp;"年度全縣兒童溜冰比賽"</f>
        <v/>
      </c>
      <c r="D277" s="24" t="n"/>
      <c r="E277" s="24" t="n"/>
      <c r="F277" s="24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</row>
    <row customHeight="1" ht="19.5" r="278" s="29">
      <c r="A278" s="94" t="n"/>
      <c r="D278" s="24" t="n"/>
      <c r="E278" s="24" t="n"/>
      <c r="F278" s="24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</row>
    <row customHeight="1" ht="38.25" r="279" s="29">
      <c r="A279" s="93" t="inlineStr">
        <is>
          <t>優秀選手</t>
        </is>
      </c>
      <c r="D279" s="24" t="n"/>
      <c r="E279" s="24" t="n"/>
      <c r="F279" s="24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</row>
    <row customHeight="1" ht="19.5" r="280" s="29">
      <c r="A280" s="74" t="n"/>
      <c r="D280" s="24" t="n"/>
      <c r="E280" s="2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</row>
    <row customHeight="1" ht="34.5" r="281" s="29">
      <c r="A281" s="95" t="inlineStr">
        <is>
          <t>組別：</t>
        </is>
      </c>
      <c r="B281" s="96" t="inlineStr">
        <is>
          <t>低年級女生組</t>
        </is>
      </c>
      <c r="C281" s="96" t="n"/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</row>
    <row customHeight="1" ht="34.5" r="282" s="29">
      <c r="A282" s="95" t="inlineStr">
        <is>
          <t>學校：</t>
        </is>
      </c>
      <c r="B282" s="96">
        <f ref="B282" t="array">INDEX(#REF!,19)</f>
        <v/>
      </c>
      <c r="C282" s="96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</row>
    <row customHeight="1" ht="34.5" r="283" s="29">
      <c r="A283" s="95" t="inlineStr">
        <is>
          <t>姓名：</t>
        </is>
      </c>
      <c r="B283" s="96">
        <f ref="B283" t="array">INDEX(#REF!,19)</f>
        <v/>
      </c>
      <c r="C283" s="96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</row>
    <row customHeight="1" ht="34.5" r="284" s="29">
      <c r="A284" s="95" t="inlineStr">
        <is>
          <t>名次：</t>
        </is>
      </c>
      <c r="B284" s="96" t="inlineStr">
        <is>
          <t>優勝</t>
        </is>
      </c>
      <c r="C284" s="96" t="n"/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</row>
    <row customHeight="1" ht="34.5" r="285" s="29">
      <c r="A285" s="95" t="inlineStr">
        <is>
          <t>成績：</t>
        </is>
      </c>
      <c r="B285" s="101">
        <f ref="B285" t="array">INDEX(#REF!,19)</f>
        <v/>
      </c>
      <c r="C285" s="97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</row>
    <row customHeight="1" ht="159.75" r="286" s="29">
      <c r="A286" s="98" t="n"/>
      <c r="D286" s="88" t="n"/>
      <c r="E286" s="2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</row>
    <row customHeight="1" ht="41.25" r="287" s="29">
      <c r="A287" s="99">
        <f>"中 華 民 國　"&amp;'設定'!$B$2&amp;"　年　"&amp;'設定'!$C$2&amp;"　月　"&amp;'設定'!$D$2&amp;"　日"</f>
        <v/>
      </c>
      <c r="D287" s="88" t="n"/>
      <c r="E287" s="2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</row>
    <row customHeight="1" ht="39.75" r="288" s="29">
      <c r="A288" s="99" t="n"/>
      <c r="D288" s="88" t="n"/>
      <c r="E288" s="2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</row>
    <row customHeight="1" ht="99.75" r="289" s="29">
      <c r="A289" s="74" t="inlineStr">
        <is>
          <t xml:space="preserve"> </t>
        </is>
      </c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</row>
    <row customHeight="1" ht="67.5" r="290" s="29">
      <c r="A290" s="90" t="inlineStr">
        <is>
          <t xml:space="preserve">澎湖縣政府獎狀 </t>
        </is>
      </c>
      <c r="D290" s="24" t="n"/>
      <c r="E290" s="24" t="n"/>
      <c r="F290" s="24" t="n"/>
      <c r="G290" s="24" t="n"/>
      <c r="H290" s="24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</row>
    <row customHeight="1" ht="27.75" r="291" s="29">
      <c r="A291" s="91">
        <f>A275</f>
        <v/>
      </c>
      <c r="C291" s="92" t="n"/>
      <c r="D291" s="24" t="n"/>
      <c r="E291" s="24" t="n"/>
      <c r="F291" s="24" t="n"/>
      <c r="G291" s="24" t="n"/>
      <c r="H291" s="24" t="n"/>
      <c r="I291" s="24" t="n"/>
      <c r="J291" s="24" t="n"/>
      <c r="K291" s="24" t="n"/>
      <c r="L291" s="24" t="n"/>
      <c r="M291" s="2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</row>
    <row customHeight="1" ht="19.5" r="292" s="29">
      <c r="A292" s="74" t="n"/>
      <c r="D292" s="24" t="n"/>
      <c r="E292" s="24" t="n"/>
      <c r="F292" s="24" t="n"/>
      <c r="G292" s="24" t="n"/>
      <c r="H292" s="24" t="n"/>
      <c r="I292" s="24" t="n"/>
      <c r="J292" s="24" t="n"/>
      <c r="K292" s="24" t="n"/>
      <c r="L292" s="24" t="n"/>
      <c r="M292" s="2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</row>
    <row customHeight="1" ht="38.25" r="293" s="29">
      <c r="A293" s="93">
        <f>"澎湖縣"&amp;'設定'!$B$2&amp;"年度全縣兒童溜冰比賽"</f>
        <v/>
      </c>
      <c r="D293" s="24" t="n"/>
      <c r="E293" s="24" t="n"/>
      <c r="F293" s="24" t="n"/>
      <c r="G293" s="24" t="n"/>
      <c r="H293" s="24" t="n"/>
      <c r="I293" s="24" t="n"/>
      <c r="J293" s="24" t="n"/>
      <c r="K293" s="24" t="n"/>
      <c r="L293" s="24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</row>
    <row customHeight="1" ht="19.5" r="294" s="29">
      <c r="A294" s="94" t="n"/>
      <c r="D294" s="24" t="n"/>
      <c r="E294" s="24" t="n"/>
      <c r="F294" s="24" t="n"/>
      <c r="G294" s="24" t="n"/>
      <c r="H294" s="24" t="n"/>
      <c r="I294" s="24" t="n"/>
      <c r="J294" s="24" t="n"/>
      <c r="K294" s="24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</row>
    <row customHeight="1" ht="38.25" r="295" s="29">
      <c r="A295" s="93" t="inlineStr">
        <is>
          <t>優秀選手</t>
        </is>
      </c>
      <c r="D295" s="24" t="n"/>
      <c r="E295" s="24" t="n"/>
      <c r="F295" s="24" t="n"/>
      <c r="G295" s="24" t="n"/>
      <c r="H295" s="24" t="n"/>
      <c r="I295" s="24" t="n"/>
      <c r="J295" s="24" t="n"/>
      <c r="K295" s="24" t="n"/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</row>
    <row customHeight="1" ht="19.5" r="296" s="29">
      <c r="A296" s="74" t="n"/>
      <c r="D296" s="24" t="n"/>
      <c r="E296" s="24" t="n"/>
      <c r="F296" s="24" t="n"/>
      <c r="G296" s="24" t="n"/>
      <c r="H296" s="24" t="n"/>
      <c r="I296" s="24" t="n"/>
      <c r="J296" s="24" t="n"/>
      <c r="K296" s="24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</row>
    <row customHeight="1" ht="34.5" r="297" s="29">
      <c r="A297" s="95" t="inlineStr">
        <is>
          <t>組別：</t>
        </is>
      </c>
      <c r="B297" s="96" t="inlineStr">
        <is>
          <t>低年級女生組</t>
        </is>
      </c>
      <c r="C297" s="96" t="n"/>
      <c r="D297" s="24" t="n"/>
      <c r="E297" s="24" t="n"/>
      <c r="F297" s="24" t="n"/>
      <c r="G297" s="24" t="n"/>
      <c r="H297" s="24" t="n"/>
      <c r="I297" s="24" t="n"/>
      <c r="J297" s="24" t="n"/>
      <c r="K297" s="24" t="n"/>
      <c r="L297" s="24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</row>
    <row customHeight="1" ht="34.5" r="298" s="29">
      <c r="A298" s="95" t="inlineStr">
        <is>
          <t>學校：</t>
        </is>
      </c>
      <c r="B298" s="96">
        <f ref="B298" t="array">INDEX(#REF!,20)</f>
        <v/>
      </c>
      <c r="C298" s="96" t="n"/>
      <c r="D298" s="24" t="n"/>
      <c r="E298" s="24" t="n"/>
      <c r="F298" s="24" t="n"/>
      <c r="G298" s="24" t="n"/>
      <c r="H298" s="24" t="n"/>
      <c r="I298" s="24" t="n"/>
      <c r="J298" s="24" t="n"/>
      <c r="K298" s="24" t="n"/>
      <c r="L298" s="24" t="n"/>
      <c r="M298" s="2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</row>
    <row customHeight="1" ht="34.5" r="299" s="29">
      <c r="A299" s="95" t="inlineStr">
        <is>
          <t>姓名：</t>
        </is>
      </c>
      <c r="B299" s="96">
        <f ref="B299" t="array">INDEX(#REF!,20)</f>
        <v/>
      </c>
      <c r="C299" s="96" t="n"/>
      <c r="D299" s="24" t="n"/>
      <c r="E299" s="24" t="n"/>
      <c r="F299" s="24" t="n"/>
      <c r="G299" s="24" t="n"/>
      <c r="H299" s="24" t="n"/>
      <c r="I299" s="24" t="n"/>
      <c r="J299" s="24" t="n"/>
      <c r="K299" s="24" t="n"/>
      <c r="L299" s="24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</row>
    <row customHeight="1" ht="34.5" r="300" s="29">
      <c r="A300" s="95" t="inlineStr">
        <is>
          <t>名次：</t>
        </is>
      </c>
      <c r="B300" s="96" t="inlineStr">
        <is>
          <t>優勝</t>
        </is>
      </c>
      <c r="C300" s="96" t="n"/>
      <c r="D300" s="24" t="n"/>
      <c r="E300" s="24" t="n"/>
      <c r="F300" s="24" t="n"/>
      <c r="G300" s="2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</row>
    <row customHeight="1" ht="34.5" r="301" s="29">
      <c r="A301" s="95" t="inlineStr">
        <is>
          <t>成績：</t>
        </is>
      </c>
      <c r="B301" s="101">
        <f ref="B301" t="array">INDEX(#REF!,20)</f>
        <v/>
      </c>
      <c r="C301" s="97" t="n"/>
      <c r="D301" s="24" t="n"/>
      <c r="E301" s="24" t="n"/>
      <c r="F301" s="24" t="n"/>
      <c r="G301" s="24" t="n"/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</row>
    <row customHeight="1" ht="159.75" r="302" s="29">
      <c r="A302" s="98" t="n"/>
      <c r="D302" s="88" t="n"/>
      <c r="E302" s="24" t="n"/>
      <c r="F302" s="24" t="n"/>
      <c r="G302" s="2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</row>
    <row customHeight="1" ht="41.25" r="303" s="29">
      <c r="A303" s="99">
        <f>"中 華 民 國　"&amp;'設定'!$B$2&amp;"　年　"&amp;'設定'!$C$2&amp;"　月　"&amp;'設定'!$D$2&amp;"　日"</f>
        <v/>
      </c>
      <c r="D303" s="88" t="n"/>
      <c r="E303" s="24" t="n"/>
      <c r="F303" s="24" t="n"/>
      <c r="G303" s="24" t="n"/>
      <c r="H303" s="24" t="n"/>
      <c r="I303" s="24" t="n"/>
      <c r="J303" s="24" t="n"/>
      <c r="K303" s="24" t="n"/>
      <c r="L303" s="24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</row>
    <row customHeight="1" ht="39.75" r="304" s="29">
      <c r="A304" s="99" t="n"/>
      <c r="D304" s="88" t="n"/>
      <c r="E304" s="24" t="n"/>
      <c r="F304" s="24" t="n"/>
      <c r="G304" s="24" t="n"/>
      <c r="H304" s="24" t="n"/>
      <c r="I304" s="24" t="n"/>
      <c r="J304" s="24" t="n"/>
      <c r="K304" s="24" t="n"/>
      <c r="L304" s="24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</row>
    <row customHeight="1" ht="99.75" r="305" s="29">
      <c r="A305" s="74" t="inlineStr">
        <is>
          <t xml:space="preserve"> </t>
        </is>
      </c>
      <c r="D305" s="24" t="n"/>
      <c r="E305" s="24" t="n"/>
      <c r="F305" s="24" t="n"/>
      <c r="G305" s="24" t="n"/>
      <c r="H305" s="24" t="n"/>
      <c r="I305" s="24" t="n"/>
      <c r="J305" s="24" t="n"/>
      <c r="K305" s="24" t="n"/>
      <c r="L305" s="24" t="n"/>
      <c r="M305" s="24" t="n"/>
      <c r="N305" s="24" t="n"/>
      <c r="O305" s="24" t="n"/>
      <c r="P305" s="24" t="n"/>
      <c r="Q305" s="24" t="n"/>
      <c r="R305" s="24" t="n"/>
      <c r="S305" s="24" t="n"/>
      <c r="T305" s="24" t="n"/>
      <c r="U305" s="24" t="n"/>
      <c r="V305" s="24" t="n"/>
      <c r="W305" s="24" t="n"/>
      <c r="X305" s="24" t="n"/>
    </row>
    <row customHeight="1" ht="67.5" r="306" s="29">
      <c r="A306" s="90" t="inlineStr">
        <is>
          <t xml:space="preserve">澎湖縣政府獎狀 </t>
        </is>
      </c>
      <c r="D306" s="24" t="n"/>
      <c r="E306" s="24" t="n"/>
      <c r="F306" s="24" t="n"/>
      <c r="G306" s="24" t="n"/>
      <c r="H306" s="24" t="n"/>
      <c r="I306" s="24" t="n"/>
      <c r="J306" s="24" t="n"/>
      <c r="K306" s="24" t="n"/>
      <c r="L306" s="24" t="n"/>
      <c r="M306" s="24" t="n"/>
      <c r="N306" s="24" t="n"/>
      <c r="O306" s="24" t="n"/>
      <c r="P306" s="24" t="n"/>
      <c r="Q306" s="24" t="n"/>
      <c r="R306" s="24" t="n"/>
      <c r="S306" s="24" t="n"/>
      <c r="T306" s="24" t="n"/>
      <c r="U306" s="24" t="n"/>
      <c r="V306" s="24" t="n"/>
      <c r="W306" s="24" t="n"/>
      <c r="X306" s="24" t="n"/>
    </row>
    <row customHeight="1" ht="27.75" r="307" s="29">
      <c r="A307" s="91">
        <f>A291</f>
        <v/>
      </c>
      <c r="C307" s="92" t="n"/>
      <c r="D307" s="24" t="n"/>
      <c r="E307" s="24" t="n"/>
      <c r="F307" s="24" t="n"/>
      <c r="G307" s="24" t="n"/>
      <c r="H307" s="24" t="n"/>
      <c r="I307" s="24" t="n"/>
      <c r="J307" s="24" t="n"/>
      <c r="K307" s="24" t="n"/>
      <c r="L307" s="24" t="n"/>
      <c r="M307" s="24" t="n"/>
      <c r="N307" s="24" t="n"/>
      <c r="O307" s="24" t="n"/>
      <c r="P307" s="24" t="n"/>
      <c r="Q307" s="24" t="n"/>
      <c r="R307" s="24" t="n"/>
      <c r="S307" s="24" t="n"/>
      <c r="T307" s="24" t="n"/>
      <c r="U307" s="24" t="n"/>
      <c r="V307" s="24" t="n"/>
      <c r="W307" s="24" t="n"/>
      <c r="X307" s="24" t="n"/>
    </row>
    <row customHeight="1" ht="19.5" r="308" s="29">
      <c r="A308" s="74" t="n"/>
      <c r="D308" s="24" t="n"/>
      <c r="E308" s="24" t="n"/>
      <c r="F308" s="24" t="n"/>
      <c r="G308" s="24" t="n"/>
      <c r="H308" s="24" t="n"/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</row>
    <row customHeight="1" ht="38.25" r="309" s="29">
      <c r="A309" s="93">
        <f>"澎湖縣"&amp;'設定'!$B$2&amp;"年度全縣兒童溜冰比賽"</f>
        <v/>
      </c>
      <c r="D309" s="24" t="n"/>
      <c r="E309" s="24" t="n"/>
      <c r="F309" s="24" t="n"/>
      <c r="G309" s="24" t="n"/>
      <c r="H309" s="24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</row>
    <row customHeight="1" ht="19.5" r="310" s="29">
      <c r="A310" s="94" t="n"/>
      <c r="D310" s="24" t="n"/>
      <c r="E310" s="24" t="n"/>
      <c r="F310" s="24" t="n"/>
      <c r="G310" s="24" t="n"/>
      <c r="H310" s="24" t="n"/>
      <c r="I310" s="24" t="n"/>
      <c r="J310" s="24" t="n"/>
      <c r="K310" s="24" t="n"/>
      <c r="L310" s="24" t="n"/>
      <c r="M310" s="24" t="n"/>
      <c r="N310" s="24" t="n"/>
      <c r="O310" s="24" t="n"/>
      <c r="P310" s="24" t="n"/>
      <c r="Q310" s="24" t="n"/>
      <c r="R310" s="24" t="n"/>
      <c r="S310" s="24" t="n"/>
      <c r="T310" s="24" t="n"/>
      <c r="U310" s="24" t="n"/>
      <c r="V310" s="24" t="n"/>
      <c r="W310" s="24" t="n"/>
      <c r="X310" s="24" t="n"/>
    </row>
    <row customHeight="1" ht="38.25" r="311" s="29">
      <c r="A311" s="93" t="inlineStr">
        <is>
          <t>優秀選手</t>
        </is>
      </c>
      <c r="D311" s="24" t="n"/>
      <c r="E311" s="24" t="n"/>
      <c r="F311" s="24" t="n"/>
      <c r="G311" s="24" t="n"/>
      <c r="H311" s="24" t="n"/>
      <c r="I311" s="24" t="n"/>
      <c r="J311" s="24" t="n"/>
      <c r="K311" s="24" t="n"/>
      <c r="L311" s="24" t="n"/>
      <c r="M311" s="24" t="n"/>
      <c r="N311" s="24" t="n"/>
      <c r="O311" s="24" t="n"/>
      <c r="P311" s="24" t="n"/>
      <c r="Q311" s="24" t="n"/>
      <c r="R311" s="24" t="n"/>
      <c r="S311" s="24" t="n"/>
      <c r="T311" s="24" t="n"/>
      <c r="U311" s="24" t="n"/>
      <c r="V311" s="24" t="n"/>
      <c r="W311" s="24" t="n"/>
      <c r="X311" s="24" t="n"/>
    </row>
    <row customHeight="1" ht="19.5" r="312" s="29">
      <c r="A312" s="74" t="n"/>
      <c r="D312" s="24" t="n"/>
      <c r="E312" s="24" t="n"/>
      <c r="F312" s="24" t="n"/>
      <c r="G312" s="24" t="n"/>
      <c r="H312" s="24" t="n"/>
      <c r="I312" s="24" t="n"/>
      <c r="J312" s="24" t="n"/>
      <c r="K312" s="24" t="n"/>
      <c r="L312" s="24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4" t="n"/>
      <c r="W312" s="24" t="n"/>
      <c r="X312" s="24" t="n"/>
    </row>
    <row customHeight="1" ht="34.5" r="313" s="29">
      <c r="A313" s="95" t="inlineStr">
        <is>
          <t>組別：</t>
        </is>
      </c>
      <c r="B313" s="96" t="inlineStr">
        <is>
          <t>低年級女生組</t>
        </is>
      </c>
      <c r="C313" s="96" t="n"/>
      <c r="D313" s="24" t="n"/>
      <c r="E313" s="24" t="n"/>
      <c r="F313" s="24" t="n"/>
      <c r="G313" s="24" t="n"/>
      <c r="H313" s="24" t="n"/>
      <c r="I313" s="24" t="n"/>
      <c r="J313" s="24" t="n"/>
      <c r="K313" s="24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</row>
    <row customHeight="1" ht="34.5" r="314" s="29">
      <c r="A314" s="95" t="inlineStr">
        <is>
          <t>學校：</t>
        </is>
      </c>
      <c r="B314" s="96">
        <f ref="B314" t="array">INDEX(#REF!,21)</f>
        <v/>
      </c>
      <c r="C314" s="96" t="n"/>
      <c r="D314" s="24" t="n"/>
      <c r="E314" s="24" t="n"/>
      <c r="F314" s="24" t="n"/>
      <c r="G314" s="24" t="n"/>
      <c r="H314" s="24" t="n"/>
      <c r="I314" s="24" t="n"/>
      <c r="J314" s="24" t="n"/>
      <c r="K314" s="24" t="n"/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</row>
    <row customHeight="1" ht="34.5" r="315" s="29">
      <c r="A315" s="95" t="inlineStr">
        <is>
          <t>姓名：</t>
        </is>
      </c>
      <c r="B315" s="96">
        <f ref="B315" t="array">INDEX(#REF!,21)</f>
        <v/>
      </c>
      <c r="C315" s="96" t="n"/>
      <c r="D315" s="24" t="n"/>
      <c r="E315" s="24" t="n"/>
      <c r="F315" s="24" t="n"/>
      <c r="G315" s="24" t="n"/>
      <c r="H315" s="24" t="n"/>
      <c r="I315" s="24" t="n"/>
      <c r="J315" s="24" t="n"/>
      <c r="K315" s="24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</row>
    <row customHeight="1" ht="34.5" r="316" s="29">
      <c r="A316" s="95" t="inlineStr">
        <is>
          <t>名次：</t>
        </is>
      </c>
      <c r="B316" s="96" t="inlineStr">
        <is>
          <t>優勝</t>
        </is>
      </c>
      <c r="C316" s="96" t="n"/>
      <c r="D316" s="24" t="n"/>
      <c r="E316" s="24" t="n"/>
      <c r="F316" s="24" t="n"/>
      <c r="G316" s="24" t="n"/>
      <c r="H316" s="24" t="n"/>
      <c r="I316" s="24" t="n"/>
      <c r="J316" s="24" t="n"/>
      <c r="K316" s="24" t="n"/>
      <c r="L316" s="24" t="n"/>
      <c r="M316" s="24" t="n"/>
      <c r="N316" s="24" t="n"/>
      <c r="O316" s="24" t="n"/>
      <c r="P316" s="24" t="n"/>
      <c r="Q316" s="24" t="n"/>
      <c r="R316" s="24" t="n"/>
      <c r="S316" s="24" t="n"/>
      <c r="T316" s="24" t="n"/>
      <c r="U316" s="24" t="n"/>
      <c r="V316" s="24" t="n"/>
      <c r="W316" s="24" t="n"/>
      <c r="X316" s="24" t="n"/>
    </row>
    <row customHeight="1" ht="34.5" r="317" s="29">
      <c r="A317" s="95" t="inlineStr">
        <is>
          <t>成績：</t>
        </is>
      </c>
      <c r="B317" s="101">
        <f ref="B317" t="array">INDEX(#REF!,21)</f>
        <v/>
      </c>
      <c r="C317" s="97" t="n"/>
      <c r="D317" s="24" t="n"/>
      <c r="E317" s="24" t="n"/>
      <c r="F317" s="24" t="n"/>
      <c r="G317" s="24" t="n"/>
      <c r="H317" s="24" t="n"/>
      <c r="I317" s="24" t="n"/>
      <c r="J317" s="24" t="n"/>
      <c r="K317" s="24" t="n"/>
      <c r="L317" s="24" t="n"/>
      <c r="M317" s="24" t="n"/>
      <c r="N317" s="24" t="n"/>
      <c r="O317" s="24" t="n"/>
      <c r="P317" s="24" t="n"/>
      <c r="Q317" s="24" t="n"/>
      <c r="R317" s="24" t="n"/>
      <c r="S317" s="24" t="n"/>
      <c r="T317" s="24" t="n"/>
      <c r="U317" s="24" t="n"/>
      <c r="V317" s="24" t="n"/>
      <c r="W317" s="24" t="n"/>
      <c r="X317" s="24" t="n"/>
    </row>
    <row customHeight="1" ht="159.75" r="318" s="29">
      <c r="A318" s="98" t="n"/>
      <c r="D318" s="88" t="n"/>
      <c r="E318" s="24" t="n"/>
      <c r="F318" s="24" t="n"/>
      <c r="G318" s="24" t="n"/>
      <c r="H318" s="24" t="n"/>
      <c r="I318" s="24" t="n"/>
      <c r="J318" s="24" t="n"/>
      <c r="K318" s="24" t="n"/>
      <c r="L318" s="24" t="n"/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</row>
    <row customHeight="1" ht="41.25" r="319" s="29">
      <c r="A319" s="99">
        <f>"中 華 民 國　"&amp;'設定'!$B$2&amp;"　年　"&amp;'設定'!$C$2&amp;"　月　"&amp;'設定'!$D$2&amp;"　日"</f>
        <v/>
      </c>
      <c r="D319" s="88" t="n"/>
      <c r="E319" s="24" t="n"/>
      <c r="F319" s="24" t="n"/>
      <c r="G319" s="2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</row>
    <row customHeight="1" ht="39.75" r="320" s="29">
      <c r="A320" s="99" t="n"/>
      <c r="D320" s="88" t="n"/>
      <c r="E320" s="24" t="n"/>
      <c r="F320" s="24" t="n"/>
      <c r="G320" s="24" t="n"/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</row>
    <row customHeight="1" ht="16.5" r="321" s="29">
      <c r="A321" s="24" t="n"/>
      <c r="B321" s="24" t="n"/>
      <c r="C321" s="24" t="n"/>
      <c r="D321" s="24" t="n"/>
      <c r="E321" s="24" t="n"/>
      <c r="F321" s="24" t="n"/>
      <c r="G321" s="2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</row>
    <row customHeight="1" ht="16.5" r="322" s="29">
      <c r="A322" s="24" t="n"/>
      <c r="B322" s="24" t="n"/>
      <c r="C322" s="24" t="n"/>
      <c r="D322" s="24" t="n"/>
      <c r="E322" s="24" t="n"/>
      <c r="F322" s="24" t="n"/>
      <c r="G322" s="24" t="n"/>
      <c r="H322" s="24" t="n"/>
      <c r="I322" s="24" t="n"/>
      <c r="J322" s="24" t="n"/>
      <c r="K322" s="24" t="n"/>
      <c r="L322" s="24" t="n"/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</row>
    <row customHeight="1" ht="16.5" r="323" s="29">
      <c r="A323" s="24" t="n"/>
      <c r="B323" s="24" t="n"/>
      <c r="C323" s="24" t="n"/>
      <c r="D323" s="24" t="n"/>
      <c r="E323" s="24" t="n"/>
      <c r="F323" s="24" t="n"/>
      <c r="G323" s="24" t="n"/>
      <c r="H323" s="24" t="n"/>
      <c r="I323" s="24" t="n"/>
      <c r="J323" s="24" t="n"/>
      <c r="K323" s="24" t="n"/>
      <c r="L323" s="24" t="n"/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</row>
    <row customHeight="1" ht="16.5" r="324" s="29">
      <c r="A324" s="24" t="n"/>
      <c r="B324" s="24" t="n"/>
      <c r="C324" s="24" t="n"/>
      <c r="D324" s="24" t="n"/>
      <c r="E324" s="24" t="n"/>
      <c r="F324" s="24" t="n"/>
      <c r="G324" s="24" t="n"/>
      <c r="H324" s="24" t="n"/>
      <c r="I324" s="24" t="n"/>
      <c r="J324" s="24" t="n"/>
      <c r="K324" s="24" t="n"/>
      <c r="L324" s="24" t="n"/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</row>
    <row customHeight="1" ht="16.5" r="325" s="29">
      <c r="A325" s="24" t="n"/>
      <c r="B325" s="24" t="n"/>
      <c r="C325" s="24" t="n"/>
      <c r="D325" s="24" t="n"/>
      <c r="E325" s="24" t="n"/>
      <c r="F325" s="24" t="n"/>
      <c r="G325" s="24" t="n"/>
      <c r="H325" s="24" t="n"/>
      <c r="I325" s="24" t="n"/>
      <c r="J325" s="24" t="n"/>
      <c r="K325" s="24" t="n"/>
      <c r="L325" s="24" t="n"/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</row>
    <row customHeight="1" ht="16.5" r="326" s="29">
      <c r="A326" s="24" t="n"/>
      <c r="B326" s="24" t="n"/>
      <c r="C326" s="24" t="n"/>
      <c r="D326" s="24" t="n"/>
      <c r="E326" s="24" t="n"/>
      <c r="F326" s="24" t="n"/>
      <c r="G326" s="24" t="n"/>
      <c r="H326" s="24" t="n"/>
      <c r="I326" s="24" t="n"/>
      <c r="J326" s="24" t="n"/>
      <c r="K326" s="24" t="n"/>
      <c r="L326" s="24" t="n"/>
      <c r="M326" s="24" t="n"/>
      <c r="N326" s="24" t="n"/>
      <c r="O326" s="24" t="n"/>
      <c r="P326" s="24" t="n"/>
      <c r="Q326" s="24" t="n"/>
      <c r="R326" s="24" t="n"/>
      <c r="S326" s="24" t="n"/>
      <c r="T326" s="24" t="n"/>
      <c r="U326" s="24" t="n"/>
      <c r="V326" s="24" t="n"/>
      <c r="W326" s="24" t="n"/>
      <c r="X326" s="24" t="n"/>
    </row>
    <row customHeight="1" ht="16.5" r="327" s="29">
      <c r="A327" s="24" t="n"/>
      <c r="B327" s="24" t="n"/>
      <c r="C327" s="24" t="n"/>
      <c r="D327" s="24" t="n"/>
      <c r="E327" s="24" t="n"/>
      <c r="F327" s="24" t="n"/>
      <c r="G327" s="24" t="n"/>
      <c r="H327" s="24" t="n"/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</row>
    <row customHeight="1" ht="16.5" r="328" s="29">
      <c r="A328" s="24" t="n"/>
      <c r="B328" s="24" t="n"/>
      <c r="C328" s="24" t="n"/>
      <c r="D328" s="24" t="n"/>
      <c r="E328" s="24" t="n"/>
      <c r="F328" s="24" t="n"/>
      <c r="G328" s="24" t="n"/>
      <c r="H328" s="24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</row>
    <row customHeight="1" ht="16.5" r="329" s="29">
      <c r="A329" s="24" t="n"/>
      <c r="B329" s="24" t="n"/>
      <c r="C329" s="24" t="n"/>
      <c r="D329" s="24" t="n"/>
      <c r="E329" s="24" t="n"/>
      <c r="F329" s="24" t="n"/>
      <c r="G329" s="24" t="n"/>
      <c r="H329" s="24" t="n"/>
      <c r="I329" s="24" t="n"/>
      <c r="J329" s="24" t="n"/>
      <c r="K329" s="24" t="n"/>
      <c r="L329" s="24" t="n"/>
      <c r="M329" s="24" t="n"/>
      <c r="N329" s="24" t="n"/>
      <c r="O329" s="24" t="n"/>
      <c r="P329" s="24" t="n"/>
      <c r="Q329" s="24" t="n"/>
      <c r="R329" s="24" t="n"/>
      <c r="S329" s="24" t="n"/>
      <c r="T329" s="24" t="n"/>
      <c r="U329" s="24" t="n"/>
      <c r="V329" s="24" t="n"/>
      <c r="W329" s="24" t="n"/>
      <c r="X329" s="24" t="n"/>
    </row>
    <row customHeight="1" ht="16.5" r="330" s="29">
      <c r="A330" s="24" t="n"/>
      <c r="B330" s="24" t="n"/>
      <c r="C330" s="24" t="n"/>
      <c r="D330" s="24" t="n"/>
      <c r="E330" s="24" t="n"/>
      <c r="F330" s="24" t="n"/>
      <c r="G330" s="24" t="n"/>
      <c r="H330" s="24" t="n"/>
      <c r="I330" s="24" t="n"/>
      <c r="J330" s="24" t="n"/>
      <c r="K330" s="24" t="n"/>
      <c r="L330" s="24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</row>
    <row customHeight="1" ht="16.5" r="331" s="29">
      <c r="A331" s="24" t="n"/>
      <c r="B331" s="24" t="n"/>
      <c r="C331" s="24" t="n"/>
      <c r="D331" s="24" t="n"/>
      <c r="E331" s="24" t="n"/>
      <c r="F331" s="24" t="n"/>
      <c r="G331" s="24" t="n"/>
      <c r="H331" s="24" t="n"/>
      <c r="I331" s="24" t="n"/>
      <c r="J331" s="24" t="n"/>
      <c r="K331" s="24" t="n"/>
      <c r="L331" s="24" t="n"/>
      <c r="M331" s="24" t="n"/>
      <c r="N331" s="24" t="n"/>
      <c r="O331" s="24" t="n"/>
      <c r="P331" s="24" t="n"/>
      <c r="Q331" s="24" t="n"/>
      <c r="R331" s="24" t="n"/>
      <c r="S331" s="24" t="n"/>
      <c r="T331" s="24" t="n"/>
      <c r="U331" s="24" t="n"/>
      <c r="V331" s="24" t="n"/>
      <c r="W331" s="24" t="n"/>
      <c r="X331" s="24" t="n"/>
    </row>
    <row customHeight="1" ht="16.5" r="332" s="29">
      <c r="A332" s="24" t="n"/>
      <c r="B332" s="24" t="n"/>
      <c r="C332" s="24" t="n"/>
      <c r="D332" s="24" t="n"/>
      <c r="E332" s="24" t="n"/>
      <c r="F332" s="24" t="n"/>
      <c r="G332" s="24" t="n"/>
      <c r="H332" s="24" t="n"/>
      <c r="I332" s="24" t="n"/>
      <c r="J332" s="24" t="n"/>
      <c r="K332" s="24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</row>
    <row customHeight="1" ht="16.5" r="333" s="29">
      <c r="A333" s="24" t="n"/>
      <c r="B333" s="24" t="n"/>
      <c r="C333" s="24" t="n"/>
      <c r="D333" s="24" t="n"/>
      <c r="E333" s="24" t="n"/>
      <c r="F333" s="24" t="n"/>
      <c r="G333" s="24" t="n"/>
      <c r="H333" s="24" t="n"/>
      <c r="I333" s="24" t="n"/>
      <c r="J333" s="24" t="n"/>
      <c r="K333" s="24" t="n"/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</row>
    <row customHeight="1" ht="16.5" r="334" s="29">
      <c r="A334" s="24" t="n"/>
      <c r="B334" s="24" t="n"/>
      <c r="C334" s="24" t="n"/>
      <c r="D334" s="24" t="n"/>
      <c r="E334" s="24" t="n"/>
      <c r="F334" s="24" t="n"/>
      <c r="G334" s="24" t="n"/>
      <c r="H334" s="24" t="n"/>
      <c r="I334" s="24" t="n"/>
      <c r="J334" s="24" t="n"/>
      <c r="K334" s="24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</row>
    <row customHeight="1" ht="16.5" r="335" s="29">
      <c r="A335" s="24" t="n"/>
      <c r="B335" s="24" t="n"/>
      <c r="C335" s="24" t="n"/>
      <c r="D335" s="24" t="n"/>
      <c r="E335" s="24" t="n"/>
      <c r="F335" s="24" t="n"/>
      <c r="G335" s="24" t="n"/>
      <c r="H335" s="24" t="n"/>
      <c r="I335" s="24" t="n"/>
      <c r="J335" s="24" t="n"/>
      <c r="K335" s="24" t="n"/>
      <c r="L335" s="24" t="n"/>
      <c r="M335" s="24" t="n"/>
      <c r="N335" s="24" t="n"/>
      <c r="O335" s="24" t="n"/>
      <c r="P335" s="24" t="n"/>
      <c r="Q335" s="24" t="n"/>
      <c r="R335" s="24" t="n"/>
      <c r="S335" s="24" t="n"/>
      <c r="T335" s="24" t="n"/>
      <c r="U335" s="24" t="n"/>
      <c r="V335" s="24" t="n"/>
      <c r="W335" s="24" t="n"/>
      <c r="X335" s="24" t="n"/>
    </row>
    <row customHeight="1" ht="16.5" r="336" s="29">
      <c r="A336" s="24" t="n"/>
      <c r="B336" s="24" t="n"/>
      <c r="C336" s="24" t="n"/>
      <c r="D336" s="24" t="n"/>
      <c r="E336" s="24" t="n"/>
      <c r="F336" s="24" t="n"/>
      <c r="G336" s="24" t="n"/>
      <c r="H336" s="24" t="n"/>
      <c r="I336" s="24" t="n"/>
      <c r="J336" s="24" t="n"/>
      <c r="K336" s="24" t="n"/>
      <c r="L336" s="24" t="n"/>
      <c r="M336" s="24" t="n"/>
      <c r="N336" s="24" t="n"/>
      <c r="O336" s="24" t="n"/>
      <c r="P336" s="24" t="n"/>
      <c r="Q336" s="24" t="n"/>
      <c r="R336" s="24" t="n"/>
      <c r="S336" s="24" t="n"/>
      <c r="T336" s="24" t="n"/>
      <c r="U336" s="24" t="n"/>
      <c r="V336" s="24" t="n"/>
      <c r="W336" s="24" t="n"/>
      <c r="X336" s="24" t="n"/>
    </row>
    <row customHeight="1" ht="16.5" r="337" s="29">
      <c r="A337" s="24" t="n"/>
      <c r="B337" s="24" t="n"/>
      <c r="C337" s="24" t="n"/>
      <c r="D337" s="24" t="n"/>
      <c r="E337" s="24" t="n"/>
      <c r="F337" s="24" t="n"/>
      <c r="G337" s="24" t="n"/>
      <c r="H337" s="24" t="n"/>
      <c r="I337" s="24" t="n"/>
      <c r="J337" s="24" t="n"/>
      <c r="K337" s="24" t="n"/>
      <c r="L337" s="24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</row>
    <row customHeight="1" ht="16.5" r="338" s="29">
      <c r="A338" s="24" t="n"/>
      <c r="B338" s="24" t="n"/>
      <c r="C338" s="24" t="n"/>
      <c r="D338" s="24" t="n"/>
      <c r="E338" s="24" t="n"/>
      <c r="F338" s="24" t="n"/>
      <c r="G338" s="2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</row>
    <row customHeight="1" ht="16.5" r="339" s="29">
      <c r="A339" s="24" t="n"/>
      <c r="B339" s="24" t="n"/>
      <c r="C339" s="24" t="n"/>
      <c r="D339" s="24" t="n"/>
      <c r="E339" s="24" t="n"/>
      <c r="F339" s="24" t="n"/>
      <c r="G339" s="24" t="n"/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</row>
    <row customHeight="1" ht="16.5" r="340" s="29">
      <c r="A340" s="24" t="n"/>
      <c r="B340" s="24" t="n"/>
      <c r="C340" s="24" t="n"/>
      <c r="D340" s="24" t="n"/>
      <c r="E340" s="24" t="n"/>
      <c r="F340" s="24" t="n"/>
      <c r="G340" s="2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</row>
    <row customHeight="1" ht="16.5" r="341" s="29">
      <c r="A341" s="24" t="n"/>
      <c r="B341" s="24" t="n"/>
      <c r="C341" s="24" t="n"/>
      <c r="D341" s="24" t="n"/>
      <c r="E341" s="24" t="n"/>
      <c r="F341" s="24" t="n"/>
      <c r="G341" s="24" t="n"/>
      <c r="H341" s="24" t="n"/>
      <c r="I341" s="24" t="n"/>
      <c r="J341" s="24" t="n"/>
      <c r="K341" s="24" t="n"/>
      <c r="L341" s="24" t="n"/>
      <c r="M341" s="24" t="n"/>
      <c r="N341" s="24" t="n"/>
      <c r="O341" s="24" t="n"/>
      <c r="P341" s="24" t="n"/>
      <c r="Q341" s="24" t="n"/>
      <c r="R341" s="24" t="n"/>
      <c r="S341" s="24" t="n"/>
      <c r="T341" s="24" t="n"/>
      <c r="U341" s="24" t="n"/>
      <c r="V341" s="24" t="n"/>
      <c r="W341" s="24" t="n"/>
      <c r="X341" s="24" t="n"/>
    </row>
    <row customHeight="1" ht="16.5" r="342" s="29">
      <c r="A342" s="24" t="n"/>
      <c r="B342" s="24" t="n"/>
      <c r="C342" s="24" t="n"/>
      <c r="D342" s="24" t="n"/>
      <c r="E342" s="24" t="n"/>
      <c r="F342" s="24" t="n"/>
      <c r="G342" s="24" t="n"/>
      <c r="H342" s="24" t="n"/>
      <c r="I342" s="24" t="n"/>
      <c r="J342" s="24" t="n"/>
      <c r="K342" s="24" t="n"/>
      <c r="L342" s="24" t="n"/>
      <c r="M342" s="24" t="n"/>
      <c r="N342" s="24" t="n"/>
      <c r="O342" s="24" t="n"/>
      <c r="P342" s="24" t="n"/>
      <c r="Q342" s="24" t="n"/>
      <c r="R342" s="24" t="n"/>
      <c r="S342" s="24" t="n"/>
      <c r="T342" s="24" t="n"/>
      <c r="U342" s="24" t="n"/>
      <c r="V342" s="24" t="n"/>
      <c r="W342" s="24" t="n"/>
      <c r="X342" s="24" t="n"/>
    </row>
    <row customHeight="1" ht="16.5" r="343" s="29">
      <c r="A343" s="24" t="n"/>
      <c r="B343" s="24" t="n"/>
      <c r="C343" s="24" t="n"/>
      <c r="D343" s="24" t="n"/>
      <c r="E343" s="24" t="n"/>
      <c r="F343" s="24" t="n"/>
      <c r="G343" s="24" t="n"/>
      <c r="H343" s="24" t="n"/>
      <c r="I343" s="24" t="n"/>
      <c r="J343" s="24" t="n"/>
      <c r="K343" s="24" t="n"/>
      <c r="L343" s="24" t="n"/>
      <c r="M343" s="24" t="n"/>
      <c r="N343" s="24" t="n"/>
      <c r="O343" s="24" t="n"/>
      <c r="P343" s="24" t="n"/>
      <c r="Q343" s="24" t="n"/>
      <c r="R343" s="24" t="n"/>
      <c r="S343" s="24" t="n"/>
      <c r="T343" s="24" t="n"/>
      <c r="U343" s="24" t="n"/>
      <c r="V343" s="24" t="n"/>
      <c r="W343" s="24" t="n"/>
      <c r="X343" s="24" t="n"/>
    </row>
    <row customHeight="1" ht="16.5" r="344" s="29">
      <c r="A344" s="24" t="n"/>
      <c r="B344" s="24" t="n"/>
      <c r="C344" s="24" t="n"/>
      <c r="D344" s="24" t="n"/>
      <c r="E344" s="24" t="n"/>
      <c r="F344" s="24" t="n"/>
      <c r="G344" s="24" t="n"/>
      <c r="H344" s="24" t="n"/>
      <c r="I344" s="24" t="n"/>
      <c r="J344" s="24" t="n"/>
      <c r="K344" s="24" t="n"/>
      <c r="L344" s="24" t="n"/>
      <c r="M344" s="24" t="n"/>
      <c r="N344" s="24" t="n"/>
      <c r="O344" s="24" t="n"/>
      <c r="P344" s="24" t="n"/>
      <c r="Q344" s="24" t="n"/>
      <c r="R344" s="24" t="n"/>
      <c r="S344" s="24" t="n"/>
      <c r="T344" s="24" t="n"/>
      <c r="U344" s="24" t="n"/>
      <c r="V344" s="24" t="n"/>
      <c r="W344" s="24" t="n"/>
      <c r="X344" s="24" t="n"/>
    </row>
    <row customHeight="1" ht="16.5" r="345" s="29">
      <c r="A345" s="24" t="n"/>
      <c r="B345" s="24" t="n"/>
      <c r="C345" s="24" t="n"/>
      <c r="D345" s="24" t="n"/>
      <c r="E345" s="24" t="n"/>
      <c r="F345" s="24" t="n"/>
      <c r="G345" s="24" t="n"/>
      <c r="H345" s="24" t="n"/>
      <c r="I345" s="24" t="n"/>
      <c r="J345" s="24" t="n"/>
      <c r="K345" s="24" t="n"/>
      <c r="L345" s="24" t="n"/>
      <c r="M345" s="24" t="n"/>
      <c r="N345" s="24" t="n"/>
      <c r="O345" s="24" t="n"/>
      <c r="P345" s="24" t="n"/>
      <c r="Q345" s="24" t="n"/>
      <c r="R345" s="24" t="n"/>
      <c r="S345" s="24" t="n"/>
      <c r="T345" s="24" t="n"/>
      <c r="U345" s="24" t="n"/>
      <c r="V345" s="24" t="n"/>
      <c r="W345" s="24" t="n"/>
      <c r="X345" s="24" t="n"/>
    </row>
    <row customHeight="1" ht="16.5" r="346" s="29">
      <c r="A346" s="24" t="n"/>
      <c r="B346" s="24" t="n"/>
      <c r="C346" s="24" t="n"/>
      <c r="D346" s="24" t="n"/>
      <c r="E346" s="24" t="n"/>
      <c r="F346" s="24" t="n"/>
      <c r="G346" s="24" t="n"/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</row>
    <row customHeight="1" ht="16.5" r="347" s="29">
      <c r="A347" s="24" t="n"/>
      <c r="B347" s="24" t="n"/>
      <c r="C347" s="24" t="n"/>
      <c r="D347" s="24" t="n"/>
      <c r="E347" s="24" t="n"/>
      <c r="F347" s="24" t="n"/>
      <c r="G347" s="2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</row>
    <row customHeight="1" ht="16.5" r="348" s="29">
      <c r="A348" s="24" t="n"/>
      <c r="B348" s="24" t="n"/>
      <c r="C348" s="24" t="n"/>
      <c r="D348" s="24" t="n"/>
      <c r="E348" s="24" t="n"/>
      <c r="F348" s="24" t="n"/>
      <c r="G348" s="24" t="n"/>
      <c r="H348" s="24" t="n"/>
      <c r="I348" s="24" t="n"/>
      <c r="J348" s="24" t="n"/>
      <c r="K348" s="24" t="n"/>
      <c r="L348" s="24" t="n"/>
      <c r="M348" s="24" t="n"/>
      <c r="N348" s="24" t="n"/>
      <c r="O348" s="24" t="n"/>
      <c r="P348" s="24" t="n"/>
      <c r="Q348" s="24" t="n"/>
      <c r="R348" s="24" t="n"/>
      <c r="S348" s="24" t="n"/>
      <c r="T348" s="24" t="n"/>
      <c r="U348" s="24" t="n"/>
      <c r="V348" s="24" t="n"/>
      <c r="W348" s="24" t="n"/>
      <c r="X348" s="24" t="n"/>
    </row>
    <row customHeight="1" ht="16.5" r="349" s="29">
      <c r="A349" s="24" t="n"/>
      <c r="B349" s="24" t="n"/>
      <c r="C349" s="24" t="n"/>
      <c r="D349" s="24" t="n"/>
      <c r="E349" s="24" t="n"/>
      <c r="F349" s="24" t="n"/>
      <c r="G349" s="24" t="n"/>
      <c r="H349" s="24" t="n"/>
      <c r="I349" s="24" t="n"/>
      <c r="J349" s="24" t="n"/>
      <c r="K349" s="24" t="n"/>
      <c r="L349" s="24" t="n"/>
      <c r="M349" s="24" t="n"/>
      <c r="N349" s="24" t="n"/>
      <c r="O349" s="24" t="n"/>
      <c r="P349" s="24" t="n"/>
      <c r="Q349" s="24" t="n"/>
      <c r="R349" s="24" t="n"/>
      <c r="S349" s="24" t="n"/>
      <c r="T349" s="24" t="n"/>
      <c r="U349" s="24" t="n"/>
      <c r="V349" s="24" t="n"/>
      <c r="W349" s="24" t="n"/>
      <c r="X349" s="24" t="n"/>
    </row>
    <row customHeight="1" ht="16.5" r="350" s="29">
      <c r="A350" s="24" t="n"/>
      <c r="B350" s="24" t="n"/>
      <c r="C350" s="24" t="n"/>
      <c r="D350" s="24" t="n"/>
      <c r="E350" s="24" t="n"/>
      <c r="F350" s="24" t="n"/>
      <c r="G350" s="24" t="n"/>
      <c r="H350" s="24" t="n"/>
      <c r="I350" s="24" t="n"/>
      <c r="J350" s="24" t="n"/>
      <c r="K350" s="24" t="n"/>
      <c r="L350" s="24" t="n"/>
      <c r="M350" s="24" t="n"/>
      <c r="N350" s="24" t="n"/>
      <c r="O350" s="24" t="n"/>
      <c r="P350" s="24" t="n"/>
      <c r="Q350" s="24" t="n"/>
      <c r="R350" s="24" t="n"/>
      <c r="S350" s="24" t="n"/>
      <c r="T350" s="24" t="n"/>
      <c r="U350" s="24" t="n"/>
      <c r="V350" s="24" t="n"/>
      <c r="W350" s="24" t="n"/>
      <c r="X350" s="24" t="n"/>
    </row>
    <row customHeight="1" ht="16.5" r="351" s="29">
      <c r="A351" s="24" t="n"/>
      <c r="B351" s="24" t="n"/>
      <c r="C351" s="24" t="n"/>
      <c r="D351" s="24" t="n"/>
      <c r="E351" s="24" t="n"/>
      <c r="F351" s="24" t="n"/>
      <c r="G351" s="24" t="n"/>
      <c r="H351" s="24" t="n"/>
      <c r="I351" s="24" t="n"/>
      <c r="J351" s="24" t="n"/>
      <c r="K351" s="24" t="n"/>
      <c r="L351" s="24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</row>
    <row customHeight="1" ht="16.5" r="352" s="29">
      <c r="A352" s="24" t="n"/>
      <c r="B352" s="24" t="n"/>
      <c r="C352" s="24" t="n"/>
      <c r="D352" s="24" t="n"/>
      <c r="E352" s="24" t="n"/>
      <c r="F352" s="24" t="n"/>
      <c r="G352" s="24" t="n"/>
      <c r="H352" s="24" t="n"/>
      <c r="I352" s="24" t="n"/>
      <c r="J352" s="24" t="n"/>
      <c r="K352" s="24" t="n"/>
      <c r="L352" s="24" t="n"/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</row>
    <row customHeight="1" ht="16.5" r="353" s="29">
      <c r="A353" s="24" t="n"/>
      <c r="B353" s="24" t="n"/>
      <c r="C353" s="24" t="n"/>
      <c r="D353" s="24" t="n"/>
      <c r="E353" s="24" t="n"/>
      <c r="F353" s="24" t="n"/>
      <c r="G353" s="24" t="n"/>
      <c r="H353" s="24" t="n"/>
      <c r="I353" s="24" t="n"/>
      <c r="J353" s="24" t="n"/>
      <c r="K353" s="24" t="n"/>
      <c r="L353" s="24" t="n"/>
      <c r="M353" s="24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</row>
    <row customHeight="1" ht="16.5" r="354" s="29">
      <c r="A354" s="24" t="n"/>
      <c r="B354" s="24" t="n"/>
      <c r="C354" s="24" t="n"/>
      <c r="D354" s="24" t="n"/>
      <c r="E354" s="24" t="n"/>
      <c r="F354" s="24" t="n"/>
      <c r="G354" s="24" t="n"/>
      <c r="H354" s="24" t="n"/>
      <c r="I354" s="24" t="n"/>
      <c r="J354" s="24" t="n"/>
      <c r="K354" s="24" t="n"/>
      <c r="L354" s="24" t="n"/>
      <c r="M354" s="24" t="n"/>
      <c r="N354" s="24" t="n"/>
      <c r="O354" s="24" t="n"/>
      <c r="P354" s="24" t="n"/>
      <c r="Q354" s="24" t="n"/>
      <c r="R354" s="24" t="n"/>
      <c r="S354" s="24" t="n"/>
      <c r="T354" s="24" t="n"/>
      <c r="U354" s="24" t="n"/>
      <c r="V354" s="24" t="n"/>
      <c r="W354" s="24" t="n"/>
      <c r="X354" s="24" t="n"/>
    </row>
    <row customHeight="1" ht="16.5" r="355" s="29">
      <c r="A355" s="24" t="n"/>
      <c r="B355" s="24" t="n"/>
      <c r="C355" s="24" t="n"/>
      <c r="D355" s="24" t="n"/>
      <c r="E355" s="24" t="n"/>
      <c r="F355" s="24" t="n"/>
      <c r="G355" s="24" t="n"/>
      <c r="H355" s="24" t="n"/>
      <c r="I355" s="24" t="n"/>
      <c r="J355" s="24" t="n"/>
      <c r="K355" s="24" t="n"/>
      <c r="L355" s="24" t="n"/>
      <c r="M355" s="24" t="n"/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4" t="n"/>
      <c r="W355" s="24" t="n"/>
      <c r="X355" s="24" t="n"/>
    </row>
    <row customHeight="1" ht="16.5" r="356" s="29">
      <c r="A356" s="24" t="n"/>
      <c r="B356" s="24" t="n"/>
      <c r="C356" s="24" t="n"/>
      <c r="D356" s="24" t="n"/>
      <c r="E356" s="24" t="n"/>
      <c r="F356" s="24" t="n"/>
      <c r="G356" s="24" t="n"/>
      <c r="H356" s="24" t="n"/>
      <c r="I356" s="24" t="n"/>
      <c r="J356" s="24" t="n"/>
      <c r="K356" s="24" t="n"/>
      <c r="L356" s="24" t="n"/>
      <c r="M356" s="24" t="n"/>
      <c r="N356" s="24" t="n"/>
      <c r="O356" s="24" t="n"/>
      <c r="P356" s="24" t="n"/>
      <c r="Q356" s="24" t="n"/>
      <c r="R356" s="24" t="n"/>
      <c r="S356" s="24" t="n"/>
      <c r="T356" s="24" t="n"/>
      <c r="U356" s="24" t="n"/>
      <c r="V356" s="24" t="n"/>
      <c r="W356" s="24" t="n"/>
      <c r="X356" s="24" t="n"/>
    </row>
    <row customHeight="1" ht="16.5" r="357" s="29">
      <c r="A357" s="24" t="n"/>
      <c r="B357" s="24" t="n"/>
      <c r="C357" s="24" t="n"/>
      <c r="D357" s="24" t="n"/>
      <c r="E357" s="24" t="n"/>
      <c r="F357" s="24" t="n"/>
      <c r="G357" s="2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</row>
    <row customHeight="1" ht="16.5" r="358" s="29">
      <c r="A358" s="24" t="n"/>
      <c r="B358" s="24" t="n"/>
      <c r="C358" s="24" t="n"/>
      <c r="D358" s="24" t="n"/>
      <c r="E358" s="24" t="n"/>
      <c r="F358" s="24" t="n"/>
      <c r="G358" s="24" t="n"/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</row>
    <row customHeight="1" ht="16.5" r="359" s="29">
      <c r="A359" s="24" t="n"/>
      <c r="B359" s="24" t="n"/>
      <c r="C359" s="24" t="n"/>
      <c r="D359" s="24" t="n"/>
      <c r="E359" s="24" t="n"/>
      <c r="F359" s="24" t="n"/>
      <c r="G359" s="2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</row>
    <row customHeight="1" ht="16.5" r="360" s="29">
      <c r="A360" s="24" t="n"/>
      <c r="B360" s="24" t="n"/>
      <c r="C360" s="24" t="n"/>
      <c r="D360" s="24" t="n"/>
      <c r="E360" s="24" t="n"/>
      <c r="F360" s="24" t="n"/>
      <c r="G360" s="24" t="n"/>
      <c r="H360" s="24" t="n"/>
      <c r="I360" s="24" t="n"/>
      <c r="J360" s="24" t="n"/>
      <c r="K360" s="24" t="n"/>
      <c r="L360" s="24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4" t="n"/>
      <c r="W360" s="24" t="n"/>
      <c r="X360" s="24" t="n"/>
    </row>
    <row customHeight="1" ht="16.5" r="361" s="29">
      <c r="A361" s="24" t="n"/>
      <c r="B361" s="24" t="n"/>
      <c r="C361" s="24" t="n"/>
      <c r="D361" s="24" t="n"/>
      <c r="E361" s="24" t="n"/>
      <c r="F361" s="24" t="n"/>
      <c r="G361" s="24" t="n"/>
      <c r="H361" s="24" t="n"/>
      <c r="I361" s="24" t="n"/>
      <c r="J361" s="24" t="n"/>
      <c r="K361" s="24" t="n"/>
      <c r="L361" s="24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4" t="n"/>
      <c r="X361" s="24" t="n"/>
    </row>
    <row customHeight="1" ht="16.5" r="362" s="29">
      <c r="A362" s="24" t="n"/>
      <c r="B362" s="24" t="n"/>
      <c r="C362" s="24" t="n"/>
      <c r="D362" s="24" t="n"/>
      <c r="E362" s="24" t="n"/>
      <c r="F362" s="24" t="n"/>
      <c r="G362" s="24" t="n"/>
      <c r="H362" s="24" t="n"/>
      <c r="I362" s="24" t="n"/>
      <c r="J362" s="24" t="n"/>
      <c r="K362" s="24" t="n"/>
      <c r="L362" s="24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</row>
    <row customHeight="1" ht="16.5" r="363" s="29">
      <c r="A363" s="24" t="n"/>
      <c r="B363" s="24" t="n"/>
      <c r="C363" s="24" t="n"/>
      <c r="D363" s="24" t="n"/>
      <c r="E363" s="24" t="n"/>
      <c r="F363" s="24" t="n"/>
      <c r="G363" s="24" t="n"/>
      <c r="H363" s="24" t="n"/>
      <c r="I363" s="24" t="n"/>
      <c r="J363" s="24" t="n"/>
      <c r="K363" s="24" t="n"/>
      <c r="L363" s="24" t="n"/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</row>
    <row customHeight="1" ht="16.5" r="364" s="29">
      <c r="A364" s="24" t="n"/>
      <c r="B364" s="24" t="n"/>
      <c r="C364" s="24" t="n"/>
      <c r="D364" s="24" t="n"/>
      <c r="E364" s="24" t="n"/>
      <c r="F364" s="24" t="n"/>
      <c r="G364" s="24" t="n"/>
      <c r="H364" s="24" t="n"/>
      <c r="I364" s="24" t="n"/>
      <c r="J364" s="24" t="n"/>
      <c r="K364" s="24" t="n"/>
      <c r="L364" s="24" t="n"/>
      <c r="M364" s="24" t="n"/>
      <c r="N364" s="24" t="n"/>
      <c r="O364" s="24" t="n"/>
      <c r="P364" s="24" t="n"/>
      <c r="Q364" s="24" t="n"/>
      <c r="R364" s="24" t="n"/>
      <c r="S364" s="24" t="n"/>
      <c r="T364" s="24" t="n"/>
      <c r="U364" s="24" t="n"/>
      <c r="V364" s="24" t="n"/>
      <c r="W364" s="24" t="n"/>
      <c r="X364" s="24" t="n"/>
    </row>
    <row customHeight="1" ht="16.5" r="365" s="29">
      <c r="A365" s="24" t="n"/>
      <c r="B365" s="24" t="n"/>
      <c r="C365" s="24" t="n"/>
      <c r="D365" s="24" t="n"/>
      <c r="E365" s="24" t="n"/>
      <c r="F365" s="24" t="n"/>
      <c r="G365" s="24" t="n"/>
      <c r="H365" s="24" t="n"/>
      <c r="I365" s="24" t="n"/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</row>
    <row customHeight="1" ht="16.5" r="366" s="29">
      <c r="A366" s="24" t="n"/>
      <c r="B366" s="24" t="n"/>
      <c r="C366" s="24" t="n"/>
      <c r="D366" s="24" t="n"/>
      <c r="E366" s="24" t="n"/>
      <c r="F366" s="24" t="n"/>
      <c r="G366" s="24" t="n"/>
      <c r="H366" s="24" t="n"/>
      <c r="I366" s="24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</row>
    <row customHeight="1" ht="16.5" r="367" s="29">
      <c r="A367" s="24" t="n"/>
      <c r="B367" s="24" t="n"/>
      <c r="C367" s="24" t="n"/>
      <c r="D367" s="24" t="n"/>
      <c r="E367" s="24" t="n"/>
      <c r="F367" s="24" t="n"/>
      <c r="G367" s="24" t="n"/>
      <c r="H367" s="24" t="n"/>
      <c r="I367" s="24" t="n"/>
      <c r="J367" s="24" t="n"/>
      <c r="K367" s="24" t="n"/>
      <c r="L367" s="24" t="n"/>
      <c r="M367" s="24" t="n"/>
      <c r="N367" s="24" t="n"/>
      <c r="O367" s="24" t="n"/>
      <c r="P367" s="24" t="n"/>
      <c r="Q367" s="24" t="n"/>
      <c r="R367" s="24" t="n"/>
      <c r="S367" s="24" t="n"/>
      <c r="T367" s="24" t="n"/>
      <c r="U367" s="24" t="n"/>
      <c r="V367" s="24" t="n"/>
      <c r="W367" s="24" t="n"/>
      <c r="X367" s="24" t="n"/>
    </row>
    <row customHeight="1" ht="16.5" r="368" s="29">
      <c r="A368" s="24" t="n"/>
      <c r="B368" s="24" t="n"/>
      <c r="C368" s="24" t="n"/>
      <c r="D368" s="24" t="n"/>
      <c r="E368" s="24" t="n"/>
      <c r="F368" s="24" t="n"/>
      <c r="G368" s="24" t="n"/>
      <c r="H368" s="24" t="n"/>
      <c r="I368" s="24" t="n"/>
      <c r="J368" s="24" t="n"/>
      <c r="K368" s="24" t="n"/>
      <c r="L368" s="24" t="n"/>
      <c r="M368" s="24" t="n"/>
      <c r="N368" s="24" t="n"/>
      <c r="O368" s="24" t="n"/>
      <c r="P368" s="24" t="n"/>
      <c r="Q368" s="24" t="n"/>
      <c r="R368" s="24" t="n"/>
      <c r="S368" s="24" t="n"/>
      <c r="T368" s="24" t="n"/>
      <c r="U368" s="24" t="n"/>
      <c r="V368" s="24" t="n"/>
      <c r="W368" s="24" t="n"/>
      <c r="X368" s="24" t="n"/>
    </row>
    <row customHeight="1" ht="16.5" r="369" s="29">
      <c r="A369" s="24" t="n"/>
      <c r="B369" s="24" t="n"/>
      <c r="C369" s="24" t="n"/>
      <c r="D369" s="24" t="n"/>
      <c r="E369" s="24" t="n"/>
      <c r="F369" s="24" t="n"/>
      <c r="G369" s="24" t="n"/>
      <c r="H369" s="24" t="n"/>
      <c r="I369" s="24" t="n"/>
      <c r="J369" s="24" t="n"/>
      <c r="K369" s="24" t="n"/>
      <c r="L369" s="24" t="n"/>
      <c r="M369" s="24" t="n"/>
      <c r="N369" s="24" t="n"/>
      <c r="O369" s="24" t="n"/>
      <c r="P369" s="24" t="n"/>
      <c r="Q369" s="24" t="n"/>
      <c r="R369" s="24" t="n"/>
      <c r="S369" s="24" t="n"/>
      <c r="T369" s="24" t="n"/>
      <c r="U369" s="24" t="n"/>
      <c r="V369" s="24" t="n"/>
      <c r="W369" s="24" t="n"/>
      <c r="X369" s="24" t="n"/>
    </row>
    <row customHeight="1" ht="16.5" r="370" s="29">
      <c r="A370" s="24" t="n"/>
      <c r="B370" s="24" t="n"/>
      <c r="C370" s="24" t="n"/>
      <c r="D370" s="24" t="n"/>
      <c r="E370" s="24" t="n"/>
      <c r="F370" s="24" t="n"/>
      <c r="G370" s="24" t="n"/>
      <c r="H370" s="24" t="n"/>
      <c r="I370" s="24" t="n"/>
      <c r="J370" s="24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</row>
    <row customHeight="1" ht="16.5" r="371" s="29">
      <c r="A371" s="24" t="n"/>
      <c r="B371" s="24" t="n"/>
      <c r="C371" s="24" t="n"/>
      <c r="D371" s="24" t="n"/>
      <c r="E371" s="24" t="n"/>
      <c r="F371" s="24" t="n"/>
      <c r="G371" s="24" t="n"/>
      <c r="H371" s="24" t="n"/>
      <c r="I371" s="24" t="n"/>
      <c r="J371" s="24" t="n"/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</row>
    <row customHeight="1" ht="16.5" r="372" s="29">
      <c r="A372" s="24" t="n"/>
      <c r="B372" s="24" t="n"/>
      <c r="C372" s="24" t="n"/>
      <c r="D372" s="24" t="n"/>
      <c r="E372" s="24" t="n"/>
      <c r="F372" s="24" t="n"/>
      <c r="G372" s="24" t="n"/>
      <c r="H372" s="24" t="n"/>
      <c r="I372" s="24" t="n"/>
      <c r="J372" s="24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</row>
    <row customHeight="1" ht="16.5" r="373" s="29">
      <c r="A373" s="24" t="n"/>
      <c r="B373" s="24" t="n"/>
      <c r="C373" s="24" t="n"/>
      <c r="D373" s="24" t="n"/>
      <c r="E373" s="24" t="n"/>
      <c r="F373" s="24" t="n"/>
      <c r="G373" s="24" t="n"/>
      <c r="H373" s="24" t="n"/>
      <c r="I373" s="24" t="n"/>
      <c r="J373" s="24" t="n"/>
      <c r="K373" s="24" t="n"/>
      <c r="L373" s="24" t="n"/>
      <c r="M373" s="24" t="n"/>
      <c r="N373" s="24" t="n"/>
      <c r="O373" s="24" t="n"/>
      <c r="P373" s="24" t="n"/>
      <c r="Q373" s="24" t="n"/>
      <c r="R373" s="24" t="n"/>
      <c r="S373" s="24" t="n"/>
      <c r="T373" s="24" t="n"/>
      <c r="U373" s="24" t="n"/>
      <c r="V373" s="24" t="n"/>
      <c r="W373" s="24" t="n"/>
      <c r="X373" s="24" t="n"/>
    </row>
    <row customHeight="1" ht="16.5" r="374" s="29">
      <c r="A374" s="24" t="n"/>
      <c r="B374" s="24" t="n"/>
      <c r="C374" s="24" t="n"/>
      <c r="D374" s="24" t="n"/>
      <c r="E374" s="24" t="n"/>
      <c r="F374" s="24" t="n"/>
      <c r="G374" s="24" t="n"/>
      <c r="H374" s="24" t="n"/>
      <c r="I374" s="24" t="n"/>
      <c r="J374" s="24" t="n"/>
      <c r="K374" s="24" t="n"/>
      <c r="L374" s="24" t="n"/>
      <c r="M374" s="24" t="n"/>
      <c r="N374" s="24" t="n"/>
      <c r="O374" s="24" t="n"/>
      <c r="P374" s="24" t="n"/>
      <c r="Q374" s="24" t="n"/>
      <c r="R374" s="24" t="n"/>
      <c r="S374" s="24" t="n"/>
      <c r="T374" s="24" t="n"/>
      <c r="U374" s="24" t="n"/>
      <c r="V374" s="24" t="n"/>
      <c r="W374" s="24" t="n"/>
      <c r="X374" s="24" t="n"/>
    </row>
    <row customHeight="1" ht="16.5" r="375" s="29">
      <c r="A375" s="24" t="n"/>
      <c r="B375" s="24" t="n"/>
      <c r="C375" s="24" t="n"/>
      <c r="D375" s="24" t="n"/>
      <c r="E375" s="24" t="n"/>
      <c r="F375" s="24" t="n"/>
      <c r="G375" s="24" t="n"/>
      <c r="H375" s="24" t="n"/>
      <c r="I375" s="24" t="n"/>
      <c r="J375" s="24" t="n"/>
      <c r="K375" s="24" t="n"/>
      <c r="L375" s="24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</row>
    <row customHeight="1" ht="16.5" r="376" s="29">
      <c r="A376" s="24" t="n"/>
      <c r="B376" s="24" t="n"/>
      <c r="C376" s="24" t="n"/>
      <c r="D376" s="24" t="n"/>
      <c r="E376" s="24" t="n"/>
      <c r="F376" s="24" t="n"/>
      <c r="G376" s="2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</row>
    <row customHeight="1" ht="16.5" r="377" s="29">
      <c r="A377" s="24" t="n"/>
      <c r="B377" s="24" t="n"/>
      <c r="C377" s="24" t="n"/>
      <c r="D377" s="24" t="n"/>
      <c r="E377" s="24" t="n"/>
      <c r="F377" s="24" t="n"/>
      <c r="G377" s="24" t="n"/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</row>
    <row customHeight="1" ht="16.5" r="378" s="29">
      <c r="A378" s="24" t="n"/>
      <c r="B378" s="24" t="n"/>
      <c r="C378" s="24" t="n"/>
      <c r="D378" s="24" t="n"/>
      <c r="E378" s="24" t="n"/>
      <c r="F378" s="24" t="n"/>
      <c r="G378" s="2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</row>
    <row customHeight="1" ht="16.5" r="379" s="29">
      <c r="A379" s="24" t="n"/>
      <c r="B379" s="24" t="n"/>
      <c r="C379" s="24" t="n"/>
      <c r="D379" s="24" t="n"/>
      <c r="E379" s="24" t="n"/>
      <c r="F379" s="24" t="n"/>
      <c r="G379" s="24" t="n"/>
      <c r="H379" s="24" t="n"/>
      <c r="I379" s="24" t="n"/>
      <c r="J379" s="24" t="n"/>
      <c r="K379" s="24" t="n"/>
      <c r="L379" s="24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</row>
    <row customHeight="1" ht="16.5" r="380" s="29">
      <c r="A380" s="24" t="n"/>
      <c r="B380" s="24" t="n"/>
      <c r="C380" s="24" t="n"/>
      <c r="D380" s="24" t="n"/>
      <c r="E380" s="24" t="n"/>
      <c r="F380" s="24" t="n"/>
      <c r="G380" s="24" t="n"/>
      <c r="H380" s="24" t="n"/>
      <c r="I380" s="24" t="n"/>
      <c r="J380" s="24" t="n"/>
      <c r="K380" s="24" t="n"/>
      <c r="L380" s="24" t="n"/>
      <c r="M380" s="24" t="n"/>
      <c r="N380" s="24" t="n"/>
      <c r="O380" s="24" t="n"/>
      <c r="P380" s="24" t="n"/>
      <c r="Q380" s="24" t="n"/>
      <c r="R380" s="24" t="n"/>
      <c r="S380" s="24" t="n"/>
      <c r="T380" s="24" t="n"/>
      <c r="U380" s="24" t="n"/>
      <c r="V380" s="24" t="n"/>
      <c r="W380" s="24" t="n"/>
      <c r="X380" s="24" t="n"/>
    </row>
    <row customHeight="1" ht="16.5" r="381" s="29">
      <c r="A381" s="24" t="n"/>
      <c r="B381" s="24" t="n"/>
      <c r="C381" s="24" t="n"/>
      <c r="D381" s="24" t="n"/>
      <c r="E381" s="24" t="n"/>
      <c r="F381" s="24" t="n"/>
      <c r="G381" s="24" t="n"/>
      <c r="H381" s="24" t="n"/>
      <c r="I381" s="24" t="n"/>
      <c r="J381" s="24" t="n"/>
      <c r="K381" s="24" t="n"/>
      <c r="L381" s="24" t="n"/>
      <c r="M381" s="24" t="n"/>
      <c r="N381" s="24" t="n"/>
      <c r="O381" s="24" t="n"/>
      <c r="P381" s="24" t="n"/>
      <c r="Q381" s="24" t="n"/>
      <c r="R381" s="24" t="n"/>
      <c r="S381" s="24" t="n"/>
      <c r="T381" s="24" t="n"/>
      <c r="U381" s="24" t="n"/>
      <c r="V381" s="24" t="n"/>
      <c r="W381" s="24" t="n"/>
      <c r="X381" s="24" t="n"/>
    </row>
    <row customHeight="1" ht="16.5" r="382" s="29">
      <c r="A382" s="24" t="n"/>
      <c r="B382" s="24" t="n"/>
      <c r="C382" s="24" t="n"/>
      <c r="D382" s="24" t="n"/>
      <c r="E382" s="24" t="n"/>
      <c r="F382" s="24" t="n"/>
      <c r="G382" s="24" t="n"/>
      <c r="H382" s="24" t="n"/>
      <c r="I382" s="24" t="n"/>
      <c r="J382" s="24" t="n"/>
      <c r="K382" s="24" t="n"/>
      <c r="L382" s="24" t="n"/>
      <c r="M382" s="24" t="n"/>
      <c r="N382" s="24" t="n"/>
      <c r="O382" s="24" t="n"/>
      <c r="P382" s="24" t="n"/>
      <c r="Q382" s="24" t="n"/>
      <c r="R382" s="24" t="n"/>
      <c r="S382" s="24" t="n"/>
      <c r="T382" s="24" t="n"/>
      <c r="U382" s="24" t="n"/>
      <c r="V382" s="24" t="n"/>
      <c r="W382" s="24" t="n"/>
      <c r="X382" s="24" t="n"/>
    </row>
    <row customHeight="1" ht="16.5" r="383" s="29">
      <c r="A383" s="24" t="n"/>
      <c r="B383" s="24" t="n"/>
      <c r="C383" s="24" t="n"/>
      <c r="D383" s="24" t="n"/>
      <c r="E383" s="24" t="n"/>
      <c r="F383" s="24" t="n"/>
      <c r="G383" s="24" t="n"/>
      <c r="H383" s="24" t="n"/>
      <c r="I383" s="24" t="n"/>
      <c r="J383" s="24" t="n"/>
      <c r="K383" s="24" t="n"/>
      <c r="L383" s="24" t="n"/>
      <c r="M383" s="24" t="n"/>
      <c r="N383" s="24" t="n"/>
      <c r="O383" s="24" t="n"/>
      <c r="P383" s="24" t="n"/>
      <c r="Q383" s="24" t="n"/>
      <c r="R383" s="24" t="n"/>
      <c r="S383" s="24" t="n"/>
      <c r="T383" s="24" t="n"/>
      <c r="U383" s="24" t="n"/>
      <c r="V383" s="24" t="n"/>
      <c r="W383" s="24" t="n"/>
      <c r="X383" s="24" t="n"/>
    </row>
    <row customHeight="1" ht="16.5" r="384" s="29">
      <c r="A384" s="24" t="n"/>
      <c r="B384" s="24" t="n"/>
      <c r="C384" s="24" t="n"/>
      <c r="D384" s="24" t="n"/>
      <c r="E384" s="24" t="n"/>
      <c r="F384" s="24" t="n"/>
      <c r="G384" s="24" t="n"/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</row>
    <row customHeight="1" ht="16.5" r="385" s="29">
      <c r="A385" s="24" t="n"/>
      <c r="B385" s="24" t="n"/>
      <c r="C385" s="24" t="n"/>
      <c r="D385" s="24" t="n"/>
      <c r="E385" s="24" t="n"/>
      <c r="F385" s="24" t="n"/>
      <c r="G385" s="2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</row>
    <row customHeight="1" ht="16.5" r="386" s="29">
      <c r="A386" s="24" t="n"/>
      <c r="B386" s="24" t="n"/>
      <c r="C386" s="24" t="n"/>
      <c r="D386" s="24" t="n"/>
      <c r="E386" s="24" t="n"/>
      <c r="F386" s="24" t="n"/>
      <c r="G386" s="24" t="n"/>
      <c r="H386" s="24" t="n"/>
      <c r="I386" s="24" t="n"/>
      <c r="J386" s="24" t="n"/>
      <c r="K386" s="24" t="n"/>
      <c r="L386" s="24" t="n"/>
      <c r="M386" s="24" t="n"/>
      <c r="N386" s="24" t="n"/>
      <c r="O386" s="24" t="n"/>
      <c r="P386" s="24" t="n"/>
      <c r="Q386" s="24" t="n"/>
      <c r="R386" s="24" t="n"/>
      <c r="S386" s="24" t="n"/>
      <c r="T386" s="24" t="n"/>
      <c r="U386" s="24" t="n"/>
      <c r="V386" s="24" t="n"/>
      <c r="W386" s="24" t="n"/>
      <c r="X386" s="24" t="n"/>
    </row>
    <row customHeight="1" ht="16.5" r="387" s="29">
      <c r="A387" s="24" t="n"/>
      <c r="B387" s="24" t="n"/>
      <c r="C387" s="24" t="n"/>
      <c r="D387" s="24" t="n"/>
      <c r="E387" s="24" t="n"/>
      <c r="F387" s="24" t="n"/>
      <c r="G387" s="24" t="n"/>
      <c r="H387" s="24" t="n"/>
      <c r="I387" s="24" t="n"/>
      <c r="J387" s="24" t="n"/>
      <c r="K387" s="24" t="n"/>
      <c r="L387" s="24" t="n"/>
      <c r="M387" s="24" t="n"/>
      <c r="N387" s="24" t="n"/>
      <c r="O387" s="24" t="n"/>
      <c r="P387" s="24" t="n"/>
      <c r="Q387" s="24" t="n"/>
      <c r="R387" s="24" t="n"/>
      <c r="S387" s="24" t="n"/>
      <c r="T387" s="24" t="n"/>
      <c r="U387" s="24" t="n"/>
      <c r="V387" s="24" t="n"/>
      <c r="W387" s="24" t="n"/>
      <c r="X387" s="24" t="n"/>
    </row>
    <row customHeight="1" ht="16.5" r="388" s="29">
      <c r="A388" s="24" t="n"/>
      <c r="B388" s="24" t="n"/>
      <c r="C388" s="24" t="n"/>
      <c r="D388" s="24" t="n"/>
      <c r="E388" s="24" t="n"/>
      <c r="F388" s="24" t="n"/>
      <c r="G388" s="24" t="n"/>
      <c r="H388" s="24" t="n"/>
      <c r="I388" s="24" t="n"/>
      <c r="J388" s="24" t="n"/>
      <c r="K388" s="24" t="n"/>
      <c r="L388" s="24" t="n"/>
      <c r="M388" s="24" t="n"/>
      <c r="N388" s="24" t="n"/>
      <c r="O388" s="24" t="n"/>
      <c r="P388" s="24" t="n"/>
      <c r="Q388" s="24" t="n"/>
      <c r="R388" s="24" t="n"/>
      <c r="S388" s="24" t="n"/>
      <c r="T388" s="24" t="n"/>
      <c r="U388" s="24" t="n"/>
      <c r="V388" s="24" t="n"/>
      <c r="W388" s="24" t="n"/>
      <c r="X388" s="24" t="n"/>
    </row>
    <row customHeight="1" ht="16.5" r="389" s="29">
      <c r="A389" s="24" t="n"/>
      <c r="B389" s="24" t="n"/>
      <c r="C389" s="24" t="n"/>
      <c r="D389" s="24" t="n"/>
      <c r="E389" s="24" t="n"/>
      <c r="F389" s="24" t="n"/>
      <c r="G389" s="24" t="n"/>
      <c r="H389" s="24" t="n"/>
      <c r="I389" s="24" t="n"/>
      <c r="J389" s="24" t="n"/>
      <c r="K389" s="24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</row>
    <row customHeight="1" ht="16.5" r="390" s="29">
      <c r="A390" s="24" t="n"/>
      <c r="B390" s="24" t="n"/>
      <c r="C390" s="24" t="n"/>
      <c r="D390" s="24" t="n"/>
      <c r="E390" s="24" t="n"/>
      <c r="F390" s="24" t="n"/>
      <c r="G390" s="24" t="n"/>
      <c r="H390" s="24" t="n"/>
      <c r="I390" s="24" t="n"/>
      <c r="J390" s="24" t="n"/>
      <c r="K390" s="24" t="n"/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</row>
    <row customHeight="1" ht="16.5" r="391" s="29">
      <c r="A391" s="24" t="n"/>
      <c r="B391" s="24" t="n"/>
      <c r="C391" s="24" t="n"/>
      <c r="D391" s="24" t="n"/>
      <c r="E391" s="24" t="n"/>
      <c r="F391" s="24" t="n"/>
      <c r="G391" s="24" t="n"/>
      <c r="H391" s="24" t="n"/>
      <c r="I391" s="24" t="n"/>
      <c r="J391" s="24" t="n"/>
      <c r="K391" s="24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</row>
    <row customHeight="1" ht="16.5" r="392" s="29">
      <c r="A392" s="24" t="n"/>
      <c r="B392" s="24" t="n"/>
      <c r="C392" s="24" t="n"/>
      <c r="D392" s="24" t="n"/>
      <c r="E392" s="24" t="n"/>
      <c r="F392" s="24" t="n"/>
      <c r="G392" s="24" t="n"/>
      <c r="H392" s="24" t="n"/>
      <c r="I392" s="24" t="n"/>
      <c r="J392" s="24" t="n"/>
      <c r="K392" s="24" t="n"/>
      <c r="L392" s="24" t="n"/>
      <c r="M392" s="24" t="n"/>
      <c r="N392" s="24" t="n"/>
      <c r="O392" s="24" t="n"/>
      <c r="P392" s="24" t="n"/>
      <c r="Q392" s="24" t="n"/>
      <c r="R392" s="24" t="n"/>
      <c r="S392" s="24" t="n"/>
      <c r="T392" s="24" t="n"/>
      <c r="U392" s="24" t="n"/>
      <c r="V392" s="24" t="n"/>
      <c r="W392" s="24" t="n"/>
      <c r="X392" s="24" t="n"/>
    </row>
    <row customHeight="1" ht="16.5" r="393" s="29">
      <c r="A393" s="24" t="n"/>
      <c r="B393" s="24" t="n"/>
      <c r="C393" s="24" t="n"/>
      <c r="D393" s="24" t="n"/>
      <c r="E393" s="24" t="n"/>
      <c r="F393" s="24" t="n"/>
      <c r="G393" s="24" t="n"/>
      <c r="H393" s="24" t="n"/>
      <c r="I393" s="24" t="n"/>
      <c r="J393" s="24" t="n"/>
      <c r="K393" s="24" t="n"/>
      <c r="L393" s="24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</row>
    <row customHeight="1" ht="16.5" r="394" s="29">
      <c r="A394" s="24" t="n"/>
      <c r="B394" s="24" t="n"/>
      <c r="C394" s="24" t="n"/>
      <c r="D394" s="24" t="n"/>
      <c r="E394" s="24" t="n"/>
      <c r="F394" s="24" t="n"/>
      <c r="G394" s="24" t="n"/>
      <c r="H394" s="24" t="n"/>
      <c r="I394" s="24" t="n"/>
      <c r="J394" s="24" t="n"/>
      <c r="K394" s="24" t="n"/>
      <c r="L394" s="24" t="n"/>
      <c r="M394" s="24" t="n"/>
      <c r="N394" s="24" t="n"/>
      <c r="O394" s="24" t="n"/>
      <c r="P394" s="24" t="n"/>
      <c r="Q394" s="24" t="n"/>
      <c r="R394" s="24" t="n"/>
      <c r="S394" s="24" t="n"/>
      <c r="T394" s="24" t="n"/>
      <c r="U394" s="24" t="n"/>
      <c r="V394" s="24" t="n"/>
      <c r="W394" s="24" t="n"/>
      <c r="X394" s="24" t="n"/>
    </row>
    <row customHeight="1" ht="16.5" r="395" s="29">
      <c r="A395" s="24" t="n"/>
      <c r="B395" s="24" t="n"/>
      <c r="C395" s="24" t="n"/>
      <c r="D395" s="24" t="n"/>
      <c r="E395" s="24" t="n"/>
      <c r="F395" s="24" t="n"/>
      <c r="G395" s="2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</row>
    <row customHeight="1" ht="16.5" r="396" s="29">
      <c r="A396" s="24" t="n"/>
      <c r="B396" s="24" t="n"/>
      <c r="C396" s="24" t="n"/>
      <c r="D396" s="24" t="n"/>
      <c r="E396" s="24" t="n"/>
      <c r="F396" s="24" t="n"/>
      <c r="G396" s="24" t="n"/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</row>
    <row customHeight="1" ht="16.5" r="397" s="29">
      <c r="A397" s="24" t="n"/>
      <c r="B397" s="24" t="n"/>
      <c r="C397" s="24" t="n"/>
      <c r="D397" s="24" t="n"/>
      <c r="E397" s="24" t="n"/>
      <c r="F397" s="24" t="n"/>
      <c r="G397" s="2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</row>
    <row customHeight="1" ht="16.5" r="398" s="29">
      <c r="A398" s="24" t="n"/>
      <c r="B398" s="24" t="n"/>
      <c r="C398" s="24" t="n"/>
      <c r="D398" s="24" t="n"/>
      <c r="E398" s="24" t="n"/>
      <c r="F398" s="24" t="n"/>
      <c r="G398" s="24" t="n"/>
      <c r="H398" s="24" t="n"/>
      <c r="I398" s="24" t="n"/>
      <c r="J398" s="24" t="n"/>
      <c r="K398" s="24" t="n"/>
      <c r="L398" s="24" t="n"/>
      <c r="M398" s="24" t="n"/>
      <c r="N398" s="24" t="n"/>
      <c r="O398" s="24" t="n"/>
      <c r="P398" s="24" t="n"/>
      <c r="Q398" s="24" t="n"/>
      <c r="R398" s="24" t="n"/>
      <c r="S398" s="24" t="n"/>
      <c r="T398" s="24" t="n"/>
      <c r="U398" s="24" t="n"/>
      <c r="V398" s="24" t="n"/>
      <c r="W398" s="24" t="n"/>
      <c r="X398" s="24" t="n"/>
    </row>
    <row customHeight="1" ht="16.5" r="399" s="29">
      <c r="A399" s="24" t="n"/>
      <c r="B399" s="24" t="n"/>
      <c r="C399" s="24" t="n"/>
      <c r="D399" s="24" t="n"/>
      <c r="E399" s="24" t="n"/>
      <c r="F399" s="24" t="n"/>
      <c r="G399" s="24" t="n"/>
      <c r="H399" s="24" t="n"/>
      <c r="I399" s="24" t="n"/>
      <c r="J399" s="24" t="n"/>
      <c r="K399" s="24" t="n"/>
      <c r="L399" s="24" t="n"/>
      <c r="M399" s="24" t="n"/>
      <c r="N399" s="24" t="n"/>
      <c r="O399" s="24" t="n"/>
      <c r="P399" s="24" t="n"/>
      <c r="Q399" s="24" t="n"/>
      <c r="R399" s="24" t="n"/>
      <c r="S399" s="24" t="n"/>
      <c r="T399" s="24" t="n"/>
      <c r="U399" s="24" t="n"/>
      <c r="V399" s="24" t="n"/>
      <c r="W399" s="24" t="n"/>
      <c r="X399" s="24" t="n"/>
    </row>
    <row customHeight="1" ht="16.5" r="400" s="29">
      <c r="A400" s="24" t="n"/>
      <c r="B400" s="24" t="n"/>
      <c r="C400" s="24" t="n"/>
      <c r="D400" s="24" t="n"/>
      <c r="E400" s="24" t="n"/>
      <c r="F400" s="24" t="n"/>
      <c r="G400" s="24" t="n"/>
      <c r="H400" s="24" t="n"/>
      <c r="I400" s="24" t="n"/>
      <c r="J400" s="24" t="n"/>
      <c r="K400" s="24" t="n"/>
      <c r="L400" s="24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</row>
    <row customHeight="1" ht="16.5" r="401" s="29">
      <c r="A401" s="24" t="n"/>
      <c r="B401" s="24" t="n"/>
      <c r="C401" s="24" t="n"/>
      <c r="D401" s="24" t="n"/>
      <c r="E401" s="24" t="n"/>
      <c r="F401" s="24" t="n"/>
      <c r="G401" s="24" t="n"/>
      <c r="H401" s="24" t="n"/>
      <c r="I401" s="24" t="n"/>
      <c r="J401" s="24" t="n"/>
      <c r="K401" s="24" t="n"/>
      <c r="L401" s="24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</row>
    <row customHeight="1" ht="16.5" r="402" s="29">
      <c r="A402" s="24" t="n"/>
      <c r="B402" s="24" t="n"/>
      <c r="C402" s="24" t="n"/>
      <c r="D402" s="24" t="n"/>
      <c r="E402" s="24" t="n"/>
      <c r="F402" s="24" t="n"/>
      <c r="G402" s="24" t="n"/>
      <c r="H402" s="24" t="n"/>
      <c r="I402" s="24" t="n"/>
      <c r="J402" s="24" t="n"/>
      <c r="K402" s="24" t="n"/>
      <c r="L402" s="24" t="n"/>
      <c r="M402" s="24" t="n"/>
      <c r="N402" s="24" t="n"/>
      <c r="O402" s="24" t="n"/>
      <c r="P402" s="24" t="n"/>
      <c r="Q402" s="24" t="n"/>
      <c r="R402" s="24" t="n"/>
      <c r="S402" s="24" t="n"/>
      <c r="T402" s="24" t="n"/>
      <c r="U402" s="24" t="n"/>
      <c r="V402" s="24" t="n"/>
      <c r="W402" s="24" t="n"/>
      <c r="X402" s="24" t="n"/>
    </row>
    <row customHeight="1" ht="16.5" r="403" s="29">
      <c r="A403" s="24" t="n"/>
      <c r="B403" s="24" t="n"/>
      <c r="C403" s="24" t="n"/>
      <c r="D403" s="24" t="n"/>
      <c r="E403" s="24" t="n"/>
      <c r="F403" s="24" t="n"/>
      <c r="G403" s="24" t="n"/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</row>
    <row customHeight="1" ht="16.5" r="404" s="29">
      <c r="A404" s="24" t="n"/>
      <c r="B404" s="24" t="n"/>
      <c r="C404" s="24" t="n"/>
      <c r="D404" s="24" t="n"/>
      <c r="E404" s="24" t="n"/>
      <c r="F404" s="24" t="n"/>
      <c r="G404" s="2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</row>
    <row customHeight="1" ht="16.5" r="405" s="29">
      <c r="A405" s="24" t="n"/>
      <c r="B405" s="24" t="n"/>
      <c r="C405" s="24" t="n"/>
      <c r="D405" s="24" t="n"/>
      <c r="E405" s="24" t="n"/>
      <c r="F405" s="24" t="n"/>
      <c r="G405" s="24" t="n"/>
      <c r="H405" s="24" t="n"/>
      <c r="I405" s="24" t="n"/>
      <c r="J405" s="24" t="n"/>
      <c r="K405" s="24" t="n"/>
      <c r="L405" s="24" t="n"/>
      <c r="M405" s="24" t="n"/>
      <c r="N405" s="24" t="n"/>
      <c r="O405" s="24" t="n"/>
      <c r="P405" s="24" t="n"/>
      <c r="Q405" s="24" t="n"/>
      <c r="R405" s="24" t="n"/>
      <c r="S405" s="24" t="n"/>
      <c r="T405" s="24" t="n"/>
      <c r="U405" s="24" t="n"/>
      <c r="V405" s="24" t="n"/>
      <c r="W405" s="24" t="n"/>
      <c r="X405" s="24" t="n"/>
    </row>
    <row customHeight="1" ht="16.5" r="406" s="29">
      <c r="A406" s="24" t="n"/>
      <c r="B406" s="24" t="n"/>
      <c r="C406" s="24" t="n"/>
      <c r="D406" s="24" t="n"/>
      <c r="E406" s="24" t="n"/>
      <c r="F406" s="24" t="n"/>
      <c r="G406" s="24" t="n"/>
      <c r="H406" s="24" t="n"/>
      <c r="I406" s="24" t="n"/>
      <c r="J406" s="24" t="n"/>
      <c r="K406" s="24" t="n"/>
      <c r="L406" s="24" t="n"/>
      <c r="M406" s="24" t="n"/>
      <c r="N406" s="24" t="n"/>
      <c r="O406" s="24" t="n"/>
      <c r="P406" s="24" t="n"/>
      <c r="Q406" s="24" t="n"/>
      <c r="R406" s="24" t="n"/>
      <c r="S406" s="24" t="n"/>
      <c r="T406" s="24" t="n"/>
      <c r="U406" s="24" t="n"/>
      <c r="V406" s="24" t="n"/>
      <c r="W406" s="24" t="n"/>
      <c r="X406" s="24" t="n"/>
    </row>
    <row customHeight="1" ht="16.5" r="407" s="29">
      <c r="A407" s="24" t="n"/>
      <c r="B407" s="24" t="n"/>
      <c r="C407" s="24" t="n"/>
      <c r="D407" s="24" t="n"/>
      <c r="E407" s="24" t="n"/>
      <c r="F407" s="24" t="n"/>
      <c r="G407" s="24" t="n"/>
      <c r="H407" s="24" t="n"/>
      <c r="I407" s="24" t="n"/>
      <c r="J407" s="24" t="n"/>
      <c r="K407" s="24" t="n"/>
      <c r="L407" s="24" t="n"/>
      <c r="M407" s="24" t="n"/>
      <c r="N407" s="24" t="n"/>
      <c r="O407" s="24" t="n"/>
      <c r="P407" s="24" t="n"/>
      <c r="Q407" s="24" t="n"/>
      <c r="R407" s="24" t="n"/>
      <c r="S407" s="24" t="n"/>
      <c r="T407" s="24" t="n"/>
      <c r="U407" s="24" t="n"/>
      <c r="V407" s="24" t="n"/>
      <c r="W407" s="24" t="n"/>
      <c r="X407" s="24" t="n"/>
    </row>
    <row customHeight="1" ht="16.5" r="408" s="29">
      <c r="A408" s="24" t="n"/>
      <c r="B408" s="24" t="n"/>
      <c r="C408" s="24" t="n"/>
      <c r="D408" s="24" t="n"/>
      <c r="E408" s="24" t="n"/>
      <c r="F408" s="24" t="n"/>
      <c r="G408" s="24" t="n"/>
      <c r="H408" s="24" t="n"/>
      <c r="I408" s="24" t="n"/>
      <c r="J408" s="24" t="n"/>
      <c r="K408" s="24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</row>
    <row customHeight="1" ht="16.5" r="409" s="29">
      <c r="A409" s="24" t="n"/>
      <c r="B409" s="24" t="n"/>
      <c r="C409" s="24" t="n"/>
      <c r="D409" s="24" t="n"/>
      <c r="E409" s="24" t="n"/>
      <c r="F409" s="24" t="n"/>
      <c r="G409" s="24" t="n"/>
      <c r="H409" s="24" t="n"/>
      <c r="I409" s="24" t="n"/>
      <c r="J409" s="24" t="n"/>
      <c r="K409" s="24" t="n"/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</row>
    <row customHeight="1" ht="16.5" r="410" s="29">
      <c r="A410" s="24" t="n"/>
      <c r="B410" s="24" t="n"/>
      <c r="C410" s="24" t="n"/>
      <c r="D410" s="24" t="n"/>
      <c r="E410" s="24" t="n"/>
      <c r="F410" s="24" t="n"/>
      <c r="G410" s="24" t="n"/>
      <c r="H410" s="24" t="n"/>
      <c r="I410" s="24" t="n"/>
      <c r="J410" s="24" t="n"/>
      <c r="K410" s="24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</row>
    <row customHeight="1" ht="16.5" r="411" s="29">
      <c r="A411" s="24" t="n"/>
      <c r="B411" s="24" t="n"/>
      <c r="C411" s="24" t="n"/>
      <c r="D411" s="24" t="n"/>
      <c r="E411" s="24" t="n"/>
      <c r="F411" s="24" t="n"/>
      <c r="G411" s="24" t="n"/>
      <c r="H411" s="24" t="n"/>
      <c r="I411" s="24" t="n"/>
      <c r="J411" s="24" t="n"/>
      <c r="K411" s="24" t="n"/>
      <c r="L411" s="24" t="n"/>
      <c r="M411" s="24" t="n"/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</row>
    <row customHeight="1" ht="16.5" r="412" s="29">
      <c r="A412" s="24" t="n"/>
      <c r="B412" s="24" t="n"/>
      <c r="C412" s="24" t="n"/>
      <c r="D412" s="24" t="n"/>
      <c r="E412" s="24" t="n"/>
      <c r="F412" s="24" t="n"/>
      <c r="G412" s="24" t="n"/>
      <c r="H412" s="24" t="n"/>
      <c r="I412" s="24" t="n"/>
      <c r="J412" s="24" t="n"/>
      <c r="K412" s="24" t="n"/>
      <c r="L412" s="24" t="n"/>
      <c r="M412" s="24" t="n"/>
      <c r="N412" s="24" t="n"/>
      <c r="O412" s="24" t="n"/>
      <c r="P412" s="24" t="n"/>
      <c r="Q412" s="24" t="n"/>
      <c r="R412" s="24" t="n"/>
      <c r="S412" s="24" t="n"/>
      <c r="T412" s="24" t="n"/>
      <c r="U412" s="24" t="n"/>
      <c r="V412" s="24" t="n"/>
      <c r="W412" s="24" t="n"/>
      <c r="X412" s="24" t="n"/>
    </row>
    <row customHeight="1" ht="16.5" r="413" s="29">
      <c r="A413" s="24" t="n"/>
      <c r="B413" s="24" t="n"/>
      <c r="C413" s="24" t="n"/>
      <c r="D413" s="24" t="n"/>
      <c r="E413" s="24" t="n"/>
      <c r="F413" s="24" t="n"/>
      <c r="G413" s="24" t="n"/>
      <c r="H413" s="24" t="n"/>
      <c r="I413" s="24" t="n"/>
      <c r="J413" s="24" t="n"/>
      <c r="K413" s="24" t="n"/>
      <c r="L413" s="24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</row>
    <row customHeight="1" ht="16.5" r="414" s="29">
      <c r="A414" s="24" t="n"/>
      <c r="B414" s="24" t="n"/>
      <c r="C414" s="24" t="n"/>
      <c r="D414" s="24" t="n"/>
      <c r="E414" s="24" t="n"/>
      <c r="F414" s="24" t="n"/>
      <c r="G414" s="2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</row>
    <row customHeight="1" ht="16.5" r="415" s="29">
      <c r="A415" s="24" t="n"/>
      <c r="B415" s="24" t="n"/>
      <c r="C415" s="24" t="n"/>
      <c r="D415" s="24" t="n"/>
      <c r="E415" s="24" t="n"/>
      <c r="F415" s="24" t="n"/>
      <c r="G415" s="24" t="n"/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</row>
    <row customHeight="1" ht="16.5" r="416" s="29">
      <c r="A416" s="24" t="n"/>
      <c r="B416" s="24" t="n"/>
      <c r="C416" s="24" t="n"/>
      <c r="D416" s="24" t="n"/>
      <c r="E416" s="24" t="n"/>
      <c r="F416" s="24" t="n"/>
      <c r="G416" s="2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</row>
    <row customHeight="1" ht="16.5" r="417" s="29">
      <c r="A417" s="24" t="n"/>
      <c r="B417" s="24" t="n"/>
      <c r="C417" s="24" t="n"/>
      <c r="D417" s="24" t="n"/>
      <c r="E417" s="24" t="n"/>
      <c r="F417" s="24" t="n"/>
      <c r="G417" s="24" t="n"/>
      <c r="H417" s="24" t="n"/>
      <c r="I417" s="24" t="n"/>
      <c r="J417" s="24" t="n"/>
      <c r="K417" s="24" t="n"/>
      <c r="L417" s="24" t="n"/>
      <c r="M417" s="24" t="n"/>
      <c r="N417" s="24" t="n"/>
      <c r="O417" s="24" t="n"/>
      <c r="P417" s="24" t="n"/>
      <c r="Q417" s="24" t="n"/>
      <c r="R417" s="24" t="n"/>
      <c r="S417" s="24" t="n"/>
      <c r="T417" s="24" t="n"/>
      <c r="U417" s="24" t="n"/>
      <c r="V417" s="24" t="n"/>
      <c r="W417" s="24" t="n"/>
      <c r="X417" s="24" t="n"/>
    </row>
    <row customHeight="1" ht="16.5" r="418" s="29">
      <c r="A418" s="24" t="n"/>
      <c r="B418" s="24" t="n"/>
      <c r="C418" s="24" t="n"/>
      <c r="D418" s="24" t="n"/>
      <c r="E418" s="24" t="n"/>
      <c r="F418" s="24" t="n"/>
      <c r="G418" s="24" t="n"/>
      <c r="H418" s="24" t="n"/>
      <c r="I418" s="24" t="n"/>
      <c r="J418" s="24" t="n"/>
      <c r="K418" s="24" t="n"/>
      <c r="L418" s="24" t="n"/>
      <c r="M418" s="24" t="n"/>
      <c r="N418" s="24" t="n"/>
      <c r="O418" s="24" t="n"/>
      <c r="P418" s="24" t="n"/>
      <c r="Q418" s="24" t="n"/>
      <c r="R418" s="24" t="n"/>
      <c r="S418" s="24" t="n"/>
      <c r="T418" s="24" t="n"/>
      <c r="U418" s="24" t="n"/>
      <c r="V418" s="24" t="n"/>
      <c r="W418" s="24" t="n"/>
      <c r="X418" s="24" t="n"/>
    </row>
    <row customHeight="1" ht="16.5" r="419" s="29">
      <c r="A419" s="24" t="n"/>
      <c r="B419" s="24" t="n"/>
      <c r="C419" s="24" t="n"/>
      <c r="D419" s="24" t="n"/>
      <c r="E419" s="24" t="n"/>
      <c r="F419" s="24" t="n"/>
      <c r="G419" s="24" t="n"/>
      <c r="H419" s="24" t="n"/>
      <c r="I419" s="24" t="n"/>
      <c r="J419" s="24" t="n"/>
      <c r="K419" s="24" t="n"/>
      <c r="L419" s="24" t="n"/>
      <c r="M419" s="24" t="n"/>
      <c r="N419" s="24" t="n"/>
      <c r="O419" s="24" t="n"/>
      <c r="P419" s="24" t="n"/>
      <c r="Q419" s="24" t="n"/>
      <c r="R419" s="24" t="n"/>
      <c r="S419" s="24" t="n"/>
      <c r="T419" s="24" t="n"/>
      <c r="U419" s="24" t="n"/>
      <c r="V419" s="24" t="n"/>
      <c r="W419" s="24" t="n"/>
      <c r="X419" s="24" t="n"/>
    </row>
    <row customHeight="1" ht="16.5" r="420" s="29">
      <c r="A420" s="24" t="n"/>
      <c r="B420" s="24" t="n"/>
      <c r="C420" s="24" t="n"/>
      <c r="D420" s="24" t="n"/>
      <c r="E420" s="24" t="n"/>
      <c r="F420" s="24" t="n"/>
      <c r="G420" s="24" t="n"/>
      <c r="H420" s="24" t="n"/>
      <c r="I420" s="24" t="n"/>
      <c r="J420" s="24" t="n"/>
      <c r="K420" s="24" t="n"/>
      <c r="L420" s="24" t="n"/>
      <c r="M420" s="24" t="n"/>
      <c r="N420" s="24" t="n"/>
      <c r="O420" s="24" t="n"/>
      <c r="P420" s="24" t="n"/>
      <c r="Q420" s="24" t="n"/>
      <c r="R420" s="24" t="n"/>
      <c r="S420" s="24" t="n"/>
      <c r="T420" s="24" t="n"/>
      <c r="U420" s="24" t="n"/>
      <c r="V420" s="24" t="n"/>
      <c r="W420" s="24" t="n"/>
      <c r="X420" s="24" t="n"/>
    </row>
    <row customHeight="1" ht="16.5" r="421" s="29">
      <c r="A421" s="24" t="n"/>
      <c r="B421" s="24" t="n"/>
      <c r="C421" s="24" t="n"/>
      <c r="D421" s="24" t="n"/>
      <c r="E421" s="24" t="n"/>
      <c r="F421" s="24" t="n"/>
      <c r="G421" s="24" t="n"/>
      <c r="H421" s="24" t="n"/>
      <c r="I421" s="24" t="n"/>
      <c r="J421" s="24" t="n"/>
      <c r="K421" s="24" t="n"/>
      <c r="L421" s="24" t="n"/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</row>
    <row customHeight="1" ht="16.5" r="422" s="29">
      <c r="A422" s="24" t="n"/>
      <c r="B422" s="24" t="n"/>
      <c r="C422" s="24" t="n"/>
      <c r="D422" s="24" t="n"/>
      <c r="E422" s="24" t="n"/>
      <c r="F422" s="24" t="n"/>
      <c r="G422" s="24" t="n"/>
      <c r="H422" s="24" t="n"/>
      <c r="I422" s="24" t="n"/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</row>
    <row customHeight="1" ht="16.5" r="423" s="29">
      <c r="A423" s="24" t="n"/>
      <c r="B423" s="24" t="n"/>
      <c r="C423" s="24" t="n"/>
      <c r="D423" s="24" t="n"/>
      <c r="E423" s="24" t="n"/>
      <c r="F423" s="24" t="n"/>
      <c r="G423" s="24" t="n"/>
      <c r="H423" s="24" t="n"/>
      <c r="I423" s="24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</row>
    <row customHeight="1" ht="16.5" r="424" s="29">
      <c r="A424" s="24" t="n"/>
      <c r="B424" s="24" t="n"/>
      <c r="C424" s="24" t="n"/>
      <c r="D424" s="24" t="n"/>
      <c r="E424" s="24" t="n"/>
      <c r="F424" s="24" t="n"/>
      <c r="G424" s="24" t="n"/>
      <c r="H424" s="24" t="n"/>
      <c r="I424" s="24" t="n"/>
      <c r="J424" s="24" t="n"/>
      <c r="K424" s="24" t="n"/>
      <c r="L424" s="24" t="n"/>
      <c r="M424" s="24" t="n"/>
      <c r="N424" s="24" t="n"/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/>
    </row>
    <row customHeight="1" ht="16.5" r="425" s="29">
      <c r="A425" s="24" t="n"/>
      <c r="B425" s="24" t="n"/>
      <c r="C425" s="24" t="n"/>
      <c r="D425" s="24" t="n"/>
      <c r="E425" s="24" t="n"/>
      <c r="F425" s="24" t="n"/>
      <c r="G425" s="24" t="n"/>
      <c r="H425" s="24" t="n"/>
      <c r="I425" s="24" t="n"/>
      <c r="J425" s="24" t="n"/>
      <c r="K425" s="24" t="n"/>
      <c r="L425" s="24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4" t="n"/>
      <c r="V425" s="24" t="n"/>
      <c r="W425" s="24" t="n"/>
      <c r="X425" s="24" t="n"/>
    </row>
    <row customHeight="1" ht="16.5" r="426" s="29">
      <c r="A426" s="24" t="n"/>
      <c r="B426" s="24" t="n"/>
      <c r="C426" s="24" t="n"/>
      <c r="D426" s="24" t="n"/>
      <c r="E426" s="24" t="n"/>
      <c r="F426" s="24" t="n"/>
      <c r="G426" s="24" t="n"/>
      <c r="H426" s="24" t="n"/>
      <c r="I426" s="24" t="n"/>
      <c r="J426" s="24" t="n"/>
      <c r="K426" s="24" t="n"/>
      <c r="L426" s="24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4" t="n"/>
      <c r="X426" s="24" t="n"/>
    </row>
    <row customHeight="1" ht="16.5" r="427" s="29">
      <c r="A427" s="24" t="n"/>
      <c r="B427" s="24" t="n"/>
      <c r="C427" s="24" t="n"/>
      <c r="D427" s="24" t="n"/>
      <c r="E427" s="24" t="n"/>
      <c r="F427" s="24" t="n"/>
      <c r="G427" s="24" t="n"/>
      <c r="H427" s="24" t="n"/>
      <c r="I427" s="24" t="n"/>
      <c r="J427" s="24" t="n"/>
      <c r="K427" s="24" t="n"/>
      <c r="L427" s="24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</row>
    <row customHeight="1" ht="16.5" r="428" s="29">
      <c r="A428" s="24" t="n"/>
      <c r="B428" s="24" t="n"/>
      <c r="C428" s="24" t="n"/>
      <c r="D428" s="24" t="n"/>
      <c r="E428" s="24" t="n"/>
      <c r="F428" s="24" t="n"/>
      <c r="G428" s="24" t="n"/>
      <c r="H428" s="24" t="n"/>
      <c r="I428" s="24" t="n"/>
      <c r="J428" s="24" t="n"/>
      <c r="K428" s="24" t="n"/>
      <c r="L428" s="24" t="n"/>
      <c r="M428" s="24" t="n"/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</row>
    <row customHeight="1" ht="16.5" r="429" s="29">
      <c r="A429" s="24" t="n"/>
      <c r="B429" s="24" t="n"/>
      <c r="C429" s="24" t="n"/>
      <c r="D429" s="24" t="n"/>
      <c r="E429" s="24" t="n"/>
      <c r="F429" s="24" t="n"/>
      <c r="G429" s="24" t="n"/>
      <c r="H429" s="24" t="n"/>
      <c r="I429" s="24" t="n"/>
      <c r="J429" s="24" t="n"/>
      <c r="K429" s="24" t="n"/>
      <c r="L429" s="24" t="n"/>
      <c r="M429" s="24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</row>
    <row customHeight="1" ht="16.5" r="430" s="29">
      <c r="A430" s="24" t="n"/>
      <c r="B430" s="24" t="n"/>
      <c r="C430" s="24" t="n"/>
      <c r="D430" s="24" t="n"/>
      <c r="E430" s="24" t="n"/>
      <c r="F430" s="24" t="n"/>
      <c r="G430" s="24" t="n"/>
      <c r="H430" s="24" t="n"/>
      <c r="I430" s="24" t="n"/>
      <c r="J430" s="24" t="n"/>
      <c r="K430" s="24" t="n"/>
      <c r="L430" s="24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</row>
    <row customHeight="1" ht="16.5" r="431" s="29">
      <c r="A431" s="24" t="n"/>
      <c r="B431" s="24" t="n"/>
      <c r="C431" s="24" t="n"/>
      <c r="D431" s="24" t="n"/>
      <c r="E431" s="24" t="n"/>
      <c r="F431" s="24" t="n"/>
      <c r="G431" s="24" t="n"/>
      <c r="H431" s="24" t="n"/>
      <c r="I431" s="24" t="n"/>
      <c r="J431" s="24" t="n"/>
      <c r="K431" s="24" t="n"/>
      <c r="L431" s="24" t="n"/>
      <c r="M431" s="24" t="n"/>
      <c r="N431" s="24" t="n"/>
      <c r="O431" s="24" t="n"/>
      <c r="P431" s="24" t="n"/>
      <c r="Q431" s="24" t="n"/>
      <c r="R431" s="24" t="n"/>
      <c r="S431" s="24" t="n"/>
      <c r="T431" s="24" t="n"/>
      <c r="U431" s="24" t="n"/>
      <c r="V431" s="24" t="n"/>
      <c r="W431" s="24" t="n"/>
      <c r="X431" s="24" t="n"/>
    </row>
    <row customHeight="1" ht="16.5" r="432" s="29">
      <c r="A432" s="24" t="n"/>
      <c r="B432" s="24" t="n"/>
      <c r="C432" s="24" t="n"/>
      <c r="D432" s="24" t="n"/>
      <c r="E432" s="24" t="n"/>
      <c r="F432" s="24" t="n"/>
      <c r="G432" s="24" t="n"/>
      <c r="H432" s="24" t="n"/>
      <c r="I432" s="24" t="n"/>
      <c r="J432" s="24" t="n"/>
      <c r="K432" s="24" t="n"/>
      <c r="L432" s="24" t="n"/>
      <c r="M432" s="24" t="n"/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</row>
    <row customHeight="1" ht="16.5" r="433" s="29">
      <c r="A433" s="24" t="n"/>
      <c r="B433" s="24" t="n"/>
      <c r="C433" s="24" t="n"/>
      <c r="D433" s="24" t="n"/>
      <c r="E433" s="24" t="n"/>
      <c r="F433" s="24" t="n"/>
      <c r="G433" s="2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</row>
    <row customHeight="1" ht="16.5" r="434" s="29">
      <c r="A434" s="24" t="n"/>
      <c r="B434" s="24" t="n"/>
      <c r="C434" s="24" t="n"/>
      <c r="D434" s="24" t="n"/>
      <c r="E434" s="24" t="n"/>
      <c r="F434" s="24" t="n"/>
      <c r="G434" s="24" t="n"/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</row>
    <row customHeight="1" ht="16.5" r="435" s="29">
      <c r="A435" s="24" t="n"/>
      <c r="B435" s="24" t="n"/>
      <c r="C435" s="24" t="n"/>
      <c r="D435" s="24" t="n"/>
      <c r="E435" s="24" t="n"/>
      <c r="F435" s="24" t="n"/>
      <c r="G435" s="2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</row>
    <row customHeight="1" ht="16.5" r="436" s="29">
      <c r="A436" s="24" t="n"/>
      <c r="B436" s="24" t="n"/>
      <c r="C436" s="24" t="n"/>
      <c r="D436" s="24" t="n"/>
      <c r="E436" s="24" t="n"/>
      <c r="F436" s="24" t="n"/>
      <c r="G436" s="24" t="n"/>
      <c r="H436" s="24" t="n"/>
      <c r="I436" s="24" t="n"/>
      <c r="J436" s="24" t="n"/>
      <c r="K436" s="24" t="n"/>
      <c r="L436" s="24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</row>
    <row customHeight="1" ht="16.5" r="437" s="29">
      <c r="A437" s="24" t="n"/>
      <c r="B437" s="24" t="n"/>
      <c r="C437" s="24" t="n"/>
      <c r="D437" s="24" t="n"/>
      <c r="E437" s="24" t="n"/>
      <c r="F437" s="24" t="n"/>
      <c r="G437" s="24" t="n"/>
      <c r="H437" s="24" t="n"/>
      <c r="I437" s="24" t="n"/>
      <c r="J437" s="24" t="n"/>
      <c r="K437" s="24" t="n"/>
      <c r="L437" s="24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</row>
    <row customHeight="1" ht="16.5" r="438" s="29">
      <c r="A438" s="24" t="n"/>
      <c r="B438" s="24" t="n"/>
      <c r="C438" s="24" t="n"/>
      <c r="D438" s="24" t="n"/>
      <c r="E438" s="24" t="n"/>
      <c r="F438" s="24" t="n"/>
      <c r="G438" s="24" t="n"/>
      <c r="H438" s="24" t="n"/>
      <c r="I438" s="24" t="n"/>
      <c r="J438" s="24" t="n"/>
      <c r="K438" s="24" t="n"/>
      <c r="L438" s="24" t="n"/>
      <c r="M438" s="24" t="n"/>
      <c r="N438" s="24" t="n"/>
      <c r="O438" s="24" t="n"/>
      <c r="P438" s="24" t="n"/>
      <c r="Q438" s="24" t="n"/>
      <c r="R438" s="24" t="n"/>
      <c r="S438" s="24" t="n"/>
      <c r="T438" s="24" t="n"/>
      <c r="U438" s="24" t="n"/>
      <c r="V438" s="24" t="n"/>
      <c r="W438" s="24" t="n"/>
      <c r="X438" s="24" t="n"/>
    </row>
    <row customHeight="1" ht="16.5" r="439" s="29">
      <c r="A439" s="24" t="n"/>
      <c r="B439" s="24" t="n"/>
      <c r="C439" s="24" t="n"/>
      <c r="D439" s="24" t="n"/>
      <c r="E439" s="24" t="n"/>
      <c r="F439" s="24" t="n"/>
      <c r="G439" s="24" t="n"/>
      <c r="H439" s="24" t="n"/>
      <c r="I439" s="24" t="n"/>
      <c r="J439" s="24" t="n"/>
      <c r="K439" s="24" t="n"/>
      <c r="L439" s="24" t="n"/>
      <c r="M439" s="24" t="n"/>
      <c r="N439" s="24" t="n"/>
      <c r="O439" s="24" t="n"/>
      <c r="P439" s="24" t="n"/>
      <c r="Q439" s="24" t="n"/>
      <c r="R439" s="24" t="n"/>
      <c r="S439" s="24" t="n"/>
      <c r="T439" s="24" t="n"/>
      <c r="U439" s="24" t="n"/>
      <c r="V439" s="24" t="n"/>
      <c r="W439" s="24" t="n"/>
      <c r="X439" s="24" t="n"/>
    </row>
    <row customHeight="1" ht="16.5" r="440" s="29">
      <c r="A440" s="24" t="n"/>
      <c r="B440" s="24" t="n"/>
      <c r="C440" s="24" t="n"/>
      <c r="D440" s="24" t="n"/>
      <c r="E440" s="24" t="n"/>
      <c r="F440" s="24" t="n"/>
      <c r="G440" s="24" t="n"/>
      <c r="H440" s="24" t="n"/>
      <c r="I440" s="24" t="n"/>
      <c r="J440" s="24" t="n"/>
      <c r="K440" s="24" t="n"/>
      <c r="L440" s="24" t="n"/>
      <c r="M440" s="24" t="n"/>
      <c r="N440" s="24" t="n"/>
      <c r="O440" s="24" t="n"/>
      <c r="P440" s="24" t="n"/>
      <c r="Q440" s="24" t="n"/>
      <c r="R440" s="24" t="n"/>
      <c r="S440" s="24" t="n"/>
      <c r="T440" s="24" t="n"/>
      <c r="U440" s="24" t="n"/>
      <c r="V440" s="24" t="n"/>
      <c r="W440" s="24" t="n"/>
      <c r="X440" s="24" t="n"/>
    </row>
    <row customHeight="1" ht="16.5" r="441" s="29">
      <c r="A441" s="24" t="n"/>
      <c r="B441" s="24" t="n"/>
      <c r="C441" s="24" t="n"/>
      <c r="D441" s="24" t="n"/>
      <c r="E441" s="24" t="n"/>
      <c r="F441" s="24" t="n"/>
      <c r="G441" s="24" t="n"/>
      <c r="H441" s="24" t="n"/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</row>
    <row customHeight="1" ht="16.5" r="442" s="29">
      <c r="A442" s="24" t="n"/>
      <c r="B442" s="24" t="n"/>
      <c r="C442" s="24" t="n"/>
      <c r="D442" s="24" t="n"/>
      <c r="E442" s="24" t="n"/>
      <c r="F442" s="24" t="n"/>
      <c r="G442" s="24" t="n"/>
      <c r="H442" s="24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</row>
    <row customHeight="1" ht="16.5" r="443" s="29">
      <c r="A443" s="24" t="n"/>
      <c r="B443" s="24" t="n"/>
      <c r="C443" s="24" t="n"/>
      <c r="D443" s="24" t="n"/>
      <c r="E443" s="24" t="n"/>
      <c r="F443" s="24" t="n"/>
      <c r="G443" s="24" t="n"/>
      <c r="H443" s="24" t="n"/>
      <c r="I443" s="24" t="n"/>
      <c r="J443" s="24" t="n"/>
      <c r="K443" s="24" t="n"/>
      <c r="L443" s="24" t="n"/>
      <c r="M443" s="24" t="n"/>
      <c r="N443" s="24" t="n"/>
      <c r="O443" s="24" t="n"/>
      <c r="P443" s="24" t="n"/>
      <c r="Q443" s="24" t="n"/>
      <c r="R443" s="24" t="n"/>
      <c r="S443" s="24" t="n"/>
      <c r="T443" s="24" t="n"/>
      <c r="U443" s="24" t="n"/>
      <c r="V443" s="24" t="n"/>
      <c r="W443" s="24" t="n"/>
      <c r="X443" s="24" t="n"/>
    </row>
    <row customHeight="1" ht="16.5" r="444" s="29">
      <c r="A444" s="24" t="n"/>
      <c r="B444" s="24" t="n"/>
      <c r="C444" s="24" t="n"/>
      <c r="D444" s="24" t="n"/>
      <c r="E444" s="24" t="n"/>
      <c r="F444" s="24" t="n"/>
      <c r="G444" s="24" t="n"/>
      <c r="H444" s="24" t="n"/>
      <c r="I444" s="24" t="n"/>
      <c r="J444" s="24" t="n"/>
      <c r="K444" s="24" t="n"/>
      <c r="L444" s="24" t="n"/>
      <c r="M444" s="24" t="n"/>
      <c r="N444" s="24" t="n"/>
      <c r="O444" s="24" t="n"/>
      <c r="P444" s="24" t="n"/>
      <c r="Q444" s="24" t="n"/>
      <c r="R444" s="24" t="n"/>
      <c r="S444" s="24" t="n"/>
      <c r="T444" s="24" t="n"/>
      <c r="U444" s="24" t="n"/>
      <c r="V444" s="24" t="n"/>
      <c r="W444" s="24" t="n"/>
      <c r="X444" s="24" t="n"/>
    </row>
    <row customHeight="1" ht="16.5" r="445" s="29">
      <c r="A445" s="24" t="n"/>
      <c r="B445" s="24" t="n"/>
      <c r="C445" s="24" t="n"/>
      <c r="D445" s="24" t="n"/>
      <c r="E445" s="24" t="n"/>
      <c r="F445" s="24" t="n"/>
      <c r="G445" s="24" t="n"/>
      <c r="H445" s="24" t="n"/>
      <c r="I445" s="24" t="n"/>
      <c r="J445" s="24" t="n"/>
      <c r="K445" s="24" t="n"/>
      <c r="L445" s="24" t="n"/>
      <c r="M445" s="24" t="n"/>
      <c r="N445" s="24" t="n"/>
      <c r="O445" s="24" t="n"/>
      <c r="P445" s="24" t="n"/>
      <c r="Q445" s="24" t="n"/>
      <c r="R445" s="24" t="n"/>
      <c r="S445" s="24" t="n"/>
      <c r="T445" s="24" t="n"/>
      <c r="U445" s="24" t="n"/>
      <c r="V445" s="24" t="n"/>
      <c r="W445" s="24" t="n"/>
      <c r="X445" s="24" t="n"/>
    </row>
    <row customHeight="1" ht="16.5" r="446" s="29">
      <c r="A446" s="24" t="n"/>
      <c r="B446" s="24" t="n"/>
      <c r="C446" s="24" t="n"/>
      <c r="D446" s="24" t="n"/>
      <c r="E446" s="24" t="n"/>
      <c r="F446" s="24" t="n"/>
      <c r="G446" s="24" t="n"/>
      <c r="H446" s="24" t="n"/>
      <c r="I446" s="24" t="n"/>
      <c r="J446" s="24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</row>
    <row customHeight="1" ht="16.5" r="447" s="29">
      <c r="A447" s="24" t="n"/>
      <c r="B447" s="24" t="n"/>
      <c r="C447" s="24" t="n"/>
      <c r="D447" s="24" t="n"/>
      <c r="E447" s="24" t="n"/>
      <c r="F447" s="24" t="n"/>
      <c r="G447" s="24" t="n"/>
      <c r="H447" s="24" t="n"/>
      <c r="I447" s="24" t="n"/>
      <c r="J447" s="24" t="n"/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</row>
    <row customHeight="1" ht="16.5" r="448" s="29">
      <c r="A448" s="24" t="n"/>
      <c r="B448" s="24" t="n"/>
      <c r="C448" s="24" t="n"/>
      <c r="D448" s="24" t="n"/>
      <c r="E448" s="24" t="n"/>
      <c r="F448" s="24" t="n"/>
      <c r="G448" s="24" t="n"/>
      <c r="H448" s="24" t="n"/>
      <c r="I448" s="24" t="n"/>
      <c r="J448" s="24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</row>
    <row customHeight="1" ht="16.5" r="449" s="29">
      <c r="A449" s="24" t="n"/>
      <c r="B449" s="24" t="n"/>
      <c r="C449" s="24" t="n"/>
      <c r="D449" s="24" t="n"/>
      <c r="E449" s="24" t="n"/>
      <c r="F449" s="24" t="n"/>
      <c r="G449" s="24" t="n"/>
      <c r="H449" s="24" t="n"/>
      <c r="I449" s="24" t="n"/>
      <c r="J449" s="24" t="n"/>
      <c r="K449" s="24" t="n"/>
      <c r="L449" s="24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/>
      <c r="X449" s="24" t="n"/>
    </row>
    <row customHeight="1" ht="16.5" r="450" s="29">
      <c r="A450" s="24" t="n"/>
      <c r="B450" s="24" t="n"/>
      <c r="C450" s="24" t="n"/>
      <c r="D450" s="24" t="n"/>
      <c r="E450" s="24" t="n"/>
      <c r="F450" s="24" t="n"/>
      <c r="G450" s="24" t="n"/>
      <c r="H450" s="24" t="n"/>
      <c r="I450" s="24" t="n"/>
      <c r="J450" s="24" t="n"/>
      <c r="K450" s="24" t="n"/>
      <c r="L450" s="24" t="n"/>
      <c r="M450" s="24" t="n"/>
      <c r="N450" s="24" t="n"/>
      <c r="O450" s="24" t="n"/>
      <c r="P450" s="24" t="n"/>
      <c r="Q450" s="24" t="n"/>
      <c r="R450" s="24" t="n"/>
      <c r="S450" s="24" t="n"/>
      <c r="T450" s="24" t="n"/>
      <c r="U450" s="24" t="n"/>
      <c r="V450" s="24" t="n"/>
      <c r="W450" s="24" t="n"/>
      <c r="X450" s="24" t="n"/>
    </row>
    <row customHeight="1" ht="16.5" r="451" s="29">
      <c r="A451" s="24" t="n"/>
      <c r="B451" s="24" t="n"/>
      <c r="C451" s="24" t="n"/>
      <c r="D451" s="24" t="n"/>
      <c r="E451" s="24" t="n"/>
      <c r="F451" s="24" t="n"/>
      <c r="G451" s="24" t="n"/>
      <c r="H451" s="24" t="n"/>
      <c r="I451" s="24" t="n"/>
      <c r="J451" s="24" t="n"/>
      <c r="K451" s="24" t="n"/>
      <c r="L451" s="24" t="n"/>
      <c r="M451" s="24" t="n"/>
      <c r="N451" s="24" t="n"/>
      <c r="O451" s="24" t="n"/>
      <c r="P451" s="24" t="n"/>
      <c r="Q451" s="24" t="n"/>
      <c r="R451" s="24" t="n"/>
      <c r="S451" s="24" t="n"/>
      <c r="T451" s="24" t="n"/>
      <c r="U451" s="24" t="n"/>
      <c r="V451" s="24" t="n"/>
      <c r="W451" s="24" t="n"/>
      <c r="X451" s="24" t="n"/>
    </row>
    <row customHeight="1" ht="16.5" r="452" s="29">
      <c r="A452" s="24" t="n"/>
      <c r="B452" s="24" t="n"/>
      <c r="C452" s="24" t="n"/>
      <c r="D452" s="24" t="n"/>
      <c r="E452" s="24" t="n"/>
      <c r="F452" s="24" t="n"/>
      <c r="G452" s="2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</row>
    <row customHeight="1" ht="16.5" r="453" s="29">
      <c r="A453" s="24" t="n"/>
      <c r="B453" s="24" t="n"/>
      <c r="C453" s="24" t="n"/>
      <c r="D453" s="24" t="n"/>
      <c r="E453" s="24" t="n"/>
      <c r="F453" s="24" t="n"/>
      <c r="G453" s="24" t="n"/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</row>
    <row customHeight="1" ht="16.5" r="454" s="29">
      <c r="A454" s="24" t="n"/>
      <c r="B454" s="24" t="n"/>
      <c r="C454" s="24" t="n"/>
      <c r="D454" s="24" t="n"/>
      <c r="E454" s="24" t="n"/>
      <c r="F454" s="24" t="n"/>
      <c r="G454" s="2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</row>
    <row customHeight="1" ht="16.5" r="455" s="29">
      <c r="A455" s="24" t="n"/>
      <c r="B455" s="24" t="n"/>
      <c r="C455" s="24" t="n"/>
      <c r="D455" s="24" t="n"/>
      <c r="E455" s="24" t="n"/>
      <c r="F455" s="24" t="n"/>
      <c r="G455" s="24" t="n"/>
      <c r="H455" s="24" t="n"/>
      <c r="I455" s="24" t="n"/>
      <c r="J455" s="24" t="n"/>
      <c r="K455" s="24" t="n"/>
      <c r="L455" s="24" t="n"/>
      <c r="M455" s="24" t="n"/>
      <c r="N455" s="24" t="n"/>
      <c r="O455" s="24" t="n"/>
      <c r="P455" s="24" t="n"/>
      <c r="Q455" s="24" t="n"/>
      <c r="R455" s="24" t="n"/>
      <c r="S455" s="24" t="n"/>
      <c r="T455" s="24" t="n"/>
      <c r="U455" s="24" t="n"/>
      <c r="V455" s="24" t="n"/>
      <c r="W455" s="24" t="n"/>
      <c r="X455" s="24" t="n"/>
    </row>
    <row customHeight="1" ht="16.5" r="456" s="29">
      <c r="A456" s="24" t="n"/>
      <c r="B456" s="24" t="n"/>
      <c r="C456" s="24" t="n"/>
      <c r="D456" s="24" t="n"/>
      <c r="E456" s="24" t="n"/>
      <c r="F456" s="24" t="n"/>
      <c r="G456" s="24" t="n"/>
      <c r="H456" s="24" t="n"/>
      <c r="I456" s="24" t="n"/>
      <c r="J456" s="24" t="n"/>
      <c r="K456" s="24" t="n"/>
      <c r="L456" s="24" t="n"/>
      <c r="M456" s="24" t="n"/>
      <c r="N456" s="24" t="n"/>
      <c r="O456" s="24" t="n"/>
      <c r="P456" s="24" t="n"/>
      <c r="Q456" s="24" t="n"/>
      <c r="R456" s="24" t="n"/>
      <c r="S456" s="24" t="n"/>
      <c r="T456" s="24" t="n"/>
      <c r="U456" s="24" t="n"/>
      <c r="V456" s="24" t="n"/>
      <c r="W456" s="24" t="n"/>
      <c r="X456" s="24" t="n"/>
    </row>
    <row customHeight="1" ht="16.5" r="457" s="29">
      <c r="A457" s="24" t="n"/>
      <c r="B457" s="24" t="n"/>
      <c r="C457" s="24" t="n"/>
      <c r="D457" s="24" t="n"/>
      <c r="E457" s="24" t="n"/>
      <c r="F457" s="24" t="n"/>
      <c r="G457" s="24" t="n"/>
      <c r="H457" s="24" t="n"/>
      <c r="I457" s="24" t="n"/>
      <c r="J457" s="24" t="n"/>
      <c r="K457" s="24" t="n"/>
      <c r="L457" s="24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</row>
    <row customHeight="1" ht="16.5" r="458" s="29">
      <c r="A458" s="24" t="n"/>
      <c r="B458" s="24" t="n"/>
      <c r="C458" s="24" t="n"/>
      <c r="D458" s="24" t="n"/>
      <c r="E458" s="24" t="n"/>
      <c r="F458" s="24" t="n"/>
      <c r="G458" s="24" t="n"/>
      <c r="H458" s="24" t="n"/>
      <c r="I458" s="24" t="n"/>
      <c r="J458" s="24" t="n"/>
      <c r="K458" s="24" t="n"/>
      <c r="L458" s="24" t="n"/>
      <c r="M458" s="24" t="n"/>
      <c r="N458" s="24" t="n"/>
      <c r="O458" s="24" t="n"/>
      <c r="P458" s="24" t="n"/>
      <c r="Q458" s="24" t="n"/>
      <c r="R458" s="24" t="n"/>
      <c r="S458" s="24" t="n"/>
      <c r="T458" s="24" t="n"/>
      <c r="U458" s="24" t="n"/>
      <c r="V458" s="24" t="n"/>
      <c r="W458" s="24" t="n"/>
      <c r="X458" s="24" t="n"/>
    </row>
    <row customHeight="1" ht="16.5" r="459" s="29">
      <c r="A459" s="24" t="n"/>
      <c r="B459" s="24" t="n"/>
      <c r="C459" s="24" t="n"/>
      <c r="D459" s="24" t="n"/>
      <c r="E459" s="24" t="n"/>
      <c r="F459" s="24" t="n"/>
      <c r="G459" s="24" t="n"/>
      <c r="H459" s="24" t="n"/>
      <c r="I459" s="24" t="n"/>
      <c r="J459" s="24" t="n"/>
      <c r="K459" s="24" t="n"/>
      <c r="L459" s="24" t="n"/>
      <c r="M459" s="24" t="n"/>
      <c r="N459" s="24" t="n"/>
      <c r="O459" s="24" t="n"/>
      <c r="P459" s="24" t="n"/>
      <c r="Q459" s="24" t="n"/>
      <c r="R459" s="24" t="n"/>
      <c r="S459" s="24" t="n"/>
      <c r="T459" s="24" t="n"/>
      <c r="U459" s="24" t="n"/>
      <c r="V459" s="24" t="n"/>
      <c r="W459" s="24" t="n"/>
      <c r="X459" s="24" t="n"/>
    </row>
    <row customHeight="1" ht="16.5" r="460" s="29">
      <c r="A460" s="24" t="n"/>
      <c r="B460" s="24" t="n"/>
      <c r="C460" s="24" t="n"/>
      <c r="D460" s="24" t="n"/>
      <c r="E460" s="24" t="n"/>
      <c r="F460" s="24" t="n"/>
      <c r="G460" s="24" t="n"/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</row>
    <row customHeight="1" ht="16.5" r="461" s="29">
      <c r="A461" s="24" t="n"/>
      <c r="B461" s="24" t="n"/>
      <c r="C461" s="24" t="n"/>
      <c r="D461" s="24" t="n"/>
      <c r="E461" s="24" t="n"/>
      <c r="F461" s="24" t="n"/>
      <c r="G461" s="2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</row>
    <row customHeight="1" ht="16.5" r="462" s="29">
      <c r="A462" s="24" t="n"/>
      <c r="B462" s="24" t="n"/>
      <c r="C462" s="24" t="n"/>
      <c r="D462" s="24" t="n"/>
      <c r="E462" s="24" t="n"/>
      <c r="F462" s="24" t="n"/>
      <c r="G462" s="24" t="n"/>
      <c r="H462" s="24" t="n"/>
      <c r="I462" s="24" t="n"/>
      <c r="J462" s="24" t="n"/>
      <c r="K462" s="24" t="n"/>
      <c r="L462" s="24" t="n"/>
      <c r="M462" s="24" t="n"/>
      <c r="N462" s="24" t="n"/>
      <c r="O462" s="24" t="n"/>
      <c r="P462" s="24" t="n"/>
      <c r="Q462" s="24" t="n"/>
      <c r="R462" s="24" t="n"/>
      <c r="S462" s="24" t="n"/>
      <c r="T462" s="24" t="n"/>
      <c r="U462" s="24" t="n"/>
      <c r="V462" s="24" t="n"/>
      <c r="W462" s="24" t="n"/>
      <c r="X462" s="24" t="n"/>
    </row>
    <row customHeight="1" ht="16.5" r="463" s="29">
      <c r="A463" s="24" t="n"/>
      <c r="B463" s="24" t="n"/>
      <c r="C463" s="24" t="n"/>
      <c r="D463" s="24" t="n"/>
      <c r="E463" s="24" t="n"/>
      <c r="F463" s="24" t="n"/>
      <c r="G463" s="24" t="n"/>
      <c r="H463" s="24" t="n"/>
      <c r="I463" s="24" t="n"/>
      <c r="J463" s="24" t="n"/>
      <c r="K463" s="24" t="n"/>
      <c r="L463" s="24" t="n"/>
      <c r="M463" s="24" t="n"/>
      <c r="N463" s="24" t="n"/>
      <c r="O463" s="24" t="n"/>
      <c r="P463" s="24" t="n"/>
      <c r="Q463" s="24" t="n"/>
      <c r="R463" s="24" t="n"/>
      <c r="S463" s="24" t="n"/>
      <c r="T463" s="24" t="n"/>
      <c r="U463" s="24" t="n"/>
      <c r="V463" s="24" t="n"/>
      <c r="W463" s="24" t="n"/>
      <c r="X463" s="24" t="n"/>
    </row>
    <row customHeight="1" ht="16.5" r="464" s="29">
      <c r="A464" s="24" t="n"/>
      <c r="B464" s="24" t="n"/>
      <c r="C464" s="24" t="n"/>
      <c r="D464" s="24" t="n"/>
      <c r="E464" s="24" t="n"/>
      <c r="F464" s="24" t="n"/>
      <c r="G464" s="24" t="n"/>
      <c r="H464" s="24" t="n"/>
      <c r="I464" s="24" t="n"/>
      <c r="J464" s="24" t="n"/>
      <c r="K464" s="24" t="n"/>
      <c r="L464" s="24" t="n"/>
      <c r="M464" s="24" t="n"/>
      <c r="N464" s="24" t="n"/>
      <c r="O464" s="24" t="n"/>
      <c r="P464" s="24" t="n"/>
      <c r="Q464" s="24" t="n"/>
      <c r="R464" s="24" t="n"/>
      <c r="S464" s="24" t="n"/>
      <c r="T464" s="24" t="n"/>
      <c r="U464" s="24" t="n"/>
      <c r="V464" s="24" t="n"/>
      <c r="W464" s="24" t="n"/>
      <c r="X464" s="24" t="n"/>
    </row>
    <row customHeight="1" ht="16.5" r="465" s="29">
      <c r="A465" s="24" t="n"/>
      <c r="B465" s="24" t="n"/>
      <c r="C465" s="24" t="n"/>
      <c r="D465" s="24" t="n"/>
      <c r="E465" s="24" t="n"/>
      <c r="F465" s="24" t="n"/>
      <c r="G465" s="24" t="n"/>
      <c r="H465" s="24" t="n"/>
      <c r="I465" s="24" t="n"/>
      <c r="J465" s="24" t="n"/>
      <c r="K465" s="24" t="n"/>
      <c r="L465" s="24" t="n"/>
      <c r="M465" s="24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</row>
    <row customHeight="1" ht="16.5" r="466" s="29">
      <c r="A466" s="24" t="n"/>
      <c r="B466" s="24" t="n"/>
      <c r="C466" s="24" t="n"/>
      <c r="D466" s="24" t="n"/>
      <c r="E466" s="24" t="n"/>
      <c r="F466" s="24" t="n"/>
      <c r="G466" s="24" t="n"/>
      <c r="H466" s="24" t="n"/>
      <c r="I466" s="24" t="n"/>
      <c r="J466" s="24" t="n"/>
      <c r="K466" s="24" t="n"/>
      <c r="L466" s="24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</row>
    <row customHeight="1" ht="16.5" r="467" s="29">
      <c r="A467" s="24" t="n"/>
      <c r="B467" s="24" t="n"/>
      <c r="C467" s="24" t="n"/>
      <c r="D467" s="24" t="n"/>
      <c r="E467" s="24" t="n"/>
      <c r="F467" s="24" t="n"/>
      <c r="G467" s="24" t="n"/>
      <c r="H467" s="24" t="n"/>
      <c r="I467" s="24" t="n"/>
      <c r="J467" s="24" t="n"/>
      <c r="K467" s="24" t="n"/>
      <c r="L467" s="24" t="n"/>
      <c r="M467" s="24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</row>
    <row customHeight="1" ht="16.5" r="468" s="29">
      <c r="A468" s="24" t="n"/>
      <c r="B468" s="24" t="n"/>
      <c r="C468" s="24" t="n"/>
      <c r="D468" s="24" t="n"/>
      <c r="E468" s="24" t="n"/>
      <c r="F468" s="24" t="n"/>
      <c r="G468" s="24" t="n"/>
      <c r="H468" s="24" t="n"/>
      <c r="I468" s="24" t="n"/>
      <c r="J468" s="24" t="n"/>
      <c r="K468" s="24" t="n"/>
      <c r="L468" s="24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</row>
    <row customHeight="1" ht="16.5" r="469" s="29">
      <c r="A469" s="24" t="n"/>
      <c r="B469" s="24" t="n"/>
      <c r="C469" s="24" t="n"/>
      <c r="D469" s="24" t="n"/>
      <c r="E469" s="24" t="n"/>
      <c r="F469" s="24" t="n"/>
      <c r="G469" s="24" t="n"/>
      <c r="H469" s="24" t="n"/>
      <c r="I469" s="24" t="n"/>
      <c r="J469" s="24" t="n"/>
      <c r="K469" s="24" t="n"/>
      <c r="L469" s="24" t="n"/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</row>
    <row customHeight="1" ht="16.5" r="470" s="29">
      <c r="A470" s="24" t="n"/>
      <c r="B470" s="24" t="n"/>
      <c r="C470" s="24" t="n"/>
      <c r="D470" s="24" t="n"/>
      <c r="E470" s="24" t="n"/>
      <c r="F470" s="24" t="n"/>
      <c r="G470" s="24" t="n"/>
      <c r="H470" s="24" t="n"/>
      <c r="I470" s="24" t="n"/>
      <c r="J470" s="24" t="n"/>
      <c r="K470" s="24" t="n"/>
      <c r="L470" s="24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</row>
    <row customHeight="1" ht="16.5" r="471" s="29">
      <c r="A471" s="24" t="n"/>
      <c r="B471" s="24" t="n"/>
      <c r="C471" s="24" t="n"/>
      <c r="D471" s="24" t="n"/>
      <c r="E471" s="24" t="n"/>
      <c r="F471" s="24" t="n"/>
      <c r="G471" s="2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</row>
    <row customHeight="1" ht="16.5" r="472" s="29">
      <c r="A472" s="24" t="n"/>
      <c r="B472" s="24" t="n"/>
      <c r="C472" s="24" t="n"/>
      <c r="D472" s="24" t="n"/>
      <c r="E472" s="24" t="n"/>
      <c r="F472" s="24" t="n"/>
      <c r="G472" s="24" t="n"/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</row>
    <row customHeight="1" ht="16.5" r="473" s="29">
      <c r="A473" s="24" t="n"/>
      <c r="B473" s="24" t="n"/>
      <c r="C473" s="24" t="n"/>
      <c r="D473" s="24" t="n"/>
      <c r="E473" s="24" t="n"/>
      <c r="F473" s="24" t="n"/>
      <c r="G473" s="2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</row>
    <row customHeight="1" ht="16.5" r="474" s="29">
      <c r="A474" s="24" t="n"/>
      <c r="B474" s="24" t="n"/>
      <c r="C474" s="24" t="n"/>
      <c r="D474" s="24" t="n"/>
      <c r="E474" s="24" t="n"/>
      <c r="F474" s="24" t="n"/>
      <c r="G474" s="24" t="n"/>
      <c r="H474" s="24" t="n"/>
      <c r="I474" s="24" t="n"/>
      <c r="J474" s="24" t="n"/>
      <c r="K474" s="24" t="n"/>
      <c r="L474" s="24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</row>
    <row customHeight="1" ht="16.5" r="475" s="29">
      <c r="A475" s="24" t="n"/>
      <c r="B475" s="24" t="n"/>
      <c r="C475" s="24" t="n"/>
      <c r="D475" s="24" t="n"/>
      <c r="E475" s="24" t="n"/>
      <c r="F475" s="24" t="n"/>
      <c r="G475" s="24" t="n"/>
      <c r="H475" s="24" t="n"/>
      <c r="I475" s="24" t="n"/>
      <c r="J475" s="24" t="n"/>
      <c r="K475" s="24" t="n"/>
      <c r="L475" s="24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</row>
    <row customHeight="1" ht="16.5" r="476" s="29">
      <c r="A476" s="24" t="n"/>
      <c r="B476" s="24" t="n"/>
      <c r="C476" s="24" t="n"/>
      <c r="D476" s="24" t="n"/>
      <c r="E476" s="24" t="n"/>
      <c r="F476" s="24" t="n"/>
      <c r="G476" s="24" t="n"/>
      <c r="H476" s="24" t="n"/>
      <c r="I476" s="24" t="n"/>
      <c r="J476" s="24" t="n"/>
      <c r="K476" s="24" t="n"/>
      <c r="L476" s="24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</row>
    <row customHeight="1" ht="16.5" r="477" s="29">
      <c r="A477" s="24" t="n"/>
      <c r="B477" s="24" t="n"/>
      <c r="C477" s="24" t="n"/>
      <c r="D477" s="24" t="n"/>
      <c r="E477" s="24" t="n"/>
      <c r="F477" s="24" t="n"/>
      <c r="G477" s="24" t="n"/>
      <c r="H477" s="24" t="n"/>
      <c r="I477" s="24" t="n"/>
      <c r="J477" s="24" t="n"/>
      <c r="K477" s="24" t="n"/>
      <c r="L477" s="24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</row>
    <row customHeight="1" ht="16.5" r="478" s="29">
      <c r="A478" s="24" t="n"/>
      <c r="B478" s="24" t="n"/>
      <c r="C478" s="24" t="n"/>
      <c r="D478" s="24" t="n"/>
      <c r="E478" s="24" t="n"/>
      <c r="F478" s="24" t="n"/>
      <c r="G478" s="24" t="n"/>
      <c r="H478" s="24" t="n"/>
      <c r="I478" s="24" t="n"/>
      <c r="J478" s="24" t="n"/>
      <c r="K478" s="24" t="n"/>
      <c r="L478" s="24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</row>
    <row customHeight="1" ht="16.5" r="479" s="29">
      <c r="A479" s="24" t="n"/>
      <c r="B479" s="24" t="n"/>
      <c r="C479" s="24" t="n"/>
      <c r="D479" s="24" t="n"/>
      <c r="E479" s="24" t="n"/>
      <c r="F479" s="24" t="n"/>
      <c r="G479" s="24" t="n"/>
      <c r="H479" s="24" t="n"/>
      <c r="I479" s="24" t="n"/>
      <c r="J479" s="24" t="n"/>
      <c r="K479" s="24" t="n"/>
      <c r="L479" s="24" t="n"/>
      <c r="M479" s="24" t="n"/>
      <c r="N479" s="24" t="n"/>
      <c r="O479" s="24" t="n"/>
      <c r="P479" s="24" t="n"/>
      <c r="Q479" s="24" t="n"/>
      <c r="R479" s="24" t="n"/>
      <c r="S479" s="24" t="n"/>
      <c r="T479" s="24" t="n"/>
      <c r="U479" s="24" t="n"/>
      <c r="V479" s="24" t="n"/>
      <c r="W479" s="24" t="n"/>
      <c r="X479" s="24" t="n"/>
    </row>
    <row customHeight="1" ht="16.5" r="480" s="29">
      <c r="A480" s="24" t="n"/>
      <c r="B480" s="24" t="n"/>
      <c r="C480" s="24" t="n"/>
      <c r="D480" s="24" t="n"/>
      <c r="E480" s="24" t="n"/>
      <c r="F480" s="24" t="n"/>
      <c r="G480" s="24" t="n"/>
      <c r="H480" s="24" t="n"/>
      <c r="I480" s="24" t="n"/>
      <c r="J480" s="24" t="n"/>
      <c r="K480" s="24" t="n"/>
      <c r="L480" s="24" t="n"/>
      <c r="M480" s="24" t="n"/>
      <c r="N480" s="24" t="n"/>
      <c r="O480" s="24" t="n"/>
      <c r="P480" s="24" t="n"/>
      <c r="Q480" s="24" t="n"/>
      <c r="R480" s="24" t="n"/>
      <c r="S480" s="24" t="n"/>
      <c r="T480" s="24" t="n"/>
      <c r="U480" s="24" t="n"/>
      <c r="V480" s="24" t="n"/>
      <c r="W480" s="24" t="n"/>
      <c r="X480" s="24" t="n"/>
    </row>
    <row customHeight="1" ht="16.5" r="481" s="29">
      <c r="A481" s="24" t="n"/>
      <c r="B481" s="24" t="n"/>
      <c r="C481" s="24" t="n"/>
      <c r="D481" s="24" t="n"/>
      <c r="E481" s="24" t="n"/>
      <c r="F481" s="24" t="n"/>
      <c r="G481" s="24" t="n"/>
      <c r="H481" s="24" t="n"/>
      <c r="I481" s="24" t="n"/>
      <c r="J481" s="24" t="n"/>
      <c r="K481" s="24" t="n"/>
      <c r="L481" s="24" t="n"/>
      <c r="M481" s="24" t="n"/>
      <c r="N481" s="24" t="n"/>
      <c r="O481" s="24" t="n"/>
      <c r="P481" s="24" t="n"/>
      <c r="Q481" s="24" t="n"/>
      <c r="R481" s="24" t="n"/>
      <c r="S481" s="24" t="n"/>
      <c r="T481" s="24" t="n"/>
      <c r="U481" s="24" t="n"/>
      <c r="V481" s="24" t="n"/>
      <c r="W481" s="24" t="n"/>
      <c r="X481" s="24" t="n"/>
    </row>
    <row customHeight="1" ht="16.5" r="482" s="29">
      <c r="A482" s="24" t="n"/>
      <c r="B482" s="24" t="n"/>
      <c r="C482" s="24" t="n"/>
      <c r="D482" s="24" t="n"/>
      <c r="E482" s="24" t="n"/>
      <c r="F482" s="24" t="n"/>
      <c r="G482" s="24" t="n"/>
      <c r="H482" s="24" t="n"/>
      <c r="I482" s="24" t="n"/>
      <c r="J482" s="24" t="n"/>
      <c r="K482" s="24" t="n"/>
      <c r="L482" s="24" t="n"/>
      <c r="M482" s="24" t="n"/>
      <c r="N482" s="24" t="n"/>
      <c r="O482" s="24" t="n"/>
      <c r="P482" s="24" t="n"/>
      <c r="Q482" s="24" t="n"/>
      <c r="R482" s="24" t="n"/>
      <c r="S482" s="24" t="n"/>
      <c r="T482" s="24" t="n"/>
      <c r="U482" s="24" t="n"/>
      <c r="V482" s="24" t="n"/>
      <c r="W482" s="24" t="n"/>
      <c r="X482" s="24" t="n"/>
    </row>
    <row customHeight="1" ht="16.5" r="483" s="29">
      <c r="A483" s="24" t="n"/>
      <c r="B483" s="24" t="n"/>
      <c r="C483" s="24" t="n"/>
      <c r="D483" s="24" t="n"/>
      <c r="E483" s="24" t="n"/>
      <c r="F483" s="24" t="n"/>
      <c r="G483" s="24" t="n"/>
      <c r="H483" s="24" t="n"/>
      <c r="I483" s="24" t="n"/>
      <c r="J483" s="24" t="n"/>
      <c r="K483" s="24" t="n"/>
      <c r="L483" s="24" t="n"/>
      <c r="M483" s="24" t="n"/>
      <c r="N483" s="24" t="n"/>
      <c r="O483" s="24" t="n"/>
      <c r="P483" s="24" t="n"/>
      <c r="Q483" s="24" t="n"/>
      <c r="R483" s="24" t="n"/>
      <c r="S483" s="24" t="n"/>
      <c r="T483" s="24" t="n"/>
      <c r="U483" s="24" t="n"/>
      <c r="V483" s="24" t="n"/>
      <c r="W483" s="24" t="n"/>
      <c r="X483" s="24" t="n"/>
    </row>
    <row customHeight="1" ht="16.5" r="484" s="29">
      <c r="A484" s="24" t="n"/>
      <c r="B484" s="24" t="n"/>
      <c r="C484" s="24" t="n"/>
      <c r="D484" s="24" t="n"/>
      <c r="E484" s="24" t="n"/>
      <c r="F484" s="24" t="n"/>
      <c r="G484" s="24" t="n"/>
      <c r="H484" s="24" t="n"/>
      <c r="I484" s="24" t="n"/>
      <c r="J484" s="24" t="n"/>
      <c r="K484" s="24" t="n"/>
      <c r="L484" s="24" t="n"/>
      <c r="M484" s="24" t="n"/>
      <c r="N484" s="24" t="n"/>
      <c r="O484" s="24" t="n"/>
      <c r="P484" s="24" t="n"/>
      <c r="Q484" s="24" t="n"/>
      <c r="R484" s="24" t="n"/>
      <c r="S484" s="24" t="n"/>
      <c r="T484" s="24" t="n"/>
      <c r="U484" s="24" t="n"/>
      <c r="V484" s="24" t="n"/>
      <c r="W484" s="24" t="n"/>
      <c r="X484" s="24" t="n"/>
    </row>
    <row customHeight="1" ht="16.5" r="485" s="29">
      <c r="A485" s="24" t="n"/>
      <c r="B485" s="24" t="n"/>
      <c r="C485" s="24" t="n"/>
      <c r="D485" s="24" t="n"/>
      <c r="E485" s="24" t="n"/>
      <c r="F485" s="24" t="n"/>
      <c r="G485" s="24" t="n"/>
      <c r="H485" s="24" t="n"/>
      <c r="I485" s="24" t="n"/>
      <c r="J485" s="24" t="n"/>
      <c r="K485" s="24" t="n"/>
      <c r="L485" s="24" t="n"/>
      <c r="M485" s="24" t="n"/>
      <c r="N485" s="24" t="n"/>
      <c r="O485" s="24" t="n"/>
      <c r="P485" s="24" t="n"/>
      <c r="Q485" s="24" t="n"/>
      <c r="R485" s="24" t="n"/>
      <c r="S485" s="24" t="n"/>
      <c r="T485" s="24" t="n"/>
      <c r="U485" s="24" t="n"/>
      <c r="V485" s="24" t="n"/>
      <c r="W485" s="24" t="n"/>
      <c r="X485" s="24" t="n"/>
    </row>
    <row customHeight="1" ht="16.5" r="486" s="29">
      <c r="A486" s="24" t="n"/>
      <c r="B486" s="24" t="n"/>
      <c r="C486" s="24" t="n"/>
      <c r="D486" s="24" t="n"/>
      <c r="E486" s="24" t="n"/>
      <c r="F486" s="24" t="n"/>
      <c r="G486" s="24" t="n"/>
      <c r="H486" s="24" t="n"/>
      <c r="I486" s="24" t="n"/>
      <c r="J486" s="24" t="n"/>
      <c r="K486" s="24" t="n"/>
      <c r="L486" s="24" t="n"/>
      <c r="M486" s="24" t="n"/>
      <c r="N486" s="24" t="n"/>
      <c r="O486" s="24" t="n"/>
      <c r="P486" s="24" t="n"/>
      <c r="Q486" s="24" t="n"/>
      <c r="R486" s="24" t="n"/>
      <c r="S486" s="24" t="n"/>
      <c r="T486" s="24" t="n"/>
      <c r="U486" s="24" t="n"/>
      <c r="V486" s="24" t="n"/>
      <c r="W486" s="24" t="n"/>
      <c r="X486" s="24" t="n"/>
    </row>
    <row customHeight="1" ht="16.5" r="487" s="29">
      <c r="A487" s="24" t="n"/>
      <c r="B487" s="24" t="n"/>
      <c r="C487" s="24" t="n"/>
      <c r="D487" s="24" t="n"/>
      <c r="E487" s="24" t="n"/>
      <c r="F487" s="24" t="n"/>
      <c r="G487" s="24" t="n"/>
      <c r="H487" s="24" t="n"/>
      <c r="I487" s="24" t="n"/>
      <c r="J487" s="24" t="n"/>
      <c r="K487" s="24" t="n"/>
      <c r="L487" s="24" t="n"/>
      <c r="M487" s="24" t="n"/>
      <c r="N487" s="24" t="n"/>
      <c r="O487" s="24" t="n"/>
      <c r="P487" s="24" t="n"/>
      <c r="Q487" s="24" t="n"/>
      <c r="R487" s="24" t="n"/>
      <c r="S487" s="24" t="n"/>
      <c r="T487" s="24" t="n"/>
      <c r="U487" s="24" t="n"/>
      <c r="V487" s="24" t="n"/>
      <c r="W487" s="24" t="n"/>
      <c r="X487" s="24" t="n"/>
    </row>
    <row customHeight="1" ht="16.5" r="488" s="29">
      <c r="A488" s="24" t="n"/>
      <c r="B488" s="24" t="n"/>
      <c r="C488" s="24" t="n"/>
      <c r="D488" s="24" t="n"/>
      <c r="E488" s="24" t="n"/>
      <c r="F488" s="24" t="n"/>
      <c r="G488" s="24" t="n"/>
      <c r="H488" s="24" t="n"/>
      <c r="I488" s="24" t="n"/>
      <c r="J488" s="24" t="n"/>
      <c r="K488" s="24" t="n"/>
      <c r="L488" s="24" t="n"/>
      <c r="M488" s="24" t="n"/>
      <c r="N488" s="24" t="n"/>
      <c r="O488" s="24" t="n"/>
      <c r="P488" s="24" t="n"/>
      <c r="Q488" s="24" t="n"/>
      <c r="R488" s="24" t="n"/>
      <c r="S488" s="24" t="n"/>
      <c r="T488" s="24" t="n"/>
      <c r="U488" s="24" t="n"/>
      <c r="V488" s="24" t="n"/>
      <c r="W488" s="24" t="n"/>
      <c r="X488" s="24" t="n"/>
    </row>
    <row customHeight="1" ht="16.5" r="489" s="29">
      <c r="A489" s="24" t="n"/>
      <c r="B489" s="24" t="n"/>
      <c r="C489" s="24" t="n"/>
      <c r="D489" s="24" t="n"/>
      <c r="E489" s="24" t="n"/>
      <c r="F489" s="24" t="n"/>
      <c r="G489" s="24" t="n"/>
      <c r="H489" s="24" t="n"/>
      <c r="I489" s="24" t="n"/>
      <c r="J489" s="24" t="n"/>
      <c r="K489" s="24" t="n"/>
      <c r="L489" s="24" t="n"/>
      <c r="M489" s="24" t="n"/>
      <c r="N489" s="24" t="n"/>
      <c r="O489" s="24" t="n"/>
      <c r="P489" s="24" t="n"/>
      <c r="Q489" s="24" t="n"/>
      <c r="R489" s="24" t="n"/>
      <c r="S489" s="24" t="n"/>
      <c r="T489" s="24" t="n"/>
      <c r="U489" s="24" t="n"/>
      <c r="V489" s="24" t="n"/>
      <c r="W489" s="24" t="n"/>
      <c r="X489" s="24" t="n"/>
    </row>
    <row customHeight="1" ht="16.5" r="490" s="29">
      <c r="A490" s="24" t="n"/>
      <c r="B490" s="24" t="n"/>
      <c r="C490" s="24" t="n"/>
      <c r="D490" s="24" t="n"/>
      <c r="E490" s="24" t="n"/>
      <c r="F490" s="24" t="n"/>
      <c r="G490" s="24" t="n"/>
      <c r="H490" s="24" t="n"/>
      <c r="I490" s="24" t="n"/>
      <c r="J490" s="24" t="n"/>
      <c r="K490" s="24" t="n"/>
      <c r="L490" s="24" t="n"/>
      <c r="M490" s="24" t="n"/>
      <c r="N490" s="24" t="n"/>
      <c r="O490" s="24" t="n"/>
      <c r="P490" s="24" t="n"/>
      <c r="Q490" s="24" t="n"/>
      <c r="R490" s="24" t="n"/>
      <c r="S490" s="24" t="n"/>
      <c r="T490" s="24" t="n"/>
      <c r="U490" s="24" t="n"/>
      <c r="V490" s="24" t="n"/>
      <c r="W490" s="24" t="n"/>
      <c r="X490" s="24" t="n"/>
    </row>
    <row customHeight="1" ht="16.5" r="491" s="29">
      <c r="A491" s="24" t="n"/>
      <c r="B491" s="24" t="n"/>
      <c r="C491" s="24" t="n"/>
      <c r="D491" s="24" t="n"/>
      <c r="E491" s="24" t="n"/>
      <c r="F491" s="24" t="n"/>
      <c r="G491" s="24" t="n"/>
      <c r="H491" s="24" t="n"/>
      <c r="I491" s="24" t="n"/>
      <c r="J491" s="24" t="n"/>
      <c r="K491" s="24" t="n"/>
      <c r="L491" s="24" t="n"/>
      <c r="M491" s="24" t="n"/>
      <c r="N491" s="24" t="n"/>
      <c r="O491" s="24" t="n"/>
      <c r="P491" s="24" t="n"/>
      <c r="Q491" s="24" t="n"/>
      <c r="R491" s="24" t="n"/>
      <c r="S491" s="24" t="n"/>
      <c r="T491" s="24" t="n"/>
      <c r="U491" s="24" t="n"/>
      <c r="V491" s="24" t="n"/>
      <c r="W491" s="24" t="n"/>
      <c r="X491" s="24" t="n"/>
    </row>
    <row customHeight="1" ht="16.5" r="492" s="29">
      <c r="A492" s="24" t="n"/>
      <c r="B492" s="24" t="n"/>
      <c r="C492" s="24" t="n"/>
      <c r="D492" s="24" t="n"/>
      <c r="E492" s="24" t="n"/>
      <c r="F492" s="24" t="n"/>
      <c r="G492" s="24" t="n"/>
      <c r="H492" s="24" t="n"/>
      <c r="I492" s="24" t="n"/>
      <c r="J492" s="24" t="n"/>
      <c r="K492" s="24" t="n"/>
      <c r="L492" s="24" t="n"/>
      <c r="M492" s="24" t="n"/>
      <c r="N492" s="24" t="n"/>
      <c r="O492" s="24" t="n"/>
      <c r="P492" s="24" t="n"/>
      <c r="Q492" s="24" t="n"/>
      <c r="R492" s="24" t="n"/>
      <c r="S492" s="24" t="n"/>
      <c r="T492" s="24" t="n"/>
      <c r="U492" s="24" t="n"/>
      <c r="V492" s="24" t="n"/>
      <c r="W492" s="24" t="n"/>
      <c r="X492" s="24" t="n"/>
    </row>
    <row customHeight="1" ht="16.5" r="493" s="29">
      <c r="A493" s="24" t="n"/>
      <c r="B493" s="24" t="n"/>
      <c r="C493" s="24" t="n"/>
      <c r="D493" s="24" t="n"/>
      <c r="E493" s="24" t="n"/>
      <c r="F493" s="24" t="n"/>
      <c r="G493" s="24" t="n"/>
      <c r="H493" s="24" t="n"/>
      <c r="I493" s="24" t="n"/>
      <c r="J493" s="24" t="n"/>
      <c r="K493" s="24" t="n"/>
      <c r="L493" s="24" t="n"/>
      <c r="M493" s="24" t="n"/>
      <c r="N493" s="24" t="n"/>
      <c r="O493" s="24" t="n"/>
      <c r="P493" s="24" t="n"/>
      <c r="Q493" s="24" t="n"/>
      <c r="R493" s="24" t="n"/>
      <c r="S493" s="24" t="n"/>
      <c r="T493" s="24" t="n"/>
      <c r="U493" s="24" t="n"/>
      <c r="V493" s="24" t="n"/>
      <c r="W493" s="24" t="n"/>
      <c r="X493" s="24" t="n"/>
    </row>
    <row customHeight="1" ht="16.5" r="494" s="29">
      <c r="A494" s="24" t="n"/>
      <c r="B494" s="24" t="n"/>
      <c r="C494" s="24" t="n"/>
      <c r="D494" s="24" t="n"/>
      <c r="E494" s="24" t="n"/>
      <c r="F494" s="24" t="n"/>
      <c r="G494" s="24" t="n"/>
      <c r="H494" s="24" t="n"/>
      <c r="I494" s="24" t="n"/>
      <c r="J494" s="24" t="n"/>
      <c r="K494" s="24" t="n"/>
      <c r="L494" s="24" t="n"/>
      <c r="M494" s="24" t="n"/>
      <c r="N494" s="24" t="n"/>
      <c r="O494" s="24" t="n"/>
      <c r="P494" s="24" t="n"/>
      <c r="Q494" s="24" t="n"/>
      <c r="R494" s="24" t="n"/>
      <c r="S494" s="24" t="n"/>
      <c r="T494" s="24" t="n"/>
      <c r="U494" s="24" t="n"/>
      <c r="V494" s="24" t="n"/>
      <c r="W494" s="24" t="n"/>
      <c r="X494" s="24" t="n"/>
    </row>
    <row customHeight="1" ht="16.5" r="495" s="29">
      <c r="A495" s="24" t="n"/>
      <c r="B495" s="24" t="n"/>
      <c r="C495" s="24" t="n"/>
      <c r="D495" s="24" t="n"/>
      <c r="E495" s="24" t="n"/>
      <c r="F495" s="24" t="n"/>
      <c r="G495" s="24" t="n"/>
      <c r="H495" s="24" t="n"/>
      <c r="I495" s="24" t="n"/>
      <c r="J495" s="24" t="n"/>
      <c r="K495" s="24" t="n"/>
      <c r="L495" s="24" t="n"/>
      <c r="M495" s="24" t="n"/>
      <c r="N495" s="24" t="n"/>
      <c r="O495" s="24" t="n"/>
      <c r="P495" s="24" t="n"/>
      <c r="Q495" s="24" t="n"/>
      <c r="R495" s="24" t="n"/>
      <c r="S495" s="24" t="n"/>
      <c r="T495" s="24" t="n"/>
      <c r="U495" s="24" t="n"/>
      <c r="V495" s="24" t="n"/>
      <c r="W495" s="24" t="n"/>
      <c r="X495" s="24" t="n"/>
    </row>
    <row customHeight="1" ht="16.5" r="496" s="29">
      <c r="A496" s="24" t="n"/>
      <c r="B496" s="24" t="n"/>
      <c r="C496" s="24" t="n"/>
      <c r="D496" s="24" t="n"/>
      <c r="E496" s="24" t="n"/>
      <c r="F496" s="24" t="n"/>
      <c r="G496" s="24" t="n"/>
      <c r="H496" s="24" t="n"/>
      <c r="I496" s="24" t="n"/>
      <c r="J496" s="24" t="n"/>
      <c r="K496" s="24" t="n"/>
      <c r="L496" s="24" t="n"/>
      <c r="M496" s="24" t="n"/>
      <c r="N496" s="24" t="n"/>
      <c r="O496" s="24" t="n"/>
      <c r="P496" s="24" t="n"/>
      <c r="Q496" s="24" t="n"/>
      <c r="R496" s="24" t="n"/>
      <c r="S496" s="24" t="n"/>
      <c r="T496" s="24" t="n"/>
      <c r="U496" s="24" t="n"/>
      <c r="V496" s="24" t="n"/>
      <c r="W496" s="24" t="n"/>
      <c r="X496" s="24" t="n"/>
    </row>
    <row customHeight="1" ht="16.5" r="497" s="29">
      <c r="A497" s="24" t="n"/>
      <c r="B497" s="24" t="n"/>
      <c r="C497" s="24" t="n"/>
      <c r="D497" s="24" t="n"/>
      <c r="E497" s="24" t="n"/>
      <c r="F497" s="24" t="n"/>
      <c r="G497" s="24" t="n"/>
      <c r="H497" s="24" t="n"/>
      <c r="I497" s="24" t="n"/>
      <c r="J497" s="24" t="n"/>
      <c r="K497" s="24" t="n"/>
      <c r="L497" s="24" t="n"/>
      <c r="M497" s="24" t="n"/>
      <c r="N497" s="24" t="n"/>
      <c r="O497" s="24" t="n"/>
      <c r="P497" s="24" t="n"/>
      <c r="Q497" s="24" t="n"/>
      <c r="R497" s="24" t="n"/>
      <c r="S497" s="24" t="n"/>
      <c r="T497" s="24" t="n"/>
      <c r="U497" s="24" t="n"/>
      <c r="V497" s="24" t="n"/>
      <c r="W497" s="24" t="n"/>
      <c r="X497" s="24" t="n"/>
    </row>
    <row customHeight="1" ht="16.5" r="498" s="29">
      <c r="A498" s="24" t="n"/>
      <c r="B498" s="24" t="n"/>
      <c r="C498" s="24" t="n"/>
      <c r="D498" s="24" t="n"/>
      <c r="E498" s="24" t="n"/>
      <c r="F498" s="24" t="n"/>
      <c r="G498" s="24" t="n"/>
      <c r="H498" s="24" t="n"/>
      <c r="I498" s="24" t="n"/>
      <c r="J498" s="24" t="n"/>
      <c r="K498" s="24" t="n"/>
      <c r="L498" s="24" t="n"/>
      <c r="M498" s="24" t="n"/>
      <c r="N498" s="24" t="n"/>
      <c r="O498" s="24" t="n"/>
      <c r="P498" s="24" t="n"/>
      <c r="Q498" s="24" t="n"/>
      <c r="R498" s="24" t="n"/>
      <c r="S498" s="24" t="n"/>
      <c r="T498" s="24" t="n"/>
      <c r="U498" s="24" t="n"/>
      <c r="V498" s="24" t="n"/>
      <c r="W498" s="24" t="n"/>
      <c r="X498" s="24" t="n"/>
    </row>
    <row customHeight="1" ht="16.5" r="499" s="29">
      <c r="A499" s="24" t="n"/>
      <c r="B499" s="24" t="n"/>
      <c r="C499" s="24" t="n"/>
      <c r="D499" s="24" t="n"/>
      <c r="E499" s="24" t="n"/>
      <c r="F499" s="24" t="n"/>
      <c r="G499" s="24" t="n"/>
      <c r="H499" s="24" t="n"/>
      <c r="I499" s="24" t="n"/>
      <c r="J499" s="24" t="n"/>
      <c r="K499" s="24" t="n"/>
      <c r="L499" s="24" t="n"/>
      <c r="M499" s="24" t="n"/>
      <c r="N499" s="24" t="n"/>
      <c r="O499" s="24" t="n"/>
      <c r="P499" s="24" t="n"/>
      <c r="Q499" s="24" t="n"/>
      <c r="R499" s="24" t="n"/>
      <c r="S499" s="24" t="n"/>
      <c r="T499" s="24" t="n"/>
      <c r="U499" s="24" t="n"/>
      <c r="V499" s="24" t="n"/>
      <c r="W499" s="24" t="n"/>
      <c r="X499" s="24" t="n"/>
    </row>
    <row customHeight="1" ht="16.5" r="500" s="29">
      <c r="A500" s="24" t="n"/>
      <c r="B500" s="24" t="n"/>
      <c r="C500" s="24" t="n"/>
      <c r="D500" s="24" t="n"/>
      <c r="E500" s="24" t="n"/>
      <c r="F500" s="24" t="n"/>
      <c r="G500" s="24" t="n"/>
      <c r="H500" s="24" t="n"/>
      <c r="I500" s="24" t="n"/>
      <c r="J500" s="24" t="n"/>
      <c r="K500" s="24" t="n"/>
      <c r="L500" s="24" t="n"/>
      <c r="M500" s="24" t="n"/>
      <c r="N500" s="24" t="n"/>
      <c r="O500" s="24" t="n"/>
      <c r="P500" s="24" t="n"/>
      <c r="Q500" s="24" t="n"/>
      <c r="R500" s="24" t="n"/>
      <c r="S500" s="24" t="n"/>
      <c r="T500" s="24" t="n"/>
      <c r="U500" s="24" t="n"/>
      <c r="V500" s="24" t="n"/>
      <c r="W500" s="24" t="n"/>
      <c r="X500" s="24" t="n"/>
    </row>
    <row customHeight="1" ht="16.5" r="501" s="29">
      <c r="A501" s="24" t="n"/>
      <c r="B501" s="24" t="n"/>
      <c r="C501" s="24" t="n"/>
      <c r="D501" s="24" t="n"/>
      <c r="E501" s="24" t="n"/>
      <c r="F501" s="24" t="n"/>
      <c r="G501" s="24" t="n"/>
      <c r="H501" s="24" t="n"/>
      <c r="I501" s="24" t="n"/>
      <c r="J501" s="24" t="n"/>
      <c r="K501" s="24" t="n"/>
      <c r="L501" s="24" t="n"/>
      <c r="M501" s="24" t="n"/>
      <c r="N501" s="24" t="n"/>
      <c r="O501" s="24" t="n"/>
      <c r="P501" s="24" t="n"/>
      <c r="Q501" s="24" t="n"/>
      <c r="R501" s="24" t="n"/>
      <c r="S501" s="24" t="n"/>
      <c r="T501" s="24" t="n"/>
      <c r="U501" s="24" t="n"/>
      <c r="V501" s="24" t="n"/>
      <c r="W501" s="24" t="n"/>
      <c r="X501" s="24" t="n"/>
    </row>
    <row customHeight="1" ht="16.5" r="502" s="29">
      <c r="A502" s="24" t="n"/>
      <c r="B502" s="24" t="n"/>
      <c r="C502" s="24" t="n"/>
      <c r="D502" s="24" t="n"/>
      <c r="E502" s="24" t="n"/>
      <c r="F502" s="24" t="n"/>
      <c r="G502" s="24" t="n"/>
      <c r="H502" s="24" t="n"/>
      <c r="I502" s="24" t="n"/>
      <c r="J502" s="24" t="n"/>
      <c r="K502" s="24" t="n"/>
      <c r="L502" s="24" t="n"/>
      <c r="M502" s="24" t="n"/>
      <c r="N502" s="24" t="n"/>
      <c r="O502" s="24" t="n"/>
      <c r="P502" s="24" t="n"/>
      <c r="Q502" s="24" t="n"/>
      <c r="R502" s="24" t="n"/>
      <c r="S502" s="24" t="n"/>
      <c r="T502" s="24" t="n"/>
      <c r="U502" s="24" t="n"/>
      <c r="V502" s="24" t="n"/>
      <c r="W502" s="24" t="n"/>
      <c r="X502" s="24" t="n"/>
    </row>
    <row customHeight="1" ht="16.5" r="503" s="29">
      <c r="A503" s="24" t="n"/>
      <c r="B503" s="24" t="n"/>
      <c r="C503" s="24" t="n"/>
      <c r="D503" s="24" t="n"/>
      <c r="E503" s="24" t="n"/>
      <c r="F503" s="24" t="n"/>
      <c r="G503" s="24" t="n"/>
      <c r="H503" s="24" t="n"/>
      <c r="I503" s="24" t="n"/>
      <c r="J503" s="24" t="n"/>
      <c r="K503" s="24" t="n"/>
      <c r="L503" s="24" t="n"/>
      <c r="M503" s="24" t="n"/>
      <c r="N503" s="24" t="n"/>
      <c r="O503" s="24" t="n"/>
      <c r="P503" s="24" t="n"/>
      <c r="Q503" s="24" t="n"/>
      <c r="R503" s="24" t="n"/>
      <c r="S503" s="24" t="n"/>
      <c r="T503" s="24" t="n"/>
      <c r="U503" s="24" t="n"/>
      <c r="V503" s="24" t="n"/>
      <c r="W503" s="24" t="n"/>
      <c r="X503" s="24" t="n"/>
    </row>
    <row customHeight="1" ht="16.5" r="504" s="29">
      <c r="A504" s="24" t="n"/>
      <c r="B504" s="24" t="n"/>
      <c r="C504" s="24" t="n"/>
      <c r="D504" s="24" t="n"/>
      <c r="E504" s="24" t="n"/>
      <c r="F504" s="24" t="n"/>
      <c r="G504" s="24" t="n"/>
      <c r="H504" s="24" t="n"/>
      <c r="I504" s="24" t="n"/>
      <c r="J504" s="24" t="n"/>
      <c r="K504" s="24" t="n"/>
      <c r="L504" s="24" t="n"/>
      <c r="M504" s="24" t="n"/>
      <c r="N504" s="24" t="n"/>
      <c r="O504" s="24" t="n"/>
      <c r="P504" s="24" t="n"/>
      <c r="Q504" s="24" t="n"/>
      <c r="R504" s="24" t="n"/>
      <c r="S504" s="24" t="n"/>
      <c r="T504" s="24" t="n"/>
      <c r="U504" s="24" t="n"/>
      <c r="V504" s="24" t="n"/>
      <c r="W504" s="24" t="n"/>
      <c r="X504" s="24" t="n"/>
    </row>
    <row customHeight="1" ht="16.5" r="505" s="29">
      <c r="A505" s="24" t="n"/>
      <c r="B505" s="24" t="n"/>
      <c r="C505" s="24" t="n"/>
      <c r="D505" s="24" t="n"/>
      <c r="E505" s="24" t="n"/>
      <c r="F505" s="24" t="n"/>
      <c r="G505" s="24" t="n"/>
      <c r="H505" s="24" t="n"/>
      <c r="I505" s="24" t="n"/>
      <c r="J505" s="24" t="n"/>
      <c r="K505" s="24" t="n"/>
      <c r="L505" s="24" t="n"/>
      <c r="M505" s="24" t="n"/>
      <c r="N505" s="24" t="n"/>
      <c r="O505" s="24" t="n"/>
      <c r="P505" s="24" t="n"/>
      <c r="Q505" s="24" t="n"/>
      <c r="R505" s="24" t="n"/>
      <c r="S505" s="24" t="n"/>
      <c r="T505" s="24" t="n"/>
      <c r="U505" s="24" t="n"/>
      <c r="V505" s="24" t="n"/>
      <c r="W505" s="24" t="n"/>
      <c r="X505" s="24" t="n"/>
    </row>
    <row customHeight="1" ht="16.5" r="506" s="29">
      <c r="A506" s="24" t="n"/>
      <c r="B506" s="24" t="n"/>
      <c r="C506" s="24" t="n"/>
      <c r="D506" s="24" t="n"/>
      <c r="E506" s="24" t="n"/>
      <c r="F506" s="24" t="n"/>
      <c r="G506" s="24" t="n"/>
      <c r="H506" s="24" t="n"/>
      <c r="I506" s="24" t="n"/>
      <c r="J506" s="24" t="n"/>
      <c r="K506" s="24" t="n"/>
      <c r="L506" s="24" t="n"/>
      <c r="M506" s="24" t="n"/>
      <c r="N506" s="24" t="n"/>
      <c r="O506" s="24" t="n"/>
      <c r="P506" s="24" t="n"/>
      <c r="Q506" s="24" t="n"/>
      <c r="R506" s="24" t="n"/>
      <c r="S506" s="24" t="n"/>
      <c r="T506" s="24" t="n"/>
      <c r="U506" s="24" t="n"/>
      <c r="V506" s="24" t="n"/>
      <c r="W506" s="24" t="n"/>
      <c r="X506" s="24" t="n"/>
    </row>
    <row customHeight="1" ht="16.5" r="507" s="29">
      <c r="A507" s="24" t="n"/>
      <c r="B507" s="24" t="n"/>
      <c r="C507" s="24" t="n"/>
      <c r="D507" s="24" t="n"/>
      <c r="E507" s="24" t="n"/>
      <c r="F507" s="24" t="n"/>
      <c r="G507" s="24" t="n"/>
      <c r="H507" s="24" t="n"/>
      <c r="I507" s="24" t="n"/>
      <c r="J507" s="24" t="n"/>
      <c r="K507" s="24" t="n"/>
      <c r="L507" s="24" t="n"/>
      <c r="M507" s="24" t="n"/>
      <c r="N507" s="24" t="n"/>
      <c r="O507" s="24" t="n"/>
      <c r="P507" s="24" t="n"/>
      <c r="Q507" s="24" t="n"/>
      <c r="R507" s="24" t="n"/>
      <c r="S507" s="24" t="n"/>
      <c r="T507" s="24" t="n"/>
      <c r="U507" s="24" t="n"/>
      <c r="V507" s="24" t="n"/>
      <c r="W507" s="24" t="n"/>
      <c r="X507" s="24" t="n"/>
    </row>
    <row customHeight="1" ht="16.5" r="508" s="29">
      <c r="A508" s="24" t="n"/>
      <c r="B508" s="24" t="n"/>
      <c r="C508" s="24" t="n"/>
      <c r="D508" s="24" t="n"/>
      <c r="E508" s="24" t="n"/>
      <c r="F508" s="24" t="n"/>
      <c r="G508" s="24" t="n"/>
      <c r="H508" s="24" t="n"/>
      <c r="I508" s="24" t="n"/>
      <c r="J508" s="24" t="n"/>
      <c r="K508" s="24" t="n"/>
      <c r="L508" s="24" t="n"/>
      <c r="M508" s="24" t="n"/>
      <c r="N508" s="24" t="n"/>
      <c r="O508" s="24" t="n"/>
      <c r="P508" s="24" t="n"/>
      <c r="Q508" s="24" t="n"/>
      <c r="R508" s="24" t="n"/>
      <c r="S508" s="24" t="n"/>
      <c r="T508" s="24" t="n"/>
      <c r="U508" s="24" t="n"/>
      <c r="V508" s="24" t="n"/>
      <c r="W508" s="24" t="n"/>
      <c r="X508" s="24" t="n"/>
    </row>
    <row customHeight="1" ht="16.5" r="509" s="29">
      <c r="A509" s="24" t="n"/>
      <c r="B509" s="24" t="n"/>
      <c r="C509" s="24" t="n"/>
      <c r="D509" s="24" t="n"/>
      <c r="E509" s="24" t="n"/>
      <c r="F509" s="24" t="n"/>
      <c r="G509" s="24" t="n"/>
      <c r="H509" s="24" t="n"/>
      <c r="I509" s="24" t="n"/>
      <c r="J509" s="24" t="n"/>
      <c r="K509" s="24" t="n"/>
      <c r="L509" s="24" t="n"/>
      <c r="M509" s="24" t="n"/>
      <c r="N509" s="24" t="n"/>
      <c r="O509" s="24" t="n"/>
      <c r="P509" s="24" t="n"/>
      <c r="Q509" s="24" t="n"/>
      <c r="R509" s="24" t="n"/>
      <c r="S509" s="24" t="n"/>
      <c r="T509" s="24" t="n"/>
      <c r="U509" s="24" t="n"/>
      <c r="V509" s="24" t="n"/>
      <c r="W509" s="24" t="n"/>
      <c r="X509" s="24" t="n"/>
    </row>
    <row customHeight="1" ht="16.5" r="510" s="29">
      <c r="A510" s="24" t="n"/>
      <c r="B510" s="24" t="n"/>
      <c r="C510" s="24" t="n"/>
      <c r="D510" s="24" t="n"/>
      <c r="E510" s="24" t="n"/>
      <c r="F510" s="24" t="n"/>
      <c r="G510" s="24" t="n"/>
      <c r="H510" s="24" t="n"/>
      <c r="I510" s="24" t="n"/>
      <c r="J510" s="24" t="n"/>
      <c r="K510" s="24" t="n"/>
      <c r="L510" s="24" t="n"/>
      <c r="M510" s="24" t="n"/>
      <c r="N510" s="24" t="n"/>
      <c r="O510" s="24" t="n"/>
      <c r="P510" s="24" t="n"/>
      <c r="Q510" s="24" t="n"/>
      <c r="R510" s="24" t="n"/>
      <c r="S510" s="24" t="n"/>
      <c r="T510" s="24" t="n"/>
      <c r="U510" s="24" t="n"/>
      <c r="V510" s="24" t="n"/>
      <c r="W510" s="24" t="n"/>
      <c r="X510" s="24" t="n"/>
    </row>
    <row customHeight="1" ht="16.5" r="511" s="29">
      <c r="A511" s="24" t="n"/>
      <c r="B511" s="24" t="n"/>
      <c r="C511" s="24" t="n"/>
      <c r="D511" s="24" t="n"/>
      <c r="E511" s="24" t="n"/>
      <c r="F511" s="24" t="n"/>
      <c r="G511" s="24" t="n"/>
      <c r="H511" s="24" t="n"/>
      <c r="I511" s="24" t="n"/>
      <c r="J511" s="24" t="n"/>
      <c r="K511" s="24" t="n"/>
      <c r="L511" s="24" t="n"/>
      <c r="M511" s="24" t="n"/>
      <c r="N511" s="24" t="n"/>
      <c r="O511" s="24" t="n"/>
      <c r="P511" s="24" t="n"/>
      <c r="Q511" s="24" t="n"/>
      <c r="R511" s="24" t="n"/>
      <c r="S511" s="24" t="n"/>
      <c r="T511" s="24" t="n"/>
      <c r="U511" s="24" t="n"/>
      <c r="V511" s="24" t="n"/>
      <c r="W511" s="24" t="n"/>
      <c r="X511" s="24" t="n"/>
    </row>
    <row customHeight="1" ht="16.5" r="512" s="29">
      <c r="A512" s="24" t="n"/>
      <c r="B512" s="24" t="n"/>
      <c r="C512" s="24" t="n"/>
      <c r="D512" s="24" t="n"/>
      <c r="E512" s="24" t="n"/>
      <c r="F512" s="24" t="n"/>
      <c r="G512" s="24" t="n"/>
      <c r="H512" s="24" t="n"/>
      <c r="I512" s="24" t="n"/>
      <c r="J512" s="24" t="n"/>
      <c r="K512" s="24" t="n"/>
      <c r="L512" s="24" t="n"/>
      <c r="M512" s="24" t="n"/>
      <c r="N512" s="24" t="n"/>
      <c r="O512" s="24" t="n"/>
      <c r="P512" s="24" t="n"/>
      <c r="Q512" s="24" t="n"/>
      <c r="R512" s="24" t="n"/>
      <c r="S512" s="24" t="n"/>
      <c r="T512" s="24" t="n"/>
      <c r="U512" s="24" t="n"/>
      <c r="V512" s="24" t="n"/>
      <c r="W512" s="24" t="n"/>
      <c r="X512" s="24" t="n"/>
    </row>
    <row customHeight="1" ht="16.5" r="513" s="29">
      <c r="A513" s="24" t="n"/>
      <c r="B513" s="24" t="n"/>
      <c r="C513" s="24" t="n"/>
      <c r="D513" s="24" t="n"/>
      <c r="E513" s="24" t="n"/>
      <c r="F513" s="24" t="n"/>
      <c r="G513" s="24" t="n"/>
      <c r="H513" s="24" t="n"/>
      <c r="I513" s="24" t="n"/>
      <c r="J513" s="24" t="n"/>
      <c r="K513" s="24" t="n"/>
      <c r="L513" s="24" t="n"/>
      <c r="M513" s="24" t="n"/>
      <c r="N513" s="24" t="n"/>
      <c r="O513" s="24" t="n"/>
      <c r="P513" s="24" t="n"/>
      <c r="Q513" s="24" t="n"/>
      <c r="R513" s="24" t="n"/>
      <c r="S513" s="24" t="n"/>
      <c r="T513" s="24" t="n"/>
      <c r="U513" s="24" t="n"/>
      <c r="V513" s="24" t="n"/>
      <c r="W513" s="24" t="n"/>
      <c r="X513" s="24" t="n"/>
    </row>
    <row customHeight="1" ht="16.5" r="514" s="29">
      <c r="A514" s="24" t="n"/>
      <c r="B514" s="24" t="n"/>
      <c r="C514" s="24" t="n"/>
      <c r="D514" s="24" t="n"/>
      <c r="E514" s="24" t="n"/>
      <c r="F514" s="24" t="n"/>
      <c r="G514" s="24" t="n"/>
      <c r="H514" s="24" t="n"/>
      <c r="I514" s="24" t="n"/>
      <c r="J514" s="24" t="n"/>
      <c r="K514" s="24" t="n"/>
      <c r="L514" s="24" t="n"/>
      <c r="M514" s="24" t="n"/>
      <c r="N514" s="24" t="n"/>
      <c r="O514" s="24" t="n"/>
      <c r="P514" s="24" t="n"/>
      <c r="Q514" s="24" t="n"/>
      <c r="R514" s="24" t="n"/>
      <c r="S514" s="24" t="n"/>
      <c r="T514" s="24" t="n"/>
      <c r="U514" s="24" t="n"/>
      <c r="V514" s="24" t="n"/>
      <c r="W514" s="24" t="n"/>
      <c r="X514" s="24" t="n"/>
    </row>
    <row customHeight="1" ht="16.5" r="515" s="29">
      <c r="A515" s="24" t="n"/>
      <c r="B515" s="24" t="n"/>
      <c r="C515" s="24" t="n"/>
      <c r="D515" s="24" t="n"/>
      <c r="E515" s="24" t="n"/>
      <c r="F515" s="24" t="n"/>
      <c r="G515" s="24" t="n"/>
      <c r="H515" s="24" t="n"/>
      <c r="I515" s="24" t="n"/>
      <c r="J515" s="24" t="n"/>
      <c r="K515" s="24" t="n"/>
      <c r="L515" s="24" t="n"/>
      <c r="M515" s="24" t="n"/>
      <c r="N515" s="24" t="n"/>
      <c r="O515" s="24" t="n"/>
      <c r="P515" s="24" t="n"/>
      <c r="Q515" s="24" t="n"/>
      <c r="R515" s="24" t="n"/>
      <c r="S515" s="24" t="n"/>
      <c r="T515" s="24" t="n"/>
      <c r="U515" s="24" t="n"/>
      <c r="V515" s="24" t="n"/>
      <c r="W515" s="24" t="n"/>
      <c r="X515" s="24" t="n"/>
    </row>
    <row customHeight="1" ht="16.5" r="516" s="29">
      <c r="A516" s="24" t="n"/>
      <c r="B516" s="24" t="n"/>
      <c r="C516" s="24" t="n"/>
      <c r="D516" s="24" t="n"/>
      <c r="E516" s="24" t="n"/>
      <c r="F516" s="24" t="n"/>
      <c r="G516" s="24" t="n"/>
      <c r="H516" s="24" t="n"/>
      <c r="I516" s="24" t="n"/>
      <c r="J516" s="24" t="n"/>
      <c r="K516" s="24" t="n"/>
      <c r="L516" s="24" t="n"/>
      <c r="M516" s="24" t="n"/>
      <c r="N516" s="24" t="n"/>
      <c r="O516" s="24" t="n"/>
      <c r="P516" s="24" t="n"/>
      <c r="Q516" s="24" t="n"/>
      <c r="R516" s="24" t="n"/>
      <c r="S516" s="24" t="n"/>
      <c r="T516" s="24" t="n"/>
      <c r="U516" s="24" t="n"/>
      <c r="V516" s="24" t="n"/>
      <c r="W516" s="24" t="n"/>
      <c r="X516" s="24" t="n"/>
    </row>
    <row customHeight="1" ht="16.5" r="517" s="29">
      <c r="A517" s="24" t="n"/>
      <c r="B517" s="24" t="n"/>
      <c r="C517" s="24" t="n"/>
      <c r="D517" s="24" t="n"/>
      <c r="E517" s="24" t="n"/>
      <c r="F517" s="24" t="n"/>
      <c r="G517" s="24" t="n"/>
      <c r="H517" s="24" t="n"/>
      <c r="I517" s="24" t="n"/>
      <c r="J517" s="24" t="n"/>
      <c r="K517" s="24" t="n"/>
      <c r="L517" s="24" t="n"/>
      <c r="M517" s="24" t="n"/>
      <c r="N517" s="24" t="n"/>
      <c r="O517" s="24" t="n"/>
      <c r="P517" s="24" t="n"/>
      <c r="Q517" s="24" t="n"/>
      <c r="R517" s="24" t="n"/>
      <c r="S517" s="24" t="n"/>
      <c r="T517" s="24" t="n"/>
      <c r="U517" s="24" t="n"/>
      <c r="V517" s="24" t="n"/>
      <c r="W517" s="24" t="n"/>
      <c r="X517" s="24" t="n"/>
    </row>
    <row customHeight="1" ht="16.5" r="518" s="29">
      <c r="A518" s="24" t="n"/>
      <c r="B518" s="24" t="n"/>
      <c r="C518" s="24" t="n"/>
      <c r="D518" s="24" t="n"/>
      <c r="E518" s="24" t="n"/>
      <c r="F518" s="24" t="n"/>
      <c r="G518" s="24" t="n"/>
      <c r="H518" s="24" t="n"/>
      <c r="I518" s="24" t="n"/>
      <c r="J518" s="24" t="n"/>
      <c r="K518" s="24" t="n"/>
      <c r="L518" s="24" t="n"/>
      <c r="M518" s="24" t="n"/>
      <c r="N518" s="24" t="n"/>
      <c r="O518" s="24" t="n"/>
      <c r="P518" s="24" t="n"/>
      <c r="Q518" s="24" t="n"/>
      <c r="R518" s="24" t="n"/>
      <c r="S518" s="24" t="n"/>
      <c r="T518" s="24" t="n"/>
      <c r="U518" s="24" t="n"/>
      <c r="V518" s="24" t="n"/>
      <c r="W518" s="24" t="n"/>
      <c r="X518" s="24" t="n"/>
    </row>
    <row customHeight="1" ht="16.5" r="519" s="29">
      <c r="A519" s="24" t="n"/>
      <c r="B519" s="24" t="n"/>
      <c r="C519" s="24" t="n"/>
      <c r="D519" s="24" t="n"/>
      <c r="E519" s="24" t="n"/>
      <c r="F519" s="24" t="n"/>
      <c r="G519" s="24" t="n"/>
      <c r="H519" s="24" t="n"/>
      <c r="I519" s="24" t="n"/>
      <c r="J519" s="24" t="n"/>
      <c r="K519" s="24" t="n"/>
      <c r="L519" s="24" t="n"/>
      <c r="M519" s="24" t="n"/>
      <c r="N519" s="24" t="n"/>
      <c r="O519" s="24" t="n"/>
      <c r="P519" s="24" t="n"/>
      <c r="Q519" s="24" t="n"/>
      <c r="R519" s="24" t="n"/>
      <c r="S519" s="24" t="n"/>
      <c r="T519" s="24" t="n"/>
      <c r="U519" s="24" t="n"/>
      <c r="V519" s="24" t="n"/>
      <c r="W519" s="24" t="n"/>
      <c r="X519" s="24" t="n"/>
    </row>
  </sheetData>
  <mergeCells count="220">
    <mergeCell ref="A103:C103"/>
    <mergeCell ref="A98:C98"/>
    <mergeCell ref="A99:B99"/>
    <mergeCell ref="A111:C111"/>
    <mergeCell ref="A110:C110"/>
    <mergeCell ref="A68:C68"/>
    <mergeCell ref="A64:C64"/>
    <mergeCell ref="A65:C65"/>
    <mergeCell ref="A66:C66"/>
    <mergeCell ref="A67:B67"/>
    <mergeCell ref="A6:C6"/>
    <mergeCell ref="A3:B3"/>
    <mergeCell ref="A1:C1"/>
    <mergeCell ref="A2:C2"/>
    <mergeCell ref="A4:C4"/>
    <mergeCell ref="A5:C5"/>
    <mergeCell ref="A15:C15"/>
    <mergeCell ref="A14:C14"/>
    <mergeCell ref="A21:C21"/>
    <mergeCell ref="A24:C24"/>
    <mergeCell ref="A23:C23"/>
    <mergeCell ref="A22:C22"/>
    <mergeCell ref="A8:C8"/>
    <mergeCell ref="A7:C7"/>
    <mergeCell ref="A17:C17"/>
    <mergeCell ref="A18:C18"/>
    <mergeCell ref="A20:C20"/>
    <mergeCell ref="A19:B19"/>
    <mergeCell ref="A16:C16"/>
    <mergeCell ref="A35:B35"/>
    <mergeCell ref="A34:C34"/>
    <mergeCell ref="A39:C39"/>
    <mergeCell ref="A36:C36"/>
    <mergeCell ref="A56:C56"/>
    <mergeCell ref="A62:C62"/>
    <mergeCell ref="A63:C63"/>
    <mergeCell ref="A37:C37"/>
    <mergeCell ref="A38:C38"/>
    <mergeCell ref="A127:C127"/>
    <mergeCell ref="A126:C126"/>
    <mergeCell ref="A191:C191"/>
    <mergeCell ref="A190:C190"/>
    <mergeCell ref="A79:C79"/>
    <mergeCell ref="A81:C81"/>
    <mergeCell ref="A82:C82"/>
    <mergeCell ref="A87:C87"/>
    <mergeCell ref="A104:C104"/>
    <mergeCell ref="A97:C97"/>
    <mergeCell ref="A129:C129"/>
    <mergeCell ref="A130:C130"/>
    <mergeCell ref="A128:C128"/>
    <mergeCell ref="A135:C135"/>
    <mergeCell ref="A134:C134"/>
    <mergeCell ref="A131:B131"/>
    <mergeCell ref="A132:C132"/>
    <mergeCell ref="A136:C136"/>
    <mergeCell ref="A133:C133"/>
    <mergeCell ref="A32:C32"/>
    <mergeCell ref="A33:C33"/>
    <mergeCell ref="A31:C31"/>
    <mergeCell ref="A30:C30"/>
    <mergeCell ref="A224:C224"/>
    <mergeCell ref="A223:C223"/>
    <mergeCell ref="A192:C192"/>
    <mergeCell ref="A198:C198"/>
    <mergeCell ref="A195:B195"/>
    <mergeCell ref="A196:C196"/>
    <mergeCell ref="A194:C194"/>
    <mergeCell ref="A193:C193"/>
    <mergeCell ref="A197:C197"/>
    <mergeCell ref="A225:C225"/>
    <mergeCell ref="A222:C222"/>
    <mergeCell ref="A200:C200"/>
    <mergeCell ref="A199:C199"/>
    <mergeCell ref="A159:C159"/>
    <mergeCell ref="A158:C158"/>
    <mergeCell ref="A162:C162"/>
    <mergeCell ref="A168:C168"/>
    <mergeCell ref="A211:B211"/>
    <mergeCell ref="A212:C212"/>
    <mergeCell ref="A210:C210"/>
    <mergeCell ref="A215:C215"/>
    <mergeCell ref="A305:C305"/>
    <mergeCell ref="A304:C304"/>
    <mergeCell ref="A307:B307"/>
    <mergeCell ref="A309:C309"/>
    <mergeCell ref="A308:C308"/>
    <mergeCell ref="A312:C312"/>
    <mergeCell ref="A303:C303"/>
    <mergeCell ref="A320:C320"/>
    <mergeCell ref="A306:C306"/>
    <mergeCell ref="A163:B163"/>
    <mergeCell ref="A181:C181"/>
    <mergeCell ref="A151:C151"/>
    <mergeCell ref="A230:C230"/>
    <mergeCell ref="A228:C228"/>
    <mergeCell ref="A227:B227"/>
    <mergeCell ref="A226:C226"/>
    <mergeCell ref="A152:C152"/>
    <mergeCell ref="A229:C229"/>
    <mergeCell ref="A318:C318"/>
    <mergeCell ref="A319:C319"/>
    <mergeCell ref="A290:C290"/>
    <mergeCell ref="A291:B291"/>
    <mergeCell ref="A293:C293"/>
    <mergeCell ref="A296:C296"/>
    <mergeCell ref="A295:C295"/>
    <mergeCell ref="A294:C294"/>
    <mergeCell ref="A292:C292"/>
    <mergeCell ref="A274:C274"/>
    <mergeCell ref="A271:C271"/>
    <mergeCell ref="A270:C270"/>
    <mergeCell ref="A272:C272"/>
    <mergeCell ref="A273:C273"/>
    <mergeCell ref="A277:C277"/>
    <mergeCell ref="A276:C276"/>
    <mergeCell ref="A311:C311"/>
    <mergeCell ref="A310:C310"/>
    <mergeCell ref="A247:C247"/>
    <mergeCell ref="A243:B243"/>
    <mergeCell ref="A238:C238"/>
    <mergeCell ref="A246:C246"/>
    <mergeCell ref="A244:C244"/>
    <mergeCell ref="A259:B259"/>
    <mergeCell ref="A261:C261"/>
    <mergeCell ref="A260:C260"/>
    <mergeCell ref="A263:C263"/>
    <mergeCell ref="A262:C262"/>
    <mergeCell ref="A264:C264"/>
    <mergeCell ref="A248:C248"/>
    <mergeCell ref="A255:C255"/>
    <mergeCell ref="A231:C231"/>
    <mergeCell ref="A232:C232"/>
    <mergeCell ref="A54:C54"/>
    <mergeCell ref="A55:C55"/>
    <mergeCell ref="A50:C50"/>
    <mergeCell ref="A49:C49"/>
    <mergeCell ref="A40:C40"/>
    <mergeCell ref="A48:C48"/>
    <mergeCell ref="A47:C47"/>
    <mergeCell ref="A51:B51"/>
    <mergeCell ref="A52:C52"/>
    <mergeCell ref="A53:C53"/>
    <mergeCell ref="A46:C46"/>
    <mergeCell ref="A71:C71"/>
    <mergeCell ref="A72:C72"/>
    <mergeCell ref="A70:C70"/>
    <mergeCell ref="A69:C69"/>
    <mergeCell ref="A102:C102"/>
    <mergeCell ref="A100:C100"/>
    <mergeCell ref="A101:C101"/>
    <mergeCell ref="A86:C86"/>
    <mergeCell ref="A88:C88"/>
    <mergeCell ref="A83:B83"/>
    <mergeCell ref="A85:C85"/>
    <mergeCell ref="A84:C84"/>
    <mergeCell ref="A96:C96"/>
    <mergeCell ref="A94:C94"/>
    <mergeCell ref="A95:C95"/>
    <mergeCell ref="A80:C80"/>
    <mergeCell ref="A78:C78"/>
    <mergeCell ref="A119:C119"/>
    <mergeCell ref="A120:C120"/>
    <mergeCell ref="A114:C114"/>
    <mergeCell ref="A115:B115"/>
    <mergeCell ref="A118:C118"/>
    <mergeCell ref="A117:C117"/>
    <mergeCell ref="A112:C112"/>
    <mergeCell ref="A113:C113"/>
    <mergeCell ref="A116:C116"/>
    <mergeCell ref="A216:C216"/>
    <mergeCell ref="A214:C214"/>
    <mergeCell ref="A213:C213"/>
    <mergeCell ref="A209:C209"/>
    <mergeCell ref="A208:C208"/>
    <mergeCell ref="A206:C206"/>
    <mergeCell ref="A207:C207"/>
    <mergeCell ref="A167:C167"/>
    <mergeCell ref="A164:C164"/>
    <mergeCell ref="A165:C165"/>
    <mergeCell ref="A166:C166"/>
    <mergeCell ref="A179:B179"/>
    <mergeCell ref="A180:C180"/>
    <mergeCell ref="A184:C184"/>
    <mergeCell ref="A174:C174"/>
    <mergeCell ref="A178:C178"/>
    <mergeCell ref="A177:C177"/>
    <mergeCell ref="A176:C176"/>
    <mergeCell ref="A175:C175"/>
    <mergeCell ref="A183:C183"/>
    <mergeCell ref="A182:C182"/>
    <mergeCell ref="A160:C160"/>
    <mergeCell ref="A161:C161"/>
    <mergeCell ref="A146:C146"/>
    <mergeCell ref="A147:B147"/>
    <mergeCell ref="A148:C148"/>
    <mergeCell ref="A149:C149"/>
    <mergeCell ref="A150:C150"/>
    <mergeCell ref="A145:C145"/>
    <mergeCell ref="A143:C143"/>
    <mergeCell ref="A142:C142"/>
    <mergeCell ref="A144:C144"/>
    <mergeCell ref="A279:C279"/>
    <mergeCell ref="A278:C278"/>
    <mergeCell ref="A302:C302"/>
    <mergeCell ref="A287:C287"/>
    <mergeCell ref="A286:C286"/>
    <mergeCell ref="A288:C288"/>
    <mergeCell ref="A289:C289"/>
    <mergeCell ref="A280:C280"/>
    <mergeCell ref="A275:B275"/>
    <mergeCell ref="A242:C242"/>
    <mergeCell ref="A241:C241"/>
    <mergeCell ref="A240:C240"/>
    <mergeCell ref="A245:C245"/>
    <mergeCell ref="A239:C239"/>
    <mergeCell ref="A254:C254"/>
    <mergeCell ref="A258:C258"/>
    <mergeCell ref="A257:C257"/>
    <mergeCell ref="A256:C256"/>
  </mergeCells>
  <pageMargins bottom="0.75" footer="0" header="0" left="0.7" right="0.7" top="0.75"/>
  <pageSetup orientation="landscape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519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8.75"/>
    <col customWidth="1" max="2" min="2" style="29" width="36.88"/>
    <col customWidth="1" max="3" min="3" style="29" width="3.25"/>
    <col customWidth="1" max="14" min="4" style="29" width="7.88"/>
    <col customWidth="1" max="24" min="15" style="29" width="7"/>
  </cols>
  <sheetData>
    <row customHeight="1" ht="99.75" r="1" s="29">
      <c r="A1" s="74" t="inlineStr">
        <is>
          <t xml:space="preserve"> </t>
        </is>
      </c>
      <c r="D1" s="88" t="n">
        <v>27</v>
      </c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</row>
    <row customHeight="1" ht="67.5" r="2" s="29">
      <c r="A2" s="90" t="inlineStr">
        <is>
          <t xml:space="preserve">澎湖縣政府獎狀 </t>
        </is>
      </c>
      <c r="D2" s="88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</row>
    <row customHeight="1" ht="27.75" r="3" s="29">
      <c r="A3" s="91">
        <f>'設定'!$B$4</f>
        <v/>
      </c>
      <c r="C3" s="92" t="n"/>
      <c r="D3" s="88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</row>
    <row customHeight="1" ht="19.5" r="4" s="29">
      <c r="A4" s="74" t="n"/>
      <c r="D4" s="88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</row>
    <row customHeight="1" ht="41.25" r="5" s="29">
      <c r="A5" s="93">
        <f>"澎湖縣"&amp;'設定'!$B$2&amp;"年度全縣兒童溜冰比賽"</f>
        <v/>
      </c>
      <c r="D5" s="88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</row>
    <row customHeight="1" ht="19.5" r="6" s="29">
      <c r="A6" s="94" t="n"/>
      <c r="D6" s="88" t="n"/>
      <c r="E6" s="2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</row>
    <row customHeight="1" ht="41.25" r="7" s="29">
      <c r="A7" s="93" t="inlineStr">
        <is>
          <t>優秀選手</t>
        </is>
      </c>
      <c r="D7" s="88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</row>
    <row customHeight="1" ht="19.5" r="8" s="29">
      <c r="A8" s="74" t="n"/>
      <c r="D8" s="88" t="n"/>
      <c r="E8" s="24" t="n"/>
      <c r="F8" s="24" t="n"/>
      <c r="G8" s="24" t="n"/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</row>
    <row customHeight="1" ht="34.5" r="9" s="29">
      <c r="A9" s="95" t="inlineStr">
        <is>
          <t>組別：</t>
        </is>
      </c>
      <c r="B9" s="96">
        <f>'成績單(橫)'!$A$25</f>
        <v/>
      </c>
      <c r="C9" s="96" t="n"/>
      <c r="D9" s="88" t="n"/>
      <c r="E9" s="24" t="n"/>
      <c r="F9" s="24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</row>
    <row customHeight="1" ht="34.5" r="10" s="29">
      <c r="A10" s="95" t="inlineStr">
        <is>
          <t>學校：</t>
        </is>
      </c>
      <c r="B10" s="96">
        <f ref="B10" t="array">INDEX('成績單(橫)'!C:C,D1)</f>
        <v/>
      </c>
      <c r="C10" s="96" t="n"/>
      <c r="D10" s="88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</row>
    <row customHeight="1" ht="34.5" r="11" s="29">
      <c r="A11" s="95" t="inlineStr">
        <is>
          <t>姓名：</t>
        </is>
      </c>
      <c r="B11" s="96">
        <f ref="B11" t="array">INDEX('成績單(橫)'!D:D,D1)</f>
        <v/>
      </c>
      <c r="C11" s="96" t="n"/>
      <c r="D11" s="88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</row>
    <row customHeight="1" ht="34.5" r="12" s="29">
      <c r="A12" s="95" t="inlineStr">
        <is>
          <t>名次：</t>
        </is>
      </c>
      <c r="B12" s="97">
        <f ref="B12" t="array">INDEX('成績單(橫)'!A:A,D1)</f>
        <v/>
      </c>
      <c r="C12" s="96" t="n"/>
      <c r="D12" s="88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</row>
    <row customHeight="1" ht="34.5" r="13" s="29">
      <c r="A13" s="95" t="inlineStr">
        <is>
          <t>成績：</t>
        </is>
      </c>
      <c r="B13" s="100">
        <f ref="B13" t="array">INDEX('成績單(橫)'!E:E,D1)</f>
        <v/>
      </c>
      <c r="C13" s="97" t="n"/>
      <c r="D13" s="88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</row>
    <row customHeight="1" ht="169.5" r="14" s="29">
      <c r="A14" s="98" t="n"/>
      <c r="D14" s="88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</row>
    <row customHeight="1" ht="41.25" r="15" s="29">
      <c r="A15" s="99">
        <f>"中 華 民 國　"&amp;'設定'!$B$2&amp;"　年　"&amp;'設定'!$C$2&amp;"　月　"&amp;'設定'!$D$2&amp;"　日"</f>
        <v/>
      </c>
      <c r="D15" s="88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</row>
    <row customHeight="1" ht="41.25" r="16" s="29">
      <c r="A16" s="99" t="n"/>
      <c r="D16" s="88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</row>
    <row customHeight="1" ht="99.75" r="17" s="29">
      <c r="A17" s="74" t="inlineStr">
        <is>
          <t xml:space="preserve"> </t>
        </is>
      </c>
      <c r="D17" s="88" t="n">
        <v>28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</row>
    <row customHeight="1" ht="67.5" r="18" s="29">
      <c r="A18" s="90" t="inlineStr">
        <is>
          <t xml:space="preserve">澎湖縣政府獎狀 </t>
        </is>
      </c>
      <c r="D18" s="88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</row>
    <row customHeight="1" ht="27.75" r="19" s="29">
      <c r="A19" s="91">
        <f>A3</f>
        <v/>
      </c>
      <c r="C19" s="92" t="n"/>
      <c r="D19" s="88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</row>
    <row customHeight="1" ht="19.5" r="20" s="29">
      <c r="A20" s="74" t="n"/>
      <c r="D20" s="88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</row>
    <row customHeight="1" ht="41.25" r="21" s="29">
      <c r="A21" s="93">
        <f>"澎湖縣"&amp;'設定'!$B$2&amp;"年度全縣兒童溜冰比賽"</f>
        <v/>
      </c>
      <c r="D21" s="88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</row>
    <row customHeight="1" ht="19.5" r="22" s="29">
      <c r="A22" s="94" t="n"/>
      <c r="D22" s="88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</row>
    <row customHeight="1" ht="41.25" r="23" s="29">
      <c r="A23" s="93" t="inlineStr">
        <is>
          <t>優秀選手</t>
        </is>
      </c>
      <c r="D23" s="88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</row>
    <row customHeight="1" ht="19.5" r="24" s="29">
      <c r="A24" s="74" t="n"/>
      <c r="D24" s="88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</row>
    <row customHeight="1" ht="34.5" r="25" s="29">
      <c r="A25" s="95" t="inlineStr">
        <is>
          <t>組別：</t>
        </is>
      </c>
      <c r="B25" s="96">
        <f>'成績單(橫)'!$A$25</f>
        <v/>
      </c>
      <c r="C25" s="96" t="n"/>
      <c r="D25" s="88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</row>
    <row customHeight="1" ht="34.5" r="26" s="29">
      <c r="A26" s="95" t="inlineStr">
        <is>
          <t>學校：</t>
        </is>
      </c>
      <c r="B26" s="96">
        <f ref="B26" t="array">INDEX('成績單(橫)'!C:C,D17)</f>
        <v/>
      </c>
      <c r="C26" s="96" t="n"/>
      <c r="D26" s="88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</row>
    <row customHeight="1" ht="34.5" r="27" s="29">
      <c r="A27" s="95" t="inlineStr">
        <is>
          <t>姓名：</t>
        </is>
      </c>
      <c r="B27" s="96">
        <f ref="B27" t="array">INDEX('成績單(橫)'!D:D,D17)</f>
        <v/>
      </c>
      <c r="C27" s="96" t="n"/>
      <c r="D27" s="88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</row>
    <row customHeight="1" ht="34.5" r="28" s="29">
      <c r="A28" s="95" t="inlineStr">
        <is>
          <t>名次：</t>
        </is>
      </c>
      <c r="B28" s="97">
        <f ref="B28" t="array">INDEX('成績單(橫)'!A:A,D17)</f>
        <v/>
      </c>
      <c r="C28" s="96" t="n"/>
      <c r="D28" s="88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</row>
    <row customHeight="1" ht="34.5" r="29" s="29">
      <c r="A29" s="95" t="inlineStr">
        <is>
          <t>成績：</t>
        </is>
      </c>
      <c r="B29" s="100">
        <f ref="B29" t="array">INDEX('成績單(橫)'!E:E,D17)</f>
        <v/>
      </c>
      <c r="C29" s="97" t="n"/>
      <c r="D29" s="88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</row>
    <row customHeight="1" ht="169.5" r="30" s="29">
      <c r="A30" s="98" t="n"/>
      <c r="D30" s="88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</row>
    <row customHeight="1" ht="41.25" r="31" s="29">
      <c r="A31" s="99">
        <f>A15</f>
        <v/>
      </c>
      <c r="D31" s="88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</row>
    <row customHeight="1" ht="41.25" r="32" s="29">
      <c r="A32" s="99" t="n"/>
      <c r="D32" s="88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</row>
    <row customHeight="1" ht="99.75" r="33" s="29">
      <c r="A33" s="74" t="inlineStr">
        <is>
          <t xml:space="preserve"> </t>
        </is>
      </c>
      <c r="D33" s="88" t="n">
        <v>29</v>
      </c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</row>
    <row customHeight="1" ht="67.5" r="34" s="29">
      <c r="A34" s="90" t="inlineStr">
        <is>
          <t xml:space="preserve">澎湖縣政府獎狀 </t>
        </is>
      </c>
      <c r="D34" s="88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</row>
    <row customHeight="1" ht="27.75" r="35" s="29">
      <c r="A35" s="91">
        <f>A19</f>
        <v/>
      </c>
      <c r="C35" s="92" t="n"/>
      <c r="D35" s="88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</row>
    <row customHeight="1" ht="19.5" r="36" s="29">
      <c r="A36" s="74" t="n"/>
      <c r="D36" s="88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</row>
    <row customHeight="1" ht="41.25" r="37" s="29">
      <c r="A37" s="93">
        <f>"澎湖縣"&amp;'設定'!$B$2&amp;"年度全縣兒童溜冰比賽"</f>
        <v/>
      </c>
      <c r="D37" s="88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</row>
    <row customHeight="1" ht="19.5" r="38" s="29">
      <c r="A38" s="94" t="n"/>
      <c r="D38" s="88" t="n"/>
      <c r="E38" s="24" t="n"/>
      <c r="F38" s="24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</row>
    <row customHeight="1" ht="41.25" r="39" s="29">
      <c r="A39" s="93" t="inlineStr">
        <is>
          <t>優秀選手</t>
        </is>
      </c>
      <c r="D39" s="88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</row>
    <row customHeight="1" ht="19.5" r="40" s="29">
      <c r="A40" s="74" t="n"/>
      <c r="D40" s="88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</row>
    <row customHeight="1" ht="34.5" r="41" s="29">
      <c r="A41" s="95" t="inlineStr">
        <is>
          <t>組別：</t>
        </is>
      </c>
      <c r="B41" s="96">
        <f>'成績單(橫)'!$A$25</f>
        <v/>
      </c>
      <c r="C41" s="96" t="n"/>
      <c r="D41" s="88" t="n"/>
      <c r="E41" s="24" t="n"/>
      <c r="F41" s="24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</row>
    <row customHeight="1" ht="34.5" r="42" s="29">
      <c r="A42" s="95" t="inlineStr">
        <is>
          <t>學校：</t>
        </is>
      </c>
      <c r="B42" s="96">
        <f ref="B42" t="array">INDEX('成績單(橫)'!C:C,D33)</f>
        <v/>
      </c>
      <c r="C42" s="96" t="n"/>
      <c r="D42" s="88" t="n"/>
      <c r="E42" s="24" t="n"/>
      <c r="F42" s="24" t="n"/>
      <c r="G42" s="24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</row>
    <row customHeight="1" ht="34.5" r="43" s="29">
      <c r="A43" s="95" t="inlineStr">
        <is>
          <t>姓名：</t>
        </is>
      </c>
      <c r="B43" s="96">
        <f ref="B43" t="array">INDEX('成績單(橫)'!D:D,D33)</f>
        <v/>
      </c>
      <c r="C43" s="96" t="n"/>
      <c r="D43" s="88" t="n"/>
      <c r="E43" s="24" t="n"/>
      <c r="F43" s="24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</row>
    <row customHeight="1" ht="34.5" r="44" s="29">
      <c r="A44" s="95" t="inlineStr">
        <is>
          <t>名次：</t>
        </is>
      </c>
      <c r="B44" s="97">
        <f ref="B44" t="array">INDEX('成績單(橫)'!A:A,D33)</f>
        <v/>
      </c>
      <c r="C44" s="96" t="n"/>
      <c r="D44" s="88" t="n"/>
      <c r="E44" s="24" t="n"/>
      <c r="F44" s="24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</row>
    <row customHeight="1" ht="34.5" r="45" s="29">
      <c r="A45" s="95" t="inlineStr">
        <is>
          <t>成績：</t>
        </is>
      </c>
      <c r="B45" s="100">
        <f ref="B45" t="array">INDEX('成績單(橫)'!E:E,D33)</f>
        <v/>
      </c>
      <c r="C45" s="97" t="n"/>
      <c r="D45" s="88" t="n"/>
      <c r="E45" s="24" t="n"/>
      <c r="F45" s="24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</row>
    <row customHeight="1" ht="169.5" r="46" s="29">
      <c r="A46" s="98" t="n"/>
      <c r="D46" s="88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</row>
    <row customHeight="1" ht="41.25" r="47" s="29">
      <c r="A47" s="99">
        <f>A31</f>
        <v/>
      </c>
      <c r="D47" s="88" t="n"/>
      <c r="E47" s="24" t="n"/>
      <c r="F47" s="24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</row>
    <row customHeight="1" ht="41.25" r="48" s="29">
      <c r="A48" s="99" t="n"/>
      <c r="D48" s="88" t="n"/>
      <c r="E48" s="24" t="n"/>
      <c r="F48" s="24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</row>
    <row customHeight="1" ht="99.75" r="49" s="29">
      <c r="A49" s="74" t="inlineStr">
        <is>
          <t xml:space="preserve"> </t>
        </is>
      </c>
      <c r="D49" s="88" t="n">
        <v>30</v>
      </c>
      <c r="E49" s="24" t="n"/>
      <c r="F49" s="24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</row>
    <row customHeight="1" ht="67.5" r="50" s="29">
      <c r="A50" s="90" t="inlineStr">
        <is>
          <t xml:space="preserve">澎湖縣政府獎狀 </t>
        </is>
      </c>
      <c r="D50" s="88" t="n"/>
      <c r="E50" s="24" t="n"/>
      <c r="F50" s="24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</row>
    <row customHeight="1" ht="27.75" r="51" s="29">
      <c r="A51" s="91">
        <f>A35</f>
        <v/>
      </c>
      <c r="C51" s="92" t="n"/>
      <c r="D51" s="88" t="n"/>
      <c r="E51" s="24" t="n"/>
      <c r="F51" s="24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</row>
    <row customHeight="1" ht="19.5" r="52" s="29">
      <c r="A52" s="74" t="n"/>
      <c r="D52" s="88" t="n"/>
      <c r="E52" s="24" t="n"/>
      <c r="F52" s="24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</row>
    <row customHeight="1" ht="41.25" r="53" s="29">
      <c r="A53" s="93">
        <f>"澎湖縣"&amp;'設定'!$B$2&amp;"年度全縣兒童溜冰比賽"</f>
        <v/>
      </c>
      <c r="D53" s="88" t="n"/>
      <c r="E53" s="24" t="n"/>
      <c r="F53" s="24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</row>
    <row customHeight="1" ht="19.5" r="54" s="29">
      <c r="A54" s="94" t="n"/>
      <c r="D54" s="88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</row>
    <row customHeight="1" ht="41.25" r="55" s="29">
      <c r="A55" s="93" t="inlineStr">
        <is>
          <t>優秀選手</t>
        </is>
      </c>
      <c r="D55" s="88" t="n"/>
      <c r="E55" s="24" t="n"/>
      <c r="F55" s="24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</row>
    <row customHeight="1" ht="19.5" r="56" s="29">
      <c r="A56" s="74" t="n"/>
      <c r="D56" s="88" t="n"/>
      <c r="E56" s="24" t="n"/>
      <c r="F56" s="24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</row>
    <row customHeight="1" ht="34.5" r="57" s="29">
      <c r="A57" s="95" t="inlineStr">
        <is>
          <t>組別：</t>
        </is>
      </c>
      <c r="B57" s="96">
        <f>'成績單(橫)'!$A$25</f>
        <v/>
      </c>
      <c r="C57" s="96" t="n"/>
      <c r="D57" s="88" t="n"/>
      <c r="E57" s="24" t="n"/>
      <c r="F57" s="24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</row>
    <row customHeight="1" ht="34.5" r="58" s="29">
      <c r="A58" s="95" t="inlineStr">
        <is>
          <t>學校：</t>
        </is>
      </c>
      <c r="B58" s="96">
        <f ref="B58" t="array">INDEX('成績單(橫)'!C:C,D49)</f>
        <v/>
      </c>
      <c r="C58" s="96" t="n"/>
      <c r="D58" s="88" t="n"/>
      <c r="E58" s="24" t="n"/>
      <c r="F58" s="24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</row>
    <row customHeight="1" ht="34.5" r="59" s="29">
      <c r="A59" s="95" t="inlineStr">
        <is>
          <t>姓名：</t>
        </is>
      </c>
      <c r="B59" s="96">
        <f ref="B59" t="array">INDEX('成績單(橫)'!D:D,D49)</f>
        <v/>
      </c>
      <c r="C59" s="96" t="n"/>
      <c r="D59" s="88" t="n"/>
      <c r="E59" s="24" t="n"/>
      <c r="F59" s="24" t="n"/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</row>
    <row customHeight="1" ht="34.5" r="60" s="29">
      <c r="A60" s="95" t="inlineStr">
        <is>
          <t>名次：</t>
        </is>
      </c>
      <c r="B60" s="97">
        <f ref="B60" t="array">INDEX('成績單(橫)'!A:A,D49)</f>
        <v/>
      </c>
      <c r="C60" s="96" t="n"/>
      <c r="D60" s="88" t="n"/>
      <c r="E60" s="24" t="n"/>
      <c r="F60" s="24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</row>
    <row customHeight="1" ht="34.5" r="61" s="29">
      <c r="A61" s="95" t="inlineStr">
        <is>
          <t>成績：</t>
        </is>
      </c>
      <c r="B61" s="100">
        <f ref="B61" t="array">INDEX('成績單(橫)'!E:E,D49)</f>
        <v/>
      </c>
      <c r="C61" s="97" t="n"/>
      <c r="D61" s="88" t="n"/>
      <c r="E61" s="24" t="n"/>
      <c r="F61" s="24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</row>
    <row customHeight="1" ht="169.5" r="62" s="29">
      <c r="A62" s="98" t="n"/>
      <c r="D62" s="88" t="n"/>
      <c r="E62" s="24" t="n"/>
      <c r="F62" s="24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</row>
    <row customHeight="1" ht="41.25" r="63" s="29">
      <c r="A63" s="99">
        <f>A47</f>
        <v/>
      </c>
      <c r="D63" s="88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</row>
    <row customHeight="1" ht="41.25" r="64" s="29">
      <c r="A64" s="99" t="n"/>
      <c r="D64" s="88" t="n"/>
      <c r="E64" s="24" t="n"/>
      <c r="F64" s="24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</row>
    <row customHeight="1" ht="99.75" r="65" s="29">
      <c r="A65" s="74" t="inlineStr">
        <is>
          <t xml:space="preserve"> </t>
        </is>
      </c>
      <c r="D65" s="88" t="n">
        <v>31</v>
      </c>
      <c r="E65" s="24" t="n"/>
      <c r="F65" s="24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</row>
    <row customHeight="1" ht="67.5" r="66" s="29">
      <c r="A66" s="90" t="inlineStr">
        <is>
          <t xml:space="preserve">澎湖縣政府獎狀 </t>
        </is>
      </c>
      <c r="D66" s="88" t="n"/>
      <c r="E66" s="24" t="n"/>
      <c r="F66" s="24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</row>
    <row customHeight="1" ht="27.75" r="67" s="29">
      <c r="A67" s="91">
        <f>A51</f>
        <v/>
      </c>
      <c r="C67" s="92" t="n"/>
      <c r="D67" s="88" t="n"/>
      <c r="E67" s="24" t="n"/>
      <c r="F67" s="24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</row>
    <row customHeight="1" ht="19.5" r="68" s="29">
      <c r="A68" s="74" t="n"/>
      <c r="D68" s="88" t="n"/>
      <c r="E68" s="24" t="n"/>
      <c r="F68" s="24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</row>
    <row customHeight="1" ht="41.25" r="69" s="29">
      <c r="A69" s="93">
        <f>"澎湖縣"&amp;'設定'!$B$2&amp;"年度全縣兒童溜冰比賽"</f>
        <v/>
      </c>
      <c r="D69" s="88" t="n"/>
      <c r="E69" s="24" t="n"/>
      <c r="F69" s="24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</row>
    <row customHeight="1" ht="19.5" r="70" s="29">
      <c r="A70" s="94" t="n"/>
      <c r="D70" s="88" t="n"/>
      <c r="E70" s="24" t="n"/>
      <c r="F70" s="24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</row>
    <row customHeight="1" ht="41.25" r="71" s="29">
      <c r="A71" s="93" t="inlineStr">
        <is>
          <t>優秀選手</t>
        </is>
      </c>
      <c r="D71" s="88" t="n"/>
      <c r="E71" s="24" t="n"/>
      <c r="F71" s="24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</row>
    <row customHeight="1" ht="19.5" r="72" s="29">
      <c r="A72" s="74" t="n"/>
      <c r="D72" s="88" t="n"/>
      <c r="E72" s="24" t="n"/>
      <c r="F72" s="24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</row>
    <row customHeight="1" ht="34.5" r="73" s="29">
      <c r="A73" s="95" t="inlineStr">
        <is>
          <t>組別：</t>
        </is>
      </c>
      <c r="B73" s="96">
        <f>'成績單(橫)'!$A$25</f>
        <v/>
      </c>
      <c r="C73" s="96" t="n"/>
      <c r="D73" s="88" t="n"/>
      <c r="E73" s="24" t="n"/>
      <c r="F73" s="24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</row>
    <row customHeight="1" ht="34.5" r="74" s="29">
      <c r="A74" s="95" t="inlineStr">
        <is>
          <t>學校：</t>
        </is>
      </c>
      <c r="B74" s="96">
        <f ref="B74" t="array">INDEX('成績單(橫)'!C:C,D65)</f>
        <v/>
      </c>
      <c r="C74" s="96" t="n"/>
      <c r="D74" s="88" t="n"/>
      <c r="E74" s="24" t="n"/>
      <c r="F74" s="24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</row>
    <row customHeight="1" ht="34.5" r="75" s="29">
      <c r="A75" s="95" t="inlineStr">
        <is>
          <t>姓名：</t>
        </is>
      </c>
      <c r="B75" s="96">
        <f ref="B75" t="array">INDEX('成績單(橫)'!D:D,D65)</f>
        <v/>
      </c>
      <c r="C75" s="96" t="n"/>
      <c r="D75" s="88" t="n"/>
      <c r="E75" s="24" t="n"/>
      <c r="F75" s="24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</row>
    <row customHeight="1" ht="34.5" r="76" s="29">
      <c r="A76" s="95" t="inlineStr">
        <is>
          <t>名次：</t>
        </is>
      </c>
      <c r="B76" s="97">
        <f ref="B76" t="array">INDEX('成績單(橫)'!A:A,D65)</f>
        <v/>
      </c>
      <c r="C76" s="96" t="n"/>
      <c r="D76" s="88" t="n"/>
      <c r="E76" s="24" t="n"/>
      <c r="F76" s="24" t="n"/>
      <c r="G76" s="24" t="n"/>
      <c r="H76" s="24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</row>
    <row customHeight="1" ht="34.5" r="77" s="29">
      <c r="A77" s="95" t="inlineStr">
        <is>
          <t>成績：</t>
        </is>
      </c>
      <c r="B77" s="100">
        <f ref="B77" t="array">INDEX('成績單(橫)'!E:E,D65)</f>
        <v/>
      </c>
      <c r="C77" s="97" t="n"/>
      <c r="D77" s="88" t="n"/>
      <c r="E77" s="24" t="n"/>
      <c r="F77" s="24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</row>
    <row customHeight="1" ht="169.5" r="78" s="29">
      <c r="A78" s="98" t="n"/>
      <c r="D78" s="88" t="n"/>
      <c r="E78" s="24" t="n"/>
      <c r="F78" s="24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</row>
    <row customHeight="1" ht="41.25" r="79" s="29">
      <c r="A79" s="99">
        <f>A63</f>
        <v/>
      </c>
      <c r="D79" s="88" t="n"/>
      <c r="E79" s="24" t="n"/>
      <c r="F79" s="24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</row>
    <row customHeight="1" ht="41.25" r="80" s="29">
      <c r="A80" s="99" t="n"/>
      <c r="D80" s="88" t="n"/>
      <c r="E80" s="24" t="n"/>
      <c r="F80" s="24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</row>
    <row customHeight="1" ht="99.75" r="81" s="29">
      <c r="A81" s="74" t="inlineStr">
        <is>
          <t xml:space="preserve"> </t>
        </is>
      </c>
      <c r="D81" s="88" t="n">
        <v>32</v>
      </c>
      <c r="E81" s="24" t="n"/>
      <c r="F81" s="24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</row>
    <row customHeight="1" ht="67.5" r="82" s="29">
      <c r="A82" s="90" t="inlineStr">
        <is>
          <t xml:space="preserve">澎湖縣政府獎狀 </t>
        </is>
      </c>
      <c r="D82" s="88" t="n"/>
      <c r="E82" s="24" t="n"/>
      <c r="F82" s="24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</row>
    <row customHeight="1" ht="27.75" r="83" s="29">
      <c r="A83" s="91">
        <f>A67</f>
        <v/>
      </c>
      <c r="C83" s="92" t="n"/>
      <c r="D83" s="88" t="n"/>
      <c r="E83" s="24" t="n"/>
      <c r="F83" s="24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</row>
    <row customHeight="1" ht="19.5" r="84" s="29">
      <c r="A84" s="74" t="n"/>
      <c r="D84" s="88" t="n"/>
      <c r="E84" s="24" t="n"/>
      <c r="F84" s="24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</row>
    <row customHeight="1" ht="41.25" r="85" s="29">
      <c r="A85" s="93">
        <f>"澎湖縣"&amp;'設定'!$B$2&amp;"年度全縣兒童溜冰比賽"</f>
        <v/>
      </c>
      <c r="D85" s="88" t="n"/>
      <c r="E85" s="24" t="n"/>
      <c r="F85" s="24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</row>
    <row customHeight="1" ht="19.5" r="86" s="29">
      <c r="A86" s="94" t="n"/>
      <c r="D86" s="88" t="n"/>
      <c r="E86" s="24" t="n"/>
      <c r="F86" s="24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</row>
    <row customHeight="1" ht="41.25" r="87" s="29">
      <c r="A87" s="93" t="inlineStr">
        <is>
          <t>優秀選手</t>
        </is>
      </c>
      <c r="D87" s="88" t="n"/>
      <c r="E87" s="24" t="n"/>
      <c r="F87" s="24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</row>
    <row customHeight="1" ht="19.5" r="88" s="29">
      <c r="A88" s="74" t="n"/>
      <c r="D88" s="88" t="n"/>
      <c r="E88" s="24" t="n"/>
      <c r="F88" s="24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</row>
    <row customHeight="1" ht="34.5" r="89" s="29">
      <c r="A89" s="95" t="inlineStr">
        <is>
          <t>組別：</t>
        </is>
      </c>
      <c r="B89" s="96">
        <f>'成績單(橫)'!$A$25</f>
        <v/>
      </c>
      <c r="C89" s="96" t="n"/>
      <c r="D89" s="88" t="n"/>
      <c r="E89" s="24" t="n"/>
      <c r="F89" s="24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</row>
    <row customHeight="1" ht="34.5" r="90" s="29">
      <c r="A90" s="95" t="inlineStr">
        <is>
          <t>學校：</t>
        </is>
      </c>
      <c r="B90" s="96">
        <f ref="B90" t="array">INDEX('成績單(橫)'!C:C,D81)</f>
        <v/>
      </c>
      <c r="C90" s="96" t="n"/>
      <c r="D90" s="88" t="n"/>
      <c r="E90" s="24" t="n"/>
      <c r="F90" s="24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</row>
    <row customHeight="1" ht="34.5" r="91" s="29">
      <c r="A91" s="95" t="inlineStr">
        <is>
          <t>姓名：</t>
        </is>
      </c>
      <c r="B91" s="96">
        <f ref="B91" t="array">INDEX('成績單(橫)'!D:D,D81)</f>
        <v/>
      </c>
      <c r="C91" s="96" t="n"/>
      <c r="D91" s="88" t="n"/>
      <c r="E91" s="2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</row>
    <row customHeight="1" ht="34.5" r="92" s="29">
      <c r="A92" s="95" t="inlineStr">
        <is>
          <t>名次：</t>
        </is>
      </c>
      <c r="B92" s="97">
        <f ref="B92" t="array">INDEX('成績單(橫)'!A:A,D81)</f>
        <v/>
      </c>
      <c r="C92" s="96" t="n"/>
      <c r="D92" s="88" t="n"/>
      <c r="E92" s="2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</row>
    <row customHeight="1" ht="34.5" r="93" s="29">
      <c r="A93" s="95" t="inlineStr">
        <is>
          <t>成績：</t>
        </is>
      </c>
      <c r="B93" s="100">
        <f ref="B93" t="array">INDEX('成績單(橫)'!E:E,D81)</f>
        <v/>
      </c>
      <c r="C93" s="97" t="n"/>
      <c r="D93" s="88" t="n"/>
      <c r="E93" s="2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</row>
    <row customHeight="1" ht="169.5" r="94" s="29">
      <c r="A94" s="98" t="n"/>
      <c r="D94" s="88" t="n"/>
      <c r="E94" s="2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</row>
    <row customHeight="1" ht="41.25" r="95" s="29">
      <c r="A95" s="99">
        <f>A79</f>
        <v/>
      </c>
      <c r="D95" s="88" t="n"/>
      <c r="E95" s="2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</row>
    <row customHeight="1" ht="41.25" r="96" s="29">
      <c r="A96" s="99" t="n"/>
      <c r="D96" s="88" t="n"/>
      <c r="E96" s="24" t="n"/>
      <c r="F96" s="24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</row>
    <row customHeight="1" ht="99.75" r="97" s="29">
      <c r="A97" s="74" t="inlineStr">
        <is>
          <t xml:space="preserve"> </t>
        </is>
      </c>
      <c r="D97" s="88" t="n">
        <v>33</v>
      </c>
      <c r="E97" s="2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</row>
    <row customHeight="1" ht="67.5" r="98" s="29">
      <c r="A98" s="90" t="inlineStr">
        <is>
          <t xml:space="preserve">澎湖縣政府獎狀 </t>
        </is>
      </c>
      <c r="D98" s="88" t="n"/>
      <c r="E98" s="24" t="n"/>
      <c r="F98" s="24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</row>
    <row customHeight="1" ht="27.75" r="99" s="29">
      <c r="A99" s="91">
        <f>A83</f>
        <v/>
      </c>
      <c r="C99" s="92" t="n"/>
      <c r="D99" s="88" t="n"/>
      <c r="E99" s="24" t="n"/>
      <c r="F99" s="24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</row>
    <row customHeight="1" ht="19.5" r="100" s="29">
      <c r="A100" s="74" t="n"/>
      <c r="D100" s="88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</row>
    <row customHeight="1" ht="41.25" r="101" s="29">
      <c r="A101" s="93">
        <f>"澎湖縣"&amp;'設定'!$B$2&amp;"年度全縣兒童溜冰比賽"</f>
        <v/>
      </c>
      <c r="D101" s="88" t="n"/>
      <c r="E101" s="24" t="n"/>
      <c r="F101" s="24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</row>
    <row customHeight="1" ht="19.5" r="102" s="29">
      <c r="A102" s="94" t="n"/>
      <c r="D102" s="88" t="n"/>
      <c r="E102" s="24" t="n"/>
      <c r="F102" s="24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</row>
    <row customHeight="1" ht="41.25" r="103" s="29">
      <c r="A103" s="93" t="inlineStr">
        <is>
          <t>優秀選手</t>
        </is>
      </c>
      <c r="D103" s="88" t="n"/>
      <c r="E103" s="24" t="n"/>
      <c r="F103" s="24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</row>
    <row customHeight="1" ht="19.5" r="104" s="29">
      <c r="A104" s="74" t="n"/>
      <c r="D104" s="88" t="n"/>
      <c r="E104" s="24" t="n"/>
      <c r="F104" s="24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</row>
    <row customHeight="1" ht="34.5" r="105" s="29">
      <c r="A105" s="95" t="inlineStr">
        <is>
          <t>組別：</t>
        </is>
      </c>
      <c r="B105" s="96">
        <f>'成績單(橫)'!$A$25</f>
        <v/>
      </c>
      <c r="C105" s="96" t="n"/>
      <c r="D105" s="88" t="n"/>
      <c r="E105" s="24" t="n"/>
      <c r="F105" s="24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</row>
    <row customHeight="1" ht="34.5" r="106" s="29">
      <c r="A106" s="95" t="inlineStr">
        <is>
          <t>學校：</t>
        </is>
      </c>
      <c r="B106" s="96">
        <f ref="B106" t="array">INDEX('成績單(橫)'!C:C,D97)</f>
        <v/>
      </c>
      <c r="C106" s="96" t="n"/>
      <c r="D106" s="88" t="n"/>
      <c r="E106" s="24" t="n"/>
      <c r="F106" s="24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</row>
    <row customHeight="1" ht="34.5" r="107" s="29">
      <c r="A107" s="95" t="inlineStr">
        <is>
          <t>姓名：</t>
        </is>
      </c>
      <c r="B107" s="96">
        <f ref="B107" t="array">INDEX('成績單(橫)'!D:D,D97)</f>
        <v/>
      </c>
      <c r="C107" s="96" t="n"/>
      <c r="D107" s="88" t="n"/>
      <c r="E107" s="24" t="n"/>
      <c r="F107" s="24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</row>
    <row customHeight="1" ht="34.5" r="108" s="29">
      <c r="A108" s="95" t="inlineStr">
        <is>
          <t>名次：</t>
        </is>
      </c>
      <c r="B108" s="97">
        <f ref="B108" t="array">INDEX('成績單(橫)'!A:A,D97)</f>
        <v/>
      </c>
      <c r="C108" s="96" t="n"/>
      <c r="D108" s="88" t="n"/>
      <c r="E108" s="2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</row>
    <row customHeight="1" ht="34.5" r="109" s="29">
      <c r="A109" s="95" t="inlineStr">
        <is>
          <t>成績：</t>
        </is>
      </c>
      <c r="B109" s="100">
        <f ref="B109" t="array">INDEX('成績單(橫)'!E:E,D97)</f>
        <v/>
      </c>
      <c r="C109" s="97" t="n"/>
      <c r="D109" s="88" t="n"/>
      <c r="E109" s="24" t="n"/>
      <c r="F109" s="24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</row>
    <row customHeight="1" ht="169.5" r="110" s="29">
      <c r="A110" s="98" t="n"/>
      <c r="D110" s="88" t="n"/>
      <c r="E110" s="24" t="n"/>
      <c r="F110" s="24" t="n"/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</row>
    <row customHeight="1" ht="41.25" r="111" s="29">
      <c r="A111" s="99">
        <f>A95</f>
        <v/>
      </c>
      <c r="D111" s="88" t="n"/>
      <c r="E111" s="2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</row>
    <row customHeight="1" ht="41.25" r="112" s="29">
      <c r="A112" s="99" t="n"/>
      <c r="D112" s="88" t="n"/>
      <c r="E112" s="24" t="n"/>
      <c r="F112" s="24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</row>
    <row customHeight="1" ht="99.75" r="113" s="29">
      <c r="A113" s="74" t="inlineStr">
        <is>
          <t xml:space="preserve"> </t>
        </is>
      </c>
      <c r="D113" s="88" t="n">
        <v>34</v>
      </c>
      <c r="E113" s="24" t="n"/>
      <c r="F113" s="24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</row>
    <row customHeight="1" ht="67.5" r="114" s="29">
      <c r="A114" s="90" t="inlineStr">
        <is>
          <t xml:space="preserve">澎湖縣政府獎狀 </t>
        </is>
      </c>
      <c r="D114" s="88" t="n"/>
      <c r="E114" s="24" t="n"/>
      <c r="F114" s="24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</row>
    <row customHeight="1" ht="27.75" r="115" s="29">
      <c r="A115" s="91">
        <f>A99</f>
        <v/>
      </c>
      <c r="C115" s="92" t="n"/>
      <c r="D115" s="88" t="n"/>
      <c r="E115" s="2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</row>
    <row customHeight="1" ht="19.5" r="116" s="29">
      <c r="A116" s="74" t="n"/>
      <c r="D116" s="88" t="n"/>
      <c r="E116" s="24" t="n"/>
      <c r="F116" s="24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</row>
    <row customHeight="1" ht="41.25" r="117" s="29">
      <c r="A117" s="93">
        <f>"澎湖縣"&amp;'設定'!$B$2&amp;"年度全縣兒童溜冰比賽"</f>
        <v/>
      </c>
      <c r="D117" s="88" t="n"/>
      <c r="E117" s="24" t="n"/>
      <c r="F117" s="24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</row>
    <row customHeight="1" ht="19.5" r="118" s="29">
      <c r="A118" s="94" t="n"/>
      <c r="D118" s="88" t="n"/>
      <c r="E118" s="2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</row>
    <row customHeight="1" ht="41.25" r="119" s="29">
      <c r="A119" s="93" t="inlineStr">
        <is>
          <t>優秀選手</t>
        </is>
      </c>
      <c r="D119" s="88" t="n"/>
      <c r="E119" s="24" t="n"/>
      <c r="F119" s="24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</row>
    <row customHeight="1" ht="19.5" r="120" s="29">
      <c r="A120" s="74" t="n"/>
      <c r="D120" s="88" t="n"/>
      <c r="E120" s="24" t="n"/>
      <c r="F120" s="24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</row>
    <row customHeight="1" ht="34.5" r="121" s="29">
      <c r="A121" s="95" t="inlineStr">
        <is>
          <t>組別：</t>
        </is>
      </c>
      <c r="B121" s="96">
        <f>'成績單(橫)'!$A$25</f>
        <v/>
      </c>
      <c r="C121" s="96" t="n"/>
      <c r="D121" s="88" t="n"/>
      <c r="E121" s="2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</row>
    <row customHeight="1" ht="34.5" r="122" s="29">
      <c r="A122" s="95" t="inlineStr">
        <is>
          <t>學校：</t>
        </is>
      </c>
      <c r="B122" s="96">
        <f ref="B122" t="array">INDEX('成績單(橫)'!C:C,D113)</f>
        <v/>
      </c>
      <c r="C122" s="96" t="n"/>
      <c r="D122" s="88" t="n"/>
      <c r="E122" s="24" t="n"/>
      <c r="F122" s="24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</row>
    <row customHeight="1" ht="34.5" r="123" s="29">
      <c r="A123" s="95" t="inlineStr">
        <is>
          <t>姓名：</t>
        </is>
      </c>
      <c r="B123" s="96">
        <f ref="B123" t="array">INDEX('成績單(橫)'!D:D,D113)</f>
        <v/>
      </c>
      <c r="C123" s="96" t="n"/>
      <c r="D123" s="88" t="n"/>
      <c r="E123" s="24" t="n"/>
      <c r="F123" s="24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</row>
    <row customHeight="1" ht="34.5" r="124" s="29">
      <c r="A124" s="95" t="inlineStr">
        <is>
          <t>名次：</t>
        </is>
      </c>
      <c r="B124" s="97">
        <f ref="B124" t="array">INDEX('成績單(橫)'!A:A,D113)</f>
        <v/>
      </c>
      <c r="C124" s="96" t="n"/>
      <c r="D124" s="88" t="n"/>
      <c r="E124" s="2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</row>
    <row customHeight="1" ht="34.5" r="125" s="29">
      <c r="A125" s="95" t="inlineStr">
        <is>
          <t>成績：</t>
        </is>
      </c>
      <c r="B125" s="100">
        <f ref="B125" t="array">INDEX('成績單(橫)'!E:E,D113)</f>
        <v/>
      </c>
      <c r="C125" s="97" t="n"/>
      <c r="D125" s="88" t="n"/>
      <c r="E125" s="24" t="n"/>
      <c r="F125" s="24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</row>
    <row customHeight="1" ht="169.5" r="126" s="29">
      <c r="A126" s="98" t="n"/>
      <c r="D126" s="88" t="n"/>
      <c r="E126" s="24" t="n"/>
      <c r="F126" s="24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</row>
    <row customHeight="1" ht="41.25" r="127" s="29">
      <c r="A127" s="99">
        <f>A111</f>
        <v/>
      </c>
      <c r="D127" s="88" t="n"/>
      <c r="E127" s="2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</row>
    <row customHeight="1" ht="41.25" r="128" s="29">
      <c r="A128" s="99" t="n"/>
      <c r="D128" s="88" t="n"/>
      <c r="E128" s="24" t="n"/>
      <c r="F128" s="24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</row>
    <row customHeight="1" ht="99.75" r="129" s="29">
      <c r="A129" s="74" t="inlineStr">
        <is>
          <t xml:space="preserve"> </t>
        </is>
      </c>
      <c r="D129" s="88" t="n">
        <v>35</v>
      </c>
      <c r="E129" s="24" t="n"/>
      <c r="F129" s="24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</row>
    <row customHeight="1" ht="67.5" r="130" s="29">
      <c r="A130" s="90" t="inlineStr">
        <is>
          <t xml:space="preserve">澎湖縣政府獎狀 </t>
        </is>
      </c>
      <c r="D130" s="88" t="n"/>
      <c r="E130" s="2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</row>
    <row customHeight="1" ht="27.75" r="131" s="29">
      <c r="A131" s="91">
        <f>A115</f>
        <v/>
      </c>
      <c r="C131" s="92" t="n"/>
      <c r="D131" s="88" t="n"/>
      <c r="E131" s="24" t="n"/>
      <c r="F131" s="24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</row>
    <row customHeight="1" ht="19.5" r="132" s="29">
      <c r="A132" s="74" t="n"/>
      <c r="D132" s="88" t="n"/>
      <c r="E132" s="24" t="n"/>
      <c r="F132" s="24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</row>
    <row customHeight="1" ht="41.25" r="133" s="29">
      <c r="A133" s="93">
        <f>"澎湖縣"&amp;'設定'!$B$2&amp;"年度全縣兒童溜冰比賽"</f>
        <v/>
      </c>
      <c r="D133" s="88" t="n"/>
      <c r="E133" s="2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</row>
    <row customHeight="1" ht="19.5" r="134" s="29">
      <c r="A134" s="94" t="n"/>
      <c r="D134" s="88" t="n"/>
      <c r="E134" s="24" t="n"/>
      <c r="F134" s="24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</row>
    <row customHeight="1" ht="41.25" r="135" s="29">
      <c r="A135" s="93" t="inlineStr">
        <is>
          <t>優秀選手</t>
        </is>
      </c>
      <c r="D135" s="88" t="n"/>
      <c r="E135" s="24" t="n"/>
      <c r="F135" s="24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</row>
    <row customHeight="1" ht="19.5" r="136" s="29">
      <c r="A136" s="74" t="n"/>
      <c r="D136" s="88" t="n"/>
      <c r="E136" s="24" t="n"/>
      <c r="F136" s="24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</row>
    <row customHeight="1" ht="34.5" r="137" s="29">
      <c r="A137" s="95" t="inlineStr">
        <is>
          <t>組別：</t>
        </is>
      </c>
      <c r="B137" s="96">
        <f>'成績單(橫)'!$A$25</f>
        <v/>
      </c>
      <c r="C137" s="96" t="n"/>
      <c r="D137" s="88" t="n"/>
      <c r="E137" s="24" t="n"/>
      <c r="F137" s="24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</row>
    <row customHeight="1" ht="34.5" r="138" s="29">
      <c r="A138" s="95" t="inlineStr">
        <is>
          <t>學校：</t>
        </is>
      </c>
      <c r="B138" s="96">
        <f ref="B138" t="array">INDEX('成績單(橫)'!C:C,D129)</f>
        <v/>
      </c>
      <c r="C138" s="96" t="n"/>
      <c r="D138" s="88" t="n"/>
      <c r="E138" s="24" t="n"/>
      <c r="F138" s="24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</row>
    <row customHeight="1" ht="34.5" r="139" s="29">
      <c r="A139" s="95" t="inlineStr">
        <is>
          <t>姓名：</t>
        </is>
      </c>
      <c r="B139" s="96">
        <f ref="B139" t="array">INDEX('成績單(橫)'!D:D,D129)</f>
        <v/>
      </c>
      <c r="C139" s="96" t="n"/>
      <c r="D139" s="88" t="n"/>
      <c r="E139" s="2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</row>
    <row customHeight="1" ht="34.5" r="140" s="29">
      <c r="A140" s="95" t="inlineStr">
        <is>
          <t>名次：</t>
        </is>
      </c>
      <c r="B140" s="97">
        <f ref="B140" t="array">INDEX('成績單(橫)'!A:A,D129)</f>
        <v/>
      </c>
      <c r="C140" s="96" t="n"/>
      <c r="D140" s="88" t="n"/>
      <c r="E140" s="24" t="n"/>
      <c r="F140" s="24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</row>
    <row customHeight="1" ht="34.5" r="141" s="29">
      <c r="A141" s="95" t="inlineStr">
        <is>
          <t>成績：</t>
        </is>
      </c>
      <c r="B141" s="100">
        <f ref="B141" t="array">INDEX('成績單(橫)'!E:E,D129)</f>
        <v/>
      </c>
      <c r="C141" s="97" t="n"/>
      <c r="D141" s="88" t="n"/>
      <c r="E141" s="24" t="n"/>
      <c r="F141" s="24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</row>
    <row customHeight="1" ht="169.5" r="142" s="29">
      <c r="A142" s="98" t="n"/>
      <c r="D142" s="88" t="n"/>
      <c r="E142" s="2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</row>
    <row customHeight="1" ht="41.25" r="143" s="29">
      <c r="A143" s="99">
        <f>A127</f>
        <v/>
      </c>
      <c r="D143" s="88" t="n"/>
      <c r="E143" s="24" t="n"/>
      <c r="F143" s="24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</row>
    <row customHeight="1" ht="41.25" r="144" s="29">
      <c r="A144" s="99" t="n"/>
      <c r="D144" s="88" t="n"/>
      <c r="E144" s="24" t="n"/>
      <c r="F144" s="24" t="n"/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</row>
    <row customHeight="1" ht="99.75" r="145" s="29">
      <c r="A145" s="74" t="inlineStr">
        <is>
          <t xml:space="preserve"> </t>
        </is>
      </c>
      <c r="D145" s="88" t="n">
        <v>36</v>
      </c>
      <c r="E145" s="24" t="n"/>
      <c r="F145" s="24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</row>
    <row customHeight="1" ht="67.5" r="146" s="29">
      <c r="A146" s="90" t="inlineStr">
        <is>
          <t xml:space="preserve">澎湖縣政府獎狀 </t>
        </is>
      </c>
      <c r="D146" s="88" t="n"/>
      <c r="E146" s="24" t="n"/>
      <c r="F146" s="24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</row>
    <row customHeight="1" ht="27.75" r="147" s="29">
      <c r="A147" s="91">
        <f>A131</f>
        <v/>
      </c>
      <c r="C147" s="92" t="n"/>
      <c r="D147" s="88" t="n"/>
      <c r="E147" s="24" t="n"/>
      <c r="F147" s="24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</row>
    <row customHeight="1" ht="19.5" r="148" s="29">
      <c r="A148" s="74" t="n"/>
      <c r="D148" s="88" t="n"/>
      <c r="E148" s="24" t="n"/>
      <c r="F148" s="24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</row>
    <row customHeight="1" ht="41.25" r="149" s="29">
      <c r="A149" s="93">
        <f>"澎湖縣"&amp;'設定'!$B$2&amp;"年度全縣兒童溜冰比賽"</f>
        <v/>
      </c>
      <c r="D149" s="88" t="n"/>
      <c r="E149" s="24" t="n"/>
      <c r="F149" s="24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</row>
    <row customHeight="1" ht="19.5" r="150" s="29">
      <c r="A150" s="94" t="n"/>
      <c r="D150" s="88" t="n"/>
      <c r="E150" s="24" t="n"/>
      <c r="F150" s="24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</row>
    <row customHeight="1" ht="41.25" r="151" s="29">
      <c r="A151" s="93" t="inlineStr">
        <is>
          <t>優秀選手</t>
        </is>
      </c>
      <c r="D151" s="88" t="n"/>
      <c r="E151" s="24" t="n"/>
      <c r="F151" s="24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</row>
    <row customHeight="1" ht="19.5" r="152" s="29">
      <c r="A152" s="74" t="n"/>
      <c r="D152" s="88" t="n"/>
      <c r="E152" s="24" t="n"/>
      <c r="F152" s="24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</row>
    <row customHeight="1" ht="34.5" r="153" s="29">
      <c r="A153" s="95" t="inlineStr">
        <is>
          <t>組別：</t>
        </is>
      </c>
      <c r="B153" s="96">
        <f>'成績單(橫)'!$A$25</f>
        <v/>
      </c>
      <c r="C153" s="96" t="n"/>
      <c r="D153" s="88" t="n"/>
      <c r="E153" s="24" t="n"/>
      <c r="F153" s="24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</row>
    <row customHeight="1" ht="34.5" r="154" s="29">
      <c r="A154" s="95" t="inlineStr">
        <is>
          <t>學校：</t>
        </is>
      </c>
      <c r="B154" s="96">
        <f ref="B154" t="array">INDEX('成績單(橫)'!C:C,D145)</f>
        <v/>
      </c>
      <c r="C154" s="96" t="n"/>
      <c r="D154" s="88" t="n"/>
      <c r="E154" s="24" t="n"/>
      <c r="F154" s="24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</row>
    <row customHeight="1" ht="34.5" r="155" s="29">
      <c r="A155" s="95" t="inlineStr">
        <is>
          <t>姓名：</t>
        </is>
      </c>
      <c r="B155" s="96">
        <f ref="B155" t="array">INDEX('成績單(橫)'!D:D,D145)</f>
        <v/>
      </c>
      <c r="C155" s="96" t="n"/>
      <c r="D155" s="88" t="n"/>
      <c r="E155" s="24" t="n"/>
      <c r="F155" s="24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</row>
    <row customHeight="1" ht="34.5" r="156" s="29">
      <c r="A156" s="95" t="inlineStr">
        <is>
          <t>名次：</t>
        </is>
      </c>
      <c r="B156" s="97">
        <f ref="B156" t="array">INDEX('成績單(橫)'!A:A,D145)</f>
        <v/>
      </c>
      <c r="C156" s="96" t="n"/>
      <c r="D156" s="88" t="n"/>
      <c r="E156" s="24" t="n"/>
      <c r="F156" s="24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</row>
    <row customHeight="1" ht="34.5" r="157" s="29">
      <c r="A157" s="95" t="inlineStr">
        <is>
          <t>成績：</t>
        </is>
      </c>
      <c r="B157" s="100">
        <f ref="B157" t="array">INDEX('成績單(橫)'!E:E,D145)</f>
        <v/>
      </c>
      <c r="C157" s="97" t="n"/>
      <c r="D157" s="88" t="n"/>
      <c r="E157" s="24" t="n"/>
      <c r="F157" s="24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</row>
    <row customHeight="1" ht="169.5" r="158" s="29">
      <c r="A158" s="98" t="n"/>
      <c r="D158" s="88" t="n"/>
      <c r="E158" s="24" t="n"/>
      <c r="F158" s="24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</row>
    <row customHeight="1" ht="41.25" r="159" s="29">
      <c r="A159" s="99">
        <f>A143</f>
        <v/>
      </c>
      <c r="D159" s="88" t="n"/>
      <c r="E159" s="24" t="n"/>
      <c r="F159" s="24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</row>
    <row customHeight="1" ht="41.25" r="160" s="29">
      <c r="A160" s="99" t="n"/>
      <c r="D160" s="88" t="n"/>
      <c r="E160" s="24" t="n"/>
      <c r="F160" s="24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</row>
    <row customHeight="1" ht="99.75" r="161" s="29">
      <c r="A161" s="74" t="inlineStr">
        <is>
          <t xml:space="preserve"> </t>
        </is>
      </c>
      <c r="D161" s="24" t="n"/>
      <c r="E161" s="24" t="n"/>
      <c r="F161" s="24" t="n"/>
      <c r="G161" s="24" t="n"/>
      <c r="H161" s="24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</row>
    <row customHeight="1" ht="67.5" r="162" s="29">
      <c r="A162" s="90" t="inlineStr">
        <is>
          <t xml:space="preserve">澎湖縣政府獎狀 </t>
        </is>
      </c>
      <c r="D162" s="24" t="n"/>
      <c r="E162" s="24" t="n"/>
      <c r="F162" s="24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</row>
    <row customHeight="1" ht="27.75" r="163" s="29">
      <c r="A163" s="91">
        <f>A147</f>
        <v/>
      </c>
      <c r="C163" s="92" t="n"/>
      <c r="D163" s="24" t="n"/>
      <c r="E163" s="24" t="n"/>
      <c r="F163" s="24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</row>
    <row customHeight="1" ht="19.5" r="164" s="29">
      <c r="A164" s="74" t="n"/>
      <c r="D164" s="24" t="n"/>
      <c r="E164" s="24" t="n"/>
      <c r="F164" s="24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</row>
    <row customHeight="1" ht="38.25" r="165" s="29">
      <c r="A165" s="93">
        <f>"澎湖縣"&amp;'設定'!$B$2&amp;"年度全縣兒童溜冰比賽"</f>
        <v/>
      </c>
      <c r="D165" s="24" t="n"/>
      <c r="E165" s="24" t="n"/>
      <c r="F165" s="24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</row>
    <row customHeight="1" ht="19.5" r="166" s="29">
      <c r="A166" s="94" t="n"/>
      <c r="D166" s="24" t="n"/>
      <c r="E166" s="24" t="n"/>
      <c r="F166" s="24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</row>
    <row customHeight="1" ht="38.25" r="167" s="29">
      <c r="A167" s="93" t="inlineStr">
        <is>
          <t>優秀選手</t>
        </is>
      </c>
      <c r="D167" s="24" t="n"/>
      <c r="E167" s="24" t="n"/>
      <c r="F167" s="24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</row>
    <row customHeight="1" ht="19.5" r="168" s="29">
      <c r="A168" s="74" t="n"/>
      <c r="D168" s="24" t="n"/>
      <c r="E168" s="24" t="n"/>
      <c r="F168" s="24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</row>
    <row customHeight="1" ht="34.5" r="169" s="29">
      <c r="A169" s="95" t="inlineStr">
        <is>
          <t>組別：</t>
        </is>
      </c>
      <c r="B169" s="96" t="inlineStr">
        <is>
          <t>低年級男生組</t>
        </is>
      </c>
      <c r="C169" s="96" t="n"/>
      <c r="D169" s="24" t="n"/>
      <c r="E169" s="24" t="n"/>
      <c r="F169" s="24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</row>
    <row customHeight="1" ht="34.5" r="170" s="29">
      <c r="A170" s="95" t="inlineStr">
        <is>
          <t>學校：</t>
        </is>
      </c>
      <c r="B170" s="96">
        <f ref="B170" t="array">INDEX('A31'!F:F,12)</f>
        <v/>
      </c>
      <c r="C170" s="96" t="n"/>
      <c r="D170" s="24" t="n"/>
      <c r="E170" s="24" t="n"/>
      <c r="F170" s="24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</row>
    <row customHeight="1" ht="34.5" r="171" s="29">
      <c r="A171" s="95" t="inlineStr">
        <is>
          <t>姓名：</t>
        </is>
      </c>
      <c r="B171" s="96">
        <f ref="B171" t="array">INDEX('A31'!G:G,12)</f>
        <v/>
      </c>
      <c r="C171" s="96" t="n"/>
      <c r="D171" s="24" t="n"/>
      <c r="E171" s="24" t="n"/>
      <c r="F171" s="24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</row>
    <row customHeight="1" ht="34.5" r="172" s="29">
      <c r="A172" s="95" t="inlineStr">
        <is>
          <t>名次：</t>
        </is>
      </c>
      <c r="B172" s="96" t="inlineStr">
        <is>
          <t>優勝</t>
        </is>
      </c>
      <c r="C172" s="96" t="n"/>
      <c r="D172" s="24" t="n"/>
      <c r="E172" s="24" t="n"/>
      <c r="F172" s="24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</row>
    <row customHeight="1" ht="34.5" r="173" s="29">
      <c r="A173" s="95" t="inlineStr">
        <is>
          <t>成績：</t>
        </is>
      </c>
      <c r="B173" s="97">
        <f ref="B173" t="array">INDEX('A31'!J:J,12)</f>
        <v/>
      </c>
      <c r="C173" s="97" t="n"/>
      <c r="D173" s="24" t="n"/>
      <c r="E173" s="24" t="n"/>
      <c r="F173" s="24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</row>
    <row customHeight="1" ht="169.5" r="174" s="29">
      <c r="A174" s="98" t="n"/>
      <c r="D174" s="24" t="n"/>
      <c r="E174" s="24" t="n"/>
      <c r="F174" s="24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</row>
    <row customHeight="1" ht="32.25" r="175" s="29">
      <c r="A175" s="99">
        <f>A159</f>
        <v/>
      </c>
      <c r="D175" s="24" t="n"/>
      <c r="E175" s="24" t="n"/>
      <c r="F175" s="24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</row>
    <row customHeight="1" ht="32.25" r="176" s="29">
      <c r="A176" s="99" t="n"/>
      <c r="D176" s="24" t="n"/>
      <c r="E176" s="24" t="n"/>
      <c r="F176" s="24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</row>
    <row customHeight="1" ht="99.75" r="177" s="29">
      <c r="A177" s="74" t="inlineStr">
        <is>
          <t xml:space="preserve"> </t>
        </is>
      </c>
      <c r="D177" s="24" t="n"/>
      <c r="E177" s="24" t="n"/>
      <c r="F177" s="24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</row>
    <row customHeight="1" ht="67.5" r="178" s="29">
      <c r="A178" s="90" t="inlineStr">
        <is>
          <t xml:space="preserve">澎湖縣政府獎狀 </t>
        </is>
      </c>
      <c r="D178" s="24" t="n"/>
      <c r="E178" s="24" t="n"/>
      <c r="F178" s="24" t="n"/>
      <c r="G178" s="24" t="n"/>
      <c r="H178" s="24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</row>
    <row customHeight="1" ht="27.75" r="179" s="29">
      <c r="A179" s="91">
        <f>A163</f>
        <v/>
      </c>
      <c r="C179" s="92" t="n"/>
      <c r="D179" s="24" t="n"/>
      <c r="E179" s="24" t="n"/>
      <c r="F179" s="24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</row>
    <row customHeight="1" ht="19.5" r="180" s="29">
      <c r="A180" s="74" t="n"/>
      <c r="D180" s="24" t="n"/>
      <c r="E180" s="24" t="n"/>
      <c r="F180" s="24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</row>
    <row customHeight="1" ht="38.25" r="181" s="29">
      <c r="A181" s="93">
        <f>"澎湖縣"&amp;'設定'!$B$2&amp;"年度全縣兒童溜冰比賽"</f>
        <v/>
      </c>
      <c r="D181" s="24" t="n"/>
      <c r="E181" s="24" t="n"/>
      <c r="F181" s="24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</row>
    <row customHeight="1" ht="19.5" r="182" s="29">
      <c r="A182" s="94" t="n"/>
      <c r="D182" s="24" t="n"/>
      <c r="E182" s="24" t="n"/>
      <c r="F182" s="24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</row>
    <row customHeight="1" ht="38.25" r="183" s="29">
      <c r="A183" s="93" t="inlineStr">
        <is>
          <t>優秀選手</t>
        </is>
      </c>
      <c r="D183" s="24" t="n"/>
      <c r="E183" s="24" t="n"/>
      <c r="F183" s="24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</row>
    <row customHeight="1" ht="19.5" r="184" s="29">
      <c r="A184" s="74" t="n"/>
      <c r="D184" s="24" t="n"/>
      <c r="E184" s="24" t="n"/>
      <c r="F184" s="24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</row>
    <row customHeight="1" ht="34.5" r="185" s="29">
      <c r="A185" s="95" t="inlineStr">
        <is>
          <t>組別：</t>
        </is>
      </c>
      <c r="B185" s="96" t="inlineStr">
        <is>
          <t>低年級男生組</t>
        </is>
      </c>
      <c r="C185" s="96" t="n"/>
      <c r="D185" s="24" t="n"/>
      <c r="E185" s="24" t="n"/>
      <c r="F185" s="24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</row>
    <row customHeight="1" ht="34.5" r="186" s="29">
      <c r="A186" s="95" t="inlineStr">
        <is>
          <t>學校：</t>
        </is>
      </c>
      <c r="B186" s="96">
        <f ref="B186" t="array">INDEX('A31'!F:F,13)</f>
        <v/>
      </c>
      <c r="C186" s="96" t="n"/>
      <c r="D186" s="24" t="n"/>
      <c r="E186" s="24" t="n"/>
      <c r="F186" s="24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</row>
    <row customHeight="1" ht="34.5" r="187" s="29">
      <c r="A187" s="95" t="inlineStr">
        <is>
          <t>姓名：</t>
        </is>
      </c>
      <c r="B187" s="96">
        <f ref="B187" t="array">INDEX('A31'!G:G,13)</f>
        <v/>
      </c>
      <c r="C187" s="96" t="n"/>
      <c r="D187" s="24" t="n"/>
      <c r="E187" s="24" t="n"/>
      <c r="F187" s="24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</row>
    <row customHeight="1" ht="34.5" r="188" s="29">
      <c r="A188" s="95" t="inlineStr">
        <is>
          <t>名次：</t>
        </is>
      </c>
      <c r="B188" s="96" t="inlineStr">
        <is>
          <t>優勝</t>
        </is>
      </c>
      <c r="C188" s="96" t="n"/>
      <c r="D188" s="24" t="n"/>
      <c r="E188" s="24" t="n"/>
      <c r="F188" s="24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</row>
    <row customHeight="1" ht="34.5" r="189" s="29">
      <c r="A189" s="95" t="inlineStr">
        <is>
          <t>成績：</t>
        </is>
      </c>
      <c r="B189" s="97">
        <f ref="B189" t="array">INDEX('A31'!J:J,13)</f>
        <v/>
      </c>
      <c r="C189" s="97" t="n"/>
      <c r="D189" s="24" t="n"/>
      <c r="E189" s="24" t="n"/>
      <c r="F189" s="24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</row>
    <row customHeight="1" ht="169.5" r="190" s="29">
      <c r="A190" s="98" t="n"/>
      <c r="D190" s="24" t="n"/>
      <c r="E190" s="24" t="n"/>
      <c r="F190" s="24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</row>
    <row customHeight="1" ht="32.25" r="191" s="29">
      <c r="A191" s="99">
        <f>A175</f>
        <v/>
      </c>
      <c r="D191" s="24" t="n"/>
      <c r="E191" s="24" t="n"/>
      <c r="F191" s="24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</row>
    <row customHeight="1" ht="32.25" r="192" s="29">
      <c r="A192" s="99" t="n"/>
      <c r="D192" s="24" t="n"/>
      <c r="E192" s="24" t="n"/>
      <c r="F192" s="24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</row>
    <row customHeight="1" ht="99.75" r="193" s="29">
      <c r="A193" s="74" t="inlineStr">
        <is>
          <t xml:space="preserve"> </t>
        </is>
      </c>
      <c r="D193" s="24" t="n"/>
      <c r="E193" s="24" t="n"/>
      <c r="F193" s="24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</row>
    <row customHeight="1" ht="67.5" r="194" s="29">
      <c r="A194" s="90" t="inlineStr">
        <is>
          <t xml:space="preserve">澎湖縣政府獎狀 </t>
        </is>
      </c>
      <c r="D194" s="24" t="n"/>
      <c r="E194" s="24" t="n"/>
      <c r="F194" s="24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</row>
    <row customHeight="1" ht="27.75" r="195" s="29">
      <c r="A195" s="91">
        <f>A179</f>
        <v/>
      </c>
      <c r="C195" s="92" t="n"/>
      <c r="D195" s="24" t="n"/>
      <c r="E195" s="24" t="n"/>
      <c r="F195" s="24" t="n"/>
      <c r="G195" s="2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</row>
    <row customHeight="1" ht="19.5" r="196" s="29">
      <c r="A196" s="74" t="n"/>
      <c r="D196" s="24" t="n"/>
      <c r="E196" s="24" t="n"/>
      <c r="F196" s="24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</row>
    <row customHeight="1" ht="38.25" r="197" s="29">
      <c r="A197" s="93">
        <f>"澎湖縣"&amp;'設定'!$B$2&amp;"年度全縣兒童溜冰比賽"</f>
        <v/>
      </c>
      <c r="D197" s="24" t="n"/>
      <c r="E197" s="24" t="n"/>
      <c r="F197" s="24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</row>
    <row customHeight="1" ht="19.5" r="198" s="29">
      <c r="A198" s="94" t="n"/>
      <c r="D198" s="24" t="n"/>
      <c r="E198" s="24" t="n"/>
      <c r="F198" s="24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</row>
    <row customHeight="1" ht="38.25" r="199" s="29">
      <c r="A199" s="93" t="inlineStr">
        <is>
          <t>優秀選手</t>
        </is>
      </c>
      <c r="D199" s="24" t="n"/>
      <c r="E199" s="24" t="n"/>
      <c r="F199" s="24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</row>
    <row customHeight="1" ht="19.5" r="200" s="29">
      <c r="A200" s="74" t="n"/>
      <c r="D200" s="24" t="n"/>
      <c r="E200" s="24" t="n"/>
      <c r="F200" s="24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</row>
    <row customHeight="1" ht="34.5" r="201" s="29">
      <c r="A201" s="95" t="inlineStr">
        <is>
          <t>組別：</t>
        </is>
      </c>
      <c r="B201" s="96" t="inlineStr">
        <is>
          <t>低年級男生組</t>
        </is>
      </c>
      <c r="C201" s="96" t="n"/>
      <c r="D201" s="24" t="n"/>
      <c r="E201" s="24" t="n"/>
      <c r="F201" s="24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</row>
    <row customHeight="1" ht="34.5" r="202" s="29">
      <c r="A202" s="95" t="inlineStr">
        <is>
          <t>學校：</t>
        </is>
      </c>
      <c r="B202" s="96">
        <f ref="B202" t="array">INDEX('A31'!F:F,14)</f>
        <v/>
      </c>
      <c r="C202" s="96" t="n"/>
      <c r="D202" s="24" t="n"/>
      <c r="E202" s="24" t="n"/>
      <c r="F202" s="24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</row>
    <row customHeight="1" ht="34.5" r="203" s="29">
      <c r="A203" s="95" t="inlineStr">
        <is>
          <t>姓名：</t>
        </is>
      </c>
      <c r="B203" s="96">
        <f ref="B203" t="array">INDEX('A31'!G:G,14)</f>
        <v/>
      </c>
      <c r="C203" s="96" t="n"/>
      <c r="D203" s="24" t="n"/>
      <c r="E203" s="24" t="n"/>
      <c r="F203" s="24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</row>
    <row customHeight="1" ht="34.5" r="204" s="29">
      <c r="A204" s="95" t="inlineStr">
        <is>
          <t>名次：</t>
        </is>
      </c>
      <c r="B204" s="96" t="inlineStr">
        <is>
          <t>優勝</t>
        </is>
      </c>
      <c r="C204" s="96" t="n"/>
      <c r="D204" s="24" t="n"/>
      <c r="E204" s="24" t="n"/>
      <c r="F204" s="24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</row>
    <row customHeight="1" ht="34.5" r="205" s="29">
      <c r="A205" s="95" t="inlineStr">
        <is>
          <t>成績：</t>
        </is>
      </c>
      <c r="B205" s="97">
        <f ref="B205" t="array">INDEX('A31'!J:J,14)</f>
        <v/>
      </c>
      <c r="C205" s="97" t="n"/>
      <c r="D205" s="24" t="n"/>
      <c r="E205" s="24" t="n"/>
      <c r="F205" s="24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</row>
    <row customHeight="1" ht="169.5" r="206" s="29">
      <c r="A206" s="98" t="n"/>
      <c r="D206" s="24" t="n"/>
      <c r="E206" s="24" t="n"/>
      <c r="F206" s="24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</row>
    <row customHeight="1" ht="32.25" r="207" s="29">
      <c r="A207" s="99">
        <f>A191</f>
        <v/>
      </c>
      <c r="D207" s="24" t="n"/>
      <c r="E207" s="24" t="n"/>
      <c r="F207" s="24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</row>
    <row customHeight="1" ht="32.25" r="208" s="29">
      <c r="A208" s="99" t="n"/>
      <c r="D208" s="24" t="n"/>
      <c r="E208" s="24" t="n"/>
      <c r="F208" s="24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</row>
    <row customHeight="1" ht="99.75" r="209" s="29">
      <c r="A209" s="74" t="inlineStr">
        <is>
          <t xml:space="preserve"> </t>
        </is>
      </c>
      <c r="D209" s="24" t="n"/>
      <c r="E209" s="24" t="n"/>
      <c r="F209" s="24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</row>
    <row customHeight="1" ht="67.5" r="210" s="29">
      <c r="A210" s="90" t="inlineStr">
        <is>
          <t xml:space="preserve">澎湖縣政府獎狀 </t>
        </is>
      </c>
      <c r="D210" s="24" t="n"/>
      <c r="E210" s="24" t="n"/>
      <c r="F210" s="24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</row>
    <row customHeight="1" ht="27.75" r="211" s="29">
      <c r="A211" s="91">
        <f>A195</f>
        <v/>
      </c>
      <c r="C211" s="92" t="n"/>
      <c r="D211" s="24" t="n"/>
      <c r="E211" s="24" t="n"/>
      <c r="F211" s="24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</row>
    <row customHeight="1" ht="19.5" r="212" s="29">
      <c r="A212" s="74" t="n"/>
      <c r="D212" s="24" t="n"/>
      <c r="E212" s="24" t="n"/>
      <c r="F212" s="24" t="n"/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</row>
    <row customHeight="1" ht="38.25" r="213" s="29">
      <c r="A213" s="93">
        <f>"澎湖縣"&amp;'設定'!$B$2&amp;"年度全縣兒童溜冰比賽"</f>
        <v/>
      </c>
      <c r="D213" s="24" t="n"/>
      <c r="E213" s="24" t="n"/>
      <c r="F213" s="24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</row>
    <row customHeight="1" ht="19.5" r="214" s="29">
      <c r="A214" s="94" t="n"/>
      <c r="D214" s="24" t="n"/>
      <c r="E214" s="24" t="n"/>
      <c r="F214" s="24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</row>
    <row customHeight="1" ht="38.25" r="215" s="29">
      <c r="A215" s="93" t="inlineStr">
        <is>
          <t>優秀選手</t>
        </is>
      </c>
      <c r="D215" s="24" t="n"/>
      <c r="E215" s="24" t="n"/>
      <c r="F215" s="24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</row>
    <row customHeight="1" ht="19.5" r="216" s="29">
      <c r="A216" s="74" t="n"/>
      <c r="D216" s="24" t="n"/>
      <c r="E216" s="24" t="n"/>
      <c r="F216" s="24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</row>
    <row customHeight="1" ht="34.5" r="217" s="29">
      <c r="A217" s="95" t="inlineStr">
        <is>
          <t>組別：</t>
        </is>
      </c>
      <c r="B217" s="96" t="inlineStr">
        <is>
          <t>低年級男生組</t>
        </is>
      </c>
      <c r="C217" s="96" t="n"/>
      <c r="D217" s="24" t="n"/>
      <c r="E217" s="24" t="n"/>
      <c r="F217" s="24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</row>
    <row customHeight="1" ht="34.5" r="218" s="29">
      <c r="A218" s="95" t="inlineStr">
        <is>
          <t>學校：</t>
        </is>
      </c>
      <c r="B218" s="96">
        <f ref="B218" t="array">INDEX('A31'!F:F,15)</f>
        <v/>
      </c>
      <c r="C218" s="96" t="n"/>
      <c r="D218" s="24" t="n"/>
      <c r="E218" s="24" t="n"/>
      <c r="F218" s="24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</row>
    <row customHeight="1" ht="34.5" r="219" s="29">
      <c r="A219" s="95" t="inlineStr">
        <is>
          <t>姓名：</t>
        </is>
      </c>
      <c r="B219" s="96">
        <f ref="B219" t="array">INDEX('A31'!G:G,15)</f>
        <v/>
      </c>
      <c r="C219" s="96" t="n"/>
      <c r="D219" s="24" t="n"/>
      <c r="E219" s="24" t="n"/>
      <c r="F219" s="24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</row>
    <row customHeight="1" ht="34.5" r="220" s="29">
      <c r="A220" s="95" t="inlineStr">
        <is>
          <t>名次：</t>
        </is>
      </c>
      <c r="B220" s="96" t="inlineStr">
        <is>
          <t>優勝</t>
        </is>
      </c>
      <c r="C220" s="96" t="n"/>
      <c r="D220" s="24" t="n"/>
      <c r="E220" s="24" t="n"/>
      <c r="F220" s="24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</row>
    <row customHeight="1" ht="34.5" r="221" s="29">
      <c r="A221" s="95" t="inlineStr">
        <is>
          <t>成績：</t>
        </is>
      </c>
      <c r="B221" s="97">
        <f ref="B221" t="array">INDEX('A31'!J:J,15)</f>
        <v/>
      </c>
      <c r="C221" s="97" t="n"/>
      <c r="D221" s="24" t="n"/>
      <c r="E221" s="24" t="n"/>
      <c r="F221" s="24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</row>
    <row customHeight="1" ht="169.5" r="222" s="29">
      <c r="A222" s="98" t="n"/>
      <c r="D222" s="24" t="n"/>
      <c r="E222" s="24" t="n"/>
      <c r="F222" s="24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</row>
    <row customHeight="1" ht="32.25" r="223" s="29">
      <c r="A223" s="99">
        <f>A207</f>
        <v/>
      </c>
      <c r="D223" s="24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</row>
    <row customHeight="1" ht="32.25" r="224" s="29">
      <c r="A224" s="99" t="n"/>
      <c r="D224" s="24" t="n"/>
      <c r="E224" s="24" t="n"/>
      <c r="F224" s="24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</row>
    <row customHeight="1" ht="99.75" r="225" s="29">
      <c r="A225" s="74" t="inlineStr">
        <is>
          <t xml:space="preserve"> </t>
        </is>
      </c>
      <c r="D225" s="24" t="n"/>
      <c r="E225" s="24" t="n"/>
      <c r="F225" s="24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</row>
    <row customHeight="1" ht="67.5" r="226" s="29">
      <c r="A226" s="90" t="inlineStr">
        <is>
          <t xml:space="preserve">澎湖縣政府獎狀 </t>
        </is>
      </c>
      <c r="D226" s="24" t="n"/>
      <c r="E226" s="24" t="n"/>
      <c r="F226" s="24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</row>
    <row customHeight="1" ht="27.75" r="227" s="29">
      <c r="A227" s="91">
        <f>A211</f>
        <v/>
      </c>
      <c r="C227" s="92" t="n"/>
      <c r="D227" s="24" t="n"/>
      <c r="E227" s="24" t="n"/>
      <c r="F227" s="24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</row>
    <row customHeight="1" ht="19.5" r="228" s="29">
      <c r="A228" s="74" t="n"/>
      <c r="D228" s="24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</row>
    <row customHeight="1" ht="38.25" r="229" s="29">
      <c r="A229" s="93">
        <f>"澎湖縣"&amp;'設定'!$B$2&amp;"年度全縣兒童溜冰比賽"</f>
        <v/>
      </c>
      <c r="D229" s="24" t="n"/>
      <c r="E229" s="24" t="n"/>
      <c r="F229" s="24" t="n"/>
      <c r="G229" s="24" t="n"/>
      <c r="H229" s="24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</row>
    <row customHeight="1" ht="19.5" r="230" s="29">
      <c r="A230" s="94" t="n"/>
      <c r="D230" s="24" t="n"/>
      <c r="E230" s="24" t="n"/>
      <c r="F230" s="24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</row>
    <row customHeight="1" ht="38.25" r="231" s="29">
      <c r="A231" s="93" t="inlineStr">
        <is>
          <t>優秀選手</t>
        </is>
      </c>
      <c r="D231" s="24" t="n"/>
      <c r="E231" s="24" t="n"/>
      <c r="F231" s="24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</row>
    <row customHeight="1" ht="19.5" r="232" s="29">
      <c r="A232" s="74" t="n"/>
      <c r="D232" s="24" t="n"/>
      <c r="E232" s="24" t="n"/>
      <c r="F232" s="24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</row>
    <row customHeight="1" ht="34.5" r="233" s="29">
      <c r="A233" s="95" t="inlineStr">
        <is>
          <t>組別：</t>
        </is>
      </c>
      <c r="B233" s="96" t="inlineStr">
        <is>
          <t>低年級男生組</t>
        </is>
      </c>
      <c r="C233" s="96" t="n"/>
      <c r="D233" s="24" t="n"/>
      <c r="E233" s="24" t="n"/>
      <c r="F233" s="24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</row>
    <row customHeight="1" ht="34.5" r="234" s="29">
      <c r="A234" s="95" t="inlineStr">
        <is>
          <t>學校：</t>
        </is>
      </c>
      <c r="B234" s="96">
        <f ref="B234" t="array">INDEX('A31'!F:F,16)</f>
        <v/>
      </c>
      <c r="C234" s="96" t="n"/>
      <c r="D234" s="24" t="n"/>
      <c r="E234" s="24" t="n"/>
      <c r="F234" s="24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</row>
    <row customHeight="1" ht="34.5" r="235" s="29">
      <c r="A235" s="95" t="inlineStr">
        <is>
          <t>姓名：</t>
        </is>
      </c>
      <c r="B235" s="96">
        <f ref="B235" t="array">INDEX('A31'!G:G,16)</f>
        <v/>
      </c>
      <c r="C235" s="96" t="n"/>
      <c r="D235" s="24" t="n"/>
      <c r="E235" s="24" t="n"/>
      <c r="F235" s="24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</row>
    <row customHeight="1" ht="34.5" r="236" s="29">
      <c r="A236" s="95" t="inlineStr">
        <is>
          <t>名次：</t>
        </is>
      </c>
      <c r="B236" s="96" t="inlineStr">
        <is>
          <t>優勝</t>
        </is>
      </c>
      <c r="C236" s="96" t="n"/>
      <c r="D236" s="24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</row>
    <row customHeight="1" ht="34.5" r="237" s="29">
      <c r="A237" s="95" t="inlineStr">
        <is>
          <t>成績：</t>
        </is>
      </c>
      <c r="B237" s="97">
        <f ref="B237" t="array">INDEX('A31'!J:J,16)</f>
        <v/>
      </c>
      <c r="C237" s="97" t="n"/>
      <c r="D237" s="24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</row>
    <row customHeight="1" ht="169.5" r="238" s="29">
      <c r="A238" s="98" t="n"/>
      <c r="D238" s="24" t="n"/>
      <c r="E238" s="24" t="n"/>
      <c r="F238" s="24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</row>
    <row customHeight="1" ht="32.25" r="239" s="29">
      <c r="A239" s="99">
        <f>A223</f>
        <v/>
      </c>
      <c r="D239" s="24" t="n"/>
      <c r="E239" s="24" t="n"/>
      <c r="F239" s="24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</row>
    <row customHeight="1" ht="32.25" r="240" s="29">
      <c r="A240" s="99" t="n"/>
      <c r="D240" s="24" t="n"/>
      <c r="E240" s="24" t="n"/>
      <c r="F240" s="24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</row>
    <row customHeight="1" ht="99.75" r="241" s="29">
      <c r="A241" s="74" t="inlineStr">
        <is>
          <t xml:space="preserve"> </t>
        </is>
      </c>
      <c r="D241" s="24" t="n"/>
      <c r="E241" s="24" t="n"/>
      <c r="F241" s="24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</row>
    <row customHeight="1" ht="67.5" r="242" s="29">
      <c r="A242" s="90" t="inlineStr">
        <is>
          <t xml:space="preserve">澎湖縣政府獎狀 </t>
        </is>
      </c>
      <c r="D242" s="24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</row>
    <row customHeight="1" ht="27.75" r="243" s="29">
      <c r="A243" s="91">
        <f>A227</f>
        <v/>
      </c>
      <c r="C243" s="92" t="n"/>
      <c r="D243" s="24" t="n"/>
      <c r="E243" s="24" t="n"/>
      <c r="F243" s="24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</row>
    <row customHeight="1" ht="19.5" r="244" s="29">
      <c r="A244" s="74" t="n"/>
      <c r="D244" s="24" t="n"/>
      <c r="E244" s="24" t="n"/>
      <c r="F244" s="24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</row>
    <row customHeight="1" ht="38.25" r="245" s="29">
      <c r="A245" s="93">
        <f>"澎湖縣"&amp;'設定'!$B$2&amp;"年度全縣兒童溜冰比賽"</f>
        <v/>
      </c>
      <c r="D245" s="24" t="n"/>
      <c r="E245" s="24" t="n"/>
      <c r="F245" s="24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</row>
    <row customHeight="1" ht="19.5" r="246" s="29">
      <c r="A246" s="94" t="n"/>
      <c r="D246" s="24" t="n"/>
      <c r="E246" s="24" t="n"/>
      <c r="F246" s="24" t="n"/>
      <c r="G246" s="24" t="n"/>
      <c r="H246" s="24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</row>
    <row customHeight="1" ht="38.25" r="247" s="29">
      <c r="A247" s="93" t="inlineStr">
        <is>
          <t>優秀選手</t>
        </is>
      </c>
      <c r="D247" s="24" t="n"/>
      <c r="E247" s="24" t="n"/>
      <c r="F247" s="24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</row>
    <row customHeight="1" ht="19.5" r="248" s="29">
      <c r="A248" s="74" t="n"/>
      <c r="D248" s="24" t="n"/>
      <c r="E248" s="24" t="n"/>
      <c r="F248" s="24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</row>
    <row customHeight="1" ht="34.5" r="249" s="29">
      <c r="A249" s="95" t="inlineStr">
        <is>
          <t>組別：</t>
        </is>
      </c>
      <c r="B249" s="96" t="inlineStr">
        <is>
          <t>低年級男生組</t>
        </is>
      </c>
      <c r="C249" s="96" t="n"/>
      <c r="D249" s="24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</row>
    <row customHeight="1" ht="34.5" r="250" s="29">
      <c r="A250" s="95" t="inlineStr">
        <is>
          <t>學校：</t>
        </is>
      </c>
      <c r="B250" s="96">
        <f ref="B250" t="array">INDEX('A31'!F:F,17)</f>
        <v/>
      </c>
      <c r="C250" s="96" t="n"/>
      <c r="D250" s="24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</row>
    <row customHeight="1" ht="34.5" r="251" s="29">
      <c r="A251" s="95" t="inlineStr">
        <is>
          <t>姓名：</t>
        </is>
      </c>
      <c r="B251" s="96">
        <f ref="B251" t="array">INDEX('A31'!G:G,17)</f>
        <v/>
      </c>
      <c r="C251" s="96" t="n"/>
      <c r="D251" s="24" t="n"/>
      <c r="E251" s="24" t="n"/>
      <c r="F251" s="24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</row>
    <row customHeight="1" ht="34.5" r="252" s="29">
      <c r="A252" s="95" t="inlineStr">
        <is>
          <t>名次：</t>
        </is>
      </c>
      <c r="B252" s="96" t="inlineStr">
        <is>
          <t>優勝</t>
        </is>
      </c>
      <c r="C252" s="96" t="n"/>
      <c r="D252" s="24" t="n"/>
      <c r="E252" s="24" t="n"/>
      <c r="F252" s="24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</row>
    <row customHeight="1" ht="34.5" r="253" s="29">
      <c r="A253" s="95" t="inlineStr">
        <is>
          <t>成績：</t>
        </is>
      </c>
      <c r="B253" s="97">
        <f ref="B253" t="array">INDEX('A31'!J:J,17)</f>
        <v/>
      </c>
      <c r="C253" s="97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</row>
    <row customHeight="1" ht="169.5" r="254" s="29">
      <c r="A254" s="98" t="n"/>
      <c r="D254" s="24" t="n"/>
      <c r="E254" s="24" t="n"/>
      <c r="F254" s="24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</row>
    <row customHeight="1" ht="32.25" r="255" s="29">
      <c r="A255" s="99">
        <f>A239</f>
        <v/>
      </c>
      <c r="D255" s="24" t="n"/>
      <c r="E255" s="24" t="n"/>
      <c r="F255" s="24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</row>
    <row customHeight="1" ht="32.25" r="256" s="29">
      <c r="A256" s="99" t="n"/>
      <c r="D256" s="24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</row>
    <row customHeight="1" ht="99.75" r="257" s="29">
      <c r="A257" s="74" t="inlineStr">
        <is>
          <t xml:space="preserve"> </t>
        </is>
      </c>
      <c r="D257" s="24" t="n"/>
      <c r="E257" s="24" t="n"/>
      <c r="F257" s="24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</row>
    <row customHeight="1" ht="67.5" r="258" s="29">
      <c r="A258" s="90" t="inlineStr">
        <is>
          <t xml:space="preserve">澎湖縣政府獎狀 </t>
        </is>
      </c>
      <c r="D258" s="24" t="n"/>
      <c r="E258" s="24" t="n"/>
      <c r="F258" s="24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</row>
    <row customHeight="1" ht="27.75" r="259" s="29">
      <c r="A259" s="91">
        <f>A243</f>
        <v/>
      </c>
      <c r="C259" s="92" t="n"/>
      <c r="D259" s="24" t="n"/>
      <c r="E259" s="24" t="n"/>
      <c r="F259" s="24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</row>
    <row customHeight="1" ht="19.5" r="260" s="29">
      <c r="A260" s="74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</row>
    <row customHeight="1" ht="38.25" r="261" s="29">
      <c r="A261" s="93">
        <f>"澎湖縣"&amp;'設定'!$B$2&amp;"年度全縣兒童溜冰比賽"</f>
        <v/>
      </c>
      <c r="D261" s="24" t="n"/>
      <c r="E261" s="24" t="n"/>
      <c r="F261" s="24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</row>
    <row customHeight="1" ht="19.5" r="262" s="29">
      <c r="A262" s="94" t="n"/>
      <c r="D262" s="24" t="n"/>
      <c r="E262" s="24" t="n"/>
      <c r="F262" s="24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</row>
    <row customHeight="1" ht="38.25" r="263" s="29">
      <c r="A263" s="93" t="inlineStr">
        <is>
          <t>優秀選手</t>
        </is>
      </c>
      <c r="D263" s="24" t="n"/>
      <c r="E263" s="24" t="n"/>
      <c r="F263" s="24" t="n"/>
      <c r="G263" s="24" t="n"/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</row>
    <row customHeight="1" ht="19.5" r="264" s="29">
      <c r="A264" s="74" t="n"/>
      <c r="D264" s="24" t="n"/>
      <c r="E264" s="24" t="n"/>
      <c r="F264" s="24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</row>
    <row customHeight="1" ht="34.5" r="265" s="29">
      <c r="A265" s="95" t="inlineStr">
        <is>
          <t>組別：</t>
        </is>
      </c>
      <c r="B265" s="96" t="inlineStr">
        <is>
          <t>低年級男生組</t>
        </is>
      </c>
      <c r="C265" s="96" t="n"/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</row>
    <row customHeight="1" ht="34.5" r="266" s="29">
      <c r="A266" s="95" t="inlineStr">
        <is>
          <t>學校：</t>
        </is>
      </c>
      <c r="B266" s="96">
        <f ref="B266" t="array">INDEX('A31'!F:F,18)</f>
        <v/>
      </c>
      <c r="C266" s="96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</row>
    <row customHeight="1" ht="34.5" r="267" s="29">
      <c r="A267" s="95" t="inlineStr">
        <is>
          <t>姓名：</t>
        </is>
      </c>
      <c r="B267" s="96">
        <f ref="B267" t="array">INDEX('A31'!G:G,18)</f>
        <v/>
      </c>
      <c r="C267" s="96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</row>
    <row customHeight="1" ht="34.5" r="268" s="29">
      <c r="A268" s="95" t="inlineStr">
        <is>
          <t>名次：</t>
        </is>
      </c>
      <c r="B268" s="96" t="inlineStr">
        <is>
          <t>優勝</t>
        </is>
      </c>
      <c r="C268" s="96" t="n"/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</row>
    <row customHeight="1" ht="34.5" r="269" s="29">
      <c r="A269" s="95" t="inlineStr">
        <is>
          <t>成績：</t>
        </is>
      </c>
      <c r="B269" s="97">
        <f ref="B269" t="array">INDEX('A31'!J:J,18)</f>
        <v/>
      </c>
      <c r="C269" s="97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</row>
    <row customHeight="1" ht="169.5" r="270" s="29">
      <c r="A270" s="98" t="n"/>
      <c r="D270" s="24" t="n"/>
      <c r="E270" s="24" t="n"/>
      <c r="F270" s="24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</row>
    <row customHeight="1" ht="32.25" r="271" s="29">
      <c r="A271" s="99">
        <f>A255</f>
        <v/>
      </c>
      <c r="D271" s="24" t="n"/>
      <c r="E271" s="24" t="n"/>
      <c r="F271" s="24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</row>
    <row customHeight="1" ht="32.25" r="272" s="29">
      <c r="A272" s="99" t="n"/>
      <c r="D272" s="24" t="n"/>
      <c r="E272" s="24" t="n"/>
      <c r="F272" s="24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</row>
    <row customHeight="1" ht="99.75" r="273" s="29">
      <c r="A273" s="74" t="inlineStr">
        <is>
          <t xml:space="preserve"> </t>
        </is>
      </c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</row>
    <row customHeight="1" ht="67.5" r="274" s="29">
      <c r="A274" s="90" t="inlineStr">
        <is>
          <t xml:space="preserve">澎湖縣政府獎狀 </t>
        </is>
      </c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</row>
    <row customHeight="1" ht="27.75" r="275" s="29">
      <c r="A275" s="91">
        <f>A259</f>
        <v/>
      </c>
      <c r="C275" s="92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</row>
    <row customHeight="1" ht="19.5" r="276" s="29">
      <c r="A276" s="74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</row>
    <row customHeight="1" ht="38.25" r="277" s="29">
      <c r="A277" s="93">
        <f>"澎湖縣"&amp;'設定'!$B$2&amp;"年度全縣兒童溜冰比賽"</f>
        <v/>
      </c>
      <c r="D277" s="24" t="n"/>
      <c r="E277" s="24" t="n"/>
      <c r="F277" s="24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</row>
    <row customHeight="1" ht="19.5" r="278" s="29">
      <c r="A278" s="94" t="n"/>
      <c r="D278" s="24" t="n"/>
      <c r="E278" s="24" t="n"/>
      <c r="F278" s="24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</row>
    <row customHeight="1" ht="38.25" r="279" s="29">
      <c r="A279" s="93" t="inlineStr">
        <is>
          <t>優秀選手</t>
        </is>
      </c>
      <c r="D279" s="24" t="n"/>
      <c r="E279" s="24" t="n"/>
      <c r="F279" s="24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</row>
    <row customHeight="1" ht="19.5" r="280" s="29">
      <c r="A280" s="74" t="n"/>
      <c r="D280" s="24" t="n"/>
      <c r="E280" s="2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</row>
    <row customHeight="1" ht="34.5" r="281" s="29">
      <c r="A281" s="95" t="inlineStr">
        <is>
          <t>組別：</t>
        </is>
      </c>
      <c r="B281" s="96" t="inlineStr">
        <is>
          <t>低年級男生組</t>
        </is>
      </c>
      <c r="C281" s="96" t="n"/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</row>
    <row customHeight="1" ht="34.5" r="282" s="29">
      <c r="A282" s="95" t="inlineStr">
        <is>
          <t>學校：</t>
        </is>
      </c>
      <c r="B282" s="96">
        <f ref="B282" t="array">INDEX('A31'!F:F,19)</f>
        <v/>
      </c>
      <c r="C282" s="96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</row>
    <row customHeight="1" ht="34.5" r="283" s="29">
      <c r="A283" s="95" t="inlineStr">
        <is>
          <t>姓名：</t>
        </is>
      </c>
      <c r="B283" s="96">
        <f ref="B283" t="array">INDEX('A31'!G:G,19)</f>
        <v/>
      </c>
      <c r="C283" s="96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</row>
    <row customHeight="1" ht="34.5" r="284" s="29">
      <c r="A284" s="95" t="inlineStr">
        <is>
          <t>名次：</t>
        </is>
      </c>
      <c r="B284" s="96" t="inlineStr">
        <is>
          <t>優勝</t>
        </is>
      </c>
      <c r="C284" s="96" t="n"/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</row>
    <row customHeight="1" ht="34.5" r="285" s="29">
      <c r="A285" s="95" t="inlineStr">
        <is>
          <t>成績：</t>
        </is>
      </c>
      <c r="B285" s="97">
        <f ref="B285" t="array">INDEX('A31'!J:J,19)</f>
        <v/>
      </c>
      <c r="C285" s="97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</row>
    <row customHeight="1" ht="169.5" r="286" s="29">
      <c r="A286" s="98" t="n"/>
      <c r="D286" s="24" t="n"/>
      <c r="E286" s="2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</row>
    <row customHeight="1" ht="32.25" r="287" s="29">
      <c r="A287" s="99">
        <f>A271</f>
        <v/>
      </c>
      <c r="D287" s="24" t="n"/>
      <c r="E287" s="2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</row>
    <row customHeight="1" ht="32.25" r="288" s="29">
      <c r="A288" s="99" t="n"/>
      <c r="D288" s="24" t="n"/>
      <c r="E288" s="2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</row>
    <row customHeight="1" ht="99.75" r="289" s="29">
      <c r="A289" s="74" t="inlineStr">
        <is>
          <t xml:space="preserve"> </t>
        </is>
      </c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</row>
    <row customHeight="1" ht="67.5" r="290" s="29">
      <c r="A290" s="90" t="inlineStr">
        <is>
          <t xml:space="preserve">澎湖縣政府獎狀 </t>
        </is>
      </c>
      <c r="D290" s="24" t="n"/>
      <c r="E290" s="24" t="n"/>
      <c r="F290" s="24" t="n"/>
      <c r="G290" s="24" t="n"/>
      <c r="H290" s="24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</row>
    <row customHeight="1" ht="27.75" r="291" s="29">
      <c r="A291" s="91">
        <f>A275</f>
        <v/>
      </c>
      <c r="C291" s="92" t="n"/>
      <c r="D291" s="24" t="n"/>
      <c r="E291" s="24" t="n"/>
      <c r="F291" s="24" t="n"/>
      <c r="G291" s="24" t="n"/>
      <c r="H291" s="24" t="n"/>
      <c r="I291" s="24" t="n"/>
      <c r="J291" s="24" t="n"/>
      <c r="K291" s="24" t="n"/>
      <c r="L291" s="24" t="n"/>
      <c r="M291" s="2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</row>
    <row customHeight="1" ht="19.5" r="292" s="29">
      <c r="A292" s="74" t="n"/>
      <c r="D292" s="24" t="n"/>
      <c r="E292" s="24" t="n"/>
      <c r="F292" s="24" t="n"/>
      <c r="G292" s="24" t="n"/>
      <c r="H292" s="24" t="n"/>
      <c r="I292" s="24" t="n"/>
      <c r="J292" s="24" t="n"/>
      <c r="K292" s="24" t="n"/>
      <c r="L292" s="24" t="n"/>
      <c r="M292" s="2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</row>
    <row customHeight="1" ht="38.25" r="293" s="29">
      <c r="A293" s="93">
        <f>"澎湖縣"&amp;'設定'!$B$2&amp;"年度全縣兒童溜冰比賽"</f>
        <v/>
      </c>
      <c r="D293" s="24" t="n"/>
      <c r="E293" s="24" t="n"/>
      <c r="F293" s="24" t="n"/>
      <c r="G293" s="24" t="n"/>
      <c r="H293" s="24" t="n"/>
      <c r="I293" s="24" t="n"/>
      <c r="J293" s="24" t="n"/>
      <c r="K293" s="24" t="n"/>
      <c r="L293" s="24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</row>
    <row customHeight="1" ht="19.5" r="294" s="29">
      <c r="A294" s="94" t="n"/>
      <c r="D294" s="24" t="n"/>
      <c r="E294" s="24" t="n"/>
      <c r="F294" s="24" t="n"/>
      <c r="G294" s="24" t="n"/>
      <c r="H294" s="24" t="n"/>
      <c r="I294" s="24" t="n"/>
      <c r="J294" s="24" t="n"/>
      <c r="K294" s="24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</row>
    <row customHeight="1" ht="38.25" r="295" s="29">
      <c r="A295" s="93" t="inlineStr">
        <is>
          <t>優秀選手</t>
        </is>
      </c>
      <c r="D295" s="24" t="n"/>
      <c r="E295" s="24" t="n"/>
      <c r="F295" s="24" t="n"/>
      <c r="G295" s="24" t="n"/>
      <c r="H295" s="24" t="n"/>
      <c r="I295" s="24" t="n"/>
      <c r="J295" s="24" t="n"/>
      <c r="K295" s="24" t="n"/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</row>
    <row customHeight="1" ht="19.5" r="296" s="29">
      <c r="A296" s="74" t="n"/>
      <c r="D296" s="24" t="n"/>
      <c r="E296" s="24" t="n"/>
      <c r="F296" s="24" t="n"/>
      <c r="G296" s="24" t="n"/>
      <c r="H296" s="24" t="n"/>
      <c r="I296" s="24" t="n"/>
      <c r="J296" s="24" t="n"/>
      <c r="K296" s="24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</row>
    <row customHeight="1" ht="34.5" r="297" s="29">
      <c r="A297" s="95" t="inlineStr">
        <is>
          <t>組別：</t>
        </is>
      </c>
      <c r="B297" s="96" t="inlineStr">
        <is>
          <t>低年級男生組</t>
        </is>
      </c>
      <c r="C297" s="96" t="n"/>
      <c r="D297" s="24" t="n"/>
      <c r="E297" s="24" t="n"/>
      <c r="F297" s="24" t="n"/>
      <c r="G297" s="24" t="n"/>
      <c r="H297" s="24" t="n"/>
      <c r="I297" s="24" t="n"/>
      <c r="J297" s="24" t="n"/>
      <c r="K297" s="24" t="n"/>
      <c r="L297" s="24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</row>
    <row customHeight="1" ht="34.5" r="298" s="29">
      <c r="A298" s="95" t="inlineStr">
        <is>
          <t>學校：</t>
        </is>
      </c>
      <c r="B298" s="96">
        <f ref="B298" t="array">INDEX('A31'!F:F,20)</f>
        <v/>
      </c>
      <c r="C298" s="96" t="n"/>
      <c r="D298" s="24" t="n"/>
      <c r="E298" s="24" t="n"/>
      <c r="F298" s="24" t="n"/>
      <c r="G298" s="24" t="n"/>
      <c r="H298" s="24" t="n"/>
      <c r="I298" s="24" t="n"/>
      <c r="J298" s="24" t="n"/>
      <c r="K298" s="24" t="n"/>
      <c r="L298" s="24" t="n"/>
      <c r="M298" s="2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</row>
    <row customHeight="1" ht="34.5" r="299" s="29">
      <c r="A299" s="95" t="inlineStr">
        <is>
          <t>姓名：</t>
        </is>
      </c>
      <c r="B299" s="96">
        <f ref="B299" t="array">INDEX('A31'!G:G,20)</f>
        <v/>
      </c>
      <c r="C299" s="96" t="n"/>
      <c r="D299" s="24" t="n"/>
      <c r="E299" s="24" t="n"/>
      <c r="F299" s="24" t="n"/>
      <c r="G299" s="24" t="n"/>
      <c r="H299" s="24" t="n"/>
      <c r="I299" s="24" t="n"/>
      <c r="J299" s="24" t="n"/>
      <c r="K299" s="24" t="n"/>
      <c r="L299" s="24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</row>
    <row customHeight="1" ht="34.5" r="300" s="29">
      <c r="A300" s="95" t="inlineStr">
        <is>
          <t>名次：</t>
        </is>
      </c>
      <c r="B300" s="96" t="inlineStr">
        <is>
          <t>優勝</t>
        </is>
      </c>
      <c r="C300" s="96" t="n"/>
      <c r="D300" s="24" t="n"/>
      <c r="E300" s="24" t="n"/>
      <c r="F300" s="24" t="n"/>
      <c r="G300" s="2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</row>
    <row customHeight="1" ht="34.5" r="301" s="29">
      <c r="A301" s="95" t="inlineStr">
        <is>
          <t>成績：</t>
        </is>
      </c>
      <c r="B301" s="97">
        <f ref="B301" t="array">INDEX('A31'!J:J,20)</f>
        <v/>
      </c>
      <c r="C301" s="97" t="n"/>
      <c r="D301" s="24" t="n"/>
      <c r="E301" s="24" t="n"/>
      <c r="F301" s="24" t="n"/>
      <c r="G301" s="24" t="n"/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</row>
    <row customHeight="1" ht="169.5" r="302" s="29">
      <c r="A302" s="98" t="n"/>
      <c r="D302" s="24" t="n"/>
      <c r="E302" s="24" t="n"/>
      <c r="F302" s="24" t="n"/>
      <c r="G302" s="2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</row>
    <row customHeight="1" ht="32.25" r="303" s="29">
      <c r="A303" s="99">
        <f>A287</f>
        <v/>
      </c>
      <c r="D303" s="24" t="n"/>
      <c r="E303" s="24" t="n"/>
      <c r="F303" s="24" t="n"/>
      <c r="G303" s="24" t="n"/>
      <c r="H303" s="24" t="n"/>
      <c r="I303" s="24" t="n"/>
      <c r="J303" s="24" t="n"/>
      <c r="K303" s="24" t="n"/>
      <c r="L303" s="24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</row>
    <row customHeight="1" ht="32.25" r="304" s="29">
      <c r="A304" s="99" t="n"/>
      <c r="D304" s="24" t="n"/>
      <c r="E304" s="24" t="n"/>
      <c r="F304" s="24" t="n"/>
      <c r="G304" s="24" t="n"/>
      <c r="H304" s="24" t="n"/>
      <c r="I304" s="24" t="n"/>
      <c r="J304" s="24" t="n"/>
      <c r="K304" s="24" t="n"/>
      <c r="L304" s="24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</row>
    <row customHeight="1" ht="99.75" r="305" s="29">
      <c r="A305" s="74" t="inlineStr">
        <is>
          <t xml:space="preserve"> </t>
        </is>
      </c>
      <c r="D305" s="24" t="n"/>
      <c r="E305" s="24" t="n"/>
      <c r="F305" s="24" t="n"/>
      <c r="G305" s="24" t="n"/>
      <c r="H305" s="24" t="n"/>
      <c r="I305" s="24" t="n"/>
      <c r="J305" s="24" t="n"/>
      <c r="K305" s="24" t="n"/>
      <c r="L305" s="24" t="n"/>
      <c r="M305" s="24" t="n"/>
      <c r="N305" s="24" t="n"/>
      <c r="O305" s="24" t="n"/>
      <c r="P305" s="24" t="n"/>
      <c r="Q305" s="24" t="n"/>
      <c r="R305" s="24" t="n"/>
      <c r="S305" s="24" t="n"/>
      <c r="T305" s="24" t="n"/>
      <c r="U305" s="24" t="n"/>
      <c r="V305" s="24" t="n"/>
      <c r="W305" s="24" t="n"/>
      <c r="X305" s="24" t="n"/>
    </row>
    <row customHeight="1" ht="67.5" r="306" s="29">
      <c r="A306" s="90" t="inlineStr">
        <is>
          <t xml:space="preserve">澎湖縣政府獎狀 </t>
        </is>
      </c>
      <c r="D306" s="24" t="n"/>
      <c r="E306" s="24" t="n"/>
      <c r="F306" s="24" t="n"/>
      <c r="G306" s="24" t="n"/>
      <c r="H306" s="24" t="n"/>
      <c r="I306" s="24" t="n"/>
      <c r="J306" s="24" t="n"/>
      <c r="K306" s="24" t="n"/>
      <c r="L306" s="24" t="n"/>
      <c r="M306" s="24" t="n"/>
      <c r="N306" s="24" t="n"/>
      <c r="O306" s="24" t="n"/>
      <c r="P306" s="24" t="n"/>
      <c r="Q306" s="24" t="n"/>
      <c r="R306" s="24" t="n"/>
      <c r="S306" s="24" t="n"/>
      <c r="T306" s="24" t="n"/>
      <c r="U306" s="24" t="n"/>
      <c r="V306" s="24" t="n"/>
      <c r="W306" s="24" t="n"/>
      <c r="X306" s="24" t="n"/>
    </row>
    <row customHeight="1" ht="27.75" r="307" s="29">
      <c r="A307" s="91">
        <f>A291</f>
        <v/>
      </c>
      <c r="C307" s="92" t="n"/>
      <c r="D307" s="24" t="n"/>
      <c r="E307" s="24" t="n"/>
      <c r="F307" s="24" t="n"/>
      <c r="G307" s="24" t="n"/>
      <c r="H307" s="24" t="n"/>
      <c r="I307" s="24" t="n"/>
      <c r="J307" s="24" t="n"/>
      <c r="K307" s="24" t="n"/>
      <c r="L307" s="24" t="n"/>
      <c r="M307" s="24" t="n"/>
      <c r="N307" s="24" t="n"/>
      <c r="O307" s="24" t="n"/>
      <c r="P307" s="24" t="n"/>
      <c r="Q307" s="24" t="n"/>
      <c r="R307" s="24" t="n"/>
      <c r="S307" s="24" t="n"/>
      <c r="T307" s="24" t="n"/>
      <c r="U307" s="24" t="n"/>
      <c r="V307" s="24" t="n"/>
      <c r="W307" s="24" t="n"/>
      <c r="X307" s="24" t="n"/>
    </row>
    <row customHeight="1" ht="19.5" r="308" s="29">
      <c r="A308" s="74" t="n"/>
      <c r="D308" s="24" t="n"/>
      <c r="E308" s="24" t="n"/>
      <c r="F308" s="24" t="n"/>
      <c r="G308" s="24" t="n"/>
      <c r="H308" s="24" t="n"/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</row>
    <row customHeight="1" ht="38.25" r="309" s="29">
      <c r="A309" s="93">
        <f>"澎湖縣"&amp;'設定'!$B$2&amp;"年度全縣兒童溜冰比賽"</f>
        <v/>
      </c>
      <c r="D309" s="24" t="n"/>
      <c r="E309" s="24" t="n"/>
      <c r="F309" s="24" t="n"/>
      <c r="G309" s="24" t="n"/>
      <c r="H309" s="24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</row>
    <row customHeight="1" ht="19.5" r="310" s="29">
      <c r="A310" s="94" t="n"/>
      <c r="D310" s="24" t="n"/>
      <c r="E310" s="24" t="n"/>
      <c r="F310" s="24" t="n"/>
      <c r="G310" s="24" t="n"/>
      <c r="H310" s="24" t="n"/>
      <c r="I310" s="24" t="n"/>
      <c r="J310" s="24" t="n"/>
      <c r="K310" s="24" t="n"/>
      <c r="L310" s="24" t="n"/>
      <c r="M310" s="24" t="n"/>
      <c r="N310" s="24" t="n"/>
      <c r="O310" s="24" t="n"/>
      <c r="P310" s="24" t="n"/>
      <c r="Q310" s="24" t="n"/>
      <c r="R310" s="24" t="n"/>
      <c r="S310" s="24" t="n"/>
      <c r="T310" s="24" t="n"/>
      <c r="U310" s="24" t="n"/>
      <c r="V310" s="24" t="n"/>
      <c r="W310" s="24" t="n"/>
      <c r="X310" s="24" t="n"/>
    </row>
    <row customHeight="1" ht="38.25" r="311" s="29">
      <c r="A311" s="93" t="inlineStr">
        <is>
          <t>優秀選手</t>
        </is>
      </c>
      <c r="D311" s="24" t="n"/>
      <c r="E311" s="24" t="n"/>
      <c r="F311" s="24" t="n"/>
      <c r="G311" s="24" t="n"/>
      <c r="H311" s="24" t="n"/>
      <c r="I311" s="24" t="n"/>
      <c r="J311" s="24" t="n"/>
      <c r="K311" s="24" t="n"/>
      <c r="L311" s="24" t="n"/>
      <c r="M311" s="24" t="n"/>
      <c r="N311" s="24" t="n"/>
      <c r="O311" s="24" t="n"/>
      <c r="P311" s="24" t="n"/>
      <c r="Q311" s="24" t="n"/>
      <c r="R311" s="24" t="n"/>
      <c r="S311" s="24" t="n"/>
      <c r="T311" s="24" t="n"/>
      <c r="U311" s="24" t="n"/>
      <c r="V311" s="24" t="n"/>
      <c r="W311" s="24" t="n"/>
      <c r="X311" s="24" t="n"/>
    </row>
    <row customHeight="1" ht="19.5" r="312" s="29">
      <c r="A312" s="74" t="n"/>
      <c r="D312" s="24" t="n"/>
      <c r="E312" s="24" t="n"/>
      <c r="F312" s="24" t="n"/>
      <c r="G312" s="24" t="n"/>
      <c r="H312" s="24" t="n"/>
      <c r="I312" s="24" t="n"/>
      <c r="J312" s="24" t="n"/>
      <c r="K312" s="24" t="n"/>
      <c r="L312" s="24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4" t="n"/>
      <c r="W312" s="24" t="n"/>
      <c r="X312" s="24" t="n"/>
    </row>
    <row customHeight="1" ht="34.5" r="313" s="29">
      <c r="A313" s="95" t="inlineStr">
        <is>
          <t>組別：</t>
        </is>
      </c>
      <c r="B313" s="96" t="inlineStr">
        <is>
          <t>低年級男生組</t>
        </is>
      </c>
      <c r="C313" s="96" t="n"/>
      <c r="D313" s="24" t="n"/>
      <c r="E313" s="24" t="n"/>
      <c r="F313" s="24" t="n"/>
      <c r="G313" s="24" t="n"/>
      <c r="H313" s="24" t="n"/>
      <c r="I313" s="24" t="n"/>
      <c r="J313" s="24" t="n"/>
      <c r="K313" s="24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</row>
    <row customHeight="1" ht="34.5" r="314" s="29">
      <c r="A314" s="95" t="inlineStr">
        <is>
          <t>學校：</t>
        </is>
      </c>
      <c r="B314" s="96">
        <f ref="B314" t="array">INDEX('A31'!F:F,21)</f>
        <v/>
      </c>
      <c r="C314" s="96" t="n"/>
      <c r="D314" s="24" t="n"/>
      <c r="E314" s="24" t="n"/>
      <c r="F314" s="24" t="n"/>
      <c r="G314" s="24" t="n"/>
      <c r="H314" s="24" t="n"/>
      <c r="I314" s="24" t="n"/>
      <c r="J314" s="24" t="n"/>
      <c r="K314" s="24" t="n"/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</row>
    <row customHeight="1" ht="34.5" r="315" s="29">
      <c r="A315" s="95" t="inlineStr">
        <is>
          <t>姓名：</t>
        </is>
      </c>
      <c r="B315" s="96">
        <f ref="B315" t="array">INDEX('A31'!G:G,21)</f>
        <v/>
      </c>
      <c r="C315" s="96" t="n"/>
      <c r="D315" s="24" t="n"/>
      <c r="E315" s="24" t="n"/>
      <c r="F315" s="24" t="n"/>
      <c r="G315" s="24" t="n"/>
      <c r="H315" s="24" t="n"/>
      <c r="I315" s="24" t="n"/>
      <c r="J315" s="24" t="n"/>
      <c r="K315" s="24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</row>
    <row customHeight="1" ht="34.5" r="316" s="29">
      <c r="A316" s="95" t="inlineStr">
        <is>
          <t>名次：</t>
        </is>
      </c>
      <c r="B316" s="96" t="inlineStr">
        <is>
          <t>優勝</t>
        </is>
      </c>
      <c r="C316" s="96" t="n"/>
      <c r="D316" s="24" t="n"/>
      <c r="E316" s="24" t="n"/>
      <c r="F316" s="24" t="n"/>
      <c r="G316" s="24" t="n"/>
      <c r="H316" s="24" t="n"/>
      <c r="I316" s="24" t="n"/>
      <c r="J316" s="24" t="n"/>
      <c r="K316" s="24" t="n"/>
      <c r="L316" s="24" t="n"/>
      <c r="M316" s="24" t="n"/>
      <c r="N316" s="24" t="n"/>
      <c r="O316" s="24" t="n"/>
      <c r="P316" s="24" t="n"/>
      <c r="Q316" s="24" t="n"/>
      <c r="R316" s="24" t="n"/>
      <c r="S316" s="24" t="n"/>
      <c r="T316" s="24" t="n"/>
      <c r="U316" s="24" t="n"/>
      <c r="V316" s="24" t="n"/>
      <c r="W316" s="24" t="n"/>
      <c r="X316" s="24" t="n"/>
    </row>
    <row customHeight="1" ht="34.5" r="317" s="29">
      <c r="A317" s="95" t="inlineStr">
        <is>
          <t>成績：</t>
        </is>
      </c>
      <c r="B317" s="97">
        <f ref="B317" t="array">INDEX('A31'!J:J,21)</f>
        <v/>
      </c>
      <c r="C317" s="97" t="n"/>
      <c r="D317" s="24" t="n"/>
      <c r="E317" s="24" t="n"/>
      <c r="F317" s="24" t="n"/>
      <c r="G317" s="24" t="n"/>
      <c r="H317" s="24" t="n"/>
      <c r="I317" s="24" t="n"/>
      <c r="J317" s="24" t="n"/>
      <c r="K317" s="24" t="n"/>
      <c r="L317" s="24" t="n"/>
      <c r="M317" s="24" t="n"/>
      <c r="N317" s="24" t="n"/>
      <c r="O317" s="24" t="n"/>
      <c r="P317" s="24" t="n"/>
      <c r="Q317" s="24" t="n"/>
      <c r="R317" s="24" t="n"/>
      <c r="S317" s="24" t="n"/>
      <c r="T317" s="24" t="n"/>
      <c r="U317" s="24" t="n"/>
      <c r="V317" s="24" t="n"/>
      <c r="W317" s="24" t="n"/>
      <c r="X317" s="24" t="n"/>
    </row>
    <row customHeight="1" ht="169.5" r="318" s="29">
      <c r="A318" s="98" t="n"/>
      <c r="D318" s="24" t="n"/>
      <c r="E318" s="24" t="n"/>
      <c r="F318" s="24" t="n"/>
      <c r="G318" s="24" t="n"/>
      <c r="H318" s="24" t="n"/>
      <c r="I318" s="24" t="n"/>
      <c r="J318" s="24" t="n"/>
      <c r="K318" s="24" t="n"/>
      <c r="L318" s="24" t="n"/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</row>
    <row customHeight="1" ht="32.25" r="319" s="29">
      <c r="A319" s="99">
        <f>A303</f>
        <v/>
      </c>
      <c r="D319" s="24" t="n"/>
      <c r="E319" s="24" t="n"/>
      <c r="F319" s="24" t="n"/>
      <c r="G319" s="2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</row>
    <row customHeight="1" ht="32.25" r="320" s="29">
      <c r="A320" s="99" t="n"/>
      <c r="D320" s="24" t="n"/>
      <c r="E320" s="24" t="n"/>
      <c r="F320" s="24" t="n"/>
      <c r="G320" s="24" t="n"/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</row>
    <row customHeight="1" ht="16.5" r="321" s="29">
      <c r="A321" s="24" t="n"/>
      <c r="B321" s="24" t="n"/>
      <c r="C321" s="24" t="n"/>
      <c r="D321" s="24" t="n"/>
      <c r="E321" s="24" t="n"/>
      <c r="F321" s="24" t="n"/>
      <c r="G321" s="2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</row>
    <row customHeight="1" ht="16.5" r="322" s="29">
      <c r="A322" s="24" t="n"/>
      <c r="B322" s="24" t="n"/>
      <c r="C322" s="24" t="n"/>
      <c r="D322" s="24" t="n"/>
      <c r="E322" s="24" t="n"/>
      <c r="F322" s="24" t="n"/>
      <c r="G322" s="24" t="n"/>
      <c r="H322" s="24" t="n"/>
      <c r="I322" s="24" t="n"/>
      <c r="J322" s="24" t="n"/>
      <c r="K322" s="24" t="n"/>
      <c r="L322" s="24" t="n"/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</row>
    <row customHeight="1" ht="16.5" r="323" s="29">
      <c r="A323" s="24" t="n"/>
      <c r="B323" s="24" t="n"/>
      <c r="C323" s="24" t="n"/>
      <c r="D323" s="24" t="n"/>
      <c r="E323" s="24" t="n"/>
      <c r="F323" s="24" t="n"/>
      <c r="G323" s="24" t="n"/>
      <c r="H323" s="24" t="n"/>
      <c r="I323" s="24" t="n"/>
      <c r="J323" s="24" t="n"/>
      <c r="K323" s="24" t="n"/>
      <c r="L323" s="24" t="n"/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</row>
    <row customHeight="1" ht="16.5" r="324" s="29">
      <c r="A324" s="24" t="n"/>
      <c r="B324" s="24" t="n"/>
      <c r="C324" s="24" t="n"/>
      <c r="D324" s="24" t="n"/>
      <c r="E324" s="24" t="n"/>
      <c r="F324" s="24" t="n"/>
      <c r="G324" s="24" t="n"/>
      <c r="H324" s="24" t="n"/>
      <c r="I324" s="24" t="n"/>
      <c r="J324" s="24" t="n"/>
      <c r="K324" s="24" t="n"/>
      <c r="L324" s="24" t="n"/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</row>
    <row customHeight="1" ht="16.5" r="325" s="29">
      <c r="A325" s="24" t="n"/>
      <c r="B325" s="24" t="n"/>
      <c r="C325" s="24" t="n"/>
      <c r="D325" s="24" t="n"/>
      <c r="E325" s="24" t="n"/>
      <c r="F325" s="24" t="n"/>
      <c r="G325" s="24" t="n"/>
      <c r="H325" s="24" t="n"/>
      <c r="I325" s="24" t="n"/>
      <c r="J325" s="24" t="n"/>
      <c r="K325" s="24" t="n"/>
      <c r="L325" s="24" t="n"/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</row>
    <row customHeight="1" ht="16.5" r="326" s="29">
      <c r="A326" s="24" t="n"/>
      <c r="B326" s="24" t="n"/>
      <c r="C326" s="24" t="n"/>
      <c r="D326" s="24" t="n"/>
      <c r="E326" s="24" t="n"/>
      <c r="F326" s="24" t="n"/>
      <c r="G326" s="24" t="n"/>
      <c r="H326" s="24" t="n"/>
      <c r="I326" s="24" t="n"/>
      <c r="J326" s="24" t="n"/>
      <c r="K326" s="24" t="n"/>
      <c r="L326" s="24" t="n"/>
      <c r="M326" s="24" t="n"/>
      <c r="N326" s="24" t="n"/>
      <c r="O326" s="24" t="n"/>
      <c r="P326" s="24" t="n"/>
      <c r="Q326" s="24" t="n"/>
      <c r="R326" s="24" t="n"/>
      <c r="S326" s="24" t="n"/>
      <c r="T326" s="24" t="n"/>
      <c r="U326" s="24" t="n"/>
      <c r="V326" s="24" t="n"/>
      <c r="W326" s="24" t="n"/>
      <c r="X326" s="24" t="n"/>
    </row>
    <row customHeight="1" ht="16.5" r="327" s="29">
      <c r="A327" s="24" t="n"/>
      <c r="B327" s="24" t="n"/>
      <c r="C327" s="24" t="n"/>
      <c r="D327" s="24" t="n"/>
      <c r="E327" s="24" t="n"/>
      <c r="F327" s="24" t="n"/>
      <c r="G327" s="24" t="n"/>
      <c r="H327" s="24" t="n"/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</row>
    <row customHeight="1" ht="16.5" r="328" s="29">
      <c r="A328" s="24" t="n"/>
      <c r="B328" s="24" t="n"/>
      <c r="C328" s="24" t="n"/>
      <c r="D328" s="24" t="n"/>
      <c r="E328" s="24" t="n"/>
      <c r="F328" s="24" t="n"/>
      <c r="G328" s="24" t="n"/>
      <c r="H328" s="24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</row>
    <row customHeight="1" ht="16.5" r="329" s="29">
      <c r="A329" s="24" t="n"/>
      <c r="B329" s="24" t="n"/>
      <c r="C329" s="24" t="n"/>
      <c r="D329" s="24" t="n"/>
      <c r="E329" s="24" t="n"/>
      <c r="F329" s="24" t="n"/>
      <c r="G329" s="24" t="n"/>
      <c r="H329" s="24" t="n"/>
      <c r="I329" s="24" t="n"/>
      <c r="J329" s="24" t="n"/>
      <c r="K329" s="24" t="n"/>
      <c r="L329" s="24" t="n"/>
      <c r="M329" s="24" t="n"/>
      <c r="N329" s="24" t="n"/>
      <c r="O329" s="24" t="n"/>
      <c r="P329" s="24" t="n"/>
      <c r="Q329" s="24" t="n"/>
      <c r="R329" s="24" t="n"/>
      <c r="S329" s="24" t="n"/>
      <c r="T329" s="24" t="n"/>
      <c r="U329" s="24" t="n"/>
      <c r="V329" s="24" t="n"/>
      <c r="W329" s="24" t="n"/>
      <c r="X329" s="24" t="n"/>
    </row>
    <row customHeight="1" ht="16.5" r="330" s="29">
      <c r="A330" s="24" t="n"/>
      <c r="B330" s="24" t="n"/>
      <c r="C330" s="24" t="n"/>
      <c r="D330" s="24" t="n"/>
      <c r="E330" s="24" t="n"/>
      <c r="F330" s="24" t="n"/>
      <c r="G330" s="24" t="n"/>
      <c r="H330" s="24" t="n"/>
      <c r="I330" s="24" t="n"/>
      <c r="J330" s="24" t="n"/>
      <c r="K330" s="24" t="n"/>
      <c r="L330" s="24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</row>
    <row customHeight="1" ht="16.5" r="331" s="29">
      <c r="A331" s="24" t="n"/>
      <c r="B331" s="24" t="n"/>
      <c r="C331" s="24" t="n"/>
      <c r="D331" s="24" t="n"/>
      <c r="E331" s="24" t="n"/>
      <c r="F331" s="24" t="n"/>
      <c r="G331" s="24" t="n"/>
      <c r="H331" s="24" t="n"/>
      <c r="I331" s="24" t="n"/>
      <c r="J331" s="24" t="n"/>
      <c r="K331" s="24" t="n"/>
      <c r="L331" s="24" t="n"/>
      <c r="M331" s="24" t="n"/>
      <c r="N331" s="24" t="n"/>
      <c r="O331" s="24" t="n"/>
      <c r="P331" s="24" t="n"/>
      <c r="Q331" s="24" t="n"/>
      <c r="R331" s="24" t="n"/>
      <c r="S331" s="24" t="n"/>
      <c r="T331" s="24" t="n"/>
      <c r="U331" s="24" t="n"/>
      <c r="V331" s="24" t="n"/>
      <c r="W331" s="24" t="n"/>
      <c r="X331" s="24" t="n"/>
    </row>
    <row customHeight="1" ht="16.5" r="332" s="29">
      <c r="A332" s="24" t="n"/>
      <c r="B332" s="24" t="n"/>
      <c r="C332" s="24" t="n"/>
      <c r="D332" s="24" t="n"/>
      <c r="E332" s="24" t="n"/>
      <c r="F332" s="24" t="n"/>
      <c r="G332" s="24" t="n"/>
      <c r="H332" s="24" t="n"/>
      <c r="I332" s="24" t="n"/>
      <c r="J332" s="24" t="n"/>
      <c r="K332" s="24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</row>
    <row customHeight="1" ht="16.5" r="333" s="29">
      <c r="A333" s="24" t="n"/>
      <c r="B333" s="24" t="n"/>
      <c r="C333" s="24" t="n"/>
      <c r="D333" s="24" t="n"/>
      <c r="E333" s="24" t="n"/>
      <c r="F333" s="24" t="n"/>
      <c r="G333" s="24" t="n"/>
      <c r="H333" s="24" t="n"/>
      <c r="I333" s="24" t="n"/>
      <c r="J333" s="24" t="n"/>
      <c r="K333" s="24" t="n"/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</row>
    <row customHeight="1" ht="16.5" r="334" s="29">
      <c r="A334" s="24" t="n"/>
      <c r="B334" s="24" t="n"/>
      <c r="C334" s="24" t="n"/>
      <c r="D334" s="24" t="n"/>
      <c r="E334" s="24" t="n"/>
      <c r="F334" s="24" t="n"/>
      <c r="G334" s="24" t="n"/>
      <c r="H334" s="24" t="n"/>
      <c r="I334" s="24" t="n"/>
      <c r="J334" s="24" t="n"/>
      <c r="K334" s="24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</row>
    <row customHeight="1" ht="16.5" r="335" s="29">
      <c r="A335" s="24" t="n"/>
      <c r="B335" s="24" t="n"/>
      <c r="C335" s="24" t="n"/>
      <c r="D335" s="24" t="n"/>
      <c r="E335" s="24" t="n"/>
      <c r="F335" s="24" t="n"/>
      <c r="G335" s="24" t="n"/>
      <c r="H335" s="24" t="n"/>
      <c r="I335" s="24" t="n"/>
      <c r="J335" s="24" t="n"/>
      <c r="K335" s="24" t="n"/>
      <c r="L335" s="24" t="n"/>
      <c r="M335" s="24" t="n"/>
      <c r="N335" s="24" t="n"/>
      <c r="O335" s="24" t="n"/>
      <c r="P335" s="24" t="n"/>
      <c r="Q335" s="24" t="n"/>
      <c r="R335" s="24" t="n"/>
      <c r="S335" s="24" t="n"/>
      <c r="T335" s="24" t="n"/>
      <c r="U335" s="24" t="n"/>
      <c r="V335" s="24" t="n"/>
      <c r="W335" s="24" t="n"/>
      <c r="X335" s="24" t="n"/>
    </row>
    <row customHeight="1" ht="16.5" r="336" s="29">
      <c r="A336" s="24" t="n"/>
      <c r="B336" s="24" t="n"/>
      <c r="C336" s="24" t="n"/>
      <c r="D336" s="24" t="n"/>
      <c r="E336" s="24" t="n"/>
      <c r="F336" s="24" t="n"/>
      <c r="G336" s="24" t="n"/>
      <c r="H336" s="24" t="n"/>
      <c r="I336" s="24" t="n"/>
      <c r="J336" s="24" t="n"/>
      <c r="K336" s="24" t="n"/>
      <c r="L336" s="24" t="n"/>
      <c r="M336" s="24" t="n"/>
      <c r="N336" s="24" t="n"/>
      <c r="O336" s="24" t="n"/>
      <c r="P336" s="24" t="n"/>
      <c r="Q336" s="24" t="n"/>
      <c r="R336" s="24" t="n"/>
      <c r="S336" s="24" t="n"/>
      <c r="T336" s="24" t="n"/>
      <c r="U336" s="24" t="n"/>
      <c r="V336" s="24" t="n"/>
      <c r="W336" s="24" t="n"/>
      <c r="X336" s="24" t="n"/>
    </row>
    <row customHeight="1" ht="16.5" r="337" s="29">
      <c r="A337" s="24" t="n"/>
      <c r="B337" s="24" t="n"/>
      <c r="C337" s="24" t="n"/>
      <c r="D337" s="24" t="n"/>
      <c r="E337" s="24" t="n"/>
      <c r="F337" s="24" t="n"/>
      <c r="G337" s="24" t="n"/>
      <c r="H337" s="24" t="n"/>
      <c r="I337" s="24" t="n"/>
      <c r="J337" s="24" t="n"/>
      <c r="K337" s="24" t="n"/>
      <c r="L337" s="24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</row>
    <row customHeight="1" ht="16.5" r="338" s="29">
      <c r="A338" s="24" t="n"/>
      <c r="B338" s="24" t="n"/>
      <c r="C338" s="24" t="n"/>
      <c r="D338" s="24" t="n"/>
      <c r="E338" s="24" t="n"/>
      <c r="F338" s="24" t="n"/>
      <c r="G338" s="2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</row>
    <row customHeight="1" ht="16.5" r="339" s="29">
      <c r="A339" s="24" t="n"/>
      <c r="B339" s="24" t="n"/>
      <c r="C339" s="24" t="n"/>
      <c r="D339" s="24" t="n"/>
      <c r="E339" s="24" t="n"/>
      <c r="F339" s="24" t="n"/>
      <c r="G339" s="24" t="n"/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</row>
    <row customHeight="1" ht="16.5" r="340" s="29">
      <c r="A340" s="24" t="n"/>
      <c r="B340" s="24" t="n"/>
      <c r="C340" s="24" t="n"/>
      <c r="D340" s="24" t="n"/>
      <c r="E340" s="24" t="n"/>
      <c r="F340" s="24" t="n"/>
      <c r="G340" s="2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</row>
    <row customHeight="1" ht="16.5" r="341" s="29">
      <c r="A341" s="24" t="n"/>
      <c r="B341" s="24" t="n"/>
      <c r="C341" s="24" t="n"/>
      <c r="D341" s="24" t="n"/>
      <c r="E341" s="24" t="n"/>
      <c r="F341" s="24" t="n"/>
      <c r="G341" s="24" t="n"/>
      <c r="H341" s="24" t="n"/>
      <c r="I341" s="24" t="n"/>
      <c r="J341" s="24" t="n"/>
      <c r="K341" s="24" t="n"/>
      <c r="L341" s="24" t="n"/>
      <c r="M341" s="24" t="n"/>
      <c r="N341" s="24" t="n"/>
      <c r="O341" s="24" t="n"/>
      <c r="P341" s="24" t="n"/>
      <c r="Q341" s="24" t="n"/>
      <c r="R341" s="24" t="n"/>
      <c r="S341" s="24" t="n"/>
      <c r="T341" s="24" t="n"/>
      <c r="U341" s="24" t="n"/>
      <c r="V341" s="24" t="n"/>
      <c r="W341" s="24" t="n"/>
      <c r="X341" s="24" t="n"/>
    </row>
    <row customHeight="1" ht="16.5" r="342" s="29">
      <c r="A342" s="24" t="n"/>
      <c r="B342" s="24" t="n"/>
      <c r="C342" s="24" t="n"/>
      <c r="D342" s="24" t="n"/>
      <c r="E342" s="24" t="n"/>
      <c r="F342" s="24" t="n"/>
      <c r="G342" s="24" t="n"/>
      <c r="H342" s="24" t="n"/>
      <c r="I342" s="24" t="n"/>
      <c r="J342" s="24" t="n"/>
      <c r="K342" s="24" t="n"/>
      <c r="L342" s="24" t="n"/>
      <c r="M342" s="24" t="n"/>
      <c r="N342" s="24" t="n"/>
      <c r="O342" s="24" t="n"/>
      <c r="P342" s="24" t="n"/>
      <c r="Q342" s="24" t="n"/>
      <c r="R342" s="24" t="n"/>
      <c r="S342" s="24" t="n"/>
      <c r="T342" s="24" t="n"/>
      <c r="U342" s="24" t="n"/>
      <c r="V342" s="24" t="n"/>
      <c r="W342" s="24" t="n"/>
      <c r="X342" s="24" t="n"/>
    </row>
    <row customHeight="1" ht="16.5" r="343" s="29">
      <c r="A343" s="24" t="n"/>
      <c r="B343" s="24" t="n"/>
      <c r="C343" s="24" t="n"/>
      <c r="D343" s="24" t="n"/>
      <c r="E343" s="24" t="n"/>
      <c r="F343" s="24" t="n"/>
      <c r="G343" s="24" t="n"/>
      <c r="H343" s="24" t="n"/>
      <c r="I343" s="24" t="n"/>
      <c r="J343" s="24" t="n"/>
      <c r="K343" s="24" t="n"/>
      <c r="L343" s="24" t="n"/>
      <c r="M343" s="24" t="n"/>
      <c r="N343" s="24" t="n"/>
      <c r="O343" s="24" t="n"/>
      <c r="P343" s="24" t="n"/>
      <c r="Q343" s="24" t="n"/>
      <c r="R343" s="24" t="n"/>
      <c r="S343" s="24" t="n"/>
      <c r="T343" s="24" t="n"/>
      <c r="U343" s="24" t="n"/>
      <c r="V343" s="24" t="n"/>
      <c r="W343" s="24" t="n"/>
      <c r="X343" s="24" t="n"/>
    </row>
    <row customHeight="1" ht="16.5" r="344" s="29">
      <c r="A344" s="24" t="n"/>
      <c r="B344" s="24" t="n"/>
      <c r="C344" s="24" t="n"/>
      <c r="D344" s="24" t="n"/>
      <c r="E344" s="24" t="n"/>
      <c r="F344" s="24" t="n"/>
      <c r="G344" s="24" t="n"/>
      <c r="H344" s="24" t="n"/>
      <c r="I344" s="24" t="n"/>
      <c r="J344" s="24" t="n"/>
      <c r="K344" s="24" t="n"/>
      <c r="L344" s="24" t="n"/>
      <c r="M344" s="24" t="n"/>
      <c r="N344" s="24" t="n"/>
      <c r="O344" s="24" t="n"/>
      <c r="P344" s="24" t="n"/>
      <c r="Q344" s="24" t="n"/>
      <c r="R344" s="24" t="n"/>
      <c r="S344" s="24" t="n"/>
      <c r="T344" s="24" t="n"/>
      <c r="U344" s="24" t="n"/>
      <c r="V344" s="24" t="n"/>
      <c r="W344" s="24" t="n"/>
      <c r="X344" s="24" t="n"/>
    </row>
    <row customHeight="1" ht="16.5" r="345" s="29">
      <c r="A345" s="24" t="n"/>
      <c r="B345" s="24" t="n"/>
      <c r="C345" s="24" t="n"/>
      <c r="D345" s="24" t="n"/>
      <c r="E345" s="24" t="n"/>
      <c r="F345" s="24" t="n"/>
      <c r="G345" s="24" t="n"/>
      <c r="H345" s="24" t="n"/>
      <c r="I345" s="24" t="n"/>
      <c r="J345" s="24" t="n"/>
      <c r="K345" s="24" t="n"/>
      <c r="L345" s="24" t="n"/>
      <c r="M345" s="24" t="n"/>
      <c r="N345" s="24" t="n"/>
      <c r="O345" s="24" t="n"/>
      <c r="P345" s="24" t="n"/>
      <c r="Q345" s="24" t="n"/>
      <c r="R345" s="24" t="n"/>
      <c r="S345" s="24" t="n"/>
      <c r="T345" s="24" t="n"/>
      <c r="U345" s="24" t="n"/>
      <c r="V345" s="24" t="n"/>
      <c r="W345" s="24" t="n"/>
      <c r="X345" s="24" t="n"/>
    </row>
    <row customHeight="1" ht="16.5" r="346" s="29">
      <c r="A346" s="24" t="n"/>
      <c r="B346" s="24" t="n"/>
      <c r="C346" s="24" t="n"/>
      <c r="D346" s="24" t="n"/>
      <c r="E346" s="24" t="n"/>
      <c r="F346" s="24" t="n"/>
      <c r="G346" s="24" t="n"/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</row>
    <row customHeight="1" ht="16.5" r="347" s="29">
      <c r="A347" s="24" t="n"/>
      <c r="B347" s="24" t="n"/>
      <c r="C347" s="24" t="n"/>
      <c r="D347" s="24" t="n"/>
      <c r="E347" s="24" t="n"/>
      <c r="F347" s="24" t="n"/>
      <c r="G347" s="2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</row>
    <row customHeight="1" ht="16.5" r="348" s="29">
      <c r="A348" s="24" t="n"/>
      <c r="B348" s="24" t="n"/>
      <c r="C348" s="24" t="n"/>
      <c r="D348" s="24" t="n"/>
      <c r="E348" s="24" t="n"/>
      <c r="F348" s="24" t="n"/>
      <c r="G348" s="24" t="n"/>
      <c r="H348" s="24" t="n"/>
      <c r="I348" s="24" t="n"/>
      <c r="J348" s="24" t="n"/>
      <c r="K348" s="24" t="n"/>
      <c r="L348" s="24" t="n"/>
      <c r="M348" s="24" t="n"/>
      <c r="N348" s="24" t="n"/>
      <c r="O348" s="24" t="n"/>
      <c r="P348" s="24" t="n"/>
      <c r="Q348" s="24" t="n"/>
      <c r="R348" s="24" t="n"/>
      <c r="S348" s="24" t="n"/>
      <c r="T348" s="24" t="n"/>
      <c r="U348" s="24" t="n"/>
      <c r="V348" s="24" t="n"/>
      <c r="W348" s="24" t="n"/>
      <c r="X348" s="24" t="n"/>
    </row>
    <row customHeight="1" ht="16.5" r="349" s="29">
      <c r="A349" s="24" t="n"/>
      <c r="B349" s="24" t="n"/>
      <c r="C349" s="24" t="n"/>
      <c r="D349" s="24" t="n"/>
      <c r="E349" s="24" t="n"/>
      <c r="F349" s="24" t="n"/>
      <c r="G349" s="24" t="n"/>
      <c r="H349" s="24" t="n"/>
      <c r="I349" s="24" t="n"/>
      <c r="J349" s="24" t="n"/>
      <c r="K349" s="24" t="n"/>
      <c r="L349" s="24" t="n"/>
      <c r="M349" s="24" t="n"/>
      <c r="N349" s="24" t="n"/>
      <c r="O349" s="24" t="n"/>
      <c r="P349" s="24" t="n"/>
      <c r="Q349" s="24" t="n"/>
      <c r="R349" s="24" t="n"/>
      <c r="S349" s="24" t="n"/>
      <c r="T349" s="24" t="n"/>
      <c r="U349" s="24" t="n"/>
      <c r="V349" s="24" t="n"/>
      <c r="W349" s="24" t="n"/>
      <c r="X349" s="24" t="n"/>
    </row>
    <row customHeight="1" ht="16.5" r="350" s="29">
      <c r="A350" s="24" t="n"/>
      <c r="B350" s="24" t="n"/>
      <c r="C350" s="24" t="n"/>
      <c r="D350" s="24" t="n"/>
      <c r="E350" s="24" t="n"/>
      <c r="F350" s="24" t="n"/>
      <c r="G350" s="24" t="n"/>
      <c r="H350" s="24" t="n"/>
      <c r="I350" s="24" t="n"/>
      <c r="J350" s="24" t="n"/>
      <c r="K350" s="24" t="n"/>
      <c r="L350" s="24" t="n"/>
      <c r="M350" s="24" t="n"/>
      <c r="N350" s="24" t="n"/>
      <c r="O350" s="24" t="n"/>
      <c r="P350" s="24" t="n"/>
      <c r="Q350" s="24" t="n"/>
      <c r="R350" s="24" t="n"/>
      <c r="S350" s="24" t="n"/>
      <c r="T350" s="24" t="n"/>
      <c r="U350" s="24" t="n"/>
      <c r="V350" s="24" t="n"/>
      <c r="W350" s="24" t="n"/>
      <c r="X350" s="24" t="n"/>
    </row>
    <row customHeight="1" ht="16.5" r="351" s="29">
      <c r="A351" s="24" t="n"/>
      <c r="B351" s="24" t="n"/>
      <c r="C351" s="24" t="n"/>
      <c r="D351" s="24" t="n"/>
      <c r="E351" s="24" t="n"/>
      <c r="F351" s="24" t="n"/>
      <c r="G351" s="24" t="n"/>
      <c r="H351" s="24" t="n"/>
      <c r="I351" s="24" t="n"/>
      <c r="J351" s="24" t="n"/>
      <c r="K351" s="24" t="n"/>
      <c r="L351" s="24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</row>
    <row customHeight="1" ht="16.5" r="352" s="29">
      <c r="A352" s="24" t="n"/>
      <c r="B352" s="24" t="n"/>
      <c r="C352" s="24" t="n"/>
      <c r="D352" s="24" t="n"/>
      <c r="E352" s="24" t="n"/>
      <c r="F352" s="24" t="n"/>
      <c r="G352" s="24" t="n"/>
      <c r="H352" s="24" t="n"/>
      <c r="I352" s="24" t="n"/>
      <c r="J352" s="24" t="n"/>
      <c r="K352" s="24" t="n"/>
      <c r="L352" s="24" t="n"/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</row>
    <row customHeight="1" ht="16.5" r="353" s="29">
      <c r="A353" s="24" t="n"/>
      <c r="B353" s="24" t="n"/>
      <c r="C353" s="24" t="n"/>
      <c r="D353" s="24" t="n"/>
      <c r="E353" s="24" t="n"/>
      <c r="F353" s="24" t="n"/>
      <c r="G353" s="24" t="n"/>
      <c r="H353" s="24" t="n"/>
      <c r="I353" s="24" t="n"/>
      <c r="J353" s="24" t="n"/>
      <c r="K353" s="24" t="n"/>
      <c r="L353" s="24" t="n"/>
      <c r="M353" s="24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</row>
    <row customHeight="1" ht="16.5" r="354" s="29">
      <c r="A354" s="24" t="n"/>
      <c r="B354" s="24" t="n"/>
      <c r="C354" s="24" t="n"/>
      <c r="D354" s="24" t="n"/>
      <c r="E354" s="24" t="n"/>
      <c r="F354" s="24" t="n"/>
      <c r="G354" s="24" t="n"/>
      <c r="H354" s="24" t="n"/>
      <c r="I354" s="24" t="n"/>
      <c r="J354" s="24" t="n"/>
      <c r="K354" s="24" t="n"/>
      <c r="L354" s="24" t="n"/>
      <c r="M354" s="24" t="n"/>
      <c r="N354" s="24" t="n"/>
      <c r="O354" s="24" t="n"/>
      <c r="P354" s="24" t="n"/>
      <c r="Q354" s="24" t="n"/>
      <c r="R354" s="24" t="n"/>
      <c r="S354" s="24" t="n"/>
      <c r="T354" s="24" t="n"/>
      <c r="U354" s="24" t="n"/>
      <c r="V354" s="24" t="n"/>
      <c r="W354" s="24" t="n"/>
      <c r="X354" s="24" t="n"/>
    </row>
    <row customHeight="1" ht="16.5" r="355" s="29">
      <c r="A355" s="24" t="n"/>
      <c r="B355" s="24" t="n"/>
      <c r="C355" s="24" t="n"/>
      <c r="D355" s="24" t="n"/>
      <c r="E355" s="24" t="n"/>
      <c r="F355" s="24" t="n"/>
      <c r="G355" s="24" t="n"/>
      <c r="H355" s="24" t="n"/>
      <c r="I355" s="24" t="n"/>
      <c r="J355" s="24" t="n"/>
      <c r="K355" s="24" t="n"/>
      <c r="L355" s="24" t="n"/>
      <c r="M355" s="24" t="n"/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4" t="n"/>
      <c r="W355" s="24" t="n"/>
      <c r="X355" s="24" t="n"/>
    </row>
    <row customHeight="1" ht="16.5" r="356" s="29">
      <c r="A356" s="24" t="n"/>
      <c r="B356" s="24" t="n"/>
      <c r="C356" s="24" t="n"/>
      <c r="D356" s="24" t="n"/>
      <c r="E356" s="24" t="n"/>
      <c r="F356" s="24" t="n"/>
      <c r="G356" s="24" t="n"/>
      <c r="H356" s="24" t="n"/>
      <c r="I356" s="24" t="n"/>
      <c r="J356" s="24" t="n"/>
      <c r="K356" s="24" t="n"/>
      <c r="L356" s="24" t="n"/>
      <c r="M356" s="24" t="n"/>
      <c r="N356" s="24" t="n"/>
      <c r="O356" s="24" t="n"/>
      <c r="P356" s="24" t="n"/>
      <c r="Q356" s="24" t="n"/>
      <c r="R356" s="24" t="n"/>
      <c r="S356" s="24" t="n"/>
      <c r="T356" s="24" t="n"/>
      <c r="U356" s="24" t="n"/>
      <c r="V356" s="24" t="n"/>
      <c r="W356" s="24" t="n"/>
      <c r="X356" s="24" t="n"/>
    </row>
    <row customHeight="1" ht="16.5" r="357" s="29">
      <c r="A357" s="24" t="n"/>
      <c r="B357" s="24" t="n"/>
      <c r="C357" s="24" t="n"/>
      <c r="D357" s="24" t="n"/>
      <c r="E357" s="24" t="n"/>
      <c r="F357" s="24" t="n"/>
      <c r="G357" s="2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</row>
    <row customHeight="1" ht="16.5" r="358" s="29">
      <c r="A358" s="24" t="n"/>
      <c r="B358" s="24" t="n"/>
      <c r="C358" s="24" t="n"/>
      <c r="D358" s="24" t="n"/>
      <c r="E358" s="24" t="n"/>
      <c r="F358" s="24" t="n"/>
      <c r="G358" s="24" t="n"/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</row>
    <row customHeight="1" ht="16.5" r="359" s="29">
      <c r="A359" s="24" t="n"/>
      <c r="B359" s="24" t="n"/>
      <c r="C359" s="24" t="n"/>
      <c r="D359" s="24" t="n"/>
      <c r="E359" s="24" t="n"/>
      <c r="F359" s="24" t="n"/>
      <c r="G359" s="2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</row>
    <row customHeight="1" ht="16.5" r="360" s="29">
      <c r="A360" s="24" t="n"/>
      <c r="B360" s="24" t="n"/>
      <c r="C360" s="24" t="n"/>
      <c r="D360" s="24" t="n"/>
      <c r="E360" s="24" t="n"/>
      <c r="F360" s="24" t="n"/>
      <c r="G360" s="24" t="n"/>
      <c r="H360" s="24" t="n"/>
      <c r="I360" s="24" t="n"/>
      <c r="J360" s="24" t="n"/>
      <c r="K360" s="24" t="n"/>
      <c r="L360" s="24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4" t="n"/>
      <c r="W360" s="24" t="n"/>
      <c r="X360" s="24" t="n"/>
    </row>
    <row customHeight="1" ht="16.5" r="361" s="29">
      <c r="A361" s="24" t="n"/>
      <c r="B361" s="24" t="n"/>
      <c r="C361" s="24" t="n"/>
      <c r="D361" s="24" t="n"/>
      <c r="E361" s="24" t="n"/>
      <c r="F361" s="24" t="n"/>
      <c r="G361" s="24" t="n"/>
      <c r="H361" s="24" t="n"/>
      <c r="I361" s="24" t="n"/>
      <c r="J361" s="24" t="n"/>
      <c r="K361" s="24" t="n"/>
      <c r="L361" s="24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4" t="n"/>
      <c r="X361" s="24" t="n"/>
    </row>
    <row customHeight="1" ht="16.5" r="362" s="29">
      <c r="A362" s="24" t="n"/>
      <c r="B362" s="24" t="n"/>
      <c r="C362" s="24" t="n"/>
      <c r="D362" s="24" t="n"/>
      <c r="E362" s="24" t="n"/>
      <c r="F362" s="24" t="n"/>
      <c r="G362" s="24" t="n"/>
      <c r="H362" s="24" t="n"/>
      <c r="I362" s="24" t="n"/>
      <c r="J362" s="24" t="n"/>
      <c r="K362" s="24" t="n"/>
      <c r="L362" s="24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</row>
    <row customHeight="1" ht="16.5" r="363" s="29">
      <c r="A363" s="24" t="n"/>
      <c r="B363" s="24" t="n"/>
      <c r="C363" s="24" t="n"/>
      <c r="D363" s="24" t="n"/>
      <c r="E363" s="24" t="n"/>
      <c r="F363" s="24" t="n"/>
      <c r="G363" s="24" t="n"/>
      <c r="H363" s="24" t="n"/>
      <c r="I363" s="24" t="n"/>
      <c r="J363" s="24" t="n"/>
      <c r="K363" s="24" t="n"/>
      <c r="L363" s="24" t="n"/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</row>
    <row customHeight="1" ht="16.5" r="364" s="29">
      <c r="A364" s="24" t="n"/>
      <c r="B364" s="24" t="n"/>
      <c r="C364" s="24" t="n"/>
      <c r="D364" s="24" t="n"/>
      <c r="E364" s="24" t="n"/>
      <c r="F364" s="24" t="n"/>
      <c r="G364" s="24" t="n"/>
      <c r="H364" s="24" t="n"/>
      <c r="I364" s="24" t="n"/>
      <c r="J364" s="24" t="n"/>
      <c r="K364" s="24" t="n"/>
      <c r="L364" s="24" t="n"/>
      <c r="M364" s="24" t="n"/>
      <c r="N364" s="24" t="n"/>
      <c r="O364" s="24" t="n"/>
      <c r="P364" s="24" t="n"/>
      <c r="Q364" s="24" t="n"/>
      <c r="R364" s="24" t="n"/>
      <c r="S364" s="24" t="n"/>
      <c r="T364" s="24" t="n"/>
      <c r="U364" s="24" t="n"/>
      <c r="V364" s="24" t="n"/>
      <c r="W364" s="24" t="n"/>
      <c r="X364" s="24" t="n"/>
    </row>
    <row customHeight="1" ht="16.5" r="365" s="29">
      <c r="A365" s="24" t="n"/>
      <c r="B365" s="24" t="n"/>
      <c r="C365" s="24" t="n"/>
      <c r="D365" s="24" t="n"/>
      <c r="E365" s="24" t="n"/>
      <c r="F365" s="24" t="n"/>
      <c r="G365" s="24" t="n"/>
      <c r="H365" s="24" t="n"/>
      <c r="I365" s="24" t="n"/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</row>
    <row customHeight="1" ht="16.5" r="366" s="29">
      <c r="A366" s="24" t="n"/>
      <c r="B366" s="24" t="n"/>
      <c r="C366" s="24" t="n"/>
      <c r="D366" s="24" t="n"/>
      <c r="E366" s="24" t="n"/>
      <c r="F366" s="24" t="n"/>
      <c r="G366" s="24" t="n"/>
      <c r="H366" s="24" t="n"/>
      <c r="I366" s="24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</row>
    <row customHeight="1" ht="16.5" r="367" s="29">
      <c r="A367" s="24" t="n"/>
      <c r="B367" s="24" t="n"/>
      <c r="C367" s="24" t="n"/>
      <c r="D367" s="24" t="n"/>
      <c r="E367" s="24" t="n"/>
      <c r="F367" s="24" t="n"/>
      <c r="G367" s="24" t="n"/>
      <c r="H367" s="24" t="n"/>
      <c r="I367" s="24" t="n"/>
      <c r="J367" s="24" t="n"/>
      <c r="K367" s="24" t="n"/>
      <c r="L367" s="24" t="n"/>
      <c r="M367" s="24" t="n"/>
      <c r="N367" s="24" t="n"/>
      <c r="O367" s="24" t="n"/>
      <c r="P367" s="24" t="n"/>
      <c r="Q367" s="24" t="n"/>
      <c r="R367" s="24" t="n"/>
      <c r="S367" s="24" t="n"/>
      <c r="T367" s="24" t="n"/>
      <c r="U367" s="24" t="n"/>
      <c r="V367" s="24" t="n"/>
      <c r="W367" s="24" t="n"/>
      <c r="X367" s="24" t="n"/>
    </row>
    <row customHeight="1" ht="16.5" r="368" s="29">
      <c r="A368" s="24" t="n"/>
      <c r="B368" s="24" t="n"/>
      <c r="C368" s="24" t="n"/>
      <c r="D368" s="24" t="n"/>
      <c r="E368" s="24" t="n"/>
      <c r="F368" s="24" t="n"/>
      <c r="G368" s="24" t="n"/>
      <c r="H368" s="24" t="n"/>
      <c r="I368" s="24" t="n"/>
      <c r="J368" s="24" t="n"/>
      <c r="K368" s="24" t="n"/>
      <c r="L368" s="24" t="n"/>
      <c r="M368" s="24" t="n"/>
      <c r="N368" s="24" t="n"/>
      <c r="O368" s="24" t="n"/>
      <c r="P368" s="24" t="n"/>
      <c r="Q368" s="24" t="n"/>
      <c r="R368" s="24" t="n"/>
      <c r="S368" s="24" t="n"/>
      <c r="T368" s="24" t="n"/>
      <c r="U368" s="24" t="n"/>
      <c r="V368" s="24" t="n"/>
      <c r="W368" s="24" t="n"/>
      <c r="X368" s="24" t="n"/>
    </row>
    <row customHeight="1" ht="16.5" r="369" s="29">
      <c r="A369" s="24" t="n"/>
      <c r="B369" s="24" t="n"/>
      <c r="C369" s="24" t="n"/>
      <c r="D369" s="24" t="n"/>
      <c r="E369" s="24" t="n"/>
      <c r="F369" s="24" t="n"/>
      <c r="G369" s="24" t="n"/>
      <c r="H369" s="24" t="n"/>
      <c r="I369" s="24" t="n"/>
      <c r="J369" s="24" t="n"/>
      <c r="K369" s="24" t="n"/>
      <c r="L369" s="24" t="n"/>
      <c r="M369" s="24" t="n"/>
      <c r="N369" s="24" t="n"/>
      <c r="O369" s="24" t="n"/>
      <c r="P369" s="24" t="n"/>
      <c r="Q369" s="24" t="n"/>
      <c r="R369" s="24" t="n"/>
      <c r="S369" s="24" t="n"/>
      <c r="T369" s="24" t="n"/>
      <c r="U369" s="24" t="n"/>
      <c r="V369" s="24" t="n"/>
      <c r="W369" s="24" t="n"/>
      <c r="X369" s="24" t="n"/>
    </row>
    <row customHeight="1" ht="16.5" r="370" s="29">
      <c r="A370" s="24" t="n"/>
      <c r="B370" s="24" t="n"/>
      <c r="C370" s="24" t="n"/>
      <c r="D370" s="24" t="n"/>
      <c r="E370" s="24" t="n"/>
      <c r="F370" s="24" t="n"/>
      <c r="G370" s="24" t="n"/>
      <c r="H370" s="24" t="n"/>
      <c r="I370" s="24" t="n"/>
      <c r="J370" s="24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</row>
    <row customHeight="1" ht="16.5" r="371" s="29">
      <c r="A371" s="24" t="n"/>
      <c r="B371" s="24" t="n"/>
      <c r="C371" s="24" t="n"/>
      <c r="D371" s="24" t="n"/>
      <c r="E371" s="24" t="n"/>
      <c r="F371" s="24" t="n"/>
      <c r="G371" s="24" t="n"/>
      <c r="H371" s="24" t="n"/>
      <c r="I371" s="24" t="n"/>
      <c r="J371" s="24" t="n"/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</row>
    <row customHeight="1" ht="16.5" r="372" s="29">
      <c r="A372" s="24" t="n"/>
      <c r="B372" s="24" t="n"/>
      <c r="C372" s="24" t="n"/>
      <c r="D372" s="24" t="n"/>
      <c r="E372" s="24" t="n"/>
      <c r="F372" s="24" t="n"/>
      <c r="G372" s="24" t="n"/>
      <c r="H372" s="24" t="n"/>
      <c r="I372" s="24" t="n"/>
      <c r="J372" s="24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</row>
    <row customHeight="1" ht="16.5" r="373" s="29">
      <c r="A373" s="24" t="n"/>
      <c r="B373" s="24" t="n"/>
      <c r="C373" s="24" t="n"/>
      <c r="D373" s="24" t="n"/>
      <c r="E373" s="24" t="n"/>
      <c r="F373" s="24" t="n"/>
      <c r="G373" s="24" t="n"/>
      <c r="H373" s="24" t="n"/>
      <c r="I373" s="24" t="n"/>
      <c r="J373" s="24" t="n"/>
      <c r="K373" s="24" t="n"/>
      <c r="L373" s="24" t="n"/>
      <c r="M373" s="24" t="n"/>
      <c r="N373" s="24" t="n"/>
      <c r="O373" s="24" t="n"/>
      <c r="P373" s="24" t="n"/>
      <c r="Q373" s="24" t="n"/>
      <c r="R373" s="24" t="n"/>
      <c r="S373" s="24" t="n"/>
      <c r="T373" s="24" t="n"/>
      <c r="U373" s="24" t="n"/>
      <c r="V373" s="24" t="n"/>
      <c r="W373" s="24" t="n"/>
      <c r="X373" s="24" t="n"/>
    </row>
    <row customHeight="1" ht="16.5" r="374" s="29">
      <c r="A374" s="24" t="n"/>
      <c r="B374" s="24" t="n"/>
      <c r="C374" s="24" t="n"/>
      <c r="D374" s="24" t="n"/>
      <c r="E374" s="24" t="n"/>
      <c r="F374" s="24" t="n"/>
      <c r="G374" s="24" t="n"/>
      <c r="H374" s="24" t="n"/>
      <c r="I374" s="24" t="n"/>
      <c r="J374" s="24" t="n"/>
      <c r="K374" s="24" t="n"/>
      <c r="L374" s="24" t="n"/>
      <c r="M374" s="24" t="n"/>
      <c r="N374" s="24" t="n"/>
      <c r="O374" s="24" t="n"/>
      <c r="P374" s="24" t="n"/>
      <c r="Q374" s="24" t="n"/>
      <c r="R374" s="24" t="n"/>
      <c r="S374" s="24" t="n"/>
      <c r="T374" s="24" t="n"/>
      <c r="U374" s="24" t="n"/>
      <c r="V374" s="24" t="n"/>
      <c r="W374" s="24" t="n"/>
      <c r="X374" s="24" t="n"/>
    </row>
    <row customHeight="1" ht="16.5" r="375" s="29">
      <c r="A375" s="24" t="n"/>
      <c r="B375" s="24" t="n"/>
      <c r="C375" s="24" t="n"/>
      <c r="D375" s="24" t="n"/>
      <c r="E375" s="24" t="n"/>
      <c r="F375" s="24" t="n"/>
      <c r="G375" s="24" t="n"/>
      <c r="H375" s="24" t="n"/>
      <c r="I375" s="24" t="n"/>
      <c r="J375" s="24" t="n"/>
      <c r="K375" s="24" t="n"/>
      <c r="L375" s="24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</row>
    <row customHeight="1" ht="16.5" r="376" s="29">
      <c r="A376" s="24" t="n"/>
      <c r="B376" s="24" t="n"/>
      <c r="C376" s="24" t="n"/>
      <c r="D376" s="24" t="n"/>
      <c r="E376" s="24" t="n"/>
      <c r="F376" s="24" t="n"/>
      <c r="G376" s="2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</row>
    <row customHeight="1" ht="16.5" r="377" s="29">
      <c r="A377" s="24" t="n"/>
      <c r="B377" s="24" t="n"/>
      <c r="C377" s="24" t="n"/>
      <c r="D377" s="24" t="n"/>
      <c r="E377" s="24" t="n"/>
      <c r="F377" s="24" t="n"/>
      <c r="G377" s="24" t="n"/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</row>
    <row customHeight="1" ht="16.5" r="378" s="29">
      <c r="A378" s="24" t="n"/>
      <c r="B378" s="24" t="n"/>
      <c r="C378" s="24" t="n"/>
      <c r="D378" s="24" t="n"/>
      <c r="E378" s="24" t="n"/>
      <c r="F378" s="24" t="n"/>
      <c r="G378" s="2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</row>
    <row customHeight="1" ht="16.5" r="379" s="29">
      <c r="A379" s="24" t="n"/>
      <c r="B379" s="24" t="n"/>
      <c r="C379" s="24" t="n"/>
      <c r="D379" s="24" t="n"/>
      <c r="E379" s="24" t="n"/>
      <c r="F379" s="24" t="n"/>
      <c r="G379" s="24" t="n"/>
      <c r="H379" s="24" t="n"/>
      <c r="I379" s="24" t="n"/>
      <c r="J379" s="24" t="n"/>
      <c r="K379" s="24" t="n"/>
      <c r="L379" s="24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</row>
    <row customHeight="1" ht="16.5" r="380" s="29">
      <c r="A380" s="24" t="n"/>
      <c r="B380" s="24" t="n"/>
      <c r="C380" s="24" t="n"/>
      <c r="D380" s="24" t="n"/>
      <c r="E380" s="24" t="n"/>
      <c r="F380" s="24" t="n"/>
      <c r="G380" s="24" t="n"/>
      <c r="H380" s="24" t="n"/>
      <c r="I380" s="24" t="n"/>
      <c r="J380" s="24" t="n"/>
      <c r="K380" s="24" t="n"/>
      <c r="L380" s="24" t="n"/>
      <c r="M380" s="24" t="n"/>
      <c r="N380" s="24" t="n"/>
      <c r="O380" s="24" t="n"/>
      <c r="P380" s="24" t="n"/>
      <c r="Q380" s="24" t="n"/>
      <c r="R380" s="24" t="n"/>
      <c r="S380" s="24" t="n"/>
      <c r="T380" s="24" t="n"/>
      <c r="U380" s="24" t="n"/>
      <c r="V380" s="24" t="n"/>
      <c r="W380" s="24" t="n"/>
      <c r="X380" s="24" t="n"/>
    </row>
    <row customHeight="1" ht="16.5" r="381" s="29">
      <c r="A381" s="24" t="n"/>
      <c r="B381" s="24" t="n"/>
      <c r="C381" s="24" t="n"/>
      <c r="D381" s="24" t="n"/>
      <c r="E381" s="24" t="n"/>
      <c r="F381" s="24" t="n"/>
      <c r="G381" s="24" t="n"/>
      <c r="H381" s="24" t="n"/>
      <c r="I381" s="24" t="n"/>
      <c r="J381" s="24" t="n"/>
      <c r="K381" s="24" t="n"/>
      <c r="L381" s="24" t="n"/>
      <c r="M381" s="24" t="n"/>
      <c r="N381" s="24" t="n"/>
      <c r="O381" s="24" t="n"/>
      <c r="P381" s="24" t="n"/>
      <c r="Q381" s="24" t="n"/>
      <c r="R381" s="24" t="n"/>
      <c r="S381" s="24" t="n"/>
      <c r="T381" s="24" t="n"/>
      <c r="U381" s="24" t="n"/>
      <c r="V381" s="24" t="n"/>
      <c r="W381" s="24" t="n"/>
      <c r="X381" s="24" t="n"/>
    </row>
    <row customHeight="1" ht="16.5" r="382" s="29">
      <c r="A382" s="24" t="n"/>
      <c r="B382" s="24" t="n"/>
      <c r="C382" s="24" t="n"/>
      <c r="D382" s="24" t="n"/>
      <c r="E382" s="24" t="n"/>
      <c r="F382" s="24" t="n"/>
      <c r="G382" s="24" t="n"/>
      <c r="H382" s="24" t="n"/>
      <c r="I382" s="24" t="n"/>
      <c r="J382" s="24" t="n"/>
      <c r="K382" s="24" t="n"/>
      <c r="L382" s="24" t="n"/>
      <c r="M382" s="24" t="n"/>
      <c r="N382" s="24" t="n"/>
      <c r="O382" s="24" t="n"/>
      <c r="P382" s="24" t="n"/>
      <c r="Q382" s="24" t="n"/>
      <c r="R382" s="24" t="n"/>
      <c r="S382" s="24" t="n"/>
      <c r="T382" s="24" t="n"/>
      <c r="U382" s="24" t="n"/>
      <c r="V382" s="24" t="n"/>
      <c r="W382" s="24" t="n"/>
      <c r="X382" s="24" t="n"/>
    </row>
    <row customHeight="1" ht="16.5" r="383" s="29">
      <c r="A383" s="24" t="n"/>
      <c r="B383" s="24" t="n"/>
      <c r="C383" s="24" t="n"/>
      <c r="D383" s="24" t="n"/>
      <c r="E383" s="24" t="n"/>
      <c r="F383" s="24" t="n"/>
      <c r="G383" s="24" t="n"/>
      <c r="H383" s="24" t="n"/>
      <c r="I383" s="24" t="n"/>
      <c r="J383" s="24" t="n"/>
      <c r="K383" s="24" t="n"/>
      <c r="L383" s="24" t="n"/>
      <c r="M383" s="24" t="n"/>
      <c r="N383" s="24" t="n"/>
      <c r="O383" s="24" t="n"/>
      <c r="P383" s="24" t="n"/>
      <c r="Q383" s="24" t="n"/>
      <c r="R383" s="24" t="n"/>
      <c r="S383" s="24" t="n"/>
      <c r="T383" s="24" t="n"/>
      <c r="U383" s="24" t="n"/>
      <c r="V383" s="24" t="n"/>
      <c r="W383" s="24" t="n"/>
      <c r="X383" s="24" t="n"/>
    </row>
    <row customHeight="1" ht="16.5" r="384" s="29">
      <c r="A384" s="24" t="n"/>
      <c r="B384" s="24" t="n"/>
      <c r="C384" s="24" t="n"/>
      <c r="D384" s="24" t="n"/>
      <c r="E384" s="24" t="n"/>
      <c r="F384" s="24" t="n"/>
      <c r="G384" s="24" t="n"/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</row>
    <row customHeight="1" ht="16.5" r="385" s="29">
      <c r="A385" s="24" t="n"/>
      <c r="B385" s="24" t="n"/>
      <c r="C385" s="24" t="n"/>
      <c r="D385" s="24" t="n"/>
      <c r="E385" s="24" t="n"/>
      <c r="F385" s="24" t="n"/>
      <c r="G385" s="2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</row>
    <row customHeight="1" ht="16.5" r="386" s="29">
      <c r="A386" s="24" t="n"/>
      <c r="B386" s="24" t="n"/>
      <c r="C386" s="24" t="n"/>
      <c r="D386" s="24" t="n"/>
      <c r="E386" s="24" t="n"/>
      <c r="F386" s="24" t="n"/>
      <c r="G386" s="24" t="n"/>
      <c r="H386" s="24" t="n"/>
      <c r="I386" s="24" t="n"/>
      <c r="J386" s="24" t="n"/>
      <c r="K386" s="24" t="n"/>
      <c r="L386" s="24" t="n"/>
      <c r="M386" s="24" t="n"/>
      <c r="N386" s="24" t="n"/>
      <c r="O386" s="24" t="n"/>
      <c r="P386" s="24" t="n"/>
      <c r="Q386" s="24" t="n"/>
      <c r="R386" s="24" t="n"/>
      <c r="S386" s="24" t="n"/>
      <c r="T386" s="24" t="n"/>
      <c r="U386" s="24" t="n"/>
      <c r="V386" s="24" t="n"/>
      <c r="W386" s="24" t="n"/>
      <c r="X386" s="24" t="n"/>
    </row>
    <row customHeight="1" ht="16.5" r="387" s="29">
      <c r="A387" s="24" t="n"/>
      <c r="B387" s="24" t="n"/>
      <c r="C387" s="24" t="n"/>
      <c r="D387" s="24" t="n"/>
      <c r="E387" s="24" t="n"/>
      <c r="F387" s="24" t="n"/>
      <c r="G387" s="24" t="n"/>
      <c r="H387" s="24" t="n"/>
      <c r="I387" s="24" t="n"/>
      <c r="J387" s="24" t="n"/>
      <c r="K387" s="24" t="n"/>
      <c r="L387" s="24" t="n"/>
      <c r="M387" s="24" t="n"/>
      <c r="N387" s="24" t="n"/>
      <c r="O387" s="24" t="n"/>
      <c r="P387" s="24" t="n"/>
      <c r="Q387" s="24" t="n"/>
      <c r="R387" s="24" t="n"/>
      <c r="S387" s="24" t="n"/>
      <c r="T387" s="24" t="n"/>
      <c r="U387" s="24" t="n"/>
      <c r="V387" s="24" t="n"/>
      <c r="W387" s="24" t="n"/>
      <c r="X387" s="24" t="n"/>
    </row>
    <row customHeight="1" ht="16.5" r="388" s="29">
      <c r="A388" s="24" t="n"/>
      <c r="B388" s="24" t="n"/>
      <c r="C388" s="24" t="n"/>
      <c r="D388" s="24" t="n"/>
      <c r="E388" s="24" t="n"/>
      <c r="F388" s="24" t="n"/>
      <c r="G388" s="24" t="n"/>
      <c r="H388" s="24" t="n"/>
      <c r="I388" s="24" t="n"/>
      <c r="J388" s="24" t="n"/>
      <c r="K388" s="24" t="n"/>
      <c r="L388" s="24" t="n"/>
      <c r="M388" s="24" t="n"/>
      <c r="N388" s="24" t="n"/>
      <c r="O388" s="24" t="n"/>
      <c r="P388" s="24" t="n"/>
      <c r="Q388" s="24" t="n"/>
      <c r="R388" s="24" t="n"/>
      <c r="S388" s="24" t="n"/>
      <c r="T388" s="24" t="n"/>
      <c r="U388" s="24" t="n"/>
      <c r="V388" s="24" t="n"/>
      <c r="W388" s="24" t="n"/>
      <c r="X388" s="24" t="n"/>
    </row>
    <row customHeight="1" ht="16.5" r="389" s="29">
      <c r="A389" s="24" t="n"/>
      <c r="B389" s="24" t="n"/>
      <c r="C389" s="24" t="n"/>
      <c r="D389" s="24" t="n"/>
      <c r="E389" s="24" t="n"/>
      <c r="F389" s="24" t="n"/>
      <c r="G389" s="24" t="n"/>
      <c r="H389" s="24" t="n"/>
      <c r="I389" s="24" t="n"/>
      <c r="J389" s="24" t="n"/>
      <c r="K389" s="24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</row>
    <row customHeight="1" ht="16.5" r="390" s="29">
      <c r="A390" s="24" t="n"/>
      <c r="B390" s="24" t="n"/>
      <c r="C390" s="24" t="n"/>
      <c r="D390" s="24" t="n"/>
      <c r="E390" s="24" t="n"/>
      <c r="F390" s="24" t="n"/>
      <c r="G390" s="24" t="n"/>
      <c r="H390" s="24" t="n"/>
      <c r="I390" s="24" t="n"/>
      <c r="J390" s="24" t="n"/>
      <c r="K390" s="24" t="n"/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</row>
    <row customHeight="1" ht="16.5" r="391" s="29">
      <c r="A391" s="24" t="n"/>
      <c r="B391" s="24" t="n"/>
      <c r="C391" s="24" t="n"/>
      <c r="D391" s="24" t="n"/>
      <c r="E391" s="24" t="n"/>
      <c r="F391" s="24" t="n"/>
      <c r="G391" s="24" t="n"/>
      <c r="H391" s="24" t="n"/>
      <c r="I391" s="24" t="n"/>
      <c r="J391" s="24" t="n"/>
      <c r="K391" s="24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</row>
    <row customHeight="1" ht="16.5" r="392" s="29">
      <c r="A392" s="24" t="n"/>
      <c r="B392" s="24" t="n"/>
      <c r="C392" s="24" t="n"/>
      <c r="D392" s="24" t="n"/>
      <c r="E392" s="24" t="n"/>
      <c r="F392" s="24" t="n"/>
      <c r="G392" s="24" t="n"/>
      <c r="H392" s="24" t="n"/>
      <c r="I392" s="24" t="n"/>
      <c r="J392" s="24" t="n"/>
      <c r="K392" s="24" t="n"/>
      <c r="L392" s="24" t="n"/>
      <c r="M392" s="24" t="n"/>
      <c r="N392" s="24" t="n"/>
      <c r="O392" s="24" t="n"/>
      <c r="P392" s="24" t="n"/>
      <c r="Q392" s="24" t="n"/>
      <c r="R392" s="24" t="n"/>
      <c r="S392" s="24" t="n"/>
      <c r="T392" s="24" t="n"/>
      <c r="U392" s="24" t="n"/>
      <c r="V392" s="24" t="n"/>
      <c r="W392" s="24" t="n"/>
      <c r="X392" s="24" t="n"/>
    </row>
    <row customHeight="1" ht="16.5" r="393" s="29">
      <c r="A393" s="24" t="n"/>
      <c r="B393" s="24" t="n"/>
      <c r="C393" s="24" t="n"/>
      <c r="D393" s="24" t="n"/>
      <c r="E393" s="24" t="n"/>
      <c r="F393" s="24" t="n"/>
      <c r="G393" s="24" t="n"/>
      <c r="H393" s="24" t="n"/>
      <c r="I393" s="24" t="n"/>
      <c r="J393" s="24" t="n"/>
      <c r="K393" s="24" t="n"/>
      <c r="L393" s="24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</row>
    <row customHeight="1" ht="16.5" r="394" s="29">
      <c r="A394" s="24" t="n"/>
      <c r="B394" s="24" t="n"/>
      <c r="C394" s="24" t="n"/>
      <c r="D394" s="24" t="n"/>
      <c r="E394" s="24" t="n"/>
      <c r="F394" s="24" t="n"/>
      <c r="G394" s="24" t="n"/>
      <c r="H394" s="24" t="n"/>
      <c r="I394" s="24" t="n"/>
      <c r="J394" s="24" t="n"/>
      <c r="K394" s="24" t="n"/>
      <c r="L394" s="24" t="n"/>
      <c r="M394" s="24" t="n"/>
      <c r="N394" s="24" t="n"/>
      <c r="O394" s="24" t="n"/>
      <c r="P394" s="24" t="n"/>
      <c r="Q394" s="24" t="n"/>
      <c r="R394" s="24" t="n"/>
      <c r="S394" s="24" t="n"/>
      <c r="T394" s="24" t="n"/>
      <c r="U394" s="24" t="n"/>
      <c r="V394" s="24" t="n"/>
      <c r="W394" s="24" t="n"/>
      <c r="X394" s="24" t="n"/>
    </row>
    <row customHeight="1" ht="16.5" r="395" s="29">
      <c r="A395" s="24" t="n"/>
      <c r="B395" s="24" t="n"/>
      <c r="C395" s="24" t="n"/>
      <c r="D395" s="24" t="n"/>
      <c r="E395" s="24" t="n"/>
      <c r="F395" s="24" t="n"/>
      <c r="G395" s="2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</row>
    <row customHeight="1" ht="16.5" r="396" s="29">
      <c r="A396" s="24" t="n"/>
      <c r="B396" s="24" t="n"/>
      <c r="C396" s="24" t="n"/>
      <c r="D396" s="24" t="n"/>
      <c r="E396" s="24" t="n"/>
      <c r="F396" s="24" t="n"/>
      <c r="G396" s="24" t="n"/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</row>
    <row customHeight="1" ht="16.5" r="397" s="29">
      <c r="A397" s="24" t="n"/>
      <c r="B397" s="24" t="n"/>
      <c r="C397" s="24" t="n"/>
      <c r="D397" s="24" t="n"/>
      <c r="E397" s="24" t="n"/>
      <c r="F397" s="24" t="n"/>
      <c r="G397" s="2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</row>
    <row customHeight="1" ht="16.5" r="398" s="29">
      <c r="A398" s="24" t="n"/>
      <c r="B398" s="24" t="n"/>
      <c r="C398" s="24" t="n"/>
      <c r="D398" s="24" t="n"/>
      <c r="E398" s="24" t="n"/>
      <c r="F398" s="24" t="n"/>
      <c r="G398" s="24" t="n"/>
      <c r="H398" s="24" t="n"/>
      <c r="I398" s="24" t="n"/>
      <c r="J398" s="24" t="n"/>
      <c r="K398" s="24" t="n"/>
      <c r="L398" s="24" t="n"/>
      <c r="M398" s="24" t="n"/>
      <c r="N398" s="24" t="n"/>
      <c r="O398" s="24" t="n"/>
      <c r="P398" s="24" t="n"/>
      <c r="Q398" s="24" t="n"/>
      <c r="R398" s="24" t="n"/>
      <c r="S398" s="24" t="n"/>
      <c r="T398" s="24" t="n"/>
      <c r="U398" s="24" t="n"/>
      <c r="V398" s="24" t="n"/>
      <c r="W398" s="24" t="n"/>
      <c r="X398" s="24" t="n"/>
    </row>
    <row customHeight="1" ht="16.5" r="399" s="29">
      <c r="A399" s="24" t="n"/>
      <c r="B399" s="24" t="n"/>
      <c r="C399" s="24" t="n"/>
      <c r="D399" s="24" t="n"/>
      <c r="E399" s="24" t="n"/>
      <c r="F399" s="24" t="n"/>
      <c r="G399" s="24" t="n"/>
      <c r="H399" s="24" t="n"/>
      <c r="I399" s="24" t="n"/>
      <c r="J399" s="24" t="n"/>
      <c r="K399" s="24" t="n"/>
      <c r="L399" s="24" t="n"/>
      <c r="M399" s="24" t="n"/>
      <c r="N399" s="24" t="n"/>
      <c r="O399" s="24" t="n"/>
      <c r="P399" s="24" t="n"/>
      <c r="Q399" s="24" t="n"/>
      <c r="R399" s="24" t="n"/>
      <c r="S399" s="24" t="n"/>
      <c r="T399" s="24" t="n"/>
      <c r="U399" s="24" t="n"/>
      <c r="V399" s="24" t="n"/>
      <c r="W399" s="24" t="n"/>
      <c r="X399" s="24" t="n"/>
    </row>
    <row customHeight="1" ht="16.5" r="400" s="29">
      <c r="A400" s="24" t="n"/>
      <c r="B400" s="24" t="n"/>
      <c r="C400" s="24" t="n"/>
      <c r="D400" s="24" t="n"/>
      <c r="E400" s="24" t="n"/>
      <c r="F400" s="24" t="n"/>
      <c r="G400" s="24" t="n"/>
      <c r="H400" s="24" t="n"/>
      <c r="I400" s="24" t="n"/>
      <c r="J400" s="24" t="n"/>
      <c r="K400" s="24" t="n"/>
      <c r="L400" s="24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</row>
    <row customHeight="1" ht="16.5" r="401" s="29">
      <c r="A401" s="24" t="n"/>
      <c r="B401" s="24" t="n"/>
      <c r="C401" s="24" t="n"/>
      <c r="D401" s="24" t="n"/>
      <c r="E401" s="24" t="n"/>
      <c r="F401" s="24" t="n"/>
      <c r="G401" s="24" t="n"/>
      <c r="H401" s="24" t="n"/>
      <c r="I401" s="24" t="n"/>
      <c r="J401" s="24" t="n"/>
      <c r="K401" s="24" t="n"/>
      <c r="L401" s="24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</row>
    <row customHeight="1" ht="16.5" r="402" s="29">
      <c r="A402" s="24" t="n"/>
      <c r="B402" s="24" t="n"/>
      <c r="C402" s="24" t="n"/>
      <c r="D402" s="24" t="n"/>
      <c r="E402" s="24" t="n"/>
      <c r="F402" s="24" t="n"/>
      <c r="G402" s="24" t="n"/>
      <c r="H402" s="24" t="n"/>
      <c r="I402" s="24" t="n"/>
      <c r="J402" s="24" t="n"/>
      <c r="K402" s="24" t="n"/>
      <c r="L402" s="24" t="n"/>
      <c r="M402" s="24" t="n"/>
      <c r="N402" s="24" t="n"/>
      <c r="O402" s="24" t="n"/>
      <c r="P402" s="24" t="n"/>
      <c r="Q402" s="24" t="n"/>
      <c r="R402" s="24" t="n"/>
      <c r="S402" s="24" t="n"/>
      <c r="T402" s="24" t="n"/>
      <c r="U402" s="24" t="n"/>
      <c r="V402" s="24" t="n"/>
      <c r="W402" s="24" t="n"/>
      <c r="X402" s="24" t="n"/>
    </row>
    <row customHeight="1" ht="16.5" r="403" s="29">
      <c r="A403" s="24" t="n"/>
      <c r="B403" s="24" t="n"/>
      <c r="C403" s="24" t="n"/>
      <c r="D403" s="24" t="n"/>
      <c r="E403" s="24" t="n"/>
      <c r="F403" s="24" t="n"/>
      <c r="G403" s="24" t="n"/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</row>
    <row customHeight="1" ht="16.5" r="404" s="29">
      <c r="A404" s="24" t="n"/>
      <c r="B404" s="24" t="n"/>
      <c r="C404" s="24" t="n"/>
      <c r="D404" s="24" t="n"/>
      <c r="E404" s="24" t="n"/>
      <c r="F404" s="24" t="n"/>
      <c r="G404" s="2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</row>
    <row customHeight="1" ht="16.5" r="405" s="29">
      <c r="A405" s="24" t="n"/>
      <c r="B405" s="24" t="n"/>
      <c r="C405" s="24" t="n"/>
      <c r="D405" s="24" t="n"/>
      <c r="E405" s="24" t="n"/>
      <c r="F405" s="24" t="n"/>
      <c r="G405" s="24" t="n"/>
      <c r="H405" s="24" t="n"/>
      <c r="I405" s="24" t="n"/>
      <c r="J405" s="24" t="n"/>
      <c r="K405" s="24" t="n"/>
      <c r="L405" s="24" t="n"/>
      <c r="M405" s="24" t="n"/>
      <c r="N405" s="24" t="n"/>
      <c r="O405" s="24" t="n"/>
      <c r="P405" s="24" t="n"/>
      <c r="Q405" s="24" t="n"/>
      <c r="R405" s="24" t="n"/>
      <c r="S405" s="24" t="n"/>
      <c r="T405" s="24" t="n"/>
      <c r="U405" s="24" t="n"/>
      <c r="V405" s="24" t="n"/>
      <c r="W405" s="24" t="n"/>
      <c r="X405" s="24" t="n"/>
    </row>
    <row customHeight="1" ht="16.5" r="406" s="29">
      <c r="A406" s="24" t="n"/>
      <c r="B406" s="24" t="n"/>
      <c r="C406" s="24" t="n"/>
      <c r="D406" s="24" t="n"/>
      <c r="E406" s="24" t="n"/>
      <c r="F406" s="24" t="n"/>
      <c r="G406" s="24" t="n"/>
      <c r="H406" s="24" t="n"/>
      <c r="I406" s="24" t="n"/>
      <c r="J406" s="24" t="n"/>
      <c r="K406" s="24" t="n"/>
      <c r="L406" s="24" t="n"/>
      <c r="M406" s="24" t="n"/>
      <c r="N406" s="24" t="n"/>
      <c r="O406" s="24" t="n"/>
      <c r="P406" s="24" t="n"/>
      <c r="Q406" s="24" t="n"/>
      <c r="R406" s="24" t="n"/>
      <c r="S406" s="24" t="n"/>
      <c r="T406" s="24" t="n"/>
      <c r="U406" s="24" t="n"/>
      <c r="V406" s="24" t="n"/>
      <c r="W406" s="24" t="n"/>
      <c r="X406" s="24" t="n"/>
    </row>
    <row customHeight="1" ht="16.5" r="407" s="29">
      <c r="A407" s="24" t="n"/>
      <c r="B407" s="24" t="n"/>
      <c r="C407" s="24" t="n"/>
      <c r="D407" s="24" t="n"/>
      <c r="E407" s="24" t="n"/>
      <c r="F407" s="24" t="n"/>
      <c r="G407" s="24" t="n"/>
      <c r="H407" s="24" t="n"/>
      <c r="I407" s="24" t="n"/>
      <c r="J407" s="24" t="n"/>
      <c r="K407" s="24" t="n"/>
      <c r="L407" s="24" t="n"/>
      <c r="M407" s="24" t="n"/>
      <c r="N407" s="24" t="n"/>
      <c r="O407" s="24" t="n"/>
      <c r="P407" s="24" t="n"/>
      <c r="Q407" s="24" t="n"/>
      <c r="R407" s="24" t="n"/>
      <c r="S407" s="24" t="n"/>
      <c r="T407" s="24" t="n"/>
      <c r="U407" s="24" t="n"/>
      <c r="V407" s="24" t="n"/>
      <c r="W407" s="24" t="n"/>
      <c r="X407" s="24" t="n"/>
    </row>
    <row customHeight="1" ht="16.5" r="408" s="29">
      <c r="A408" s="24" t="n"/>
      <c r="B408" s="24" t="n"/>
      <c r="C408" s="24" t="n"/>
      <c r="D408" s="24" t="n"/>
      <c r="E408" s="24" t="n"/>
      <c r="F408" s="24" t="n"/>
      <c r="G408" s="24" t="n"/>
      <c r="H408" s="24" t="n"/>
      <c r="I408" s="24" t="n"/>
      <c r="J408" s="24" t="n"/>
      <c r="K408" s="24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</row>
    <row customHeight="1" ht="16.5" r="409" s="29">
      <c r="A409" s="24" t="n"/>
      <c r="B409" s="24" t="n"/>
      <c r="C409" s="24" t="n"/>
      <c r="D409" s="24" t="n"/>
      <c r="E409" s="24" t="n"/>
      <c r="F409" s="24" t="n"/>
      <c r="G409" s="24" t="n"/>
      <c r="H409" s="24" t="n"/>
      <c r="I409" s="24" t="n"/>
      <c r="J409" s="24" t="n"/>
      <c r="K409" s="24" t="n"/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</row>
    <row customHeight="1" ht="16.5" r="410" s="29">
      <c r="A410" s="24" t="n"/>
      <c r="B410" s="24" t="n"/>
      <c r="C410" s="24" t="n"/>
      <c r="D410" s="24" t="n"/>
      <c r="E410" s="24" t="n"/>
      <c r="F410" s="24" t="n"/>
      <c r="G410" s="24" t="n"/>
      <c r="H410" s="24" t="n"/>
      <c r="I410" s="24" t="n"/>
      <c r="J410" s="24" t="n"/>
      <c r="K410" s="24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</row>
    <row customHeight="1" ht="16.5" r="411" s="29">
      <c r="A411" s="24" t="n"/>
      <c r="B411" s="24" t="n"/>
      <c r="C411" s="24" t="n"/>
      <c r="D411" s="24" t="n"/>
      <c r="E411" s="24" t="n"/>
      <c r="F411" s="24" t="n"/>
      <c r="G411" s="24" t="n"/>
      <c r="H411" s="24" t="n"/>
      <c r="I411" s="24" t="n"/>
      <c r="J411" s="24" t="n"/>
      <c r="K411" s="24" t="n"/>
      <c r="L411" s="24" t="n"/>
      <c r="M411" s="24" t="n"/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</row>
    <row customHeight="1" ht="16.5" r="412" s="29">
      <c r="A412" s="24" t="n"/>
      <c r="B412" s="24" t="n"/>
      <c r="C412" s="24" t="n"/>
      <c r="D412" s="24" t="n"/>
      <c r="E412" s="24" t="n"/>
      <c r="F412" s="24" t="n"/>
      <c r="G412" s="24" t="n"/>
      <c r="H412" s="24" t="n"/>
      <c r="I412" s="24" t="n"/>
      <c r="J412" s="24" t="n"/>
      <c r="K412" s="24" t="n"/>
      <c r="L412" s="24" t="n"/>
      <c r="M412" s="24" t="n"/>
      <c r="N412" s="24" t="n"/>
      <c r="O412" s="24" t="n"/>
      <c r="P412" s="24" t="n"/>
      <c r="Q412" s="24" t="n"/>
      <c r="R412" s="24" t="n"/>
      <c r="S412" s="24" t="n"/>
      <c r="T412" s="24" t="n"/>
      <c r="U412" s="24" t="n"/>
      <c r="V412" s="24" t="n"/>
      <c r="W412" s="24" t="n"/>
      <c r="X412" s="24" t="n"/>
    </row>
    <row customHeight="1" ht="16.5" r="413" s="29">
      <c r="A413" s="24" t="n"/>
      <c r="B413" s="24" t="n"/>
      <c r="C413" s="24" t="n"/>
      <c r="D413" s="24" t="n"/>
      <c r="E413" s="24" t="n"/>
      <c r="F413" s="24" t="n"/>
      <c r="G413" s="24" t="n"/>
      <c r="H413" s="24" t="n"/>
      <c r="I413" s="24" t="n"/>
      <c r="J413" s="24" t="n"/>
      <c r="K413" s="24" t="n"/>
      <c r="L413" s="24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</row>
    <row customHeight="1" ht="16.5" r="414" s="29">
      <c r="A414" s="24" t="n"/>
      <c r="B414" s="24" t="n"/>
      <c r="C414" s="24" t="n"/>
      <c r="D414" s="24" t="n"/>
      <c r="E414" s="24" t="n"/>
      <c r="F414" s="24" t="n"/>
      <c r="G414" s="2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</row>
    <row customHeight="1" ht="16.5" r="415" s="29">
      <c r="A415" s="24" t="n"/>
      <c r="B415" s="24" t="n"/>
      <c r="C415" s="24" t="n"/>
      <c r="D415" s="24" t="n"/>
      <c r="E415" s="24" t="n"/>
      <c r="F415" s="24" t="n"/>
      <c r="G415" s="24" t="n"/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</row>
    <row customHeight="1" ht="16.5" r="416" s="29">
      <c r="A416" s="24" t="n"/>
      <c r="B416" s="24" t="n"/>
      <c r="C416" s="24" t="n"/>
      <c r="D416" s="24" t="n"/>
      <c r="E416" s="24" t="n"/>
      <c r="F416" s="24" t="n"/>
      <c r="G416" s="2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</row>
    <row customHeight="1" ht="16.5" r="417" s="29">
      <c r="A417" s="24" t="n"/>
      <c r="B417" s="24" t="n"/>
      <c r="C417" s="24" t="n"/>
      <c r="D417" s="24" t="n"/>
      <c r="E417" s="24" t="n"/>
      <c r="F417" s="24" t="n"/>
      <c r="G417" s="24" t="n"/>
      <c r="H417" s="24" t="n"/>
      <c r="I417" s="24" t="n"/>
      <c r="J417" s="24" t="n"/>
      <c r="K417" s="24" t="n"/>
      <c r="L417" s="24" t="n"/>
      <c r="M417" s="24" t="n"/>
      <c r="N417" s="24" t="n"/>
      <c r="O417" s="24" t="n"/>
      <c r="P417" s="24" t="n"/>
      <c r="Q417" s="24" t="n"/>
      <c r="R417" s="24" t="n"/>
      <c r="S417" s="24" t="n"/>
      <c r="T417" s="24" t="n"/>
      <c r="U417" s="24" t="n"/>
      <c r="V417" s="24" t="n"/>
      <c r="W417" s="24" t="n"/>
      <c r="X417" s="24" t="n"/>
    </row>
    <row customHeight="1" ht="16.5" r="418" s="29">
      <c r="A418" s="24" t="n"/>
      <c r="B418" s="24" t="n"/>
      <c r="C418" s="24" t="n"/>
      <c r="D418" s="24" t="n"/>
      <c r="E418" s="24" t="n"/>
      <c r="F418" s="24" t="n"/>
      <c r="G418" s="24" t="n"/>
      <c r="H418" s="24" t="n"/>
      <c r="I418" s="24" t="n"/>
      <c r="J418" s="24" t="n"/>
      <c r="K418" s="24" t="n"/>
      <c r="L418" s="24" t="n"/>
      <c r="M418" s="24" t="n"/>
      <c r="N418" s="24" t="n"/>
      <c r="O418" s="24" t="n"/>
      <c r="P418" s="24" t="n"/>
      <c r="Q418" s="24" t="n"/>
      <c r="R418" s="24" t="n"/>
      <c r="S418" s="24" t="n"/>
      <c r="T418" s="24" t="n"/>
      <c r="U418" s="24" t="n"/>
      <c r="V418" s="24" t="n"/>
      <c r="W418" s="24" t="n"/>
      <c r="X418" s="24" t="n"/>
    </row>
    <row customHeight="1" ht="16.5" r="419" s="29">
      <c r="A419" s="24" t="n"/>
      <c r="B419" s="24" t="n"/>
      <c r="C419" s="24" t="n"/>
      <c r="D419" s="24" t="n"/>
      <c r="E419" s="24" t="n"/>
      <c r="F419" s="24" t="n"/>
      <c r="G419" s="24" t="n"/>
      <c r="H419" s="24" t="n"/>
      <c r="I419" s="24" t="n"/>
      <c r="J419" s="24" t="n"/>
      <c r="K419" s="24" t="n"/>
      <c r="L419" s="24" t="n"/>
      <c r="M419" s="24" t="n"/>
      <c r="N419" s="24" t="n"/>
      <c r="O419" s="24" t="n"/>
      <c r="P419" s="24" t="n"/>
      <c r="Q419" s="24" t="n"/>
      <c r="R419" s="24" t="n"/>
      <c r="S419" s="24" t="n"/>
      <c r="T419" s="24" t="n"/>
      <c r="U419" s="24" t="n"/>
      <c r="V419" s="24" t="n"/>
      <c r="W419" s="24" t="n"/>
      <c r="X419" s="24" t="n"/>
    </row>
    <row customHeight="1" ht="16.5" r="420" s="29">
      <c r="A420" s="24" t="n"/>
      <c r="B420" s="24" t="n"/>
      <c r="C420" s="24" t="n"/>
      <c r="D420" s="24" t="n"/>
      <c r="E420" s="24" t="n"/>
      <c r="F420" s="24" t="n"/>
      <c r="G420" s="24" t="n"/>
      <c r="H420" s="24" t="n"/>
      <c r="I420" s="24" t="n"/>
      <c r="J420" s="24" t="n"/>
      <c r="K420" s="24" t="n"/>
      <c r="L420" s="24" t="n"/>
      <c r="M420" s="24" t="n"/>
      <c r="N420" s="24" t="n"/>
      <c r="O420" s="24" t="n"/>
      <c r="P420" s="24" t="n"/>
      <c r="Q420" s="24" t="n"/>
      <c r="R420" s="24" t="n"/>
      <c r="S420" s="24" t="n"/>
      <c r="T420" s="24" t="n"/>
      <c r="U420" s="24" t="n"/>
      <c r="V420" s="24" t="n"/>
      <c r="W420" s="24" t="n"/>
      <c r="X420" s="24" t="n"/>
    </row>
    <row customHeight="1" ht="16.5" r="421" s="29">
      <c r="A421" s="24" t="n"/>
      <c r="B421" s="24" t="n"/>
      <c r="C421" s="24" t="n"/>
      <c r="D421" s="24" t="n"/>
      <c r="E421" s="24" t="n"/>
      <c r="F421" s="24" t="n"/>
      <c r="G421" s="24" t="n"/>
      <c r="H421" s="24" t="n"/>
      <c r="I421" s="24" t="n"/>
      <c r="J421" s="24" t="n"/>
      <c r="K421" s="24" t="n"/>
      <c r="L421" s="24" t="n"/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</row>
    <row customHeight="1" ht="16.5" r="422" s="29">
      <c r="A422" s="24" t="n"/>
      <c r="B422" s="24" t="n"/>
      <c r="C422" s="24" t="n"/>
      <c r="D422" s="24" t="n"/>
      <c r="E422" s="24" t="n"/>
      <c r="F422" s="24" t="n"/>
      <c r="G422" s="24" t="n"/>
      <c r="H422" s="24" t="n"/>
      <c r="I422" s="24" t="n"/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</row>
    <row customHeight="1" ht="16.5" r="423" s="29">
      <c r="A423" s="24" t="n"/>
      <c r="B423" s="24" t="n"/>
      <c r="C423" s="24" t="n"/>
      <c r="D423" s="24" t="n"/>
      <c r="E423" s="24" t="n"/>
      <c r="F423" s="24" t="n"/>
      <c r="G423" s="24" t="n"/>
      <c r="H423" s="24" t="n"/>
      <c r="I423" s="24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</row>
    <row customHeight="1" ht="16.5" r="424" s="29">
      <c r="A424" s="24" t="n"/>
      <c r="B424" s="24" t="n"/>
      <c r="C424" s="24" t="n"/>
      <c r="D424" s="24" t="n"/>
      <c r="E424" s="24" t="n"/>
      <c r="F424" s="24" t="n"/>
      <c r="G424" s="24" t="n"/>
      <c r="H424" s="24" t="n"/>
      <c r="I424" s="24" t="n"/>
      <c r="J424" s="24" t="n"/>
      <c r="K424" s="24" t="n"/>
      <c r="L424" s="24" t="n"/>
      <c r="M424" s="24" t="n"/>
      <c r="N424" s="24" t="n"/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/>
    </row>
    <row customHeight="1" ht="16.5" r="425" s="29">
      <c r="A425" s="24" t="n"/>
      <c r="B425" s="24" t="n"/>
      <c r="C425" s="24" t="n"/>
      <c r="D425" s="24" t="n"/>
      <c r="E425" s="24" t="n"/>
      <c r="F425" s="24" t="n"/>
      <c r="G425" s="24" t="n"/>
      <c r="H425" s="24" t="n"/>
      <c r="I425" s="24" t="n"/>
      <c r="J425" s="24" t="n"/>
      <c r="K425" s="24" t="n"/>
      <c r="L425" s="24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4" t="n"/>
      <c r="V425" s="24" t="n"/>
      <c r="W425" s="24" t="n"/>
      <c r="X425" s="24" t="n"/>
    </row>
    <row customHeight="1" ht="16.5" r="426" s="29">
      <c r="A426" s="24" t="n"/>
      <c r="B426" s="24" t="n"/>
      <c r="C426" s="24" t="n"/>
      <c r="D426" s="24" t="n"/>
      <c r="E426" s="24" t="n"/>
      <c r="F426" s="24" t="n"/>
      <c r="G426" s="24" t="n"/>
      <c r="H426" s="24" t="n"/>
      <c r="I426" s="24" t="n"/>
      <c r="J426" s="24" t="n"/>
      <c r="K426" s="24" t="n"/>
      <c r="L426" s="24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4" t="n"/>
      <c r="X426" s="24" t="n"/>
    </row>
    <row customHeight="1" ht="16.5" r="427" s="29">
      <c r="A427" s="24" t="n"/>
      <c r="B427" s="24" t="n"/>
      <c r="C427" s="24" t="n"/>
      <c r="D427" s="24" t="n"/>
      <c r="E427" s="24" t="n"/>
      <c r="F427" s="24" t="n"/>
      <c r="G427" s="24" t="n"/>
      <c r="H427" s="24" t="n"/>
      <c r="I427" s="24" t="n"/>
      <c r="J427" s="24" t="n"/>
      <c r="K427" s="24" t="n"/>
      <c r="L427" s="24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</row>
    <row customHeight="1" ht="16.5" r="428" s="29">
      <c r="A428" s="24" t="n"/>
      <c r="B428" s="24" t="n"/>
      <c r="C428" s="24" t="n"/>
      <c r="D428" s="24" t="n"/>
      <c r="E428" s="24" t="n"/>
      <c r="F428" s="24" t="n"/>
      <c r="G428" s="24" t="n"/>
      <c r="H428" s="24" t="n"/>
      <c r="I428" s="24" t="n"/>
      <c r="J428" s="24" t="n"/>
      <c r="K428" s="24" t="n"/>
      <c r="L428" s="24" t="n"/>
      <c r="M428" s="24" t="n"/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</row>
    <row customHeight="1" ht="16.5" r="429" s="29">
      <c r="A429" s="24" t="n"/>
      <c r="B429" s="24" t="n"/>
      <c r="C429" s="24" t="n"/>
      <c r="D429" s="24" t="n"/>
      <c r="E429" s="24" t="n"/>
      <c r="F429" s="24" t="n"/>
      <c r="G429" s="24" t="n"/>
      <c r="H429" s="24" t="n"/>
      <c r="I429" s="24" t="n"/>
      <c r="J429" s="24" t="n"/>
      <c r="K429" s="24" t="n"/>
      <c r="L429" s="24" t="n"/>
      <c r="M429" s="24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</row>
    <row customHeight="1" ht="16.5" r="430" s="29">
      <c r="A430" s="24" t="n"/>
      <c r="B430" s="24" t="n"/>
      <c r="C430" s="24" t="n"/>
      <c r="D430" s="24" t="n"/>
      <c r="E430" s="24" t="n"/>
      <c r="F430" s="24" t="n"/>
      <c r="G430" s="24" t="n"/>
      <c r="H430" s="24" t="n"/>
      <c r="I430" s="24" t="n"/>
      <c r="J430" s="24" t="n"/>
      <c r="K430" s="24" t="n"/>
      <c r="L430" s="24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</row>
    <row customHeight="1" ht="16.5" r="431" s="29">
      <c r="A431" s="24" t="n"/>
      <c r="B431" s="24" t="n"/>
      <c r="C431" s="24" t="n"/>
      <c r="D431" s="24" t="n"/>
      <c r="E431" s="24" t="n"/>
      <c r="F431" s="24" t="n"/>
      <c r="G431" s="24" t="n"/>
      <c r="H431" s="24" t="n"/>
      <c r="I431" s="24" t="n"/>
      <c r="J431" s="24" t="n"/>
      <c r="K431" s="24" t="n"/>
      <c r="L431" s="24" t="n"/>
      <c r="M431" s="24" t="n"/>
      <c r="N431" s="24" t="n"/>
      <c r="O431" s="24" t="n"/>
      <c r="P431" s="24" t="n"/>
      <c r="Q431" s="24" t="n"/>
      <c r="R431" s="24" t="n"/>
      <c r="S431" s="24" t="n"/>
      <c r="T431" s="24" t="n"/>
      <c r="U431" s="24" t="n"/>
      <c r="V431" s="24" t="n"/>
      <c r="W431" s="24" t="n"/>
      <c r="X431" s="24" t="n"/>
    </row>
    <row customHeight="1" ht="16.5" r="432" s="29">
      <c r="A432" s="24" t="n"/>
      <c r="B432" s="24" t="n"/>
      <c r="C432" s="24" t="n"/>
      <c r="D432" s="24" t="n"/>
      <c r="E432" s="24" t="n"/>
      <c r="F432" s="24" t="n"/>
      <c r="G432" s="24" t="n"/>
      <c r="H432" s="24" t="n"/>
      <c r="I432" s="24" t="n"/>
      <c r="J432" s="24" t="n"/>
      <c r="K432" s="24" t="n"/>
      <c r="L432" s="24" t="n"/>
      <c r="M432" s="24" t="n"/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</row>
    <row customHeight="1" ht="16.5" r="433" s="29">
      <c r="A433" s="24" t="n"/>
      <c r="B433" s="24" t="n"/>
      <c r="C433" s="24" t="n"/>
      <c r="D433" s="24" t="n"/>
      <c r="E433" s="24" t="n"/>
      <c r="F433" s="24" t="n"/>
      <c r="G433" s="2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</row>
    <row customHeight="1" ht="16.5" r="434" s="29">
      <c r="A434" s="24" t="n"/>
      <c r="B434" s="24" t="n"/>
      <c r="C434" s="24" t="n"/>
      <c r="D434" s="24" t="n"/>
      <c r="E434" s="24" t="n"/>
      <c r="F434" s="24" t="n"/>
      <c r="G434" s="24" t="n"/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</row>
    <row customHeight="1" ht="16.5" r="435" s="29">
      <c r="A435" s="24" t="n"/>
      <c r="B435" s="24" t="n"/>
      <c r="C435" s="24" t="n"/>
      <c r="D435" s="24" t="n"/>
      <c r="E435" s="24" t="n"/>
      <c r="F435" s="24" t="n"/>
      <c r="G435" s="2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</row>
    <row customHeight="1" ht="16.5" r="436" s="29">
      <c r="A436" s="24" t="n"/>
      <c r="B436" s="24" t="n"/>
      <c r="C436" s="24" t="n"/>
      <c r="D436" s="24" t="n"/>
      <c r="E436" s="24" t="n"/>
      <c r="F436" s="24" t="n"/>
      <c r="G436" s="24" t="n"/>
      <c r="H436" s="24" t="n"/>
      <c r="I436" s="24" t="n"/>
      <c r="J436" s="24" t="n"/>
      <c r="K436" s="24" t="n"/>
      <c r="L436" s="24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</row>
    <row customHeight="1" ht="16.5" r="437" s="29">
      <c r="A437" s="24" t="n"/>
      <c r="B437" s="24" t="n"/>
      <c r="C437" s="24" t="n"/>
      <c r="D437" s="24" t="n"/>
      <c r="E437" s="24" t="n"/>
      <c r="F437" s="24" t="n"/>
      <c r="G437" s="24" t="n"/>
      <c r="H437" s="24" t="n"/>
      <c r="I437" s="24" t="n"/>
      <c r="J437" s="24" t="n"/>
      <c r="K437" s="24" t="n"/>
      <c r="L437" s="24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</row>
    <row customHeight="1" ht="16.5" r="438" s="29">
      <c r="A438" s="24" t="n"/>
      <c r="B438" s="24" t="n"/>
      <c r="C438" s="24" t="n"/>
      <c r="D438" s="24" t="n"/>
      <c r="E438" s="24" t="n"/>
      <c r="F438" s="24" t="n"/>
      <c r="G438" s="24" t="n"/>
      <c r="H438" s="24" t="n"/>
      <c r="I438" s="24" t="n"/>
      <c r="J438" s="24" t="n"/>
      <c r="K438" s="24" t="n"/>
      <c r="L438" s="24" t="n"/>
      <c r="M438" s="24" t="n"/>
      <c r="N438" s="24" t="n"/>
      <c r="O438" s="24" t="n"/>
      <c r="P438" s="24" t="n"/>
      <c r="Q438" s="24" t="n"/>
      <c r="R438" s="24" t="n"/>
      <c r="S438" s="24" t="n"/>
      <c r="T438" s="24" t="n"/>
      <c r="U438" s="24" t="n"/>
      <c r="V438" s="24" t="n"/>
      <c r="W438" s="24" t="n"/>
      <c r="X438" s="24" t="n"/>
    </row>
    <row customHeight="1" ht="16.5" r="439" s="29">
      <c r="A439" s="24" t="n"/>
      <c r="B439" s="24" t="n"/>
      <c r="C439" s="24" t="n"/>
      <c r="D439" s="24" t="n"/>
      <c r="E439" s="24" t="n"/>
      <c r="F439" s="24" t="n"/>
      <c r="G439" s="24" t="n"/>
      <c r="H439" s="24" t="n"/>
      <c r="I439" s="24" t="n"/>
      <c r="J439" s="24" t="n"/>
      <c r="K439" s="24" t="n"/>
      <c r="L439" s="24" t="n"/>
      <c r="M439" s="24" t="n"/>
      <c r="N439" s="24" t="n"/>
      <c r="O439" s="24" t="n"/>
      <c r="P439" s="24" t="n"/>
      <c r="Q439" s="24" t="n"/>
      <c r="R439" s="24" t="n"/>
      <c r="S439" s="24" t="n"/>
      <c r="T439" s="24" t="n"/>
      <c r="U439" s="24" t="n"/>
      <c r="V439" s="24" t="n"/>
      <c r="W439" s="24" t="n"/>
      <c r="X439" s="24" t="n"/>
    </row>
    <row customHeight="1" ht="16.5" r="440" s="29">
      <c r="A440" s="24" t="n"/>
      <c r="B440" s="24" t="n"/>
      <c r="C440" s="24" t="n"/>
      <c r="D440" s="24" t="n"/>
      <c r="E440" s="24" t="n"/>
      <c r="F440" s="24" t="n"/>
      <c r="G440" s="24" t="n"/>
      <c r="H440" s="24" t="n"/>
      <c r="I440" s="24" t="n"/>
      <c r="J440" s="24" t="n"/>
      <c r="K440" s="24" t="n"/>
      <c r="L440" s="24" t="n"/>
      <c r="M440" s="24" t="n"/>
      <c r="N440" s="24" t="n"/>
      <c r="O440" s="24" t="n"/>
      <c r="P440" s="24" t="n"/>
      <c r="Q440" s="24" t="n"/>
      <c r="R440" s="24" t="n"/>
      <c r="S440" s="24" t="n"/>
      <c r="T440" s="24" t="n"/>
      <c r="U440" s="24" t="n"/>
      <c r="V440" s="24" t="n"/>
      <c r="W440" s="24" t="n"/>
      <c r="X440" s="24" t="n"/>
    </row>
    <row customHeight="1" ht="16.5" r="441" s="29">
      <c r="A441" s="24" t="n"/>
      <c r="B441" s="24" t="n"/>
      <c r="C441" s="24" t="n"/>
      <c r="D441" s="24" t="n"/>
      <c r="E441" s="24" t="n"/>
      <c r="F441" s="24" t="n"/>
      <c r="G441" s="24" t="n"/>
      <c r="H441" s="24" t="n"/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</row>
    <row customHeight="1" ht="16.5" r="442" s="29">
      <c r="A442" s="24" t="n"/>
      <c r="B442" s="24" t="n"/>
      <c r="C442" s="24" t="n"/>
      <c r="D442" s="24" t="n"/>
      <c r="E442" s="24" t="n"/>
      <c r="F442" s="24" t="n"/>
      <c r="G442" s="24" t="n"/>
      <c r="H442" s="24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</row>
    <row customHeight="1" ht="16.5" r="443" s="29">
      <c r="A443" s="24" t="n"/>
      <c r="B443" s="24" t="n"/>
      <c r="C443" s="24" t="n"/>
      <c r="D443" s="24" t="n"/>
      <c r="E443" s="24" t="n"/>
      <c r="F443" s="24" t="n"/>
      <c r="G443" s="24" t="n"/>
      <c r="H443" s="24" t="n"/>
      <c r="I443" s="24" t="n"/>
      <c r="J443" s="24" t="n"/>
      <c r="K443" s="24" t="n"/>
      <c r="L443" s="24" t="n"/>
      <c r="M443" s="24" t="n"/>
      <c r="N443" s="24" t="n"/>
      <c r="O443" s="24" t="n"/>
      <c r="P443" s="24" t="n"/>
      <c r="Q443" s="24" t="n"/>
      <c r="R443" s="24" t="n"/>
      <c r="S443" s="24" t="n"/>
      <c r="T443" s="24" t="n"/>
      <c r="U443" s="24" t="n"/>
      <c r="V443" s="24" t="n"/>
      <c r="W443" s="24" t="n"/>
      <c r="X443" s="24" t="n"/>
    </row>
    <row customHeight="1" ht="16.5" r="444" s="29">
      <c r="A444" s="24" t="n"/>
      <c r="B444" s="24" t="n"/>
      <c r="C444" s="24" t="n"/>
      <c r="D444" s="24" t="n"/>
      <c r="E444" s="24" t="n"/>
      <c r="F444" s="24" t="n"/>
      <c r="G444" s="24" t="n"/>
      <c r="H444" s="24" t="n"/>
      <c r="I444" s="24" t="n"/>
      <c r="J444" s="24" t="n"/>
      <c r="K444" s="24" t="n"/>
      <c r="L444" s="24" t="n"/>
      <c r="M444" s="24" t="n"/>
      <c r="N444" s="24" t="n"/>
      <c r="O444" s="24" t="n"/>
      <c r="P444" s="24" t="n"/>
      <c r="Q444" s="24" t="n"/>
      <c r="R444" s="24" t="n"/>
      <c r="S444" s="24" t="n"/>
      <c r="T444" s="24" t="n"/>
      <c r="U444" s="24" t="n"/>
      <c r="V444" s="24" t="n"/>
      <c r="W444" s="24" t="n"/>
      <c r="X444" s="24" t="n"/>
    </row>
    <row customHeight="1" ht="16.5" r="445" s="29">
      <c r="A445" s="24" t="n"/>
      <c r="B445" s="24" t="n"/>
      <c r="C445" s="24" t="n"/>
      <c r="D445" s="24" t="n"/>
      <c r="E445" s="24" t="n"/>
      <c r="F445" s="24" t="n"/>
      <c r="G445" s="24" t="n"/>
      <c r="H445" s="24" t="n"/>
      <c r="I445" s="24" t="n"/>
      <c r="J445" s="24" t="n"/>
      <c r="K445" s="24" t="n"/>
      <c r="L445" s="24" t="n"/>
      <c r="M445" s="24" t="n"/>
      <c r="N445" s="24" t="n"/>
      <c r="O445" s="24" t="n"/>
      <c r="P445" s="24" t="n"/>
      <c r="Q445" s="24" t="n"/>
      <c r="R445" s="24" t="n"/>
      <c r="S445" s="24" t="n"/>
      <c r="T445" s="24" t="n"/>
      <c r="U445" s="24" t="n"/>
      <c r="V445" s="24" t="n"/>
      <c r="W445" s="24" t="n"/>
      <c r="X445" s="24" t="n"/>
    </row>
    <row customHeight="1" ht="16.5" r="446" s="29">
      <c r="A446" s="24" t="n"/>
      <c r="B446" s="24" t="n"/>
      <c r="C446" s="24" t="n"/>
      <c r="D446" s="24" t="n"/>
      <c r="E446" s="24" t="n"/>
      <c r="F446" s="24" t="n"/>
      <c r="G446" s="24" t="n"/>
      <c r="H446" s="24" t="n"/>
      <c r="I446" s="24" t="n"/>
      <c r="J446" s="24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</row>
    <row customHeight="1" ht="16.5" r="447" s="29">
      <c r="A447" s="24" t="n"/>
      <c r="B447" s="24" t="n"/>
      <c r="C447" s="24" t="n"/>
      <c r="D447" s="24" t="n"/>
      <c r="E447" s="24" t="n"/>
      <c r="F447" s="24" t="n"/>
      <c r="G447" s="24" t="n"/>
      <c r="H447" s="24" t="n"/>
      <c r="I447" s="24" t="n"/>
      <c r="J447" s="24" t="n"/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</row>
    <row customHeight="1" ht="16.5" r="448" s="29">
      <c r="A448" s="24" t="n"/>
      <c r="B448" s="24" t="n"/>
      <c r="C448" s="24" t="n"/>
      <c r="D448" s="24" t="n"/>
      <c r="E448" s="24" t="n"/>
      <c r="F448" s="24" t="n"/>
      <c r="G448" s="24" t="n"/>
      <c r="H448" s="24" t="n"/>
      <c r="I448" s="24" t="n"/>
      <c r="J448" s="24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</row>
    <row customHeight="1" ht="16.5" r="449" s="29">
      <c r="A449" s="24" t="n"/>
      <c r="B449" s="24" t="n"/>
      <c r="C449" s="24" t="n"/>
      <c r="D449" s="24" t="n"/>
      <c r="E449" s="24" t="n"/>
      <c r="F449" s="24" t="n"/>
      <c r="G449" s="24" t="n"/>
      <c r="H449" s="24" t="n"/>
      <c r="I449" s="24" t="n"/>
      <c r="J449" s="24" t="n"/>
      <c r="K449" s="24" t="n"/>
      <c r="L449" s="24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/>
      <c r="X449" s="24" t="n"/>
    </row>
    <row customHeight="1" ht="16.5" r="450" s="29">
      <c r="A450" s="24" t="n"/>
      <c r="B450" s="24" t="n"/>
      <c r="C450" s="24" t="n"/>
      <c r="D450" s="24" t="n"/>
      <c r="E450" s="24" t="n"/>
      <c r="F450" s="24" t="n"/>
      <c r="G450" s="24" t="n"/>
      <c r="H450" s="24" t="n"/>
      <c r="I450" s="24" t="n"/>
      <c r="J450" s="24" t="n"/>
      <c r="K450" s="24" t="n"/>
      <c r="L450" s="24" t="n"/>
      <c r="M450" s="24" t="n"/>
      <c r="N450" s="24" t="n"/>
      <c r="O450" s="24" t="n"/>
      <c r="P450" s="24" t="n"/>
      <c r="Q450" s="24" t="n"/>
      <c r="R450" s="24" t="n"/>
      <c r="S450" s="24" t="n"/>
      <c r="T450" s="24" t="n"/>
      <c r="U450" s="24" t="n"/>
      <c r="V450" s="24" t="n"/>
      <c r="W450" s="24" t="n"/>
      <c r="X450" s="24" t="n"/>
    </row>
    <row customHeight="1" ht="16.5" r="451" s="29">
      <c r="A451" s="24" t="n"/>
      <c r="B451" s="24" t="n"/>
      <c r="C451" s="24" t="n"/>
      <c r="D451" s="24" t="n"/>
      <c r="E451" s="24" t="n"/>
      <c r="F451" s="24" t="n"/>
      <c r="G451" s="24" t="n"/>
      <c r="H451" s="24" t="n"/>
      <c r="I451" s="24" t="n"/>
      <c r="J451" s="24" t="n"/>
      <c r="K451" s="24" t="n"/>
      <c r="L451" s="24" t="n"/>
      <c r="M451" s="24" t="n"/>
      <c r="N451" s="24" t="n"/>
      <c r="O451" s="24" t="n"/>
      <c r="P451" s="24" t="n"/>
      <c r="Q451" s="24" t="n"/>
      <c r="R451" s="24" t="n"/>
      <c r="S451" s="24" t="n"/>
      <c r="T451" s="24" t="n"/>
      <c r="U451" s="24" t="n"/>
      <c r="V451" s="24" t="n"/>
      <c r="W451" s="24" t="n"/>
      <c r="X451" s="24" t="n"/>
    </row>
    <row customHeight="1" ht="16.5" r="452" s="29">
      <c r="A452" s="24" t="n"/>
      <c r="B452" s="24" t="n"/>
      <c r="C452" s="24" t="n"/>
      <c r="D452" s="24" t="n"/>
      <c r="E452" s="24" t="n"/>
      <c r="F452" s="24" t="n"/>
      <c r="G452" s="2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</row>
    <row customHeight="1" ht="16.5" r="453" s="29">
      <c r="A453" s="24" t="n"/>
      <c r="B453" s="24" t="n"/>
      <c r="C453" s="24" t="n"/>
      <c r="D453" s="24" t="n"/>
      <c r="E453" s="24" t="n"/>
      <c r="F453" s="24" t="n"/>
      <c r="G453" s="24" t="n"/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</row>
    <row customHeight="1" ht="16.5" r="454" s="29">
      <c r="A454" s="24" t="n"/>
      <c r="B454" s="24" t="n"/>
      <c r="C454" s="24" t="n"/>
      <c r="D454" s="24" t="n"/>
      <c r="E454" s="24" t="n"/>
      <c r="F454" s="24" t="n"/>
      <c r="G454" s="2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</row>
    <row customHeight="1" ht="16.5" r="455" s="29">
      <c r="A455" s="24" t="n"/>
      <c r="B455" s="24" t="n"/>
      <c r="C455" s="24" t="n"/>
      <c r="D455" s="24" t="n"/>
      <c r="E455" s="24" t="n"/>
      <c r="F455" s="24" t="n"/>
      <c r="G455" s="24" t="n"/>
      <c r="H455" s="24" t="n"/>
      <c r="I455" s="24" t="n"/>
      <c r="J455" s="24" t="n"/>
      <c r="K455" s="24" t="n"/>
      <c r="L455" s="24" t="n"/>
      <c r="M455" s="24" t="n"/>
      <c r="N455" s="24" t="n"/>
      <c r="O455" s="24" t="n"/>
      <c r="P455" s="24" t="n"/>
      <c r="Q455" s="24" t="n"/>
      <c r="R455" s="24" t="n"/>
      <c r="S455" s="24" t="n"/>
      <c r="T455" s="24" t="n"/>
      <c r="U455" s="24" t="n"/>
      <c r="V455" s="24" t="n"/>
      <c r="W455" s="24" t="n"/>
      <c r="X455" s="24" t="n"/>
    </row>
    <row customHeight="1" ht="16.5" r="456" s="29">
      <c r="A456" s="24" t="n"/>
      <c r="B456" s="24" t="n"/>
      <c r="C456" s="24" t="n"/>
      <c r="D456" s="24" t="n"/>
      <c r="E456" s="24" t="n"/>
      <c r="F456" s="24" t="n"/>
      <c r="G456" s="24" t="n"/>
      <c r="H456" s="24" t="n"/>
      <c r="I456" s="24" t="n"/>
      <c r="J456" s="24" t="n"/>
      <c r="K456" s="24" t="n"/>
      <c r="L456" s="24" t="n"/>
      <c r="M456" s="24" t="n"/>
      <c r="N456" s="24" t="n"/>
      <c r="O456" s="24" t="n"/>
      <c r="P456" s="24" t="n"/>
      <c r="Q456" s="24" t="n"/>
      <c r="R456" s="24" t="n"/>
      <c r="S456" s="24" t="n"/>
      <c r="T456" s="24" t="n"/>
      <c r="U456" s="24" t="n"/>
      <c r="V456" s="24" t="n"/>
      <c r="W456" s="24" t="n"/>
      <c r="X456" s="24" t="n"/>
    </row>
    <row customHeight="1" ht="16.5" r="457" s="29">
      <c r="A457" s="24" t="n"/>
      <c r="B457" s="24" t="n"/>
      <c r="C457" s="24" t="n"/>
      <c r="D457" s="24" t="n"/>
      <c r="E457" s="24" t="n"/>
      <c r="F457" s="24" t="n"/>
      <c r="G457" s="24" t="n"/>
      <c r="H457" s="24" t="n"/>
      <c r="I457" s="24" t="n"/>
      <c r="J457" s="24" t="n"/>
      <c r="K457" s="24" t="n"/>
      <c r="L457" s="24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</row>
    <row customHeight="1" ht="16.5" r="458" s="29">
      <c r="A458" s="24" t="n"/>
      <c r="B458" s="24" t="n"/>
      <c r="C458" s="24" t="n"/>
      <c r="D458" s="24" t="n"/>
      <c r="E458" s="24" t="n"/>
      <c r="F458" s="24" t="n"/>
      <c r="G458" s="24" t="n"/>
      <c r="H458" s="24" t="n"/>
      <c r="I458" s="24" t="n"/>
      <c r="J458" s="24" t="n"/>
      <c r="K458" s="24" t="n"/>
      <c r="L458" s="24" t="n"/>
      <c r="M458" s="24" t="n"/>
      <c r="N458" s="24" t="n"/>
      <c r="O458" s="24" t="n"/>
      <c r="P458" s="24" t="n"/>
      <c r="Q458" s="24" t="n"/>
      <c r="R458" s="24" t="n"/>
      <c r="S458" s="24" t="n"/>
      <c r="T458" s="24" t="n"/>
      <c r="U458" s="24" t="n"/>
      <c r="V458" s="24" t="n"/>
      <c r="W458" s="24" t="n"/>
      <c r="X458" s="24" t="n"/>
    </row>
    <row customHeight="1" ht="16.5" r="459" s="29">
      <c r="A459" s="24" t="n"/>
      <c r="B459" s="24" t="n"/>
      <c r="C459" s="24" t="n"/>
      <c r="D459" s="24" t="n"/>
      <c r="E459" s="24" t="n"/>
      <c r="F459" s="24" t="n"/>
      <c r="G459" s="24" t="n"/>
      <c r="H459" s="24" t="n"/>
      <c r="I459" s="24" t="n"/>
      <c r="J459" s="24" t="n"/>
      <c r="K459" s="24" t="n"/>
      <c r="L459" s="24" t="n"/>
      <c r="M459" s="24" t="n"/>
      <c r="N459" s="24" t="n"/>
      <c r="O459" s="24" t="n"/>
      <c r="P459" s="24" t="n"/>
      <c r="Q459" s="24" t="n"/>
      <c r="R459" s="24" t="n"/>
      <c r="S459" s="24" t="n"/>
      <c r="T459" s="24" t="n"/>
      <c r="U459" s="24" t="n"/>
      <c r="V459" s="24" t="n"/>
      <c r="W459" s="24" t="n"/>
      <c r="X459" s="24" t="n"/>
    </row>
    <row customHeight="1" ht="16.5" r="460" s="29">
      <c r="A460" s="24" t="n"/>
      <c r="B460" s="24" t="n"/>
      <c r="C460" s="24" t="n"/>
      <c r="D460" s="24" t="n"/>
      <c r="E460" s="24" t="n"/>
      <c r="F460" s="24" t="n"/>
      <c r="G460" s="24" t="n"/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</row>
    <row customHeight="1" ht="16.5" r="461" s="29">
      <c r="A461" s="24" t="n"/>
      <c r="B461" s="24" t="n"/>
      <c r="C461" s="24" t="n"/>
      <c r="D461" s="24" t="n"/>
      <c r="E461" s="24" t="n"/>
      <c r="F461" s="24" t="n"/>
      <c r="G461" s="2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</row>
    <row customHeight="1" ht="16.5" r="462" s="29">
      <c r="A462" s="24" t="n"/>
      <c r="B462" s="24" t="n"/>
      <c r="C462" s="24" t="n"/>
      <c r="D462" s="24" t="n"/>
      <c r="E462" s="24" t="n"/>
      <c r="F462" s="24" t="n"/>
      <c r="G462" s="24" t="n"/>
      <c r="H462" s="24" t="n"/>
      <c r="I462" s="24" t="n"/>
      <c r="J462" s="24" t="n"/>
      <c r="K462" s="24" t="n"/>
      <c r="L462" s="24" t="n"/>
      <c r="M462" s="24" t="n"/>
      <c r="N462" s="24" t="n"/>
      <c r="O462" s="24" t="n"/>
      <c r="P462" s="24" t="n"/>
      <c r="Q462" s="24" t="n"/>
      <c r="R462" s="24" t="n"/>
      <c r="S462" s="24" t="n"/>
      <c r="T462" s="24" t="n"/>
      <c r="U462" s="24" t="n"/>
      <c r="V462" s="24" t="n"/>
      <c r="W462" s="24" t="n"/>
      <c r="X462" s="24" t="n"/>
    </row>
    <row customHeight="1" ht="16.5" r="463" s="29">
      <c r="A463" s="24" t="n"/>
      <c r="B463" s="24" t="n"/>
      <c r="C463" s="24" t="n"/>
      <c r="D463" s="24" t="n"/>
      <c r="E463" s="24" t="n"/>
      <c r="F463" s="24" t="n"/>
      <c r="G463" s="24" t="n"/>
      <c r="H463" s="24" t="n"/>
      <c r="I463" s="24" t="n"/>
      <c r="J463" s="24" t="n"/>
      <c r="K463" s="24" t="n"/>
      <c r="L463" s="24" t="n"/>
      <c r="M463" s="24" t="n"/>
      <c r="N463" s="24" t="n"/>
      <c r="O463" s="24" t="n"/>
      <c r="P463" s="24" t="n"/>
      <c r="Q463" s="24" t="n"/>
      <c r="R463" s="24" t="n"/>
      <c r="S463" s="24" t="n"/>
      <c r="T463" s="24" t="n"/>
      <c r="U463" s="24" t="n"/>
      <c r="V463" s="24" t="n"/>
      <c r="W463" s="24" t="n"/>
      <c r="X463" s="24" t="n"/>
    </row>
    <row customHeight="1" ht="16.5" r="464" s="29">
      <c r="A464" s="24" t="n"/>
      <c r="B464" s="24" t="n"/>
      <c r="C464" s="24" t="n"/>
      <c r="D464" s="24" t="n"/>
      <c r="E464" s="24" t="n"/>
      <c r="F464" s="24" t="n"/>
      <c r="G464" s="24" t="n"/>
      <c r="H464" s="24" t="n"/>
      <c r="I464" s="24" t="n"/>
      <c r="J464" s="24" t="n"/>
      <c r="K464" s="24" t="n"/>
      <c r="L464" s="24" t="n"/>
      <c r="M464" s="24" t="n"/>
      <c r="N464" s="24" t="n"/>
      <c r="O464" s="24" t="n"/>
      <c r="P464" s="24" t="n"/>
      <c r="Q464" s="24" t="n"/>
      <c r="R464" s="24" t="n"/>
      <c r="S464" s="24" t="n"/>
      <c r="T464" s="24" t="n"/>
      <c r="U464" s="24" t="n"/>
      <c r="V464" s="24" t="n"/>
      <c r="W464" s="24" t="n"/>
      <c r="X464" s="24" t="n"/>
    </row>
    <row customHeight="1" ht="16.5" r="465" s="29">
      <c r="A465" s="24" t="n"/>
      <c r="B465" s="24" t="n"/>
      <c r="C465" s="24" t="n"/>
      <c r="D465" s="24" t="n"/>
      <c r="E465" s="24" t="n"/>
      <c r="F465" s="24" t="n"/>
      <c r="G465" s="24" t="n"/>
      <c r="H465" s="24" t="n"/>
      <c r="I465" s="24" t="n"/>
      <c r="J465" s="24" t="n"/>
      <c r="K465" s="24" t="n"/>
      <c r="L465" s="24" t="n"/>
      <c r="M465" s="24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</row>
    <row customHeight="1" ht="16.5" r="466" s="29">
      <c r="A466" s="24" t="n"/>
      <c r="B466" s="24" t="n"/>
      <c r="C466" s="24" t="n"/>
      <c r="D466" s="24" t="n"/>
      <c r="E466" s="24" t="n"/>
      <c r="F466" s="24" t="n"/>
      <c r="G466" s="24" t="n"/>
      <c r="H466" s="24" t="n"/>
      <c r="I466" s="24" t="n"/>
      <c r="J466" s="24" t="n"/>
      <c r="K466" s="24" t="n"/>
      <c r="L466" s="24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</row>
    <row customHeight="1" ht="16.5" r="467" s="29">
      <c r="A467" s="24" t="n"/>
      <c r="B467" s="24" t="n"/>
      <c r="C467" s="24" t="n"/>
      <c r="D467" s="24" t="n"/>
      <c r="E467" s="24" t="n"/>
      <c r="F467" s="24" t="n"/>
      <c r="G467" s="24" t="n"/>
      <c r="H467" s="24" t="n"/>
      <c r="I467" s="24" t="n"/>
      <c r="J467" s="24" t="n"/>
      <c r="K467" s="24" t="n"/>
      <c r="L467" s="24" t="n"/>
      <c r="M467" s="24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</row>
    <row customHeight="1" ht="16.5" r="468" s="29">
      <c r="A468" s="24" t="n"/>
      <c r="B468" s="24" t="n"/>
      <c r="C468" s="24" t="n"/>
      <c r="D468" s="24" t="n"/>
      <c r="E468" s="24" t="n"/>
      <c r="F468" s="24" t="n"/>
      <c r="G468" s="24" t="n"/>
      <c r="H468" s="24" t="n"/>
      <c r="I468" s="24" t="n"/>
      <c r="J468" s="24" t="n"/>
      <c r="K468" s="24" t="n"/>
      <c r="L468" s="24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</row>
    <row customHeight="1" ht="16.5" r="469" s="29">
      <c r="A469" s="24" t="n"/>
      <c r="B469" s="24" t="n"/>
      <c r="C469" s="24" t="n"/>
      <c r="D469" s="24" t="n"/>
      <c r="E469" s="24" t="n"/>
      <c r="F469" s="24" t="n"/>
      <c r="G469" s="24" t="n"/>
      <c r="H469" s="24" t="n"/>
      <c r="I469" s="24" t="n"/>
      <c r="J469" s="24" t="n"/>
      <c r="K469" s="24" t="n"/>
      <c r="L469" s="24" t="n"/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</row>
    <row customHeight="1" ht="16.5" r="470" s="29">
      <c r="A470" s="24" t="n"/>
      <c r="B470" s="24" t="n"/>
      <c r="C470" s="24" t="n"/>
      <c r="D470" s="24" t="n"/>
      <c r="E470" s="24" t="n"/>
      <c r="F470" s="24" t="n"/>
      <c r="G470" s="24" t="n"/>
      <c r="H470" s="24" t="n"/>
      <c r="I470" s="24" t="n"/>
      <c r="J470" s="24" t="n"/>
      <c r="K470" s="24" t="n"/>
      <c r="L470" s="24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</row>
    <row customHeight="1" ht="16.5" r="471" s="29">
      <c r="A471" s="24" t="n"/>
      <c r="B471" s="24" t="n"/>
      <c r="C471" s="24" t="n"/>
      <c r="D471" s="24" t="n"/>
      <c r="E471" s="24" t="n"/>
      <c r="F471" s="24" t="n"/>
      <c r="G471" s="2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</row>
    <row customHeight="1" ht="16.5" r="472" s="29">
      <c r="A472" s="24" t="n"/>
      <c r="B472" s="24" t="n"/>
      <c r="C472" s="24" t="n"/>
      <c r="D472" s="24" t="n"/>
      <c r="E472" s="24" t="n"/>
      <c r="F472" s="24" t="n"/>
      <c r="G472" s="24" t="n"/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</row>
    <row customHeight="1" ht="16.5" r="473" s="29">
      <c r="A473" s="24" t="n"/>
      <c r="B473" s="24" t="n"/>
      <c r="C473" s="24" t="n"/>
      <c r="D473" s="24" t="n"/>
      <c r="E473" s="24" t="n"/>
      <c r="F473" s="24" t="n"/>
      <c r="G473" s="2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</row>
    <row customHeight="1" ht="16.5" r="474" s="29">
      <c r="A474" s="24" t="n"/>
      <c r="B474" s="24" t="n"/>
      <c r="C474" s="24" t="n"/>
      <c r="D474" s="24" t="n"/>
      <c r="E474" s="24" t="n"/>
      <c r="F474" s="24" t="n"/>
      <c r="G474" s="24" t="n"/>
      <c r="H474" s="24" t="n"/>
      <c r="I474" s="24" t="n"/>
      <c r="J474" s="24" t="n"/>
      <c r="K474" s="24" t="n"/>
      <c r="L474" s="24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</row>
    <row customHeight="1" ht="16.5" r="475" s="29">
      <c r="A475" s="24" t="n"/>
      <c r="B475" s="24" t="n"/>
      <c r="C475" s="24" t="n"/>
      <c r="D475" s="24" t="n"/>
      <c r="E475" s="24" t="n"/>
      <c r="F475" s="24" t="n"/>
      <c r="G475" s="24" t="n"/>
      <c r="H475" s="24" t="n"/>
      <c r="I475" s="24" t="n"/>
      <c r="J475" s="24" t="n"/>
      <c r="K475" s="24" t="n"/>
      <c r="L475" s="24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</row>
    <row customHeight="1" ht="16.5" r="476" s="29">
      <c r="A476" s="24" t="n"/>
      <c r="B476" s="24" t="n"/>
      <c r="C476" s="24" t="n"/>
      <c r="D476" s="24" t="n"/>
      <c r="E476" s="24" t="n"/>
      <c r="F476" s="24" t="n"/>
      <c r="G476" s="24" t="n"/>
      <c r="H476" s="24" t="n"/>
      <c r="I476" s="24" t="n"/>
      <c r="J476" s="24" t="n"/>
      <c r="K476" s="24" t="n"/>
      <c r="L476" s="24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</row>
    <row customHeight="1" ht="16.5" r="477" s="29">
      <c r="A477" s="24" t="n"/>
      <c r="B477" s="24" t="n"/>
      <c r="C477" s="24" t="n"/>
      <c r="D477" s="24" t="n"/>
      <c r="E477" s="24" t="n"/>
      <c r="F477" s="24" t="n"/>
      <c r="G477" s="24" t="n"/>
      <c r="H477" s="24" t="n"/>
      <c r="I477" s="24" t="n"/>
      <c r="J477" s="24" t="n"/>
      <c r="K477" s="24" t="n"/>
      <c r="L477" s="24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</row>
    <row customHeight="1" ht="16.5" r="478" s="29">
      <c r="A478" s="24" t="n"/>
      <c r="B478" s="24" t="n"/>
      <c r="C478" s="24" t="n"/>
      <c r="D478" s="24" t="n"/>
      <c r="E478" s="24" t="n"/>
      <c r="F478" s="24" t="n"/>
      <c r="G478" s="24" t="n"/>
      <c r="H478" s="24" t="n"/>
      <c r="I478" s="24" t="n"/>
      <c r="J478" s="24" t="n"/>
      <c r="K478" s="24" t="n"/>
      <c r="L478" s="24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</row>
    <row customHeight="1" ht="16.5" r="479" s="29">
      <c r="A479" s="24" t="n"/>
      <c r="B479" s="24" t="n"/>
      <c r="C479" s="24" t="n"/>
      <c r="D479" s="24" t="n"/>
      <c r="E479" s="24" t="n"/>
      <c r="F479" s="24" t="n"/>
      <c r="G479" s="24" t="n"/>
      <c r="H479" s="24" t="n"/>
      <c r="I479" s="24" t="n"/>
      <c r="J479" s="24" t="n"/>
      <c r="K479" s="24" t="n"/>
      <c r="L479" s="24" t="n"/>
      <c r="M479" s="24" t="n"/>
      <c r="N479" s="24" t="n"/>
      <c r="O479" s="24" t="n"/>
      <c r="P479" s="24" t="n"/>
      <c r="Q479" s="24" t="n"/>
      <c r="R479" s="24" t="n"/>
      <c r="S479" s="24" t="n"/>
      <c r="T479" s="24" t="n"/>
      <c r="U479" s="24" t="n"/>
      <c r="V479" s="24" t="n"/>
      <c r="W479" s="24" t="n"/>
      <c r="X479" s="24" t="n"/>
    </row>
    <row customHeight="1" ht="16.5" r="480" s="29">
      <c r="A480" s="24" t="n"/>
      <c r="B480" s="24" t="n"/>
      <c r="C480" s="24" t="n"/>
      <c r="D480" s="24" t="n"/>
      <c r="E480" s="24" t="n"/>
      <c r="F480" s="24" t="n"/>
      <c r="G480" s="24" t="n"/>
      <c r="H480" s="24" t="n"/>
      <c r="I480" s="24" t="n"/>
      <c r="J480" s="24" t="n"/>
      <c r="K480" s="24" t="n"/>
      <c r="L480" s="24" t="n"/>
      <c r="M480" s="24" t="n"/>
      <c r="N480" s="24" t="n"/>
      <c r="O480" s="24" t="n"/>
      <c r="P480" s="24" t="n"/>
      <c r="Q480" s="24" t="n"/>
      <c r="R480" s="24" t="n"/>
      <c r="S480" s="24" t="n"/>
      <c r="T480" s="24" t="n"/>
      <c r="U480" s="24" t="n"/>
      <c r="V480" s="24" t="n"/>
      <c r="W480" s="24" t="n"/>
      <c r="X480" s="24" t="n"/>
    </row>
    <row customHeight="1" ht="16.5" r="481" s="29">
      <c r="A481" s="24" t="n"/>
      <c r="B481" s="24" t="n"/>
      <c r="C481" s="24" t="n"/>
      <c r="D481" s="24" t="n"/>
      <c r="E481" s="24" t="n"/>
      <c r="F481" s="24" t="n"/>
      <c r="G481" s="24" t="n"/>
      <c r="H481" s="24" t="n"/>
      <c r="I481" s="24" t="n"/>
      <c r="J481" s="24" t="n"/>
      <c r="K481" s="24" t="n"/>
      <c r="L481" s="24" t="n"/>
      <c r="M481" s="24" t="n"/>
      <c r="N481" s="24" t="n"/>
      <c r="O481" s="24" t="n"/>
      <c r="P481" s="24" t="n"/>
      <c r="Q481" s="24" t="n"/>
      <c r="R481" s="24" t="n"/>
      <c r="S481" s="24" t="n"/>
      <c r="T481" s="24" t="n"/>
      <c r="U481" s="24" t="n"/>
      <c r="V481" s="24" t="n"/>
      <c r="W481" s="24" t="n"/>
      <c r="X481" s="24" t="n"/>
    </row>
    <row customHeight="1" ht="16.5" r="482" s="29">
      <c r="A482" s="24" t="n"/>
      <c r="B482" s="24" t="n"/>
      <c r="C482" s="24" t="n"/>
      <c r="D482" s="24" t="n"/>
      <c r="E482" s="24" t="n"/>
      <c r="F482" s="24" t="n"/>
      <c r="G482" s="24" t="n"/>
      <c r="H482" s="24" t="n"/>
      <c r="I482" s="24" t="n"/>
      <c r="J482" s="24" t="n"/>
      <c r="K482" s="24" t="n"/>
      <c r="L482" s="24" t="n"/>
      <c r="M482" s="24" t="n"/>
      <c r="N482" s="24" t="n"/>
      <c r="O482" s="24" t="n"/>
      <c r="P482" s="24" t="n"/>
      <c r="Q482" s="24" t="n"/>
      <c r="R482" s="24" t="n"/>
      <c r="S482" s="24" t="n"/>
      <c r="T482" s="24" t="n"/>
      <c r="U482" s="24" t="n"/>
      <c r="V482" s="24" t="n"/>
      <c r="W482" s="24" t="n"/>
      <c r="X482" s="24" t="n"/>
    </row>
    <row customHeight="1" ht="16.5" r="483" s="29">
      <c r="A483" s="24" t="n"/>
      <c r="B483" s="24" t="n"/>
      <c r="C483" s="24" t="n"/>
      <c r="D483" s="24" t="n"/>
      <c r="E483" s="24" t="n"/>
      <c r="F483" s="24" t="n"/>
      <c r="G483" s="24" t="n"/>
      <c r="H483" s="24" t="n"/>
      <c r="I483" s="24" t="n"/>
      <c r="J483" s="24" t="n"/>
      <c r="K483" s="24" t="n"/>
      <c r="L483" s="24" t="n"/>
      <c r="M483" s="24" t="n"/>
      <c r="N483" s="24" t="n"/>
      <c r="O483" s="24" t="n"/>
      <c r="P483" s="24" t="n"/>
      <c r="Q483" s="24" t="n"/>
      <c r="R483" s="24" t="n"/>
      <c r="S483" s="24" t="n"/>
      <c r="T483" s="24" t="n"/>
      <c r="U483" s="24" t="n"/>
      <c r="V483" s="24" t="n"/>
      <c r="W483" s="24" t="n"/>
      <c r="X483" s="24" t="n"/>
    </row>
    <row customHeight="1" ht="16.5" r="484" s="29">
      <c r="A484" s="24" t="n"/>
      <c r="B484" s="24" t="n"/>
      <c r="C484" s="24" t="n"/>
      <c r="D484" s="24" t="n"/>
      <c r="E484" s="24" t="n"/>
      <c r="F484" s="24" t="n"/>
      <c r="G484" s="24" t="n"/>
      <c r="H484" s="24" t="n"/>
      <c r="I484" s="24" t="n"/>
      <c r="J484" s="24" t="n"/>
      <c r="K484" s="24" t="n"/>
      <c r="L484" s="24" t="n"/>
      <c r="M484" s="24" t="n"/>
      <c r="N484" s="24" t="n"/>
      <c r="O484" s="24" t="n"/>
      <c r="P484" s="24" t="n"/>
      <c r="Q484" s="24" t="n"/>
      <c r="R484" s="24" t="n"/>
      <c r="S484" s="24" t="n"/>
      <c r="T484" s="24" t="n"/>
      <c r="U484" s="24" t="n"/>
      <c r="V484" s="24" t="n"/>
      <c r="W484" s="24" t="n"/>
      <c r="X484" s="24" t="n"/>
    </row>
    <row customHeight="1" ht="16.5" r="485" s="29">
      <c r="A485" s="24" t="n"/>
      <c r="B485" s="24" t="n"/>
      <c r="C485" s="24" t="n"/>
      <c r="D485" s="24" t="n"/>
      <c r="E485" s="24" t="n"/>
      <c r="F485" s="24" t="n"/>
      <c r="G485" s="24" t="n"/>
      <c r="H485" s="24" t="n"/>
      <c r="I485" s="24" t="n"/>
      <c r="J485" s="24" t="n"/>
      <c r="K485" s="24" t="n"/>
      <c r="L485" s="24" t="n"/>
      <c r="M485" s="24" t="n"/>
      <c r="N485" s="24" t="n"/>
      <c r="O485" s="24" t="n"/>
      <c r="P485" s="24" t="n"/>
      <c r="Q485" s="24" t="n"/>
      <c r="R485" s="24" t="n"/>
      <c r="S485" s="24" t="n"/>
      <c r="T485" s="24" t="n"/>
      <c r="U485" s="24" t="n"/>
      <c r="V485" s="24" t="n"/>
      <c r="W485" s="24" t="n"/>
      <c r="X485" s="24" t="n"/>
    </row>
    <row customHeight="1" ht="16.5" r="486" s="29">
      <c r="A486" s="24" t="n"/>
      <c r="B486" s="24" t="n"/>
      <c r="C486" s="24" t="n"/>
      <c r="D486" s="24" t="n"/>
      <c r="E486" s="24" t="n"/>
      <c r="F486" s="24" t="n"/>
      <c r="G486" s="24" t="n"/>
      <c r="H486" s="24" t="n"/>
      <c r="I486" s="24" t="n"/>
      <c r="J486" s="24" t="n"/>
      <c r="K486" s="24" t="n"/>
      <c r="L486" s="24" t="n"/>
      <c r="M486" s="24" t="n"/>
      <c r="N486" s="24" t="n"/>
      <c r="O486" s="24" t="n"/>
      <c r="P486" s="24" t="n"/>
      <c r="Q486" s="24" t="n"/>
      <c r="R486" s="24" t="n"/>
      <c r="S486" s="24" t="n"/>
      <c r="T486" s="24" t="n"/>
      <c r="U486" s="24" t="n"/>
      <c r="V486" s="24" t="n"/>
      <c r="W486" s="24" t="n"/>
      <c r="X486" s="24" t="n"/>
    </row>
    <row customHeight="1" ht="16.5" r="487" s="29">
      <c r="A487" s="24" t="n"/>
      <c r="B487" s="24" t="n"/>
      <c r="C487" s="24" t="n"/>
      <c r="D487" s="24" t="n"/>
      <c r="E487" s="24" t="n"/>
      <c r="F487" s="24" t="n"/>
      <c r="G487" s="24" t="n"/>
      <c r="H487" s="24" t="n"/>
      <c r="I487" s="24" t="n"/>
      <c r="J487" s="24" t="n"/>
      <c r="K487" s="24" t="n"/>
      <c r="L487" s="24" t="n"/>
      <c r="M487" s="24" t="n"/>
      <c r="N487" s="24" t="n"/>
      <c r="O487" s="24" t="n"/>
      <c r="P487" s="24" t="n"/>
      <c r="Q487" s="24" t="n"/>
      <c r="R487" s="24" t="n"/>
      <c r="S487" s="24" t="n"/>
      <c r="T487" s="24" t="n"/>
      <c r="U487" s="24" t="n"/>
      <c r="V487" s="24" t="n"/>
      <c r="W487" s="24" t="n"/>
      <c r="X487" s="24" t="n"/>
    </row>
    <row customHeight="1" ht="16.5" r="488" s="29">
      <c r="A488" s="24" t="n"/>
      <c r="B488" s="24" t="n"/>
      <c r="C488" s="24" t="n"/>
      <c r="D488" s="24" t="n"/>
      <c r="E488" s="24" t="n"/>
      <c r="F488" s="24" t="n"/>
      <c r="G488" s="24" t="n"/>
      <c r="H488" s="24" t="n"/>
      <c r="I488" s="24" t="n"/>
      <c r="J488" s="24" t="n"/>
      <c r="K488" s="24" t="n"/>
      <c r="L488" s="24" t="n"/>
      <c r="M488" s="24" t="n"/>
      <c r="N488" s="24" t="n"/>
      <c r="O488" s="24" t="n"/>
      <c r="P488" s="24" t="n"/>
      <c r="Q488" s="24" t="n"/>
      <c r="R488" s="24" t="n"/>
      <c r="S488" s="24" t="n"/>
      <c r="T488" s="24" t="n"/>
      <c r="U488" s="24" t="n"/>
      <c r="V488" s="24" t="n"/>
      <c r="W488" s="24" t="n"/>
      <c r="X488" s="24" t="n"/>
    </row>
    <row customHeight="1" ht="16.5" r="489" s="29">
      <c r="A489" s="24" t="n"/>
      <c r="B489" s="24" t="n"/>
      <c r="C489" s="24" t="n"/>
      <c r="D489" s="24" t="n"/>
      <c r="E489" s="24" t="n"/>
      <c r="F489" s="24" t="n"/>
      <c r="G489" s="24" t="n"/>
      <c r="H489" s="24" t="n"/>
      <c r="I489" s="24" t="n"/>
      <c r="J489" s="24" t="n"/>
      <c r="K489" s="24" t="n"/>
      <c r="L489" s="24" t="n"/>
      <c r="M489" s="24" t="n"/>
      <c r="N489" s="24" t="n"/>
      <c r="O489" s="24" t="n"/>
      <c r="P489" s="24" t="n"/>
      <c r="Q489" s="24" t="n"/>
      <c r="R489" s="24" t="n"/>
      <c r="S489" s="24" t="n"/>
      <c r="T489" s="24" t="n"/>
      <c r="U489" s="24" t="n"/>
      <c r="V489" s="24" t="n"/>
      <c r="W489" s="24" t="n"/>
      <c r="X489" s="24" t="n"/>
    </row>
    <row customHeight="1" ht="16.5" r="490" s="29">
      <c r="A490" s="24" t="n"/>
      <c r="B490" s="24" t="n"/>
      <c r="C490" s="24" t="n"/>
      <c r="D490" s="24" t="n"/>
      <c r="E490" s="24" t="n"/>
      <c r="F490" s="24" t="n"/>
      <c r="G490" s="24" t="n"/>
      <c r="H490" s="24" t="n"/>
      <c r="I490" s="24" t="n"/>
      <c r="J490" s="24" t="n"/>
      <c r="K490" s="24" t="n"/>
      <c r="L490" s="24" t="n"/>
      <c r="M490" s="24" t="n"/>
      <c r="N490" s="24" t="n"/>
      <c r="O490" s="24" t="n"/>
      <c r="P490" s="24" t="n"/>
      <c r="Q490" s="24" t="n"/>
      <c r="R490" s="24" t="n"/>
      <c r="S490" s="24" t="n"/>
      <c r="T490" s="24" t="n"/>
      <c r="U490" s="24" t="n"/>
      <c r="V490" s="24" t="n"/>
      <c r="W490" s="24" t="n"/>
      <c r="X490" s="24" t="n"/>
    </row>
    <row customHeight="1" ht="16.5" r="491" s="29">
      <c r="A491" s="24" t="n"/>
      <c r="B491" s="24" t="n"/>
      <c r="C491" s="24" t="n"/>
      <c r="D491" s="24" t="n"/>
      <c r="E491" s="24" t="n"/>
      <c r="F491" s="24" t="n"/>
      <c r="G491" s="24" t="n"/>
      <c r="H491" s="24" t="n"/>
      <c r="I491" s="24" t="n"/>
      <c r="J491" s="24" t="n"/>
      <c r="K491" s="24" t="n"/>
      <c r="L491" s="24" t="n"/>
      <c r="M491" s="24" t="n"/>
      <c r="N491" s="24" t="n"/>
      <c r="O491" s="24" t="n"/>
      <c r="P491" s="24" t="n"/>
      <c r="Q491" s="24" t="n"/>
      <c r="R491" s="24" t="n"/>
      <c r="S491" s="24" t="n"/>
      <c r="T491" s="24" t="n"/>
      <c r="U491" s="24" t="n"/>
      <c r="V491" s="24" t="n"/>
      <c r="W491" s="24" t="n"/>
      <c r="X491" s="24" t="n"/>
    </row>
    <row customHeight="1" ht="16.5" r="492" s="29">
      <c r="A492" s="24" t="n"/>
      <c r="B492" s="24" t="n"/>
      <c r="C492" s="24" t="n"/>
      <c r="D492" s="24" t="n"/>
      <c r="E492" s="24" t="n"/>
      <c r="F492" s="24" t="n"/>
      <c r="G492" s="24" t="n"/>
      <c r="H492" s="24" t="n"/>
      <c r="I492" s="24" t="n"/>
      <c r="J492" s="24" t="n"/>
      <c r="K492" s="24" t="n"/>
      <c r="L492" s="24" t="n"/>
      <c r="M492" s="24" t="n"/>
      <c r="N492" s="24" t="n"/>
      <c r="O492" s="24" t="n"/>
      <c r="P492" s="24" t="n"/>
      <c r="Q492" s="24" t="n"/>
      <c r="R492" s="24" t="n"/>
      <c r="S492" s="24" t="n"/>
      <c r="T492" s="24" t="n"/>
      <c r="U492" s="24" t="n"/>
      <c r="V492" s="24" t="n"/>
      <c r="W492" s="24" t="n"/>
      <c r="X492" s="24" t="n"/>
    </row>
    <row customHeight="1" ht="16.5" r="493" s="29">
      <c r="A493" s="24" t="n"/>
      <c r="B493" s="24" t="n"/>
      <c r="C493" s="24" t="n"/>
      <c r="D493" s="24" t="n"/>
      <c r="E493" s="24" t="n"/>
      <c r="F493" s="24" t="n"/>
      <c r="G493" s="24" t="n"/>
      <c r="H493" s="24" t="n"/>
      <c r="I493" s="24" t="n"/>
      <c r="J493" s="24" t="n"/>
      <c r="K493" s="24" t="n"/>
      <c r="L493" s="24" t="n"/>
      <c r="M493" s="24" t="n"/>
      <c r="N493" s="24" t="n"/>
      <c r="O493" s="24" t="n"/>
      <c r="P493" s="24" t="n"/>
      <c r="Q493" s="24" t="n"/>
      <c r="R493" s="24" t="n"/>
      <c r="S493" s="24" t="n"/>
      <c r="T493" s="24" t="n"/>
      <c r="U493" s="24" t="n"/>
      <c r="V493" s="24" t="n"/>
      <c r="W493" s="24" t="n"/>
      <c r="X493" s="24" t="n"/>
    </row>
    <row customHeight="1" ht="16.5" r="494" s="29">
      <c r="A494" s="24" t="n"/>
      <c r="B494" s="24" t="n"/>
      <c r="C494" s="24" t="n"/>
      <c r="D494" s="24" t="n"/>
      <c r="E494" s="24" t="n"/>
      <c r="F494" s="24" t="n"/>
      <c r="G494" s="24" t="n"/>
      <c r="H494" s="24" t="n"/>
      <c r="I494" s="24" t="n"/>
      <c r="J494" s="24" t="n"/>
      <c r="K494" s="24" t="n"/>
      <c r="L494" s="24" t="n"/>
      <c r="M494" s="24" t="n"/>
      <c r="N494" s="24" t="n"/>
      <c r="O494" s="24" t="n"/>
      <c r="P494" s="24" t="n"/>
      <c r="Q494" s="24" t="n"/>
      <c r="R494" s="24" t="n"/>
      <c r="S494" s="24" t="n"/>
      <c r="T494" s="24" t="n"/>
      <c r="U494" s="24" t="n"/>
      <c r="V494" s="24" t="n"/>
      <c r="W494" s="24" t="n"/>
      <c r="X494" s="24" t="n"/>
    </row>
    <row customHeight="1" ht="16.5" r="495" s="29">
      <c r="A495" s="24" t="n"/>
      <c r="B495" s="24" t="n"/>
      <c r="C495" s="24" t="n"/>
      <c r="D495" s="24" t="n"/>
      <c r="E495" s="24" t="n"/>
      <c r="F495" s="24" t="n"/>
      <c r="G495" s="24" t="n"/>
      <c r="H495" s="24" t="n"/>
      <c r="I495" s="24" t="n"/>
      <c r="J495" s="24" t="n"/>
      <c r="K495" s="24" t="n"/>
      <c r="L495" s="24" t="n"/>
      <c r="M495" s="24" t="n"/>
      <c r="N495" s="24" t="n"/>
      <c r="O495" s="24" t="n"/>
      <c r="P495" s="24" t="n"/>
      <c r="Q495" s="24" t="n"/>
      <c r="R495" s="24" t="n"/>
      <c r="S495" s="24" t="n"/>
      <c r="T495" s="24" t="n"/>
      <c r="U495" s="24" t="n"/>
      <c r="V495" s="24" t="n"/>
      <c r="W495" s="24" t="n"/>
      <c r="X495" s="24" t="n"/>
    </row>
    <row customHeight="1" ht="16.5" r="496" s="29">
      <c r="A496" s="24" t="n"/>
      <c r="B496" s="24" t="n"/>
      <c r="C496" s="24" t="n"/>
      <c r="D496" s="24" t="n"/>
      <c r="E496" s="24" t="n"/>
      <c r="F496" s="24" t="n"/>
      <c r="G496" s="24" t="n"/>
      <c r="H496" s="24" t="n"/>
      <c r="I496" s="24" t="n"/>
      <c r="J496" s="24" t="n"/>
      <c r="K496" s="24" t="n"/>
      <c r="L496" s="24" t="n"/>
      <c r="M496" s="24" t="n"/>
      <c r="N496" s="24" t="n"/>
      <c r="O496" s="24" t="n"/>
      <c r="P496" s="24" t="n"/>
      <c r="Q496" s="24" t="n"/>
      <c r="R496" s="24" t="n"/>
      <c r="S496" s="24" t="n"/>
      <c r="T496" s="24" t="n"/>
      <c r="U496" s="24" t="n"/>
      <c r="V496" s="24" t="n"/>
      <c r="W496" s="24" t="n"/>
      <c r="X496" s="24" t="n"/>
    </row>
    <row customHeight="1" ht="16.5" r="497" s="29">
      <c r="A497" s="24" t="n"/>
      <c r="B497" s="24" t="n"/>
      <c r="C497" s="24" t="n"/>
      <c r="D497" s="24" t="n"/>
      <c r="E497" s="24" t="n"/>
      <c r="F497" s="24" t="n"/>
      <c r="G497" s="24" t="n"/>
      <c r="H497" s="24" t="n"/>
      <c r="I497" s="24" t="n"/>
      <c r="J497" s="24" t="n"/>
      <c r="K497" s="24" t="n"/>
      <c r="L497" s="24" t="n"/>
      <c r="M497" s="24" t="n"/>
      <c r="N497" s="24" t="n"/>
      <c r="O497" s="24" t="n"/>
      <c r="P497" s="24" t="n"/>
      <c r="Q497" s="24" t="n"/>
      <c r="R497" s="24" t="n"/>
      <c r="S497" s="24" t="n"/>
      <c r="T497" s="24" t="n"/>
      <c r="U497" s="24" t="n"/>
      <c r="V497" s="24" t="n"/>
      <c r="W497" s="24" t="n"/>
      <c r="X497" s="24" t="n"/>
    </row>
    <row customHeight="1" ht="16.5" r="498" s="29">
      <c r="A498" s="24" t="n"/>
      <c r="B498" s="24" t="n"/>
      <c r="C498" s="24" t="n"/>
      <c r="D498" s="24" t="n"/>
      <c r="E498" s="24" t="n"/>
      <c r="F498" s="24" t="n"/>
      <c r="G498" s="24" t="n"/>
      <c r="H498" s="24" t="n"/>
      <c r="I498" s="24" t="n"/>
      <c r="J498" s="24" t="n"/>
      <c r="K498" s="24" t="n"/>
      <c r="L498" s="24" t="n"/>
      <c r="M498" s="24" t="n"/>
      <c r="N498" s="24" t="n"/>
      <c r="O498" s="24" t="n"/>
      <c r="P498" s="24" t="n"/>
      <c r="Q498" s="24" t="n"/>
      <c r="R498" s="24" t="n"/>
      <c r="S498" s="24" t="n"/>
      <c r="T498" s="24" t="n"/>
      <c r="U498" s="24" t="n"/>
      <c r="V498" s="24" t="n"/>
      <c r="W498" s="24" t="n"/>
      <c r="X498" s="24" t="n"/>
    </row>
    <row customHeight="1" ht="16.5" r="499" s="29">
      <c r="A499" s="24" t="n"/>
      <c r="B499" s="24" t="n"/>
      <c r="C499" s="24" t="n"/>
      <c r="D499" s="24" t="n"/>
      <c r="E499" s="24" t="n"/>
      <c r="F499" s="24" t="n"/>
      <c r="G499" s="24" t="n"/>
      <c r="H499" s="24" t="n"/>
      <c r="I499" s="24" t="n"/>
      <c r="J499" s="24" t="n"/>
      <c r="K499" s="24" t="n"/>
      <c r="L499" s="24" t="n"/>
      <c r="M499" s="24" t="n"/>
      <c r="N499" s="24" t="n"/>
      <c r="O499" s="24" t="n"/>
      <c r="P499" s="24" t="n"/>
      <c r="Q499" s="24" t="n"/>
      <c r="R499" s="24" t="n"/>
      <c r="S499" s="24" t="n"/>
      <c r="T499" s="24" t="n"/>
      <c r="U499" s="24" t="n"/>
      <c r="V499" s="24" t="n"/>
      <c r="W499" s="24" t="n"/>
      <c r="X499" s="24" t="n"/>
    </row>
    <row customHeight="1" ht="16.5" r="500" s="29">
      <c r="A500" s="24" t="n"/>
      <c r="B500" s="24" t="n"/>
      <c r="C500" s="24" t="n"/>
      <c r="D500" s="24" t="n"/>
      <c r="E500" s="24" t="n"/>
      <c r="F500" s="24" t="n"/>
      <c r="G500" s="24" t="n"/>
      <c r="H500" s="24" t="n"/>
      <c r="I500" s="24" t="n"/>
      <c r="J500" s="24" t="n"/>
      <c r="K500" s="24" t="n"/>
      <c r="L500" s="24" t="n"/>
      <c r="M500" s="24" t="n"/>
      <c r="N500" s="24" t="n"/>
      <c r="O500" s="24" t="n"/>
      <c r="P500" s="24" t="n"/>
      <c r="Q500" s="24" t="n"/>
      <c r="R500" s="24" t="n"/>
      <c r="S500" s="24" t="n"/>
      <c r="T500" s="24" t="n"/>
      <c r="U500" s="24" t="n"/>
      <c r="V500" s="24" t="n"/>
      <c r="W500" s="24" t="n"/>
      <c r="X500" s="24" t="n"/>
    </row>
    <row customHeight="1" ht="16.5" r="501" s="29">
      <c r="A501" s="24" t="n"/>
      <c r="B501" s="24" t="n"/>
      <c r="C501" s="24" t="n"/>
      <c r="D501" s="24" t="n"/>
      <c r="E501" s="24" t="n"/>
      <c r="F501" s="24" t="n"/>
      <c r="G501" s="24" t="n"/>
      <c r="H501" s="24" t="n"/>
      <c r="I501" s="24" t="n"/>
      <c r="J501" s="24" t="n"/>
      <c r="K501" s="24" t="n"/>
      <c r="L501" s="24" t="n"/>
      <c r="M501" s="24" t="n"/>
      <c r="N501" s="24" t="n"/>
      <c r="O501" s="24" t="n"/>
      <c r="P501" s="24" t="n"/>
      <c r="Q501" s="24" t="n"/>
      <c r="R501" s="24" t="n"/>
      <c r="S501" s="24" t="n"/>
      <c r="T501" s="24" t="n"/>
      <c r="U501" s="24" t="n"/>
      <c r="V501" s="24" t="n"/>
      <c r="W501" s="24" t="n"/>
      <c r="X501" s="24" t="n"/>
    </row>
    <row customHeight="1" ht="16.5" r="502" s="29">
      <c r="A502" s="24" t="n"/>
      <c r="B502" s="24" t="n"/>
      <c r="C502" s="24" t="n"/>
      <c r="D502" s="24" t="n"/>
      <c r="E502" s="24" t="n"/>
      <c r="F502" s="24" t="n"/>
      <c r="G502" s="24" t="n"/>
      <c r="H502" s="24" t="n"/>
      <c r="I502" s="24" t="n"/>
      <c r="J502" s="24" t="n"/>
      <c r="K502" s="24" t="n"/>
      <c r="L502" s="24" t="n"/>
      <c r="M502" s="24" t="n"/>
      <c r="N502" s="24" t="n"/>
      <c r="O502" s="24" t="n"/>
      <c r="P502" s="24" t="n"/>
      <c r="Q502" s="24" t="n"/>
      <c r="R502" s="24" t="n"/>
      <c r="S502" s="24" t="n"/>
      <c r="T502" s="24" t="n"/>
      <c r="U502" s="24" t="n"/>
      <c r="V502" s="24" t="n"/>
      <c r="W502" s="24" t="n"/>
      <c r="X502" s="24" t="n"/>
    </row>
    <row customHeight="1" ht="16.5" r="503" s="29">
      <c r="A503" s="24" t="n"/>
      <c r="B503" s="24" t="n"/>
      <c r="C503" s="24" t="n"/>
      <c r="D503" s="24" t="n"/>
      <c r="E503" s="24" t="n"/>
      <c r="F503" s="24" t="n"/>
      <c r="G503" s="24" t="n"/>
      <c r="H503" s="24" t="n"/>
      <c r="I503" s="24" t="n"/>
      <c r="J503" s="24" t="n"/>
      <c r="K503" s="24" t="n"/>
      <c r="L503" s="24" t="n"/>
      <c r="M503" s="24" t="n"/>
      <c r="N503" s="24" t="n"/>
      <c r="O503" s="24" t="n"/>
      <c r="P503" s="24" t="n"/>
      <c r="Q503" s="24" t="n"/>
      <c r="R503" s="24" t="n"/>
      <c r="S503" s="24" t="n"/>
      <c r="T503" s="24" t="n"/>
      <c r="U503" s="24" t="n"/>
      <c r="V503" s="24" t="n"/>
      <c r="W503" s="24" t="n"/>
      <c r="X503" s="24" t="n"/>
    </row>
    <row customHeight="1" ht="16.5" r="504" s="29">
      <c r="A504" s="24" t="n"/>
      <c r="B504" s="24" t="n"/>
      <c r="C504" s="24" t="n"/>
      <c r="D504" s="24" t="n"/>
      <c r="E504" s="24" t="n"/>
      <c r="F504" s="24" t="n"/>
      <c r="G504" s="24" t="n"/>
      <c r="H504" s="24" t="n"/>
      <c r="I504" s="24" t="n"/>
      <c r="J504" s="24" t="n"/>
      <c r="K504" s="24" t="n"/>
      <c r="L504" s="24" t="n"/>
      <c r="M504" s="24" t="n"/>
      <c r="N504" s="24" t="n"/>
      <c r="O504" s="24" t="n"/>
      <c r="P504" s="24" t="n"/>
      <c r="Q504" s="24" t="n"/>
      <c r="R504" s="24" t="n"/>
      <c r="S504" s="24" t="n"/>
      <c r="T504" s="24" t="n"/>
      <c r="U504" s="24" t="n"/>
      <c r="V504" s="24" t="n"/>
      <c r="W504" s="24" t="n"/>
      <c r="X504" s="24" t="n"/>
    </row>
    <row customHeight="1" ht="16.5" r="505" s="29">
      <c r="A505" s="24" t="n"/>
      <c r="B505" s="24" t="n"/>
      <c r="C505" s="24" t="n"/>
      <c r="D505" s="24" t="n"/>
      <c r="E505" s="24" t="n"/>
      <c r="F505" s="24" t="n"/>
      <c r="G505" s="24" t="n"/>
      <c r="H505" s="24" t="n"/>
      <c r="I505" s="24" t="n"/>
      <c r="J505" s="24" t="n"/>
      <c r="K505" s="24" t="n"/>
      <c r="L505" s="24" t="n"/>
      <c r="M505" s="24" t="n"/>
      <c r="N505" s="24" t="n"/>
      <c r="O505" s="24" t="n"/>
      <c r="P505" s="24" t="n"/>
      <c r="Q505" s="24" t="n"/>
      <c r="R505" s="24" t="n"/>
      <c r="S505" s="24" t="n"/>
      <c r="T505" s="24" t="n"/>
      <c r="U505" s="24" t="n"/>
      <c r="V505" s="24" t="n"/>
      <c r="W505" s="24" t="n"/>
      <c r="X505" s="24" t="n"/>
    </row>
    <row customHeight="1" ht="16.5" r="506" s="29">
      <c r="A506" s="24" t="n"/>
      <c r="B506" s="24" t="n"/>
      <c r="C506" s="24" t="n"/>
      <c r="D506" s="24" t="n"/>
      <c r="E506" s="24" t="n"/>
      <c r="F506" s="24" t="n"/>
      <c r="G506" s="24" t="n"/>
      <c r="H506" s="24" t="n"/>
      <c r="I506" s="24" t="n"/>
      <c r="J506" s="24" t="n"/>
      <c r="K506" s="24" t="n"/>
      <c r="L506" s="24" t="n"/>
      <c r="M506" s="24" t="n"/>
      <c r="N506" s="24" t="n"/>
      <c r="O506" s="24" t="n"/>
      <c r="P506" s="24" t="n"/>
      <c r="Q506" s="24" t="n"/>
      <c r="R506" s="24" t="n"/>
      <c r="S506" s="24" t="n"/>
      <c r="T506" s="24" t="n"/>
      <c r="U506" s="24" t="n"/>
      <c r="V506" s="24" t="n"/>
      <c r="W506" s="24" t="n"/>
      <c r="X506" s="24" t="n"/>
    </row>
    <row customHeight="1" ht="16.5" r="507" s="29">
      <c r="A507" s="24" t="n"/>
      <c r="B507" s="24" t="n"/>
      <c r="C507" s="24" t="n"/>
      <c r="D507" s="24" t="n"/>
      <c r="E507" s="24" t="n"/>
      <c r="F507" s="24" t="n"/>
      <c r="G507" s="24" t="n"/>
      <c r="H507" s="24" t="n"/>
      <c r="I507" s="24" t="n"/>
      <c r="J507" s="24" t="n"/>
      <c r="K507" s="24" t="n"/>
      <c r="L507" s="24" t="n"/>
      <c r="M507" s="24" t="n"/>
      <c r="N507" s="24" t="n"/>
      <c r="O507" s="24" t="n"/>
      <c r="P507" s="24" t="n"/>
      <c r="Q507" s="24" t="n"/>
      <c r="R507" s="24" t="n"/>
      <c r="S507" s="24" t="n"/>
      <c r="T507" s="24" t="n"/>
      <c r="U507" s="24" t="n"/>
      <c r="V507" s="24" t="n"/>
      <c r="W507" s="24" t="n"/>
      <c r="X507" s="24" t="n"/>
    </row>
    <row customHeight="1" ht="16.5" r="508" s="29">
      <c r="A508" s="24" t="n"/>
      <c r="B508" s="24" t="n"/>
      <c r="C508" s="24" t="n"/>
      <c r="D508" s="24" t="n"/>
      <c r="E508" s="24" t="n"/>
      <c r="F508" s="24" t="n"/>
      <c r="G508" s="24" t="n"/>
      <c r="H508" s="24" t="n"/>
      <c r="I508" s="24" t="n"/>
      <c r="J508" s="24" t="n"/>
      <c r="K508" s="24" t="n"/>
      <c r="L508" s="24" t="n"/>
      <c r="M508" s="24" t="n"/>
      <c r="N508" s="24" t="n"/>
      <c r="O508" s="24" t="n"/>
      <c r="P508" s="24" t="n"/>
      <c r="Q508" s="24" t="n"/>
      <c r="R508" s="24" t="n"/>
      <c r="S508" s="24" t="n"/>
      <c r="T508" s="24" t="n"/>
      <c r="U508" s="24" t="n"/>
      <c r="V508" s="24" t="n"/>
      <c r="W508" s="24" t="n"/>
      <c r="X508" s="24" t="n"/>
    </row>
    <row customHeight="1" ht="16.5" r="509" s="29">
      <c r="A509" s="24" t="n"/>
      <c r="B509" s="24" t="n"/>
      <c r="C509" s="24" t="n"/>
      <c r="D509" s="24" t="n"/>
      <c r="E509" s="24" t="n"/>
      <c r="F509" s="24" t="n"/>
      <c r="G509" s="24" t="n"/>
      <c r="H509" s="24" t="n"/>
      <c r="I509" s="24" t="n"/>
      <c r="J509" s="24" t="n"/>
      <c r="K509" s="24" t="n"/>
      <c r="L509" s="24" t="n"/>
      <c r="M509" s="24" t="n"/>
      <c r="N509" s="24" t="n"/>
      <c r="O509" s="24" t="n"/>
      <c r="P509" s="24" t="n"/>
      <c r="Q509" s="24" t="n"/>
      <c r="R509" s="24" t="n"/>
      <c r="S509" s="24" t="n"/>
      <c r="T509" s="24" t="n"/>
      <c r="U509" s="24" t="n"/>
      <c r="V509" s="24" t="n"/>
      <c r="W509" s="24" t="n"/>
      <c r="X509" s="24" t="n"/>
    </row>
    <row customHeight="1" ht="16.5" r="510" s="29">
      <c r="A510" s="24" t="n"/>
      <c r="B510" s="24" t="n"/>
      <c r="C510" s="24" t="n"/>
      <c r="D510" s="24" t="n"/>
      <c r="E510" s="24" t="n"/>
      <c r="F510" s="24" t="n"/>
      <c r="G510" s="24" t="n"/>
      <c r="H510" s="24" t="n"/>
      <c r="I510" s="24" t="n"/>
      <c r="J510" s="24" t="n"/>
      <c r="K510" s="24" t="n"/>
      <c r="L510" s="24" t="n"/>
      <c r="M510" s="24" t="n"/>
      <c r="N510" s="24" t="n"/>
      <c r="O510" s="24" t="n"/>
      <c r="P510" s="24" t="n"/>
      <c r="Q510" s="24" t="n"/>
      <c r="R510" s="24" t="n"/>
      <c r="S510" s="24" t="n"/>
      <c r="T510" s="24" t="n"/>
      <c r="U510" s="24" t="n"/>
      <c r="V510" s="24" t="n"/>
      <c r="W510" s="24" t="n"/>
      <c r="X510" s="24" t="n"/>
    </row>
    <row customHeight="1" ht="16.5" r="511" s="29">
      <c r="A511" s="24" t="n"/>
      <c r="B511" s="24" t="n"/>
      <c r="C511" s="24" t="n"/>
      <c r="D511" s="24" t="n"/>
      <c r="E511" s="24" t="n"/>
      <c r="F511" s="24" t="n"/>
      <c r="G511" s="24" t="n"/>
      <c r="H511" s="24" t="n"/>
      <c r="I511" s="24" t="n"/>
      <c r="J511" s="24" t="n"/>
      <c r="K511" s="24" t="n"/>
      <c r="L511" s="24" t="n"/>
      <c r="M511" s="24" t="n"/>
      <c r="N511" s="24" t="n"/>
      <c r="O511" s="24" t="n"/>
      <c r="P511" s="24" t="n"/>
      <c r="Q511" s="24" t="n"/>
      <c r="R511" s="24" t="n"/>
      <c r="S511" s="24" t="n"/>
      <c r="T511" s="24" t="n"/>
      <c r="U511" s="24" t="n"/>
      <c r="V511" s="24" t="n"/>
      <c r="W511" s="24" t="n"/>
      <c r="X511" s="24" t="n"/>
    </row>
    <row customHeight="1" ht="16.5" r="512" s="29">
      <c r="A512" s="24" t="n"/>
      <c r="B512" s="24" t="n"/>
      <c r="C512" s="24" t="n"/>
      <c r="D512" s="24" t="n"/>
      <c r="E512" s="24" t="n"/>
      <c r="F512" s="24" t="n"/>
      <c r="G512" s="24" t="n"/>
      <c r="H512" s="24" t="n"/>
      <c r="I512" s="24" t="n"/>
      <c r="J512" s="24" t="n"/>
      <c r="K512" s="24" t="n"/>
      <c r="L512" s="24" t="n"/>
      <c r="M512" s="24" t="n"/>
      <c r="N512" s="24" t="n"/>
      <c r="O512" s="24" t="n"/>
      <c r="P512" s="24" t="n"/>
      <c r="Q512" s="24" t="n"/>
      <c r="R512" s="24" t="n"/>
      <c r="S512" s="24" t="n"/>
      <c r="T512" s="24" t="n"/>
      <c r="U512" s="24" t="n"/>
      <c r="V512" s="24" t="n"/>
      <c r="W512" s="24" t="n"/>
      <c r="X512" s="24" t="n"/>
    </row>
    <row customHeight="1" ht="16.5" r="513" s="29">
      <c r="A513" s="24" t="n"/>
      <c r="B513" s="24" t="n"/>
      <c r="C513" s="24" t="n"/>
      <c r="D513" s="24" t="n"/>
      <c r="E513" s="24" t="n"/>
      <c r="F513" s="24" t="n"/>
      <c r="G513" s="24" t="n"/>
      <c r="H513" s="24" t="n"/>
      <c r="I513" s="24" t="n"/>
      <c r="J513" s="24" t="n"/>
      <c r="K513" s="24" t="n"/>
      <c r="L513" s="24" t="n"/>
      <c r="M513" s="24" t="n"/>
      <c r="N513" s="24" t="n"/>
      <c r="O513" s="24" t="n"/>
      <c r="P513" s="24" t="n"/>
      <c r="Q513" s="24" t="n"/>
      <c r="R513" s="24" t="n"/>
      <c r="S513" s="24" t="n"/>
      <c r="T513" s="24" t="n"/>
      <c r="U513" s="24" t="n"/>
      <c r="V513" s="24" t="n"/>
      <c r="W513" s="24" t="n"/>
      <c r="X513" s="24" t="n"/>
    </row>
    <row customHeight="1" ht="16.5" r="514" s="29">
      <c r="A514" s="24" t="n"/>
      <c r="B514" s="24" t="n"/>
      <c r="C514" s="24" t="n"/>
      <c r="D514" s="24" t="n"/>
      <c r="E514" s="24" t="n"/>
      <c r="F514" s="24" t="n"/>
      <c r="G514" s="24" t="n"/>
      <c r="H514" s="24" t="n"/>
      <c r="I514" s="24" t="n"/>
      <c r="J514" s="24" t="n"/>
      <c r="K514" s="24" t="n"/>
      <c r="L514" s="24" t="n"/>
      <c r="M514" s="24" t="n"/>
      <c r="N514" s="24" t="n"/>
      <c r="O514" s="24" t="n"/>
      <c r="P514" s="24" t="n"/>
      <c r="Q514" s="24" t="n"/>
      <c r="R514" s="24" t="n"/>
      <c r="S514" s="24" t="n"/>
      <c r="T514" s="24" t="n"/>
      <c r="U514" s="24" t="n"/>
      <c r="V514" s="24" t="n"/>
      <c r="W514" s="24" t="n"/>
      <c r="X514" s="24" t="n"/>
    </row>
    <row customHeight="1" ht="16.5" r="515" s="29">
      <c r="A515" s="24" t="n"/>
      <c r="B515" s="24" t="n"/>
      <c r="C515" s="24" t="n"/>
      <c r="D515" s="24" t="n"/>
      <c r="E515" s="24" t="n"/>
      <c r="F515" s="24" t="n"/>
      <c r="G515" s="24" t="n"/>
      <c r="H515" s="24" t="n"/>
      <c r="I515" s="24" t="n"/>
      <c r="J515" s="24" t="n"/>
      <c r="K515" s="24" t="n"/>
      <c r="L515" s="24" t="n"/>
      <c r="M515" s="24" t="n"/>
      <c r="N515" s="24" t="n"/>
      <c r="O515" s="24" t="n"/>
      <c r="P515" s="24" t="n"/>
      <c r="Q515" s="24" t="n"/>
      <c r="R515" s="24" t="n"/>
      <c r="S515" s="24" t="n"/>
      <c r="T515" s="24" t="n"/>
      <c r="U515" s="24" t="n"/>
      <c r="V515" s="24" t="n"/>
      <c r="W515" s="24" t="n"/>
      <c r="X515" s="24" t="n"/>
    </row>
    <row customHeight="1" ht="16.5" r="516" s="29">
      <c r="A516" s="24" t="n"/>
      <c r="B516" s="24" t="n"/>
      <c r="C516" s="24" t="n"/>
      <c r="D516" s="24" t="n"/>
      <c r="E516" s="24" t="n"/>
      <c r="F516" s="24" t="n"/>
      <c r="G516" s="24" t="n"/>
      <c r="H516" s="24" t="n"/>
      <c r="I516" s="24" t="n"/>
      <c r="J516" s="24" t="n"/>
      <c r="K516" s="24" t="n"/>
      <c r="L516" s="24" t="n"/>
      <c r="M516" s="24" t="n"/>
      <c r="N516" s="24" t="n"/>
      <c r="O516" s="24" t="n"/>
      <c r="P516" s="24" t="n"/>
      <c r="Q516" s="24" t="n"/>
      <c r="R516" s="24" t="n"/>
      <c r="S516" s="24" t="n"/>
      <c r="T516" s="24" t="n"/>
      <c r="U516" s="24" t="n"/>
      <c r="V516" s="24" t="n"/>
      <c r="W516" s="24" t="n"/>
      <c r="X516" s="24" t="n"/>
    </row>
    <row customHeight="1" ht="16.5" r="517" s="29">
      <c r="A517" s="24" t="n"/>
      <c r="B517" s="24" t="n"/>
      <c r="C517" s="24" t="n"/>
      <c r="D517" s="24" t="n"/>
      <c r="E517" s="24" t="n"/>
      <c r="F517" s="24" t="n"/>
      <c r="G517" s="24" t="n"/>
      <c r="H517" s="24" t="n"/>
      <c r="I517" s="24" t="n"/>
      <c r="J517" s="24" t="n"/>
      <c r="K517" s="24" t="n"/>
      <c r="L517" s="24" t="n"/>
      <c r="M517" s="24" t="n"/>
      <c r="N517" s="24" t="n"/>
      <c r="O517" s="24" t="n"/>
      <c r="P517" s="24" t="n"/>
      <c r="Q517" s="24" t="n"/>
      <c r="R517" s="24" t="n"/>
      <c r="S517" s="24" t="n"/>
      <c r="T517" s="24" t="n"/>
      <c r="U517" s="24" t="n"/>
      <c r="V517" s="24" t="n"/>
      <c r="W517" s="24" t="n"/>
      <c r="X517" s="24" t="n"/>
    </row>
    <row customHeight="1" ht="16.5" r="518" s="29">
      <c r="A518" s="24" t="n"/>
      <c r="B518" s="24" t="n"/>
      <c r="C518" s="24" t="n"/>
      <c r="D518" s="24" t="n"/>
      <c r="E518" s="24" t="n"/>
      <c r="F518" s="24" t="n"/>
      <c r="G518" s="24" t="n"/>
      <c r="H518" s="24" t="n"/>
      <c r="I518" s="24" t="n"/>
      <c r="J518" s="24" t="n"/>
      <c r="K518" s="24" t="n"/>
      <c r="L518" s="24" t="n"/>
      <c r="M518" s="24" t="n"/>
      <c r="N518" s="24" t="n"/>
      <c r="O518" s="24" t="n"/>
      <c r="P518" s="24" t="n"/>
      <c r="Q518" s="24" t="n"/>
      <c r="R518" s="24" t="n"/>
      <c r="S518" s="24" t="n"/>
      <c r="T518" s="24" t="n"/>
      <c r="U518" s="24" t="n"/>
      <c r="V518" s="24" t="n"/>
      <c r="W518" s="24" t="n"/>
      <c r="X518" s="24" t="n"/>
    </row>
    <row customHeight="1" ht="16.5" r="519" s="29">
      <c r="A519" s="24" t="n"/>
      <c r="B519" s="24" t="n"/>
      <c r="C519" s="24" t="n"/>
      <c r="D519" s="24" t="n"/>
      <c r="E519" s="24" t="n"/>
      <c r="F519" s="24" t="n"/>
      <c r="G519" s="24" t="n"/>
      <c r="H519" s="24" t="n"/>
      <c r="I519" s="24" t="n"/>
      <c r="J519" s="24" t="n"/>
      <c r="K519" s="24" t="n"/>
      <c r="L519" s="24" t="n"/>
      <c r="M519" s="24" t="n"/>
      <c r="N519" s="24" t="n"/>
      <c r="O519" s="24" t="n"/>
      <c r="P519" s="24" t="n"/>
      <c r="Q519" s="24" t="n"/>
      <c r="R519" s="24" t="n"/>
      <c r="S519" s="24" t="n"/>
      <c r="T519" s="24" t="n"/>
      <c r="U519" s="24" t="n"/>
      <c r="V519" s="24" t="n"/>
      <c r="W519" s="24" t="n"/>
      <c r="X519" s="24" t="n"/>
    </row>
  </sheetData>
  <mergeCells count="220">
    <mergeCell ref="A111:C111"/>
    <mergeCell ref="A112:C112"/>
    <mergeCell ref="A101:C101"/>
    <mergeCell ref="A116:C116"/>
    <mergeCell ref="A104:C104"/>
    <mergeCell ref="A103:C103"/>
    <mergeCell ref="A102:C102"/>
    <mergeCell ref="A110:C110"/>
    <mergeCell ref="A113:C113"/>
    <mergeCell ref="A115:B115"/>
    <mergeCell ref="A131:B131"/>
    <mergeCell ref="A126:C126"/>
    <mergeCell ref="A127:C127"/>
    <mergeCell ref="A128:C128"/>
    <mergeCell ref="A129:C129"/>
    <mergeCell ref="A130:C130"/>
    <mergeCell ref="A133:C133"/>
    <mergeCell ref="A134:C134"/>
    <mergeCell ref="A98:C98"/>
    <mergeCell ref="A97:C97"/>
    <mergeCell ref="A87:C87"/>
    <mergeCell ref="A88:C88"/>
    <mergeCell ref="A94:C94"/>
    <mergeCell ref="A96:C96"/>
    <mergeCell ref="A135:C135"/>
    <mergeCell ref="A114:C114"/>
    <mergeCell ref="A95:C95"/>
    <mergeCell ref="A132:C132"/>
    <mergeCell ref="A255:C255"/>
    <mergeCell ref="A254:C254"/>
    <mergeCell ref="A264:C264"/>
    <mergeCell ref="A263:C263"/>
    <mergeCell ref="A260:C260"/>
    <mergeCell ref="A257:C257"/>
    <mergeCell ref="A259:B259"/>
    <mergeCell ref="A258:C258"/>
    <mergeCell ref="A256:C256"/>
    <mergeCell ref="A79:C79"/>
    <mergeCell ref="A80:C80"/>
    <mergeCell ref="A117:C117"/>
    <mergeCell ref="A118:C118"/>
    <mergeCell ref="A99:B99"/>
    <mergeCell ref="A100:C100"/>
    <mergeCell ref="A120:C120"/>
    <mergeCell ref="A119:C119"/>
    <mergeCell ref="A146:C146"/>
    <mergeCell ref="A147:B147"/>
    <mergeCell ref="A162:C162"/>
    <mergeCell ref="A136:C136"/>
    <mergeCell ref="A177:C177"/>
    <mergeCell ref="A176:C176"/>
    <mergeCell ref="A144:C144"/>
    <mergeCell ref="A143:C143"/>
    <mergeCell ref="A239:C239"/>
    <mergeCell ref="A242:C242"/>
    <mergeCell ref="A238:C238"/>
    <mergeCell ref="A243:B243"/>
    <mergeCell ref="A248:C248"/>
    <mergeCell ref="A231:C231"/>
    <mergeCell ref="A214:C214"/>
    <mergeCell ref="A230:C230"/>
    <mergeCell ref="A229:C229"/>
    <mergeCell ref="A223:C223"/>
    <mergeCell ref="A222:C222"/>
    <mergeCell ref="A225:C225"/>
    <mergeCell ref="A232:C232"/>
    <mergeCell ref="A287:C287"/>
    <mergeCell ref="A286:C286"/>
    <mergeCell ref="A272:C272"/>
    <mergeCell ref="A271:C271"/>
    <mergeCell ref="A288:C288"/>
    <mergeCell ref="A274:C274"/>
    <mergeCell ref="A273:C273"/>
    <mergeCell ref="A277:C277"/>
    <mergeCell ref="A278:C278"/>
    <mergeCell ref="A305:C305"/>
    <mergeCell ref="A306:C306"/>
    <mergeCell ref="A308:C308"/>
    <mergeCell ref="A307:B307"/>
    <mergeCell ref="A294:C294"/>
    <mergeCell ref="A296:C296"/>
    <mergeCell ref="A303:C303"/>
    <mergeCell ref="A302:C302"/>
    <mergeCell ref="A295:C295"/>
    <mergeCell ref="A309:C309"/>
    <mergeCell ref="A304:C304"/>
    <mergeCell ref="A247:C247"/>
    <mergeCell ref="A246:C246"/>
    <mergeCell ref="A270:C270"/>
    <mergeCell ref="A262:C262"/>
    <mergeCell ref="A261:C261"/>
    <mergeCell ref="A245:C245"/>
    <mergeCell ref="A241:C241"/>
    <mergeCell ref="A240:C240"/>
    <mergeCell ref="A244:C244"/>
    <mergeCell ref="A276:C276"/>
    <mergeCell ref="A275:B275"/>
    <mergeCell ref="A280:C280"/>
    <mergeCell ref="A279:C279"/>
    <mergeCell ref="A293:C293"/>
    <mergeCell ref="A292:C292"/>
    <mergeCell ref="A290:C290"/>
    <mergeCell ref="A291:B291"/>
    <mergeCell ref="A289:C289"/>
    <mergeCell ref="A310:C310"/>
    <mergeCell ref="A320:C320"/>
    <mergeCell ref="A318:C318"/>
    <mergeCell ref="A312:C312"/>
    <mergeCell ref="A311:C311"/>
    <mergeCell ref="A319:C319"/>
    <mergeCell ref="A20:C20"/>
    <mergeCell ref="A16:C16"/>
    <mergeCell ref="A17:C17"/>
    <mergeCell ref="A18:C18"/>
    <mergeCell ref="A19:B19"/>
    <mergeCell ref="A24:C24"/>
    <mergeCell ref="A30:C30"/>
    <mergeCell ref="A33:C33"/>
    <mergeCell ref="A34:C34"/>
    <mergeCell ref="A22:C22"/>
    <mergeCell ref="A23:C23"/>
    <mergeCell ref="A40:C40"/>
    <mergeCell ref="A37:C37"/>
    <mergeCell ref="A38:C38"/>
    <mergeCell ref="A39:C39"/>
    <mergeCell ref="A36:C36"/>
    <mergeCell ref="A35:B35"/>
    <mergeCell ref="A1:C1"/>
    <mergeCell ref="A2:C2"/>
    <mergeCell ref="A3:B3"/>
    <mergeCell ref="A4:C4"/>
    <mergeCell ref="A8:C8"/>
    <mergeCell ref="A5:C5"/>
    <mergeCell ref="A21:C21"/>
    <mergeCell ref="A184:C184"/>
    <mergeCell ref="A183:C183"/>
    <mergeCell ref="A182:C182"/>
    <mergeCell ref="A181:C181"/>
    <mergeCell ref="A179:B179"/>
    <mergeCell ref="A180:C180"/>
    <mergeCell ref="A165:C165"/>
    <mergeCell ref="A164:C164"/>
    <mergeCell ref="A178:C178"/>
    <mergeCell ref="A175:C175"/>
    <mergeCell ref="A163:B163"/>
    <mergeCell ref="A174:C174"/>
    <mergeCell ref="A167:C167"/>
    <mergeCell ref="A168:C168"/>
    <mergeCell ref="A190:C190"/>
    <mergeCell ref="A166:C166"/>
    <mergeCell ref="A149:C149"/>
    <mergeCell ref="A148:C148"/>
    <mergeCell ref="A152:C152"/>
    <mergeCell ref="A151:C151"/>
    <mergeCell ref="A145:C145"/>
    <mergeCell ref="A142:C142"/>
    <mergeCell ref="A161:C161"/>
    <mergeCell ref="A160:C160"/>
    <mergeCell ref="A158:C158"/>
    <mergeCell ref="A159:C159"/>
    <mergeCell ref="A150:C150"/>
    <mergeCell ref="A210:C210"/>
    <mergeCell ref="A206:C206"/>
    <mergeCell ref="A228:C228"/>
    <mergeCell ref="A191:C191"/>
    <mergeCell ref="A224:C224"/>
    <mergeCell ref="A194:C194"/>
    <mergeCell ref="A211:B211"/>
    <mergeCell ref="A216:C216"/>
    <mergeCell ref="A215:C215"/>
    <mergeCell ref="A227:B227"/>
    <mergeCell ref="A226:C226"/>
    <mergeCell ref="A192:C192"/>
    <mergeCell ref="A193:C193"/>
    <mergeCell ref="A196:C196"/>
    <mergeCell ref="A195:B195"/>
    <mergeCell ref="A207:C207"/>
    <mergeCell ref="A209:C209"/>
    <mergeCell ref="A208:C208"/>
    <mergeCell ref="A197:C197"/>
    <mergeCell ref="A198:C198"/>
    <mergeCell ref="A199:C199"/>
    <mergeCell ref="A200:C200"/>
    <mergeCell ref="A213:C213"/>
    <mergeCell ref="A212:C212"/>
    <mergeCell ref="A68:C68"/>
    <mergeCell ref="A67:B67"/>
    <mergeCell ref="A70:C70"/>
    <mergeCell ref="A69:C69"/>
    <mergeCell ref="A84:C84"/>
    <mergeCell ref="A86:C86"/>
    <mergeCell ref="A85:C85"/>
    <mergeCell ref="A66:C66"/>
    <mergeCell ref="A78:C78"/>
    <mergeCell ref="A81:C81"/>
    <mergeCell ref="A72:C72"/>
    <mergeCell ref="A71:C71"/>
    <mergeCell ref="A46:C46"/>
    <mergeCell ref="A50:C50"/>
    <mergeCell ref="A48:C48"/>
    <mergeCell ref="A49:C49"/>
    <mergeCell ref="A47:C47"/>
    <mergeCell ref="A51:B51"/>
    <mergeCell ref="A56:C56"/>
    <mergeCell ref="A55:C55"/>
    <mergeCell ref="A54:C54"/>
    <mergeCell ref="A53:C53"/>
    <mergeCell ref="A52:C52"/>
    <mergeCell ref="A83:B83"/>
    <mergeCell ref="A82:C82"/>
    <mergeCell ref="A7:C7"/>
    <mergeCell ref="A6:C6"/>
    <mergeCell ref="A15:C15"/>
    <mergeCell ref="A14:C14"/>
    <mergeCell ref="A32:C32"/>
    <mergeCell ref="A31:C31"/>
    <mergeCell ref="A62:C62"/>
    <mergeCell ref="A63:C63"/>
    <mergeCell ref="A64:C64"/>
    <mergeCell ref="A65:C65"/>
  </mergeCells>
  <pageMargins bottom="0.75" footer="0" header="0" left="0.7" right="0.7" top="0.75"/>
  <pageSetup orientation="landscape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519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8.75"/>
    <col customWidth="1" max="2" min="2" style="29" width="36.88"/>
    <col customWidth="1" max="3" min="3" style="29" width="3.25"/>
    <col customWidth="1" max="14" min="4" style="29" width="7.88"/>
    <col customWidth="1" max="24" min="15" style="29" width="7"/>
  </cols>
  <sheetData>
    <row customHeight="1" ht="99.75" r="1" s="29">
      <c r="A1" s="74" t="inlineStr">
        <is>
          <t xml:space="preserve"> </t>
        </is>
      </c>
      <c r="D1" s="88" t="n">
        <v>4</v>
      </c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</row>
    <row customHeight="1" ht="67.5" r="2" s="29">
      <c r="A2" s="90" t="inlineStr">
        <is>
          <t xml:space="preserve">澎湖縣政府獎狀 </t>
        </is>
      </c>
      <c r="D2" s="88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</row>
    <row customHeight="1" ht="27.75" r="3" s="29">
      <c r="A3" s="91">
        <f>'設定'!$B$4</f>
        <v/>
      </c>
      <c r="C3" s="92" t="n"/>
      <c r="D3" s="88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</row>
    <row customHeight="1" ht="19.5" r="4" s="29">
      <c r="A4" s="74" t="n"/>
      <c r="D4" s="88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</row>
    <row customHeight="1" ht="41.25" r="5" s="29">
      <c r="A5" s="93">
        <f>"澎湖縣"&amp;'設定'!$B$2&amp;"年度全縣兒童溜冰比賽"</f>
        <v/>
      </c>
      <c r="D5" s="88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</row>
    <row customHeight="1" ht="19.5" r="6" s="29">
      <c r="A6" s="94" t="n"/>
      <c r="D6" s="88" t="n"/>
      <c r="E6" s="2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</row>
    <row customHeight="1" ht="41.25" r="7" s="29">
      <c r="A7" s="93" t="inlineStr">
        <is>
          <t>優秀選手</t>
        </is>
      </c>
      <c r="D7" s="88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</row>
    <row customHeight="1" ht="19.5" r="8" s="29">
      <c r="A8" s="74" t="n"/>
      <c r="D8" s="88" t="n"/>
      <c r="E8" s="24" t="n"/>
      <c r="F8" s="24" t="n"/>
      <c r="G8" s="24" t="n"/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</row>
    <row customHeight="1" ht="34.5" r="9" s="29">
      <c r="A9" s="95" t="inlineStr">
        <is>
          <t>組別：</t>
        </is>
      </c>
      <c r="B9" s="96">
        <f>'成績單(橫)'!$F$2</f>
        <v/>
      </c>
      <c r="C9" s="96" t="n"/>
      <c r="D9" s="88" t="n"/>
      <c r="E9" s="24" t="n"/>
      <c r="F9" s="24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</row>
    <row customHeight="1" ht="34.5" r="10" s="29">
      <c r="A10" s="95" t="inlineStr">
        <is>
          <t>學校：</t>
        </is>
      </c>
      <c r="B10" s="96">
        <f ref="B10" t="array">INDEX('成績單(橫)'!H:H,D1)</f>
        <v/>
      </c>
      <c r="C10" s="96" t="n"/>
      <c r="D10" s="88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</row>
    <row customHeight="1" ht="34.5" r="11" s="29">
      <c r="A11" s="95" t="inlineStr">
        <is>
          <t>姓名：</t>
        </is>
      </c>
      <c r="B11" s="96">
        <f ref="B11" t="array">INDEX('成績單(橫)'!I:I,D1)</f>
        <v/>
      </c>
      <c r="C11" s="96" t="n"/>
      <c r="D11" s="88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</row>
    <row customHeight="1" ht="34.5" r="12" s="29">
      <c r="A12" s="95" t="inlineStr">
        <is>
          <t>名次：</t>
        </is>
      </c>
      <c r="B12" s="97">
        <f ref="B12" t="array">INDEX('成績單(橫)'!F:F,D1)</f>
        <v/>
      </c>
      <c r="C12" s="96" t="n"/>
      <c r="D12" s="88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</row>
    <row customHeight="1" ht="34.5" r="13" s="29">
      <c r="A13" s="95" t="inlineStr">
        <is>
          <t>成績：</t>
        </is>
      </c>
      <c r="B13" s="100">
        <f ref="B13" t="array">INDEX('成績單(橫)'!J:J,D1)</f>
        <v/>
      </c>
      <c r="C13" s="97" t="n"/>
      <c r="D13" s="88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</row>
    <row customHeight="1" ht="169.5" r="14" s="29">
      <c r="A14" s="98" t="n"/>
      <c r="D14" s="88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</row>
    <row customHeight="1" ht="41.25" r="15" s="29">
      <c r="A15" s="99">
        <f>"中 華 民 國　"&amp;'設定'!$B$2&amp;"　年　"&amp;'設定'!$C$2&amp;"　月　"&amp;'設定'!$D$2&amp;"　日"</f>
        <v/>
      </c>
      <c r="D15" s="88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</row>
    <row customHeight="1" ht="41.25" r="16" s="29">
      <c r="A16" s="99" t="n"/>
      <c r="D16" s="88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</row>
    <row customHeight="1" ht="99.75" r="17" s="29">
      <c r="A17" s="74" t="inlineStr">
        <is>
          <t xml:space="preserve"> </t>
        </is>
      </c>
      <c r="D17" s="88" t="n">
        <v>5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</row>
    <row customHeight="1" ht="67.5" r="18" s="29">
      <c r="A18" s="90" t="inlineStr">
        <is>
          <t xml:space="preserve">澎湖縣政府獎狀 </t>
        </is>
      </c>
      <c r="D18" s="88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</row>
    <row customHeight="1" ht="27.75" r="19" s="29">
      <c r="A19" s="91">
        <f>A3</f>
        <v/>
      </c>
      <c r="C19" s="92" t="n"/>
      <c r="D19" s="88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</row>
    <row customHeight="1" ht="19.5" r="20" s="29">
      <c r="A20" s="74" t="n"/>
      <c r="D20" s="88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</row>
    <row customHeight="1" ht="41.25" r="21" s="29">
      <c r="A21" s="93">
        <f>"澎湖縣"&amp;'設定'!$B$2&amp;"年度全縣兒童溜冰比賽"</f>
        <v/>
      </c>
      <c r="D21" s="88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</row>
    <row customHeight="1" ht="19.5" r="22" s="29">
      <c r="A22" s="94" t="n"/>
      <c r="D22" s="88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</row>
    <row customHeight="1" ht="41.25" r="23" s="29">
      <c r="A23" s="93" t="inlineStr">
        <is>
          <t>優秀選手</t>
        </is>
      </c>
      <c r="D23" s="88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</row>
    <row customHeight="1" ht="19.5" r="24" s="29">
      <c r="A24" s="74" t="n"/>
      <c r="D24" s="88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</row>
    <row customHeight="1" ht="34.5" r="25" s="29">
      <c r="A25" s="95" t="inlineStr">
        <is>
          <t>組別：</t>
        </is>
      </c>
      <c r="B25" s="96" t="inlineStr">
        <is>
          <t>中年級女生組</t>
        </is>
      </c>
      <c r="C25" s="96" t="n"/>
      <c r="D25" s="88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</row>
    <row customHeight="1" ht="34.5" r="26" s="29">
      <c r="A26" s="95" t="inlineStr">
        <is>
          <t>學校：</t>
        </is>
      </c>
      <c r="B26" s="102">
        <f>ARRAY_CONSTRAIN(ARRAYFORMULA(INDEX('A42'!#REF!,3)), 1, 1)</f>
        <v/>
      </c>
      <c r="C26" s="96" t="n"/>
      <c r="D26" s="88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</row>
    <row customHeight="1" ht="34.5" r="27" s="29">
      <c r="A27" s="95" t="inlineStr">
        <is>
          <t>姓名：</t>
        </is>
      </c>
      <c r="B27" s="96">
        <f ref="B27" t="array">INDEX('A42'!G:G,3)</f>
        <v/>
      </c>
      <c r="C27" s="96" t="n"/>
      <c r="D27" s="88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</row>
    <row customHeight="1" ht="34.5" r="28" s="29">
      <c r="A28" s="95" t="inlineStr">
        <is>
          <t>名次：</t>
        </is>
      </c>
      <c r="B28" s="96" t="inlineStr">
        <is>
          <t>第二名</t>
        </is>
      </c>
      <c r="C28" s="96" t="n"/>
      <c r="D28" s="88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</row>
    <row customHeight="1" ht="34.5" r="29" s="29">
      <c r="A29" s="95" t="inlineStr">
        <is>
          <t>成績：</t>
        </is>
      </c>
      <c r="B29" s="97">
        <f ref="B29" t="array">INDEX('A42'!N:N,3)</f>
        <v/>
      </c>
      <c r="C29" s="97" t="n"/>
      <c r="D29" s="88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</row>
    <row customHeight="1" ht="169.5" r="30" s="29">
      <c r="A30" s="98" t="n"/>
      <c r="D30" s="88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</row>
    <row customHeight="1" ht="41.25" r="31" s="29">
      <c r="A31" s="99">
        <f>A15</f>
        <v/>
      </c>
      <c r="D31" s="88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</row>
    <row customHeight="1" ht="41.25" r="32" s="29">
      <c r="A32" s="99" t="n"/>
      <c r="D32" s="88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</row>
    <row customHeight="1" ht="99.75" r="33" s="29">
      <c r="A33" s="74" t="inlineStr">
        <is>
          <t xml:space="preserve"> </t>
        </is>
      </c>
      <c r="D33" s="88" t="n">
        <v>6</v>
      </c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</row>
    <row customHeight="1" ht="67.5" r="34" s="29">
      <c r="A34" s="90" t="inlineStr">
        <is>
          <t xml:space="preserve">澎湖縣政府獎狀 </t>
        </is>
      </c>
      <c r="D34" s="88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</row>
    <row customHeight="1" ht="27.75" r="35" s="29">
      <c r="A35" s="91">
        <f>A19</f>
        <v/>
      </c>
      <c r="C35" s="92" t="n"/>
      <c r="D35" s="88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</row>
    <row customHeight="1" ht="19.5" r="36" s="29">
      <c r="A36" s="74" t="n"/>
      <c r="D36" s="88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</row>
    <row customHeight="1" ht="41.25" r="37" s="29">
      <c r="A37" s="93">
        <f>"澎湖縣"&amp;'設定'!$B$2&amp;"年度全縣兒童溜冰比賽"</f>
        <v/>
      </c>
      <c r="D37" s="88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</row>
    <row customHeight="1" ht="19.5" r="38" s="29">
      <c r="A38" s="94" t="n"/>
      <c r="D38" s="88" t="n"/>
      <c r="E38" s="24" t="n"/>
      <c r="F38" s="24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</row>
    <row customHeight="1" ht="41.25" r="39" s="29">
      <c r="A39" s="93" t="inlineStr">
        <is>
          <t>優秀選手</t>
        </is>
      </c>
      <c r="D39" s="88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</row>
    <row customHeight="1" ht="19.5" r="40" s="29">
      <c r="A40" s="74" t="n"/>
      <c r="D40" s="88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</row>
    <row customHeight="1" ht="34.5" r="41" s="29">
      <c r="A41" s="95" t="inlineStr">
        <is>
          <t>組別：</t>
        </is>
      </c>
      <c r="B41" s="96" t="inlineStr">
        <is>
          <t>中年級女生組</t>
        </is>
      </c>
      <c r="C41" s="96" t="n"/>
      <c r="D41" s="88" t="n"/>
      <c r="E41" s="24" t="n"/>
      <c r="F41" s="24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</row>
    <row customHeight="1" ht="34.5" r="42" s="29">
      <c r="A42" s="95" t="inlineStr">
        <is>
          <t>學校：</t>
        </is>
      </c>
      <c r="B42" s="102">
        <f>ARRAY_CONSTRAIN(ARRAYFORMULA(INDEX('A42'!#REF!,4)), 1, 1)</f>
        <v/>
      </c>
      <c r="C42" s="96" t="n"/>
      <c r="D42" s="88" t="n"/>
      <c r="E42" s="24" t="n"/>
      <c r="F42" s="24" t="n"/>
      <c r="G42" s="24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</row>
    <row customHeight="1" ht="34.5" r="43" s="29">
      <c r="A43" s="95" t="inlineStr">
        <is>
          <t>姓名：</t>
        </is>
      </c>
      <c r="B43" s="96">
        <f ref="B43" t="array">INDEX('A42'!G:G,4)</f>
        <v/>
      </c>
      <c r="C43" s="96" t="n"/>
      <c r="D43" s="88" t="n"/>
      <c r="E43" s="24" t="n"/>
      <c r="F43" s="24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</row>
    <row customHeight="1" ht="34.5" r="44" s="29">
      <c r="A44" s="95" t="inlineStr">
        <is>
          <t>名次：</t>
        </is>
      </c>
      <c r="B44" s="96" t="inlineStr">
        <is>
          <t>第三名</t>
        </is>
      </c>
      <c r="C44" s="96" t="n"/>
      <c r="D44" s="88" t="n"/>
      <c r="E44" s="24" t="n"/>
      <c r="F44" s="24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</row>
    <row customHeight="1" ht="34.5" r="45" s="29">
      <c r="A45" s="95" t="inlineStr">
        <is>
          <t>成績：</t>
        </is>
      </c>
      <c r="B45" s="97">
        <f ref="B45" t="array">INDEX('A42'!N:N,4)</f>
        <v/>
      </c>
      <c r="C45" s="97" t="n"/>
      <c r="D45" s="88" t="n"/>
      <c r="E45" s="24" t="n"/>
      <c r="F45" s="24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</row>
    <row customHeight="1" ht="169.5" r="46" s="29">
      <c r="A46" s="98" t="n"/>
      <c r="D46" s="88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</row>
    <row customHeight="1" ht="41.25" r="47" s="29">
      <c r="A47" s="99">
        <f>A31</f>
        <v/>
      </c>
      <c r="D47" s="88" t="n"/>
      <c r="E47" s="24" t="n"/>
      <c r="F47" s="24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</row>
    <row customHeight="1" ht="41.25" r="48" s="29">
      <c r="A48" s="99" t="n"/>
      <c r="D48" s="88" t="n"/>
      <c r="E48" s="24" t="n"/>
      <c r="F48" s="24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</row>
    <row customHeight="1" ht="99.75" r="49" s="29">
      <c r="A49" s="74" t="inlineStr">
        <is>
          <t xml:space="preserve"> </t>
        </is>
      </c>
      <c r="D49" s="88" t="n">
        <v>7</v>
      </c>
      <c r="E49" s="24" t="n"/>
      <c r="F49" s="24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</row>
    <row customHeight="1" ht="67.5" r="50" s="29">
      <c r="A50" s="90" t="inlineStr">
        <is>
          <t xml:space="preserve">澎湖縣政府獎狀 </t>
        </is>
      </c>
      <c r="D50" s="88" t="n"/>
      <c r="E50" s="24" t="n"/>
      <c r="F50" s="24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</row>
    <row customHeight="1" ht="27.75" r="51" s="29">
      <c r="A51" s="91">
        <f>A35</f>
        <v/>
      </c>
      <c r="C51" s="92" t="n"/>
      <c r="D51" s="88" t="n"/>
      <c r="E51" s="24" t="n"/>
      <c r="F51" s="24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</row>
    <row customHeight="1" ht="19.5" r="52" s="29">
      <c r="A52" s="74" t="n"/>
      <c r="D52" s="88" t="n"/>
      <c r="E52" s="24" t="n"/>
      <c r="F52" s="24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</row>
    <row customHeight="1" ht="41.25" r="53" s="29">
      <c r="A53" s="93">
        <f>"澎湖縣"&amp;'設定'!$B$2&amp;"年度全縣兒童溜冰比賽"</f>
        <v/>
      </c>
      <c r="D53" s="88" t="n"/>
      <c r="E53" s="24" t="n"/>
      <c r="F53" s="24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</row>
    <row customHeight="1" ht="19.5" r="54" s="29">
      <c r="A54" s="94" t="n"/>
      <c r="D54" s="88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</row>
    <row customHeight="1" ht="41.25" r="55" s="29">
      <c r="A55" s="93" t="inlineStr">
        <is>
          <t>優秀選手</t>
        </is>
      </c>
      <c r="D55" s="88" t="n"/>
      <c r="E55" s="24" t="n"/>
      <c r="F55" s="24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</row>
    <row customHeight="1" ht="19.5" r="56" s="29">
      <c r="A56" s="74" t="n"/>
      <c r="D56" s="88" t="n"/>
      <c r="E56" s="24" t="n"/>
      <c r="F56" s="24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</row>
    <row customHeight="1" ht="34.5" r="57" s="29">
      <c r="A57" s="95" t="inlineStr">
        <is>
          <t>組別：</t>
        </is>
      </c>
      <c r="B57" s="96" t="inlineStr">
        <is>
          <t>中年級女生組</t>
        </is>
      </c>
      <c r="C57" s="96" t="n"/>
      <c r="D57" s="88" t="n"/>
      <c r="E57" s="24" t="n"/>
      <c r="F57" s="24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</row>
    <row customHeight="1" ht="34.5" r="58" s="29">
      <c r="A58" s="95" t="inlineStr">
        <is>
          <t>學校：</t>
        </is>
      </c>
      <c r="B58" s="102">
        <f>ARRAY_CONSTRAIN(ARRAYFORMULA(INDEX('A42'!#REF!,5)), 1, 1)</f>
        <v/>
      </c>
      <c r="C58" s="96" t="n"/>
      <c r="D58" s="88" t="n"/>
      <c r="E58" s="24" t="n"/>
      <c r="F58" s="24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</row>
    <row customHeight="1" ht="34.5" r="59" s="29">
      <c r="A59" s="95" t="inlineStr">
        <is>
          <t>姓名：</t>
        </is>
      </c>
      <c r="B59" s="96">
        <f ref="B59" t="array">INDEX('A42'!G:G,5)</f>
        <v/>
      </c>
      <c r="C59" s="96" t="n"/>
      <c r="D59" s="88" t="n"/>
      <c r="E59" s="24" t="n"/>
      <c r="F59" s="24" t="n"/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</row>
    <row customHeight="1" ht="34.5" r="60" s="29">
      <c r="A60" s="95" t="inlineStr">
        <is>
          <t>名次：</t>
        </is>
      </c>
      <c r="B60" s="96" t="inlineStr">
        <is>
          <t>第四名</t>
        </is>
      </c>
      <c r="C60" s="96" t="n"/>
      <c r="D60" s="88" t="n"/>
      <c r="E60" s="24" t="n"/>
      <c r="F60" s="24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</row>
    <row customHeight="1" ht="34.5" r="61" s="29">
      <c r="A61" s="95" t="inlineStr">
        <is>
          <t>成績：</t>
        </is>
      </c>
      <c r="B61" s="97">
        <f ref="B61" t="array">INDEX('A42'!N:N,5)</f>
        <v/>
      </c>
      <c r="C61" s="97" t="n"/>
      <c r="D61" s="88" t="n"/>
      <c r="E61" s="24" t="n"/>
      <c r="F61" s="24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</row>
    <row customHeight="1" ht="169.5" r="62" s="29">
      <c r="A62" s="98" t="n"/>
      <c r="D62" s="88" t="n"/>
      <c r="E62" s="24" t="n"/>
      <c r="F62" s="24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</row>
    <row customHeight="1" ht="41.25" r="63" s="29">
      <c r="A63" s="99">
        <f>A47</f>
        <v/>
      </c>
      <c r="D63" s="88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</row>
    <row customHeight="1" ht="41.25" r="64" s="29">
      <c r="A64" s="99" t="n"/>
      <c r="D64" s="88" t="n"/>
      <c r="E64" s="24" t="n"/>
      <c r="F64" s="24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</row>
    <row customHeight="1" ht="99.75" r="65" s="29">
      <c r="A65" s="74" t="inlineStr">
        <is>
          <t xml:space="preserve"> </t>
        </is>
      </c>
      <c r="D65" s="88" t="n">
        <v>8</v>
      </c>
      <c r="E65" s="24" t="n"/>
      <c r="F65" s="24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</row>
    <row customHeight="1" ht="67.5" r="66" s="29">
      <c r="A66" s="90" t="inlineStr">
        <is>
          <t xml:space="preserve">澎湖縣政府獎狀 </t>
        </is>
      </c>
      <c r="D66" s="88" t="n"/>
      <c r="E66" s="24" t="n"/>
      <c r="F66" s="24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</row>
    <row customHeight="1" ht="27.75" r="67" s="29">
      <c r="A67" s="91">
        <f>A51</f>
        <v/>
      </c>
      <c r="C67" s="92" t="n"/>
      <c r="D67" s="88" t="n"/>
      <c r="E67" s="24" t="n"/>
      <c r="F67" s="24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</row>
    <row customHeight="1" ht="19.5" r="68" s="29">
      <c r="A68" s="74" t="n"/>
      <c r="D68" s="88" t="n"/>
      <c r="E68" s="24" t="n"/>
      <c r="F68" s="24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</row>
    <row customHeight="1" ht="41.25" r="69" s="29">
      <c r="A69" s="93">
        <f>"澎湖縣"&amp;'設定'!$B$2&amp;"年度全縣兒童溜冰比賽"</f>
        <v/>
      </c>
      <c r="D69" s="88" t="n"/>
      <c r="E69" s="24" t="n"/>
      <c r="F69" s="24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</row>
    <row customHeight="1" ht="19.5" r="70" s="29">
      <c r="A70" s="94" t="n"/>
      <c r="D70" s="88" t="n"/>
      <c r="E70" s="24" t="n"/>
      <c r="F70" s="24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</row>
    <row customHeight="1" ht="41.25" r="71" s="29">
      <c r="A71" s="93" t="inlineStr">
        <is>
          <t>優秀選手</t>
        </is>
      </c>
      <c r="D71" s="88" t="n"/>
      <c r="E71" s="24" t="n"/>
      <c r="F71" s="24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</row>
    <row customHeight="1" ht="19.5" r="72" s="29">
      <c r="A72" s="74" t="n"/>
      <c r="D72" s="88" t="n"/>
      <c r="E72" s="24" t="n"/>
      <c r="F72" s="24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</row>
    <row customHeight="1" ht="34.5" r="73" s="29">
      <c r="A73" s="95" t="inlineStr">
        <is>
          <t>組別：</t>
        </is>
      </c>
      <c r="B73" s="96" t="inlineStr">
        <is>
          <t>中年級女生組</t>
        </is>
      </c>
      <c r="C73" s="96" t="n"/>
      <c r="D73" s="88" t="n"/>
      <c r="E73" s="24" t="n"/>
      <c r="F73" s="24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</row>
    <row customHeight="1" ht="34.5" r="74" s="29">
      <c r="A74" s="95" t="inlineStr">
        <is>
          <t>學校：</t>
        </is>
      </c>
      <c r="B74" s="102">
        <f>ARRAY_CONSTRAIN(ARRAYFORMULA(INDEX('A42'!#REF!,6)), 1, 1)</f>
        <v/>
      </c>
      <c r="C74" s="96" t="n"/>
      <c r="D74" s="88" t="n"/>
      <c r="E74" s="24" t="n"/>
      <c r="F74" s="24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</row>
    <row customHeight="1" ht="34.5" r="75" s="29">
      <c r="A75" s="95" t="inlineStr">
        <is>
          <t>姓名：</t>
        </is>
      </c>
      <c r="B75" s="96">
        <f ref="B75" t="array">INDEX('A42'!G:G,6)</f>
        <v/>
      </c>
      <c r="C75" s="96" t="n"/>
      <c r="D75" s="88" t="n"/>
      <c r="E75" s="24" t="n"/>
      <c r="F75" s="24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</row>
    <row customHeight="1" ht="34.5" r="76" s="29">
      <c r="A76" s="95" t="inlineStr">
        <is>
          <t>名次：</t>
        </is>
      </c>
      <c r="B76" s="96" t="inlineStr">
        <is>
          <t>第五名</t>
        </is>
      </c>
      <c r="C76" s="96" t="n"/>
      <c r="D76" s="88" t="n"/>
      <c r="E76" s="24" t="n"/>
      <c r="F76" s="24" t="n"/>
      <c r="G76" s="24" t="n"/>
      <c r="H76" s="24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</row>
    <row customHeight="1" ht="34.5" r="77" s="29">
      <c r="A77" s="95" t="inlineStr">
        <is>
          <t>成績：</t>
        </is>
      </c>
      <c r="B77" s="97">
        <f ref="B77" t="array">INDEX('A42'!N:N,6)</f>
        <v/>
      </c>
      <c r="C77" s="97" t="n"/>
      <c r="D77" s="88" t="n"/>
      <c r="E77" s="24" t="n"/>
      <c r="F77" s="24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</row>
    <row customHeight="1" ht="169.5" r="78" s="29">
      <c r="A78" s="98" t="n"/>
      <c r="D78" s="88" t="n"/>
      <c r="E78" s="24" t="n"/>
      <c r="F78" s="24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</row>
    <row customHeight="1" ht="41.25" r="79" s="29">
      <c r="A79" s="99">
        <f>A63</f>
        <v/>
      </c>
      <c r="D79" s="88" t="n"/>
      <c r="E79" s="24" t="n"/>
      <c r="F79" s="24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</row>
    <row customHeight="1" ht="41.25" r="80" s="29">
      <c r="A80" s="99" t="n"/>
      <c r="D80" s="88" t="n"/>
      <c r="E80" s="24" t="n"/>
      <c r="F80" s="24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</row>
    <row customHeight="1" ht="99.75" r="81" s="29">
      <c r="A81" s="74" t="inlineStr">
        <is>
          <t xml:space="preserve"> </t>
        </is>
      </c>
      <c r="D81" s="88" t="n">
        <v>9</v>
      </c>
      <c r="E81" s="24" t="n"/>
      <c r="F81" s="24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</row>
    <row customHeight="1" ht="67.5" r="82" s="29">
      <c r="A82" s="90" t="inlineStr">
        <is>
          <t xml:space="preserve">澎湖縣政府獎狀 </t>
        </is>
      </c>
      <c r="D82" s="88" t="n"/>
      <c r="E82" s="24" t="n"/>
      <c r="F82" s="24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</row>
    <row customHeight="1" ht="27.75" r="83" s="29">
      <c r="A83" s="91">
        <f>A67</f>
        <v/>
      </c>
      <c r="C83" s="92" t="n"/>
      <c r="D83" s="88" t="n"/>
      <c r="E83" s="24" t="n"/>
      <c r="F83" s="24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</row>
    <row customHeight="1" ht="19.5" r="84" s="29">
      <c r="A84" s="74" t="n"/>
      <c r="D84" s="88" t="n"/>
      <c r="E84" s="24" t="n"/>
      <c r="F84" s="24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</row>
    <row customHeight="1" ht="41.25" r="85" s="29">
      <c r="A85" s="93">
        <f>"澎湖縣"&amp;'設定'!$B$2&amp;"年度全縣兒童溜冰比賽"</f>
        <v/>
      </c>
      <c r="D85" s="88" t="n"/>
      <c r="E85" s="24" t="n"/>
      <c r="F85" s="24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</row>
    <row customHeight="1" ht="19.5" r="86" s="29">
      <c r="A86" s="94" t="n"/>
      <c r="D86" s="88" t="n"/>
      <c r="E86" s="24" t="n"/>
      <c r="F86" s="24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</row>
    <row customHeight="1" ht="41.25" r="87" s="29">
      <c r="A87" s="93" t="inlineStr">
        <is>
          <t>優秀選手</t>
        </is>
      </c>
      <c r="D87" s="88" t="n"/>
      <c r="E87" s="24" t="n"/>
      <c r="F87" s="24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</row>
    <row customHeight="1" ht="19.5" r="88" s="29">
      <c r="A88" s="74" t="n"/>
      <c r="D88" s="88" t="n"/>
      <c r="E88" s="24" t="n"/>
      <c r="F88" s="24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</row>
    <row customHeight="1" ht="34.5" r="89" s="29">
      <c r="A89" s="95" t="inlineStr">
        <is>
          <t>組別：</t>
        </is>
      </c>
      <c r="B89" s="96" t="inlineStr">
        <is>
          <t>中年級女生組</t>
        </is>
      </c>
      <c r="C89" s="96" t="n"/>
      <c r="D89" s="88" t="n"/>
      <c r="E89" s="24" t="n"/>
      <c r="F89" s="24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</row>
    <row customHeight="1" ht="34.5" r="90" s="29">
      <c r="A90" s="95" t="inlineStr">
        <is>
          <t>學校：</t>
        </is>
      </c>
      <c r="B90" s="102">
        <f>ARRAY_CONSTRAIN(ARRAYFORMULA(INDEX('A42'!#REF!,7)), 1, 1)</f>
        <v/>
      </c>
      <c r="C90" s="96" t="n"/>
      <c r="D90" s="88" t="n"/>
      <c r="E90" s="24" t="n"/>
      <c r="F90" s="24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</row>
    <row customHeight="1" ht="34.5" r="91" s="29">
      <c r="A91" s="95" t="inlineStr">
        <is>
          <t>姓名：</t>
        </is>
      </c>
      <c r="B91" s="96">
        <f ref="B91" t="array">INDEX('A42'!G:G,7)</f>
        <v/>
      </c>
      <c r="C91" s="96" t="n"/>
      <c r="D91" s="88" t="n"/>
      <c r="E91" s="2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</row>
    <row customHeight="1" ht="34.5" r="92" s="29">
      <c r="A92" s="95" t="inlineStr">
        <is>
          <t>名次：</t>
        </is>
      </c>
      <c r="B92" s="96" t="inlineStr">
        <is>
          <t>第六名</t>
        </is>
      </c>
      <c r="C92" s="96" t="n"/>
      <c r="D92" s="88" t="n"/>
      <c r="E92" s="2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</row>
    <row customHeight="1" ht="34.5" r="93" s="29">
      <c r="A93" s="95" t="inlineStr">
        <is>
          <t>成績：</t>
        </is>
      </c>
      <c r="B93" s="97">
        <f ref="B93" t="array">INDEX('A42'!N:N,7)</f>
        <v/>
      </c>
      <c r="C93" s="97" t="n"/>
      <c r="D93" s="88" t="n"/>
      <c r="E93" s="2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</row>
    <row customHeight="1" ht="169.5" r="94" s="29">
      <c r="A94" s="98" t="n"/>
      <c r="D94" s="88" t="n"/>
      <c r="E94" s="2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</row>
    <row customHeight="1" ht="41.25" r="95" s="29">
      <c r="A95" s="99">
        <f>A79</f>
        <v/>
      </c>
      <c r="D95" s="88" t="n"/>
      <c r="E95" s="2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</row>
    <row customHeight="1" ht="41.25" r="96" s="29">
      <c r="A96" s="99" t="n"/>
      <c r="D96" s="88" t="n"/>
      <c r="E96" s="24" t="n"/>
      <c r="F96" s="24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</row>
    <row customHeight="1" ht="99.75" r="97" s="29">
      <c r="A97" s="74" t="inlineStr">
        <is>
          <t xml:space="preserve"> </t>
        </is>
      </c>
      <c r="D97" s="88" t="n">
        <v>10</v>
      </c>
      <c r="E97" s="2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</row>
    <row customHeight="1" ht="67.5" r="98" s="29">
      <c r="A98" s="90" t="inlineStr">
        <is>
          <t xml:space="preserve">澎湖縣政府獎狀 </t>
        </is>
      </c>
      <c r="D98" s="88" t="n"/>
      <c r="E98" s="24" t="n"/>
      <c r="F98" s="24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</row>
    <row customHeight="1" ht="27.75" r="99" s="29">
      <c r="A99" s="91">
        <f>A83</f>
        <v/>
      </c>
      <c r="C99" s="92" t="n"/>
      <c r="D99" s="88" t="n"/>
      <c r="E99" s="24" t="n"/>
      <c r="F99" s="24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</row>
    <row customHeight="1" ht="19.5" r="100" s="29">
      <c r="A100" s="74" t="n"/>
      <c r="D100" s="88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</row>
    <row customHeight="1" ht="41.25" r="101" s="29">
      <c r="A101" s="93">
        <f>"澎湖縣"&amp;'設定'!$B$2&amp;"年度全縣兒童溜冰比賽"</f>
        <v/>
      </c>
      <c r="D101" s="88" t="n"/>
      <c r="E101" s="24" t="n"/>
      <c r="F101" s="24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</row>
    <row customHeight="1" ht="19.5" r="102" s="29">
      <c r="A102" s="94" t="n"/>
      <c r="D102" s="88" t="n"/>
      <c r="E102" s="24" t="n"/>
      <c r="F102" s="24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</row>
    <row customHeight="1" ht="41.25" r="103" s="29">
      <c r="A103" s="93" t="inlineStr">
        <is>
          <t>優秀選手</t>
        </is>
      </c>
      <c r="D103" s="88" t="n"/>
      <c r="E103" s="24" t="n"/>
      <c r="F103" s="24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</row>
    <row customHeight="1" ht="19.5" r="104" s="29">
      <c r="A104" s="74" t="n"/>
      <c r="D104" s="88" t="n"/>
      <c r="E104" s="24" t="n"/>
      <c r="F104" s="24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</row>
    <row customHeight="1" ht="34.5" r="105" s="29">
      <c r="A105" s="95" t="inlineStr">
        <is>
          <t>組別：</t>
        </is>
      </c>
      <c r="B105" s="96" t="inlineStr">
        <is>
          <t>中年級女生組</t>
        </is>
      </c>
      <c r="C105" s="96" t="n"/>
      <c r="D105" s="88" t="n"/>
      <c r="E105" s="24" t="n"/>
      <c r="F105" s="24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</row>
    <row customHeight="1" ht="34.5" r="106" s="29">
      <c r="A106" s="95" t="inlineStr">
        <is>
          <t>學校：</t>
        </is>
      </c>
      <c r="B106" s="102">
        <f>ARRAY_CONSTRAIN(ARRAYFORMULA(INDEX('A42'!#REF!,8)), 1, 1)</f>
        <v/>
      </c>
      <c r="C106" s="96" t="n"/>
      <c r="D106" s="88" t="n"/>
      <c r="E106" s="24" t="n"/>
      <c r="F106" s="24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</row>
    <row customHeight="1" ht="34.5" r="107" s="29">
      <c r="A107" s="95" t="inlineStr">
        <is>
          <t>姓名：</t>
        </is>
      </c>
      <c r="B107" s="96">
        <f ref="B107" t="array">INDEX('A42'!G:G,8)</f>
        <v/>
      </c>
      <c r="C107" s="96" t="n"/>
      <c r="D107" s="88" t="n"/>
      <c r="E107" s="24" t="n"/>
      <c r="F107" s="24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</row>
    <row customHeight="1" ht="34.5" r="108" s="29">
      <c r="A108" s="95" t="inlineStr">
        <is>
          <t>名次：</t>
        </is>
      </c>
      <c r="B108" s="96" t="inlineStr">
        <is>
          <t>第七名</t>
        </is>
      </c>
      <c r="C108" s="96" t="n"/>
      <c r="D108" s="88" t="n"/>
      <c r="E108" s="2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</row>
    <row customHeight="1" ht="34.5" r="109" s="29">
      <c r="A109" s="95" t="inlineStr">
        <is>
          <t>成績：</t>
        </is>
      </c>
      <c r="B109" s="100">
        <f ref="B109" t="array">INDEX('A42'!N:N,8)</f>
        <v/>
      </c>
      <c r="C109" s="97" t="n"/>
      <c r="D109" s="88" t="n"/>
      <c r="E109" s="24" t="n"/>
      <c r="F109" s="24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</row>
    <row customHeight="1" ht="169.5" r="110" s="29">
      <c r="A110" s="98" t="n"/>
      <c r="D110" s="88" t="n"/>
      <c r="E110" s="24" t="n"/>
      <c r="F110" s="24" t="n"/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</row>
    <row customHeight="1" ht="41.25" r="111" s="29">
      <c r="A111" s="99">
        <f>A95</f>
        <v/>
      </c>
      <c r="D111" s="88" t="n"/>
      <c r="E111" s="2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</row>
    <row customHeight="1" ht="41.25" r="112" s="29">
      <c r="A112" s="99" t="n"/>
      <c r="D112" s="88" t="n"/>
      <c r="E112" s="24" t="n"/>
      <c r="F112" s="24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</row>
    <row customHeight="1" ht="99.75" r="113" s="29">
      <c r="A113" s="74" t="inlineStr">
        <is>
          <t xml:space="preserve"> </t>
        </is>
      </c>
      <c r="D113" s="88" t="n">
        <v>11</v>
      </c>
      <c r="E113" s="24" t="n"/>
      <c r="F113" s="24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</row>
    <row customHeight="1" ht="67.5" r="114" s="29">
      <c r="A114" s="90" t="inlineStr">
        <is>
          <t xml:space="preserve">澎湖縣政府獎狀 </t>
        </is>
      </c>
      <c r="D114" s="88" t="n"/>
      <c r="E114" s="24" t="n"/>
      <c r="F114" s="24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</row>
    <row customHeight="1" ht="27.75" r="115" s="29">
      <c r="A115" s="91">
        <f>A99</f>
        <v/>
      </c>
      <c r="C115" s="92" t="n"/>
      <c r="D115" s="88" t="n"/>
      <c r="E115" s="2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</row>
    <row customHeight="1" ht="19.5" r="116" s="29">
      <c r="A116" s="74" t="n"/>
      <c r="D116" s="88" t="n"/>
      <c r="E116" s="24" t="n"/>
      <c r="F116" s="24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</row>
    <row customHeight="1" ht="41.25" r="117" s="29">
      <c r="A117" s="93">
        <f>"澎湖縣"&amp;'設定'!$B$2&amp;"年度全縣兒童溜冰比賽"</f>
        <v/>
      </c>
      <c r="D117" s="88" t="n"/>
      <c r="E117" s="24" t="n"/>
      <c r="F117" s="24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</row>
    <row customHeight="1" ht="19.5" r="118" s="29">
      <c r="A118" s="94" t="n"/>
      <c r="D118" s="88" t="n"/>
      <c r="E118" s="2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</row>
    <row customHeight="1" ht="41.25" r="119" s="29">
      <c r="A119" s="93" t="inlineStr">
        <is>
          <t>優秀選手</t>
        </is>
      </c>
      <c r="D119" s="88" t="n"/>
      <c r="E119" s="24" t="n"/>
      <c r="F119" s="24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</row>
    <row customHeight="1" ht="19.5" r="120" s="29">
      <c r="A120" s="74" t="n"/>
      <c r="D120" s="88" t="n"/>
      <c r="E120" s="24" t="n"/>
      <c r="F120" s="24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</row>
    <row customHeight="1" ht="34.5" r="121" s="29">
      <c r="A121" s="95" t="inlineStr">
        <is>
          <t>組別：</t>
        </is>
      </c>
      <c r="B121" s="96" t="inlineStr">
        <is>
          <t>中年級女生組</t>
        </is>
      </c>
      <c r="C121" s="96" t="n"/>
      <c r="D121" s="88" t="n"/>
      <c r="E121" s="2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</row>
    <row customHeight="1" ht="34.5" r="122" s="29">
      <c r="A122" s="95" t="inlineStr">
        <is>
          <t>學校：</t>
        </is>
      </c>
      <c r="B122" s="102">
        <f>ARRAY_CONSTRAIN(ARRAYFORMULA(INDEX('A42'!#REF!,9)), 1, 1)</f>
        <v/>
      </c>
      <c r="C122" s="96" t="n"/>
      <c r="D122" s="88" t="n"/>
      <c r="E122" s="24" t="n"/>
      <c r="F122" s="24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</row>
    <row customHeight="1" ht="34.5" r="123" s="29">
      <c r="A123" s="95" t="inlineStr">
        <is>
          <t>姓名：</t>
        </is>
      </c>
      <c r="B123" s="96">
        <f ref="B123" t="array">INDEX('A42'!G:G,9)</f>
        <v/>
      </c>
      <c r="C123" s="96" t="n"/>
      <c r="D123" s="88" t="n"/>
      <c r="E123" s="24" t="n"/>
      <c r="F123" s="24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</row>
    <row customHeight="1" ht="34.5" r="124" s="29">
      <c r="A124" s="95" t="inlineStr">
        <is>
          <t>名次：</t>
        </is>
      </c>
      <c r="B124" s="96" t="inlineStr">
        <is>
          <t>第八名</t>
        </is>
      </c>
      <c r="C124" s="96" t="n"/>
      <c r="D124" s="88" t="n"/>
      <c r="E124" s="2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</row>
    <row customHeight="1" ht="34.5" r="125" s="29">
      <c r="A125" s="95" t="inlineStr">
        <is>
          <t>成績：</t>
        </is>
      </c>
      <c r="B125" s="97">
        <f ref="B125" t="array">INDEX('A42'!N:N,9)</f>
        <v/>
      </c>
      <c r="C125" s="97" t="n"/>
      <c r="D125" s="88" t="n"/>
      <c r="E125" s="24" t="n"/>
      <c r="F125" s="24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</row>
    <row customHeight="1" ht="169.5" r="126" s="29">
      <c r="A126" s="98" t="n"/>
      <c r="D126" s="88" t="n"/>
      <c r="E126" s="24" t="n"/>
      <c r="F126" s="24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</row>
    <row customHeight="1" ht="41.25" r="127" s="29">
      <c r="A127" s="99">
        <f>A111</f>
        <v/>
      </c>
      <c r="D127" s="88" t="n"/>
      <c r="E127" s="2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</row>
    <row customHeight="1" ht="41.25" r="128" s="29">
      <c r="A128" s="99" t="n"/>
      <c r="D128" s="88" t="n"/>
      <c r="E128" s="24" t="n"/>
      <c r="F128" s="24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</row>
    <row customHeight="1" ht="99.75" r="129" s="29">
      <c r="A129" s="74" t="inlineStr">
        <is>
          <t xml:space="preserve"> </t>
        </is>
      </c>
      <c r="D129" s="88" t="n">
        <v>12</v>
      </c>
      <c r="E129" s="24" t="n"/>
      <c r="F129" s="24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</row>
    <row customHeight="1" ht="67.5" r="130" s="29">
      <c r="A130" s="90" t="inlineStr">
        <is>
          <t xml:space="preserve">澎湖縣政府獎狀 </t>
        </is>
      </c>
      <c r="D130" s="88" t="n"/>
      <c r="E130" s="2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</row>
    <row customHeight="1" ht="27.75" r="131" s="29">
      <c r="A131" s="91">
        <f>A115</f>
        <v/>
      </c>
      <c r="C131" s="92" t="n"/>
      <c r="D131" s="88" t="n"/>
      <c r="E131" s="24" t="n"/>
      <c r="F131" s="24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</row>
    <row customHeight="1" ht="19.5" r="132" s="29">
      <c r="A132" s="74" t="n"/>
      <c r="D132" s="88" t="n"/>
      <c r="E132" s="24" t="n"/>
      <c r="F132" s="24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</row>
    <row customHeight="1" ht="41.25" r="133" s="29">
      <c r="A133" s="93">
        <f>"澎湖縣"&amp;'設定'!$B$2&amp;"年度全縣兒童溜冰比賽"</f>
        <v/>
      </c>
      <c r="D133" s="88" t="n"/>
      <c r="E133" s="2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</row>
    <row customHeight="1" ht="19.5" r="134" s="29">
      <c r="A134" s="94" t="n"/>
      <c r="D134" s="88" t="n"/>
      <c r="E134" s="24" t="n"/>
      <c r="F134" s="24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</row>
    <row customHeight="1" ht="41.25" r="135" s="29">
      <c r="A135" s="93" t="inlineStr">
        <is>
          <t>優秀選手</t>
        </is>
      </c>
      <c r="D135" s="88" t="n"/>
      <c r="E135" s="24" t="n"/>
      <c r="F135" s="24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</row>
    <row customHeight="1" ht="19.5" r="136" s="29">
      <c r="A136" s="74" t="n"/>
      <c r="D136" s="88" t="n"/>
      <c r="E136" s="24" t="n"/>
      <c r="F136" s="24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</row>
    <row customHeight="1" ht="34.5" r="137" s="29">
      <c r="A137" s="95" t="inlineStr">
        <is>
          <t>組別：</t>
        </is>
      </c>
      <c r="B137" s="96" t="inlineStr">
        <is>
          <t>中年級女生組</t>
        </is>
      </c>
      <c r="C137" s="96" t="n"/>
      <c r="D137" s="88" t="n"/>
      <c r="E137" s="24" t="n"/>
      <c r="F137" s="24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</row>
    <row customHeight="1" ht="34.5" r="138" s="29">
      <c r="A138" s="95" t="inlineStr">
        <is>
          <t>學校：</t>
        </is>
      </c>
      <c r="B138" s="102">
        <f>ARRAY_CONSTRAIN(ARRAYFORMULA(INDEX('A42'!#REF!,10)), 1, 1)</f>
        <v/>
      </c>
      <c r="C138" s="96" t="n"/>
      <c r="D138" s="88" t="n"/>
      <c r="E138" s="24" t="n"/>
      <c r="F138" s="24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</row>
    <row customHeight="1" ht="34.5" r="139" s="29">
      <c r="A139" s="95" t="inlineStr">
        <is>
          <t>姓名：</t>
        </is>
      </c>
      <c r="B139" s="96">
        <f ref="B139" t="array">INDEX('A42'!G:G,10)</f>
        <v/>
      </c>
      <c r="C139" s="96" t="n"/>
      <c r="D139" s="88" t="n"/>
      <c r="E139" s="2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</row>
    <row customHeight="1" ht="34.5" r="140" s="29">
      <c r="A140" s="95" t="inlineStr">
        <is>
          <t>名次：</t>
        </is>
      </c>
      <c r="B140" s="96" t="inlineStr">
        <is>
          <t>第九名</t>
        </is>
      </c>
      <c r="C140" s="96" t="n"/>
      <c r="D140" s="88" t="n"/>
      <c r="E140" s="24" t="n"/>
      <c r="F140" s="24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</row>
    <row customHeight="1" ht="34.5" r="141" s="29">
      <c r="A141" s="95" t="inlineStr">
        <is>
          <t>成績：</t>
        </is>
      </c>
      <c r="B141" s="97">
        <f ref="B141" t="array">INDEX('A42'!N:N,10)</f>
        <v/>
      </c>
      <c r="C141" s="97" t="n"/>
      <c r="D141" s="88" t="n"/>
      <c r="E141" s="24" t="n"/>
      <c r="F141" s="24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</row>
    <row customHeight="1" ht="169.5" r="142" s="29">
      <c r="A142" s="98" t="n"/>
      <c r="D142" s="88" t="n"/>
      <c r="E142" s="2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</row>
    <row customHeight="1" ht="41.25" r="143" s="29">
      <c r="A143" s="99">
        <f>A127</f>
        <v/>
      </c>
      <c r="D143" s="88" t="n"/>
      <c r="E143" s="24" t="n"/>
      <c r="F143" s="24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</row>
    <row customHeight="1" ht="41.25" r="144" s="29">
      <c r="A144" s="99" t="n"/>
      <c r="D144" s="88" t="n"/>
      <c r="E144" s="24" t="n"/>
      <c r="F144" s="24" t="n"/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</row>
    <row customHeight="1" ht="99.75" r="145" s="29">
      <c r="A145" s="74" t="inlineStr">
        <is>
          <t xml:space="preserve"> </t>
        </is>
      </c>
      <c r="D145" s="88" t="n">
        <v>13</v>
      </c>
      <c r="E145" s="24" t="n"/>
      <c r="F145" s="24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</row>
    <row customHeight="1" ht="67.5" r="146" s="29">
      <c r="A146" s="90" t="inlineStr">
        <is>
          <t xml:space="preserve">澎湖縣政府獎狀 </t>
        </is>
      </c>
      <c r="D146" s="88" t="n"/>
      <c r="E146" s="24" t="n"/>
      <c r="F146" s="24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</row>
    <row customHeight="1" ht="27.75" r="147" s="29">
      <c r="A147" s="91">
        <f>A131</f>
        <v/>
      </c>
      <c r="C147" s="92" t="n"/>
      <c r="D147" s="88" t="n"/>
      <c r="E147" s="24" t="n"/>
      <c r="F147" s="24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</row>
    <row customHeight="1" ht="19.5" r="148" s="29">
      <c r="A148" s="74" t="n"/>
      <c r="D148" s="88" t="n"/>
      <c r="E148" s="24" t="n"/>
      <c r="F148" s="24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</row>
    <row customHeight="1" ht="41.25" r="149" s="29">
      <c r="A149" s="93">
        <f>"澎湖縣"&amp;'設定'!$B$2&amp;"年度全縣兒童溜冰比賽"</f>
        <v/>
      </c>
      <c r="D149" s="88" t="n"/>
      <c r="E149" s="24" t="n"/>
      <c r="F149" s="24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</row>
    <row customHeight="1" ht="19.5" r="150" s="29">
      <c r="A150" s="94" t="n"/>
      <c r="D150" s="88" t="n"/>
      <c r="E150" s="24" t="n"/>
      <c r="F150" s="24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</row>
    <row customHeight="1" ht="41.25" r="151" s="29">
      <c r="A151" s="93" t="inlineStr">
        <is>
          <t>優秀選手</t>
        </is>
      </c>
      <c r="D151" s="88" t="n"/>
      <c r="E151" s="24" t="n"/>
      <c r="F151" s="24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</row>
    <row customHeight="1" ht="19.5" r="152" s="29">
      <c r="A152" s="74" t="n"/>
      <c r="D152" s="88" t="n"/>
      <c r="E152" s="24" t="n"/>
      <c r="F152" s="24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</row>
    <row customHeight="1" ht="34.5" r="153" s="29">
      <c r="A153" s="95" t="inlineStr">
        <is>
          <t>組別：</t>
        </is>
      </c>
      <c r="B153" s="96" t="inlineStr">
        <is>
          <t>中年級女生組</t>
        </is>
      </c>
      <c r="C153" s="96" t="n"/>
      <c r="D153" s="88" t="n"/>
      <c r="E153" s="24" t="n"/>
      <c r="F153" s="24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</row>
    <row customHeight="1" ht="34.5" r="154" s="29">
      <c r="A154" s="95" t="inlineStr">
        <is>
          <t>學校：</t>
        </is>
      </c>
      <c r="B154" s="102">
        <f>ARRAY_CONSTRAIN(ARRAYFORMULA(INDEX('A42'!#REF!,11)), 1, 1)</f>
        <v/>
      </c>
      <c r="C154" s="96" t="n"/>
      <c r="D154" s="88" t="n"/>
      <c r="E154" s="24" t="n"/>
      <c r="F154" s="24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</row>
    <row customHeight="1" ht="34.5" r="155" s="29">
      <c r="A155" s="95" t="inlineStr">
        <is>
          <t>姓名：</t>
        </is>
      </c>
      <c r="B155" s="96">
        <f ref="B155" t="array">INDEX('A42'!G:G,11)</f>
        <v/>
      </c>
      <c r="C155" s="96" t="n"/>
      <c r="D155" s="88" t="n"/>
      <c r="E155" s="24" t="n"/>
      <c r="F155" s="24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</row>
    <row customHeight="1" ht="34.5" r="156" s="29">
      <c r="A156" s="95" t="inlineStr">
        <is>
          <t>名次：</t>
        </is>
      </c>
      <c r="B156" s="96" t="inlineStr">
        <is>
          <t>第十名</t>
        </is>
      </c>
      <c r="C156" s="96" t="n"/>
      <c r="D156" s="88" t="n"/>
      <c r="E156" s="24" t="n"/>
      <c r="F156" s="24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</row>
    <row customHeight="1" ht="34.5" r="157" s="29">
      <c r="A157" s="95" t="inlineStr">
        <is>
          <t>成績：</t>
        </is>
      </c>
      <c r="B157" s="97">
        <f ref="B157" t="array">INDEX('A42'!N:N,11)</f>
        <v/>
      </c>
      <c r="C157" s="97" t="n"/>
      <c r="D157" s="88" t="n"/>
      <c r="E157" s="24" t="n"/>
      <c r="F157" s="24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</row>
    <row customHeight="1" ht="169.5" r="158" s="29">
      <c r="A158" s="98" t="n"/>
      <c r="D158" s="88" t="n"/>
      <c r="E158" s="24" t="n"/>
      <c r="F158" s="24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</row>
    <row customHeight="1" ht="41.25" r="159" s="29">
      <c r="A159" s="99">
        <f>A143</f>
        <v/>
      </c>
      <c r="D159" s="88" t="n"/>
      <c r="E159" s="24" t="n"/>
      <c r="F159" s="24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</row>
    <row customHeight="1" ht="41.25" r="160" s="29">
      <c r="A160" s="99" t="n"/>
      <c r="D160" s="88" t="n"/>
      <c r="E160" s="24" t="n"/>
      <c r="F160" s="24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</row>
    <row customHeight="1" ht="99.75" r="161" s="29">
      <c r="A161" s="74" t="inlineStr">
        <is>
          <t xml:space="preserve"> </t>
        </is>
      </c>
      <c r="D161" s="24" t="n"/>
      <c r="E161" s="24" t="n"/>
      <c r="F161" s="24" t="n"/>
      <c r="G161" s="24" t="n"/>
      <c r="H161" s="24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</row>
    <row customHeight="1" ht="67.5" r="162" s="29">
      <c r="A162" s="90" t="inlineStr">
        <is>
          <t xml:space="preserve">澎湖縣政府獎狀 </t>
        </is>
      </c>
      <c r="D162" s="24" t="n"/>
      <c r="E162" s="24" t="n"/>
      <c r="F162" s="24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</row>
    <row customHeight="1" ht="27.75" r="163" s="29">
      <c r="A163" s="91">
        <f>A147</f>
        <v/>
      </c>
      <c r="C163" s="92" t="n"/>
      <c r="D163" s="24" t="n"/>
      <c r="E163" s="24" t="n"/>
      <c r="F163" s="24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</row>
    <row customHeight="1" ht="19.5" r="164" s="29">
      <c r="A164" s="74" t="n"/>
      <c r="D164" s="24" t="n"/>
      <c r="E164" s="24" t="n"/>
      <c r="F164" s="24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</row>
    <row customHeight="1" ht="38.25" r="165" s="29">
      <c r="A165" s="93">
        <f>"澎湖縣"&amp;'設定'!$B$2&amp;"年度全縣兒童溜冰比賽"</f>
        <v/>
      </c>
      <c r="D165" s="24" t="n"/>
      <c r="E165" s="24" t="n"/>
      <c r="F165" s="24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</row>
    <row customHeight="1" ht="19.5" r="166" s="29">
      <c r="A166" s="94" t="n"/>
      <c r="D166" s="24" t="n"/>
      <c r="E166" s="24" t="n"/>
      <c r="F166" s="24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</row>
    <row customHeight="1" ht="38.25" r="167" s="29">
      <c r="A167" s="93" t="inlineStr">
        <is>
          <t>優秀選手</t>
        </is>
      </c>
      <c r="D167" s="24" t="n"/>
      <c r="E167" s="24" t="n"/>
      <c r="F167" s="24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</row>
    <row customHeight="1" ht="19.5" r="168" s="29">
      <c r="A168" s="74" t="n"/>
      <c r="D168" s="24" t="n"/>
      <c r="E168" s="24" t="n"/>
      <c r="F168" s="24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</row>
    <row customHeight="1" ht="34.5" r="169" s="29">
      <c r="A169" s="95" t="inlineStr">
        <is>
          <t>組別：</t>
        </is>
      </c>
      <c r="B169" s="96" t="inlineStr">
        <is>
          <t>中年級女生組</t>
        </is>
      </c>
      <c r="C169" s="96" t="n"/>
      <c r="D169" s="24" t="n"/>
      <c r="E169" s="24" t="n"/>
      <c r="F169" s="24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</row>
    <row customHeight="1" ht="34.5" r="170" s="29">
      <c r="A170" s="95" t="inlineStr">
        <is>
          <t>學校：</t>
        </is>
      </c>
      <c r="B170" s="102">
        <f>ARRAY_CONSTRAIN(ARRAYFORMULA(INDEX('A42'!#REF!,12)), 1, 1)</f>
        <v/>
      </c>
      <c r="C170" s="96" t="n"/>
      <c r="D170" s="24" t="n"/>
      <c r="E170" s="24" t="n"/>
      <c r="F170" s="24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</row>
    <row customHeight="1" ht="34.5" r="171" s="29">
      <c r="A171" s="95" t="inlineStr">
        <is>
          <t>姓名：</t>
        </is>
      </c>
      <c r="B171" s="96">
        <f ref="B171" t="array">INDEX('A42'!G:G,12)</f>
        <v/>
      </c>
      <c r="C171" s="96" t="n"/>
      <c r="D171" s="24" t="n"/>
      <c r="E171" s="24" t="n"/>
      <c r="F171" s="24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</row>
    <row customHeight="1" ht="34.5" r="172" s="29">
      <c r="A172" s="95" t="inlineStr">
        <is>
          <t>名次：</t>
        </is>
      </c>
      <c r="B172" s="96" t="inlineStr">
        <is>
          <t>優勝</t>
        </is>
      </c>
      <c r="C172" s="96" t="n"/>
      <c r="D172" s="24" t="n"/>
      <c r="E172" s="24" t="n"/>
      <c r="F172" s="24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</row>
    <row customHeight="1" ht="34.5" r="173" s="29">
      <c r="A173" s="95" t="inlineStr">
        <is>
          <t>成績：</t>
        </is>
      </c>
      <c r="B173" s="97">
        <f ref="B173" t="array">INDEX('A42'!N:N,12)</f>
        <v/>
      </c>
      <c r="C173" s="97" t="n"/>
      <c r="D173" s="24" t="n"/>
      <c r="E173" s="24" t="n"/>
      <c r="F173" s="24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</row>
    <row customHeight="1" ht="169.5" r="174" s="29">
      <c r="A174" s="98" t="n"/>
      <c r="D174" s="24" t="n"/>
      <c r="E174" s="24" t="n"/>
      <c r="F174" s="24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</row>
    <row customHeight="1" ht="32.25" r="175" s="29">
      <c r="A175" s="99">
        <f>A159</f>
        <v/>
      </c>
      <c r="D175" s="24" t="n"/>
      <c r="E175" s="24" t="n"/>
      <c r="F175" s="24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</row>
    <row customHeight="1" ht="32.25" r="176" s="29">
      <c r="A176" s="99" t="n"/>
      <c r="D176" s="24" t="n"/>
      <c r="E176" s="24" t="n"/>
      <c r="F176" s="24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</row>
    <row customHeight="1" ht="99.75" r="177" s="29">
      <c r="A177" s="74" t="inlineStr">
        <is>
          <t xml:space="preserve"> </t>
        </is>
      </c>
      <c r="D177" s="24" t="n"/>
      <c r="E177" s="24" t="n"/>
      <c r="F177" s="24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</row>
    <row customHeight="1" ht="67.5" r="178" s="29">
      <c r="A178" s="90" t="inlineStr">
        <is>
          <t xml:space="preserve">澎湖縣政府獎狀 </t>
        </is>
      </c>
      <c r="D178" s="24" t="n"/>
      <c r="E178" s="24" t="n"/>
      <c r="F178" s="24" t="n"/>
      <c r="G178" s="24" t="n"/>
      <c r="H178" s="24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</row>
    <row customHeight="1" ht="27.75" r="179" s="29">
      <c r="A179" s="91">
        <f>A163</f>
        <v/>
      </c>
      <c r="C179" s="92" t="n"/>
      <c r="D179" s="24" t="n"/>
      <c r="E179" s="24" t="n"/>
      <c r="F179" s="24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</row>
    <row customHeight="1" ht="19.5" r="180" s="29">
      <c r="A180" s="74" t="n"/>
      <c r="D180" s="24" t="n"/>
      <c r="E180" s="24" t="n"/>
      <c r="F180" s="24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</row>
    <row customHeight="1" ht="38.25" r="181" s="29">
      <c r="A181" s="93">
        <f>"澎湖縣"&amp;'設定'!$B$2&amp;"年度全縣兒童溜冰比賽"</f>
        <v/>
      </c>
      <c r="D181" s="24" t="n"/>
      <c r="E181" s="24" t="n"/>
      <c r="F181" s="24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</row>
    <row customHeight="1" ht="19.5" r="182" s="29">
      <c r="A182" s="94" t="n"/>
      <c r="D182" s="24" t="n"/>
      <c r="E182" s="24" t="n"/>
      <c r="F182" s="24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</row>
    <row customHeight="1" ht="38.25" r="183" s="29">
      <c r="A183" s="93" t="inlineStr">
        <is>
          <t>優秀選手</t>
        </is>
      </c>
      <c r="D183" s="24" t="n"/>
      <c r="E183" s="24" t="n"/>
      <c r="F183" s="24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</row>
    <row customHeight="1" ht="19.5" r="184" s="29">
      <c r="A184" s="74" t="n"/>
      <c r="D184" s="24" t="n"/>
      <c r="E184" s="24" t="n"/>
      <c r="F184" s="24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</row>
    <row customHeight="1" ht="34.5" r="185" s="29">
      <c r="A185" s="95" t="inlineStr">
        <is>
          <t>組別：</t>
        </is>
      </c>
      <c r="B185" s="96" t="inlineStr">
        <is>
          <t>中年級女生組</t>
        </is>
      </c>
      <c r="C185" s="96" t="n"/>
      <c r="D185" s="24" t="n"/>
      <c r="E185" s="24" t="n"/>
      <c r="F185" s="24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</row>
    <row customHeight="1" ht="34.5" r="186" s="29">
      <c r="A186" s="95" t="inlineStr">
        <is>
          <t>學校：</t>
        </is>
      </c>
      <c r="B186" s="102">
        <f>ARRAY_CONSTRAIN(ARRAYFORMULA(INDEX('A42'!#REF!,13)), 1, 1)</f>
        <v/>
      </c>
      <c r="C186" s="96" t="n"/>
      <c r="D186" s="24" t="n"/>
      <c r="E186" s="24" t="n"/>
      <c r="F186" s="24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</row>
    <row customHeight="1" ht="34.5" r="187" s="29">
      <c r="A187" s="95" t="inlineStr">
        <is>
          <t>姓名：</t>
        </is>
      </c>
      <c r="B187" s="96">
        <f ref="B187" t="array">INDEX('A42'!G:G,13)</f>
        <v/>
      </c>
      <c r="C187" s="96" t="n"/>
      <c r="D187" s="24" t="n"/>
      <c r="E187" s="24" t="n"/>
      <c r="F187" s="24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</row>
    <row customHeight="1" ht="34.5" r="188" s="29">
      <c r="A188" s="95" t="inlineStr">
        <is>
          <t>名次：</t>
        </is>
      </c>
      <c r="B188" s="96" t="inlineStr">
        <is>
          <t>優勝</t>
        </is>
      </c>
      <c r="C188" s="96" t="n"/>
      <c r="D188" s="24" t="n"/>
      <c r="E188" s="24" t="n"/>
      <c r="F188" s="24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</row>
    <row customHeight="1" ht="34.5" r="189" s="29">
      <c r="A189" s="95" t="inlineStr">
        <is>
          <t>成績：</t>
        </is>
      </c>
      <c r="B189" s="97">
        <f ref="B189" t="array">INDEX('A42'!N:N,13)</f>
        <v/>
      </c>
      <c r="C189" s="97" t="n"/>
      <c r="D189" s="24" t="n"/>
      <c r="E189" s="24" t="n"/>
      <c r="F189" s="24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</row>
    <row customHeight="1" ht="169.5" r="190" s="29">
      <c r="A190" s="98" t="n"/>
      <c r="D190" s="24" t="n"/>
      <c r="E190" s="24" t="n"/>
      <c r="F190" s="24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</row>
    <row customHeight="1" ht="32.25" r="191" s="29">
      <c r="A191" s="99">
        <f>A175</f>
        <v/>
      </c>
      <c r="D191" s="24" t="n"/>
      <c r="E191" s="24" t="n"/>
      <c r="F191" s="24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</row>
    <row customHeight="1" ht="32.25" r="192" s="29">
      <c r="A192" s="99" t="n"/>
      <c r="D192" s="24" t="n"/>
      <c r="E192" s="24" t="n"/>
      <c r="F192" s="24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</row>
    <row customHeight="1" ht="99.75" r="193" s="29">
      <c r="A193" s="74" t="inlineStr">
        <is>
          <t xml:space="preserve"> </t>
        </is>
      </c>
      <c r="D193" s="24" t="n"/>
      <c r="E193" s="24" t="n"/>
      <c r="F193" s="24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</row>
    <row customHeight="1" ht="67.5" r="194" s="29">
      <c r="A194" s="90" t="inlineStr">
        <is>
          <t xml:space="preserve">澎湖縣政府獎狀 </t>
        </is>
      </c>
      <c r="D194" s="24" t="n"/>
      <c r="E194" s="24" t="n"/>
      <c r="F194" s="24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</row>
    <row customHeight="1" ht="27.75" r="195" s="29">
      <c r="A195" s="91">
        <f>A179</f>
        <v/>
      </c>
      <c r="C195" s="92" t="n"/>
      <c r="D195" s="24" t="n"/>
      <c r="E195" s="24" t="n"/>
      <c r="F195" s="24" t="n"/>
      <c r="G195" s="2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</row>
    <row customHeight="1" ht="19.5" r="196" s="29">
      <c r="A196" s="74" t="n"/>
      <c r="D196" s="24" t="n"/>
      <c r="E196" s="24" t="n"/>
      <c r="F196" s="24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</row>
    <row customHeight="1" ht="38.25" r="197" s="29">
      <c r="A197" s="93">
        <f>"澎湖縣"&amp;'設定'!$B$2&amp;"年度全縣兒童溜冰比賽"</f>
        <v/>
      </c>
      <c r="D197" s="24" t="n"/>
      <c r="E197" s="24" t="n"/>
      <c r="F197" s="24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</row>
    <row customHeight="1" ht="19.5" r="198" s="29">
      <c r="A198" s="94" t="n"/>
      <c r="D198" s="24" t="n"/>
      <c r="E198" s="24" t="n"/>
      <c r="F198" s="24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</row>
    <row customHeight="1" ht="38.25" r="199" s="29">
      <c r="A199" s="93" t="inlineStr">
        <is>
          <t>優秀選手</t>
        </is>
      </c>
      <c r="D199" s="24" t="n"/>
      <c r="E199" s="24" t="n"/>
      <c r="F199" s="24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</row>
    <row customHeight="1" ht="19.5" r="200" s="29">
      <c r="A200" s="74" t="n"/>
      <c r="D200" s="24" t="n"/>
      <c r="E200" s="24" t="n"/>
      <c r="F200" s="24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</row>
    <row customHeight="1" ht="34.5" r="201" s="29">
      <c r="A201" s="95" t="inlineStr">
        <is>
          <t>組別：</t>
        </is>
      </c>
      <c r="B201" s="96" t="inlineStr">
        <is>
          <t>中年級女生組</t>
        </is>
      </c>
      <c r="C201" s="96" t="n"/>
      <c r="D201" s="24" t="n"/>
      <c r="E201" s="24" t="n"/>
      <c r="F201" s="24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</row>
    <row customHeight="1" ht="34.5" r="202" s="29">
      <c r="A202" s="95" t="inlineStr">
        <is>
          <t>學校：</t>
        </is>
      </c>
      <c r="B202" s="102">
        <f>ARRAY_CONSTRAIN(ARRAYFORMULA(INDEX('A42'!#REF!,14)), 1, 1)</f>
        <v/>
      </c>
      <c r="C202" s="96" t="n"/>
      <c r="D202" s="24" t="n"/>
      <c r="E202" s="24" t="n"/>
      <c r="F202" s="24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</row>
    <row customHeight="1" ht="34.5" r="203" s="29">
      <c r="A203" s="95" t="inlineStr">
        <is>
          <t>姓名：</t>
        </is>
      </c>
      <c r="B203" s="96">
        <f ref="B203" t="array">INDEX('A42'!G:G,14)</f>
        <v/>
      </c>
      <c r="C203" s="96" t="n"/>
      <c r="D203" s="24" t="n"/>
      <c r="E203" s="24" t="n"/>
      <c r="F203" s="24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</row>
    <row customHeight="1" ht="34.5" r="204" s="29">
      <c r="A204" s="95" t="inlineStr">
        <is>
          <t>名次：</t>
        </is>
      </c>
      <c r="B204" s="96" t="inlineStr">
        <is>
          <t>優勝</t>
        </is>
      </c>
      <c r="C204" s="96" t="n"/>
      <c r="D204" s="24" t="n"/>
      <c r="E204" s="24" t="n"/>
      <c r="F204" s="24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</row>
    <row customHeight="1" ht="34.5" r="205" s="29">
      <c r="A205" s="95" t="inlineStr">
        <is>
          <t>成績：</t>
        </is>
      </c>
      <c r="B205" s="97">
        <f ref="B205" t="array">INDEX('A42'!N:N,14)</f>
        <v/>
      </c>
      <c r="C205" s="97" t="n"/>
      <c r="D205" s="24" t="n"/>
      <c r="E205" s="24" t="n"/>
      <c r="F205" s="24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</row>
    <row customHeight="1" ht="169.5" r="206" s="29">
      <c r="A206" s="98" t="n"/>
      <c r="D206" s="24" t="n"/>
      <c r="E206" s="24" t="n"/>
      <c r="F206" s="24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</row>
    <row customHeight="1" ht="32.25" r="207" s="29">
      <c r="A207" s="99">
        <f>A191</f>
        <v/>
      </c>
      <c r="D207" s="24" t="n"/>
      <c r="E207" s="24" t="n"/>
      <c r="F207" s="24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</row>
    <row customHeight="1" ht="32.25" r="208" s="29">
      <c r="A208" s="99" t="n"/>
      <c r="D208" s="24" t="n"/>
      <c r="E208" s="24" t="n"/>
      <c r="F208" s="24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</row>
    <row customHeight="1" ht="99.75" r="209" s="29">
      <c r="A209" s="74" t="inlineStr">
        <is>
          <t xml:space="preserve"> </t>
        </is>
      </c>
      <c r="D209" s="24" t="n"/>
      <c r="E209" s="24" t="n"/>
      <c r="F209" s="24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</row>
    <row customHeight="1" ht="67.5" r="210" s="29">
      <c r="A210" s="90" t="inlineStr">
        <is>
          <t xml:space="preserve">澎湖縣政府獎狀 </t>
        </is>
      </c>
      <c r="D210" s="24" t="n"/>
      <c r="E210" s="24" t="n"/>
      <c r="F210" s="24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</row>
    <row customHeight="1" ht="27.75" r="211" s="29">
      <c r="A211" s="91">
        <f>A195</f>
        <v/>
      </c>
      <c r="C211" s="92" t="n"/>
      <c r="D211" s="24" t="n"/>
      <c r="E211" s="24" t="n"/>
      <c r="F211" s="24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</row>
    <row customHeight="1" ht="19.5" r="212" s="29">
      <c r="A212" s="74" t="n"/>
      <c r="D212" s="24" t="n"/>
      <c r="E212" s="24" t="n"/>
      <c r="F212" s="24" t="n"/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</row>
    <row customHeight="1" ht="38.25" r="213" s="29">
      <c r="A213" s="93">
        <f>"澎湖縣"&amp;'設定'!$B$2&amp;"年度全縣兒童溜冰比賽"</f>
        <v/>
      </c>
      <c r="D213" s="24" t="n"/>
      <c r="E213" s="24" t="n"/>
      <c r="F213" s="24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</row>
    <row customHeight="1" ht="19.5" r="214" s="29">
      <c r="A214" s="94" t="n"/>
      <c r="D214" s="24" t="n"/>
      <c r="E214" s="24" t="n"/>
      <c r="F214" s="24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</row>
    <row customHeight="1" ht="38.25" r="215" s="29">
      <c r="A215" s="93" t="inlineStr">
        <is>
          <t>優秀選手</t>
        </is>
      </c>
      <c r="D215" s="24" t="n"/>
      <c r="E215" s="24" t="n"/>
      <c r="F215" s="24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</row>
    <row customHeight="1" ht="19.5" r="216" s="29">
      <c r="A216" s="74" t="n"/>
      <c r="D216" s="24" t="n"/>
      <c r="E216" s="24" t="n"/>
      <c r="F216" s="24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</row>
    <row customHeight="1" ht="34.5" r="217" s="29">
      <c r="A217" s="95" t="inlineStr">
        <is>
          <t>組別：</t>
        </is>
      </c>
      <c r="B217" s="96" t="inlineStr">
        <is>
          <t>中年級女生組</t>
        </is>
      </c>
      <c r="C217" s="96" t="n"/>
      <c r="D217" s="24" t="n"/>
      <c r="E217" s="24" t="n"/>
      <c r="F217" s="24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</row>
    <row customHeight="1" ht="34.5" r="218" s="29">
      <c r="A218" s="95" t="inlineStr">
        <is>
          <t>學校：</t>
        </is>
      </c>
      <c r="B218" s="102">
        <f>ARRAY_CONSTRAIN(ARRAYFORMULA(INDEX('A42'!#REF!,15)), 1, 1)</f>
        <v/>
      </c>
      <c r="C218" s="96" t="n"/>
      <c r="D218" s="24" t="n"/>
      <c r="E218" s="24" t="n"/>
      <c r="F218" s="24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</row>
    <row customHeight="1" ht="34.5" r="219" s="29">
      <c r="A219" s="95" t="inlineStr">
        <is>
          <t>姓名：</t>
        </is>
      </c>
      <c r="B219" s="96">
        <f ref="B219" t="array">INDEX('A42'!G:G,15)</f>
        <v/>
      </c>
      <c r="C219" s="96" t="n"/>
      <c r="D219" s="24" t="n"/>
      <c r="E219" s="24" t="n"/>
      <c r="F219" s="24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</row>
    <row customHeight="1" ht="34.5" r="220" s="29">
      <c r="A220" s="95" t="inlineStr">
        <is>
          <t>名次：</t>
        </is>
      </c>
      <c r="B220" s="96" t="inlineStr">
        <is>
          <t>優勝</t>
        </is>
      </c>
      <c r="C220" s="96" t="n"/>
      <c r="D220" s="24" t="n"/>
      <c r="E220" s="24" t="n"/>
      <c r="F220" s="24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</row>
    <row customHeight="1" ht="34.5" r="221" s="29">
      <c r="A221" s="95" t="inlineStr">
        <is>
          <t>成績：</t>
        </is>
      </c>
      <c r="B221" s="97">
        <f ref="B221" t="array">INDEX('A42'!N:N,15)</f>
        <v/>
      </c>
      <c r="C221" s="97" t="n"/>
      <c r="D221" s="24" t="n"/>
      <c r="E221" s="24" t="n"/>
      <c r="F221" s="24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</row>
    <row customHeight="1" ht="169.5" r="222" s="29">
      <c r="A222" s="98" t="n"/>
      <c r="D222" s="24" t="n"/>
      <c r="E222" s="24" t="n"/>
      <c r="F222" s="24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</row>
    <row customHeight="1" ht="32.25" r="223" s="29">
      <c r="A223" s="99">
        <f>A207</f>
        <v/>
      </c>
      <c r="D223" s="24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</row>
    <row customHeight="1" ht="32.25" r="224" s="29">
      <c r="A224" s="99" t="n"/>
      <c r="D224" s="24" t="n"/>
      <c r="E224" s="24" t="n"/>
      <c r="F224" s="24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</row>
    <row customHeight="1" ht="99.75" r="225" s="29">
      <c r="A225" s="74" t="inlineStr">
        <is>
          <t xml:space="preserve"> </t>
        </is>
      </c>
      <c r="D225" s="24" t="n"/>
      <c r="E225" s="24" t="n"/>
      <c r="F225" s="24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</row>
    <row customHeight="1" ht="67.5" r="226" s="29">
      <c r="A226" s="90" t="inlineStr">
        <is>
          <t xml:space="preserve">澎湖縣政府獎狀 </t>
        </is>
      </c>
      <c r="D226" s="24" t="n"/>
      <c r="E226" s="24" t="n"/>
      <c r="F226" s="24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</row>
    <row customHeight="1" ht="27.75" r="227" s="29">
      <c r="A227" s="91">
        <f>A211</f>
        <v/>
      </c>
      <c r="C227" s="92" t="n"/>
      <c r="D227" s="24" t="n"/>
      <c r="E227" s="24" t="n"/>
      <c r="F227" s="24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</row>
    <row customHeight="1" ht="19.5" r="228" s="29">
      <c r="A228" s="74" t="n"/>
      <c r="D228" s="24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</row>
    <row customHeight="1" ht="38.25" r="229" s="29">
      <c r="A229" s="93">
        <f>"澎湖縣"&amp;'設定'!$B$2&amp;"年度全縣兒童溜冰比賽"</f>
        <v/>
      </c>
      <c r="D229" s="24" t="n"/>
      <c r="E229" s="24" t="n"/>
      <c r="F229" s="24" t="n"/>
      <c r="G229" s="24" t="n"/>
      <c r="H229" s="24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</row>
    <row customHeight="1" ht="19.5" r="230" s="29">
      <c r="A230" s="94" t="n"/>
      <c r="D230" s="24" t="n"/>
      <c r="E230" s="24" t="n"/>
      <c r="F230" s="24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</row>
    <row customHeight="1" ht="38.25" r="231" s="29">
      <c r="A231" s="93" t="inlineStr">
        <is>
          <t>優秀選手</t>
        </is>
      </c>
      <c r="D231" s="24" t="n"/>
      <c r="E231" s="24" t="n"/>
      <c r="F231" s="24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</row>
    <row customHeight="1" ht="19.5" r="232" s="29">
      <c r="A232" s="74" t="n"/>
      <c r="D232" s="24" t="n"/>
      <c r="E232" s="24" t="n"/>
      <c r="F232" s="24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</row>
    <row customHeight="1" ht="34.5" r="233" s="29">
      <c r="A233" s="95" t="inlineStr">
        <is>
          <t>組別：</t>
        </is>
      </c>
      <c r="B233" s="96" t="inlineStr">
        <is>
          <t>中年級女生組</t>
        </is>
      </c>
      <c r="C233" s="96" t="n"/>
      <c r="D233" s="24" t="n"/>
      <c r="E233" s="24" t="n"/>
      <c r="F233" s="24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</row>
    <row customHeight="1" ht="34.5" r="234" s="29">
      <c r="A234" s="95" t="inlineStr">
        <is>
          <t>學校：</t>
        </is>
      </c>
      <c r="B234" s="102">
        <f>ARRAY_CONSTRAIN(ARRAYFORMULA(INDEX('A42'!#REF!,16)), 1, 1)</f>
        <v/>
      </c>
      <c r="C234" s="96" t="n"/>
      <c r="D234" s="24" t="n"/>
      <c r="E234" s="24" t="n"/>
      <c r="F234" s="24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</row>
    <row customHeight="1" ht="34.5" r="235" s="29">
      <c r="A235" s="95" t="inlineStr">
        <is>
          <t>姓名：</t>
        </is>
      </c>
      <c r="B235" s="96">
        <f ref="B235" t="array">INDEX('A42'!G:G,16)</f>
        <v/>
      </c>
      <c r="C235" s="96" t="n"/>
      <c r="D235" s="24" t="n"/>
      <c r="E235" s="24" t="n"/>
      <c r="F235" s="24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</row>
    <row customHeight="1" ht="34.5" r="236" s="29">
      <c r="A236" s="95" t="inlineStr">
        <is>
          <t>名次：</t>
        </is>
      </c>
      <c r="B236" s="96" t="inlineStr">
        <is>
          <t>優勝</t>
        </is>
      </c>
      <c r="C236" s="96" t="n"/>
      <c r="D236" s="24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</row>
    <row customHeight="1" ht="34.5" r="237" s="29">
      <c r="A237" s="95" t="inlineStr">
        <is>
          <t>成績：</t>
        </is>
      </c>
      <c r="B237" s="97">
        <f ref="B237" t="array">INDEX('A42'!N:N,16)</f>
        <v/>
      </c>
      <c r="C237" s="97" t="n"/>
      <c r="D237" s="24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</row>
    <row customHeight="1" ht="169.5" r="238" s="29">
      <c r="A238" s="98" t="n"/>
      <c r="D238" s="24" t="n"/>
      <c r="E238" s="24" t="n"/>
      <c r="F238" s="24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</row>
    <row customHeight="1" ht="32.25" r="239" s="29">
      <c r="A239" s="99">
        <f>A223</f>
        <v/>
      </c>
      <c r="D239" s="24" t="n"/>
      <c r="E239" s="24" t="n"/>
      <c r="F239" s="24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</row>
    <row customHeight="1" ht="32.25" r="240" s="29">
      <c r="A240" s="99" t="n"/>
      <c r="D240" s="24" t="n"/>
      <c r="E240" s="24" t="n"/>
      <c r="F240" s="24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</row>
    <row customHeight="1" ht="99.75" r="241" s="29">
      <c r="A241" s="74" t="inlineStr">
        <is>
          <t xml:space="preserve"> </t>
        </is>
      </c>
      <c r="D241" s="24" t="n"/>
      <c r="E241" s="24" t="n"/>
      <c r="F241" s="24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</row>
    <row customHeight="1" ht="67.5" r="242" s="29">
      <c r="A242" s="90" t="inlineStr">
        <is>
          <t xml:space="preserve">澎湖縣政府獎狀 </t>
        </is>
      </c>
      <c r="D242" s="24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</row>
    <row customHeight="1" ht="27.75" r="243" s="29">
      <c r="A243" s="91">
        <f>A227</f>
        <v/>
      </c>
      <c r="C243" s="92" t="n"/>
      <c r="D243" s="24" t="n"/>
      <c r="E243" s="24" t="n"/>
      <c r="F243" s="24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</row>
    <row customHeight="1" ht="19.5" r="244" s="29">
      <c r="A244" s="74" t="n"/>
      <c r="D244" s="24" t="n"/>
      <c r="E244" s="24" t="n"/>
      <c r="F244" s="24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</row>
    <row customHeight="1" ht="38.25" r="245" s="29">
      <c r="A245" s="93">
        <f>"澎湖縣"&amp;'設定'!$B$2&amp;"年度全縣兒童溜冰比賽"</f>
        <v/>
      </c>
      <c r="D245" s="24" t="n"/>
      <c r="E245" s="24" t="n"/>
      <c r="F245" s="24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</row>
    <row customHeight="1" ht="19.5" r="246" s="29">
      <c r="A246" s="94" t="n"/>
      <c r="D246" s="24" t="n"/>
      <c r="E246" s="24" t="n"/>
      <c r="F246" s="24" t="n"/>
      <c r="G246" s="24" t="n"/>
      <c r="H246" s="24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</row>
    <row customHeight="1" ht="38.25" r="247" s="29">
      <c r="A247" s="93" t="inlineStr">
        <is>
          <t>優秀選手</t>
        </is>
      </c>
      <c r="D247" s="24" t="n"/>
      <c r="E247" s="24" t="n"/>
      <c r="F247" s="24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</row>
    <row customHeight="1" ht="19.5" r="248" s="29">
      <c r="A248" s="74" t="n"/>
      <c r="D248" s="24" t="n"/>
      <c r="E248" s="24" t="n"/>
      <c r="F248" s="24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</row>
    <row customHeight="1" ht="34.5" r="249" s="29">
      <c r="A249" s="95" t="inlineStr">
        <is>
          <t>組別：</t>
        </is>
      </c>
      <c r="B249" s="96" t="inlineStr">
        <is>
          <t>中年級女生組</t>
        </is>
      </c>
      <c r="C249" s="96" t="n"/>
      <c r="D249" s="24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</row>
    <row customHeight="1" ht="34.5" r="250" s="29">
      <c r="A250" s="95" t="inlineStr">
        <is>
          <t>學校：</t>
        </is>
      </c>
      <c r="B250" s="102">
        <f>ARRAY_CONSTRAIN(ARRAYFORMULA(INDEX('A42'!#REF!,17)), 1, 1)</f>
        <v/>
      </c>
      <c r="C250" s="96" t="n"/>
      <c r="D250" s="24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</row>
    <row customHeight="1" ht="34.5" r="251" s="29">
      <c r="A251" s="95" t="inlineStr">
        <is>
          <t>姓名：</t>
        </is>
      </c>
      <c r="B251" s="96">
        <f ref="B251" t="array">INDEX('A42'!G:G,17)</f>
        <v/>
      </c>
      <c r="C251" s="96" t="n"/>
      <c r="D251" s="24" t="n"/>
      <c r="E251" s="24" t="n"/>
      <c r="F251" s="24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</row>
    <row customHeight="1" ht="34.5" r="252" s="29">
      <c r="A252" s="95" t="inlineStr">
        <is>
          <t>名次：</t>
        </is>
      </c>
      <c r="B252" s="96" t="inlineStr">
        <is>
          <t>優勝</t>
        </is>
      </c>
      <c r="C252" s="96" t="n"/>
      <c r="D252" s="24" t="n"/>
      <c r="E252" s="24" t="n"/>
      <c r="F252" s="24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</row>
    <row customHeight="1" ht="34.5" r="253" s="29">
      <c r="A253" s="95" t="inlineStr">
        <is>
          <t>成績：</t>
        </is>
      </c>
      <c r="B253" s="97">
        <f ref="B253" t="array">INDEX('A42'!N:N,17)</f>
        <v/>
      </c>
      <c r="C253" s="97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</row>
    <row customHeight="1" ht="169.5" r="254" s="29">
      <c r="A254" s="98" t="n"/>
      <c r="D254" s="24" t="n"/>
      <c r="E254" s="24" t="n"/>
      <c r="F254" s="24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</row>
    <row customHeight="1" ht="32.25" r="255" s="29">
      <c r="A255" s="99">
        <f>A239</f>
        <v/>
      </c>
      <c r="D255" s="24" t="n"/>
      <c r="E255" s="24" t="n"/>
      <c r="F255" s="24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</row>
    <row customHeight="1" ht="32.25" r="256" s="29">
      <c r="A256" s="99" t="n"/>
      <c r="D256" s="24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</row>
    <row customHeight="1" ht="99.75" r="257" s="29">
      <c r="A257" s="74" t="inlineStr">
        <is>
          <t xml:space="preserve"> </t>
        </is>
      </c>
      <c r="D257" s="24" t="n"/>
      <c r="E257" s="24" t="n"/>
      <c r="F257" s="24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</row>
    <row customHeight="1" ht="67.5" r="258" s="29">
      <c r="A258" s="90" t="inlineStr">
        <is>
          <t xml:space="preserve">澎湖縣政府獎狀 </t>
        </is>
      </c>
      <c r="D258" s="24" t="n"/>
      <c r="E258" s="24" t="n"/>
      <c r="F258" s="24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</row>
    <row customHeight="1" ht="27.75" r="259" s="29">
      <c r="A259" s="91">
        <f>A243</f>
        <v/>
      </c>
      <c r="C259" s="92" t="n"/>
      <c r="D259" s="24" t="n"/>
      <c r="E259" s="24" t="n"/>
      <c r="F259" s="24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</row>
    <row customHeight="1" ht="19.5" r="260" s="29">
      <c r="A260" s="74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</row>
    <row customHeight="1" ht="38.25" r="261" s="29">
      <c r="A261" s="93">
        <f>"澎湖縣"&amp;'設定'!$B$2&amp;"年度全縣兒童溜冰比賽"</f>
        <v/>
      </c>
      <c r="D261" s="24" t="n"/>
      <c r="E261" s="24" t="n"/>
      <c r="F261" s="24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</row>
    <row customHeight="1" ht="19.5" r="262" s="29">
      <c r="A262" s="94" t="n"/>
      <c r="D262" s="24" t="n"/>
      <c r="E262" s="24" t="n"/>
      <c r="F262" s="24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</row>
    <row customHeight="1" ht="38.25" r="263" s="29">
      <c r="A263" s="93" t="inlineStr">
        <is>
          <t>優秀選手</t>
        </is>
      </c>
      <c r="D263" s="24" t="n"/>
      <c r="E263" s="24" t="n"/>
      <c r="F263" s="24" t="n"/>
      <c r="G263" s="24" t="n"/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</row>
    <row customHeight="1" ht="19.5" r="264" s="29">
      <c r="A264" s="74" t="n"/>
      <c r="D264" s="24" t="n"/>
      <c r="E264" s="24" t="n"/>
      <c r="F264" s="24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</row>
    <row customHeight="1" ht="34.5" r="265" s="29">
      <c r="A265" s="95" t="inlineStr">
        <is>
          <t>組別：</t>
        </is>
      </c>
      <c r="B265" s="96" t="inlineStr">
        <is>
          <t>中年級女生組</t>
        </is>
      </c>
      <c r="C265" s="96" t="n"/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</row>
    <row customHeight="1" ht="34.5" r="266" s="29">
      <c r="A266" s="95" t="inlineStr">
        <is>
          <t>學校：</t>
        </is>
      </c>
      <c r="B266" s="102">
        <f>ARRAY_CONSTRAIN(ARRAYFORMULA(INDEX('A42'!#REF!,18)), 1, 1)</f>
        <v/>
      </c>
      <c r="C266" s="96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</row>
    <row customHeight="1" ht="34.5" r="267" s="29">
      <c r="A267" s="95" t="inlineStr">
        <is>
          <t>姓名：</t>
        </is>
      </c>
      <c r="B267" s="96">
        <f ref="B267" t="array">INDEX('A42'!G:G,18)</f>
        <v/>
      </c>
      <c r="C267" s="96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</row>
    <row customHeight="1" ht="34.5" r="268" s="29">
      <c r="A268" s="95" t="inlineStr">
        <is>
          <t>名次：</t>
        </is>
      </c>
      <c r="B268" s="96" t="inlineStr">
        <is>
          <t>優勝</t>
        </is>
      </c>
      <c r="C268" s="96" t="n"/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</row>
    <row customHeight="1" ht="34.5" r="269" s="29">
      <c r="A269" s="95" t="inlineStr">
        <is>
          <t>成績：</t>
        </is>
      </c>
      <c r="B269" s="97">
        <f ref="B269" t="array">INDEX('A42'!N:N,18)</f>
        <v/>
      </c>
      <c r="C269" s="97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</row>
    <row customHeight="1" ht="169.5" r="270" s="29">
      <c r="A270" s="98" t="n"/>
      <c r="D270" s="24" t="n"/>
      <c r="E270" s="24" t="n"/>
      <c r="F270" s="24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</row>
    <row customHeight="1" ht="32.25" r="271" s="29">
      <c r="A271" s="99">
        <f>A255</f>
        <v/>
      </c>
      <c r="D271" s="24" t="n"/>
      <c r="E271" s="24" t="n"/>
      <c r="F271" s="24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</row>
    <row customHeight="1" ht="32.25" r="272" s="29">
      <c r="A272" s="99" t="n"/>
      <c r="D272" s="24" t="n"/>
      <c r="E272" s="24" t="n"/>
      <c r="F272" s="24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</row>
    <row customHeight="1" ht="99.75" r="273" s="29">
      <c r="A273" s="74" t="inlineStr">
        <is>
          <t xml:space="preserve"> </t>
        </is>
      </c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</row>
    <row customHeight="1" ht="67.5" r="274" s="29">
      <c r="A274" s="90" t="inlineStr">
        <is>
          <t xml:space="preserve">澎湖縣政府獎狀 </t>
        </is>
      </c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</row>
    <row customHeight="1" ht="27.75" r="275" s="29">
      <c r="A275" s="91">
        <f>A259</f>
        <v/>
      </c>
      <c r="C275" s="92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</row>
    <row customHeight="1" ht="19.5" r="276" s="29">
      <c r="A276" s="74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</row>
    <row customHeight="1" ht="38.25" r="277" s="29">
      <c r="A277" s="93">
        <f>"澎湖縣"&amp;'設定'!$B$2&amp;"年度全縣兒童溜冰比賽"</f>
        <v/>
      </c>
      <c r="D277" s="24" t="n"/>
      <c r="E277" s="24" t="n"/>
      <c r="F277" s="24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</row>
    <row customHeight="1" ht="19.5" r="278" s="29">
      <c r="A278" s="94" t="n"/>
      <c r="D278" s="24" t="n"/>
      <c r="E278" s="24" t="n"/>
      <c r="F278" s="24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</row>
    <row customHeight="1" ht="38.25" r="279" s="29">
      <c r="A279" s="93" t="inlineStr">
        <is>
          <t>優秀選手</t>
        </is>
      </c>
      <c r="D279" s="24" t="n"/>
      <c r="E279" s="24" t="n"/>
      <c r="F279" s="24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</row>
    <row customHeight="1" ht="19.5" r="280" s="29">
      <c r="A280" s="74" t="n"/>
      <c r="D280" s="24" t="n"/>
      <c r="E280" s="2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</row>
    <row customHeight="1" ht="34.5" r="281" s="29">
      <c r="A281" s="95" t="inlineStr">
        <is>
          <t>組別：</t>
        </is>
      </c>
      <c r="B281" s="96" t="inlineStr">
        <is>
          <t>中年級女生組</t>
        </is>
      </c>
      <c r="C281" s="96" t="n"/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</row>
    <row customHeight="1" ht="34.5" r="282" s="29">
      <c r="A282" s="95" t="inlineStr">
        <is>
          <t>學校：</t>
        </is>
      </c>
      <c r="B282" s="102">
        <f>ARRAY_CONSTRAIN(ARRAYFORMULA(INDEX('A42'!#REF!,19)), 1, 1)</f>
        <v/>
      </c>
      <c r="C282" s="96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</row>
    <row customHeight="1" ht="34.5" r="283" s="29">
      <c r="A283" s="95" t="inlineStr">
        <is>
          <t>姓名：</t>
        </is>
      </c>
      <c r="B283" s="96">
        <f ref="B283" t="array">INDEX('A42'!G:G,19)</f>
        <v/>
      </c>
      <c r="C283" s="96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</row>
    <row customHeight="1" ht="34.5" r="284" s="29">
      <c r="A284" s="95" t="inlineStr">
        <is>
          <t>名次：</t>
        </is>
      </c>
      <c r="B284" s="96" t="inlineStr">
        <is>
          <t>優勝</t>
        </is>
      </c>
      <c r="C284" s="96" t="n"/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</row>
    <row customHeight="1" ht="34.5" r="285" s="29">
      <c r="A285" s="95" t="inlineStr">
        <is>
          <t>成績：</t>
        </is>
      </c>
      <c r="B285" s="97">
        <f ref="B285" t="array">INDEX('A42'!N:N,19)</f>
        <v/>
      </c>
      <c r="C285" s="97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</row>
    <row customHeight="1" ht="169.5" r="286" s="29">
      <c r="A286" s="98" t="n"/>
      <c r="D286" s="24" t="n"/>
      <c r="E286" s="2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</row>
    <row customHeight="1" ht="32.25" r="287" s="29">
      <c r="A287" s="99">
        <f>A271</f>
        <v/>
      </c>
      <c r="D287" s="24" t="n"/>
      <c r="E287" s="2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</row>
    <row customHeight="1" ht="32.25" r="288" s="29">
      <c r="A288" s="99" t="n"/>
      <c r="D288" s="24" t="n"/>
      <c r="E288" s="2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</row>
    <row customHeight="1" ht="99.75" r="289" s="29">
      <c r="A289" s="74" t="inlineStr">
        <is>
          <t xml:space="preserve"> </t>
        </is>
      </c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</row>
    <row customHeight="1" ht="67.5" r="290" s="29">
      <c r="A290" s="90" t="inlineStr">
        <is>
          <t xml:space="preserve">澎湖縣政府獎狀 </t>
        </is>
      </c>
      <c r="D290" s="24" t="n"/>
      <c r="E290" s="24" t="n"/>
      <c r="F290" s="24" t="n"/>
      <c r="G290" s="24" t="n"/>
      <c r="H290" s="24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</row>
    <row customHeight="1" ht="27.75" r="291" s="29">
      <c r="A291" s="91">
        <f>A275</f>
        <v/>
      </c>
      <c r="C291" s="92" t="n"/>
      <c r="D291" s="24" t="n"/>
      <c r="E291" s="24" t="n"/>
      <c r="F291" s="24" t="n"/>
      <c r="G291" s="24" t="n"/>
      <c r="H291" s="24" t="n"/>
      <c r="I291" s="24" t="n"/>
      <c r="J291" s="24" t="n"/>
      <c r="K291" s="24" t="n"/>
      <c r="L291" s="24" t="n"/>
      <c r="M291" s="2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</row>
    <row customHeight="1" ht="19.5" r="292" s="29">
      <c r="A292" s="74" t="n"/>
      <c r="D292" s="24" t="n"/>
      <c r="E292" s="24" t="n"/>
      <c r="F292" s="24" t="n"/>
      <c r="G292" s="24" t="n"/>
      <c r="H292" s="24" t="n"/>
      <c r="I292" s="24" t="n"/>
      <c r="J292" s="24" t="n"/>
      <c r="K292" s="24" t="n"/>
      <c r="L292" s="24" t="n"/>
      <c r="M292" s="2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</row>
    <row customHeight="1" ht="38.25" r="293" s="29">
      <c r="A293" s="93">
        <f>"澎湖縣"&amp;'設定'!$B$2&amp;"年度全縣兒童溜冰比賽"</f>
        <v/>
      </c>
      <c r="D293" s="24" t="n"/>
      <c r="E293" s="24" t="n"/>
      <c r="F293" s="24" t="n"/>
      <c r="G293" s="24" t="n"/>
      <c r="H293" s="24" t="n"/>
      <c r="I293" s="24" t="n"/>
      <c r="J293" s="24" t="n"/>
      <c r="K293" s="24" t="n"/>
      <c r="L293" s="24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</row>
    <row customHeight="1" ht="19.5" r="294" s="29">
      <c r="A294" s="94" t="n"/>
      <c r="D294" s="24" t="n"/>
      <c r="E294" s="24" t="n"/>
      <c r="F294" s="24" t="n"/>
      <c r="G294" s="24" t="n"/>
      <c r="H294" s="24" t="n"/>
      <c r="I294" s="24" t="n"/>
      <c r="J294" s="24" t="n"/>
      <c r="K294" s="24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</row>
    <row customHeight="1" ht="38.25" r="295" s="29">
      <c r="A295" s="93" t="inlineStr">
        <is>
          <t>優秀選手</t>
        </is>
      </c>
      <c r="D295" s="24" t="n"/>
      <c r="E295" s="24" t="n"/>
      <c r="F295" s="24" t="n"/>
      <c r="G295" s="24" t="n"/>
      <c r="H295" s="24" t="n"/>
      <c r="I295" s="24" t="n"/>
      <c r="J295" s="24" t="n"/>
      <c r="K295" s="24" t="n"/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</row>
    <row customHeight="1" ht="19.5" r="296" s="29">
      <c r="A296" s="74" t="n"/>
      <c r="D296" s="24" t="n"/>
      <c r="E296" s="24" t="n"/>
      <c r="F296" s="24" t="n"/>
      <c r="G296" s="24" t="n"/>
      <c r="H296" s="24" t="n"/>
      <c r="I296" s="24" t="n"/>
      <c r="J296" s="24" t="n"/>
      <c r="K296" s="24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</row>
    <row customHeight="1" ht="34.5" r="297" s="29">
      <c r="A297" s="95" t="inlineStr">
        <is>
          <t>組別：</t>
        </is>
      </c>
      <c r="B297" s="96" t="inlineStr">
        <is>
          <t>中年級女生組</t>
        </is>
      </c>
      <c r="C297" s="96" t="n"/>
      <c r="D297" s="24" t="n"/>
      <c r="E297" s="24" t="n"/>
      <c r="F297" s="24" t="n"/>
      <c r="G297" s="24" t="n"/>
      <c r="H297" s="24" t="n"/>
      <c r="I297" s="24" t="n"/>
      <c r="J297" s="24" t="n"/>
      <c r="K297" s="24" t="n"/>
      <c r="L297" s="24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</row>
    <row customHeight="1" ht="34.5" r="298" s="29">
      <c r="A298" s="95" t="inlineStr">
        <is>
          <t>學校：</t>
        </is>
      </c>
      <c r="B298" s="102">
        <f>ARRAY_CONSTRAIN(ARRAYFORMULA(INDEX('A42'!#REF!,20)), 1, 1)</f>
        <v/>
      </c>
      <c r="C298" s="96" t="n"/>
      <c r="D298" s="24" t="n"/>
      <c r="E298" s="24" t="n"/>
      <c r="F298" s="24" t="n"/>
      <c r="G298" s="24" t="n"/>
      <c r="H298" s="24" t="n"/>
      <c r="I298" s="24" t="n"/>
      <c r="J298" s="24" t="n"/>
      <c r="K298" s="24" t="n"/>
      <c r="L298" s="24" t="n"/>
      <c r="M298" s="2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</row>
    <row customHeight="1" ht="34.5" r="299" s="29">
      <c r="A299" s="95" t="inlineStr">
        <is>
          <t>姓名：</t>
        </is>
      </c>
      <c r="B299" s="96">
        <f ref="B299" t="array">INDEX('A42'!G:G,20)</f>
        <v/>
      </c>
      <c r="C299" s="96" t="n"/>
      <c r="D299" s="24" t="n"/>
      <c r="E299" s="24" t="n"/>
      <c r="F299" s="24" t="n"/>
      <c r="G299" s="24" t="n"/>
      <c r="H299" s="24" t="n"/>
      <c r="I299" s="24" t="n"/>
      <c r="J299" s="24" t="n"/>
      <c r="K299" s="24" t="n"/>
      <c r="L299" s="24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</row>
    <row customHeight="1" ht="34.5" r="300" s="29">
      <c r="A300" s="95" t="inlineStr">
        <is>
          <t>名次：</t>
        </is>
      </c>
      <c r="B300" s="96" t="inlineStr">
        <is>
          <t>優勝</t>
        </is>
      </c>
      <c r="C300" s="96" t="n"/>
      <c r="D300" s="24" t="n"/>
      <c r="E300" s="24" t="n"/>
      <c r="F300" s="24" t="n"/>
      <c r="G300" s="2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</row>
    <row customHeight="1" ht="34.5" r="301" s="29">
      <c r="A301" s="95" t="inlineStr">
        <is>
          <t>成績：</t>
        </is>
      </c>
      <c r="B301" s="97">
        <f ref="B301" t="array">INDEX('A42'!N:N,20)</f>
        <v/>
      </c>
      <c r="C301" s="97" t="n"/>
      <c r="D301" s="24" t="n"/>
      <c r="E301" s="24" t="n"/>
      <c r="F301" s="24" t="n"/>
      <c r="G301" s="24" t="n"/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</row>
    <row customHeight="1" ht="169.5" r="302" s="29">
      <c r="A302" s="98" t="n"/>
      <c r="D302" s="24" t="n"/>
      <c r="E302" s="24" t="n"/>
      <c r="F302" s="24" t="n"/>
      <c r="G302" s="2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</row>
    <row customHeight="1" ht="32.25" r="303" s="29">
      <c r="A303" s="99">
        <f>A287</f>
        <v/>
      </c>
      <c r="D303" s="24" t="n"/>
      <c r="E303" s="24" t="n"/>
      <c r="F303" s="24" t="n"/>
      <c r="G303" s="24" t="n"/>
      <c r="H303" s="24" t="n"/>
      <c r="I303" s="24" t="n"/>
      <c r="J303" s="24" t="n"/>
      <c r="K303" s="24" t="n"/>
      <c r="L303" s="24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</row>
    <row customHeight="1" ht="32.25" r="304" s="29">
      <c r="A304" s="99" t="n"/>
      <c r="D304" s="24" t="n"/>
      <c r="E304" s="24" t="n"/>
      <c r="F304" s="24" t="n"/>
      <c r="G304" s="24" t="n"/>
      <c r="H304" s="24" t="n"/>
      <c r="I304" s="24" t="n"/>
      <c r="J304" s="24" t="n"/>
      <c r="K304" s="24" t="n"/>
      <c r="L304" s="24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</row>
    <row customHeight="1" ht="99.75" r="305" s="29">
      <c r="A305" s="74" t="inlineStr">
        <is>
          <t xml:space="preserve"> </t>
        </is>
      </c>
      <c r="D305" s="24" t="n"/>
      <c r="E305" s="24" t="n"/>
      <c r="F305" s="24" t="n"/>
      <c r="G305" s="24" t="n"/>
      <c r="H305" s="24" t="n"/>
      <c r="I305" s="24" t="n"/>
      <c r="J305" s="24" t="n"/>
      <c r="K305" s="24" t="n"/>
      <c r="L305" s="24" t="n"/>
      <c r="M305" s="24" t="n"/>
      <c r="N305" s="24" t="n"/>
      <c r="O305" s="24" t="n"/>
      <c r="P305" s="24" t="n"/>
      <c r="Q305" s="24" t="n"/>
      <c r="R305" s="24" t="n"/>
      <c r="S305" s="24" t="n"/>
      <c r="T305" s="24" t="n"/>
      <c r="U305" s="24" t="n"/>
      <c r="V305" s="24" t="n"/>
      <c r="W305" s="24" t="n"/>
      <c r="X305" s="24" t="n"/>
    </row>
    <row customHeight="1" ht="67.5" r="306" s="29">
      <c r="A306" s="90" t="inlineStr">
        <is>
          <t xml:space="preserve">澎湖縣政府獎狀 </t>
        </is>
      </c>
      <c r="D306" s="24" t="n"/>
      <c r="E306" s="24" t="n"/>
      <c r="F306" s="24" t="n"/>
      <c r="G306" s="24" t="n"/>
      <c r="H306" s="24" t="n"/>
      <c r="I306" s="24" t="n"/>
      <c r="J306" s="24" t="n"/>
      <c r="K306" s="24" t="n"/>
      <c r="L306" s="24" t="n"/>
      <c r="M306" s="24" t="n"/>
      <c r="N306" s="24" t="n"/>
      <c r="O306" s="24" t="n"/>
      <c r="P306" s="24" t="n"/>
      <c r="Q306" s="24" t="n"/>
      <c r="R306" s="24" t="n"/>
      <c r="S306" s="24" t="n"/>
      <c r="T306" s="24" t="n"/>
      <c r="U306" s="24" t="n"/>
      <c r="V306" s="24" t="n"/>
      <c r="W306" s="24" t="n"/>
      <c r="X306" s="24" t="n"/>
    </row>
    <row customHeight="1" ht="27.75" r="307" s="29">
      <c r="A307" s="91">
        <f>A291</f>
        <v/>
      </c>
      <c r="C307" s="92" t="n"/>
      <c r="D307" s="24" t="n"/>
      <c r="E307" s="24" t="n"/>
      <c r="F307" s="24" t="n"/>
      <c r="G307" s="24" t="n"/>
      <c r="H307" s="24" t="n"/>
      <c r="I307" s="24" t="n"/>
      <c r="J307" s="24" t="n"/>
      <c r="K307" s="24" t="n"/>
      <c r="L307" s="24" t="n"/>
      <c r="M307" s="24" t="n"/>
      <c r="N307" s="24" t="n"/>
      <c r="O307" s="24" t="n"/>
      <c r="P307" s="24" t="n"/>
      <c r="Q307" s="24" t="n"/>
      <c r="R307" s="24" t="n"/>
      <c r="S307" s="24" t="n"/>
      <c r="T307" s="24" t="n"/>
      <c r="U307" s="24" t="n"/>
      <c r="V307" s="24" t="n"/>
      <c r="W307" s="24" t="n"/>
      <c r="X307" s="24" t="n"/>
    </row>
    <row customHeight="1" ht="19.5" r="308" s="29">
      <c r="A308" s="74" t="n"/>
      <c r="D308" s="24" t="n"/>
      <c r="E308" s="24" t="n"/>
      <c r="F308" s="24" t="n"/>
      <c r="G308" s="24" t="n"/>
      <c r="H308" s="24" t="n"/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</row>
    <row customHeight="1" ht="38.25" r="309" s="29">
      <c r="A309" s="93">
        <f>"澎湖縣"&amp;'設定'!$B$2&amp;"年度全縣兒童溜冰比賽"</f>
        <v/>
      </c>
      <c r="D309" s="24" t="n"/>
      <c r="E309" s="24" t="n"/>
      <c r="F309" s="24" t="n"/>
      <c r="G309" s="24" t="n"/>
      <c r="H309" s="24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</row>
    <row customHeight="1" ht="19.5" r="310" s="29">
      <c r="A310" s="94" t="n"/>
      <c r="D310" s="24" t="n"/>
      <c r="E310" s="24" t="n"/>
      <c r="F310" s="24" t="n"/>
      <c r="G310" s="24" t="n"/>
      <c r="H310" s="24" t="n"/>
      <c r="I310" s="24" t="n"/>
      <c r="J310" s="24" t="n"/>
      <c r="K310" s="24" t="n"/>
      <c r="L310" s="24" t="n"/>
      <c r="M310" s="24" t="n"/>
      <c r="N310" s="24" t="n"/>
      <c r="O310" s="24" t="n"/>
      <c r="P310" s="24" t="n"/>
      <c r="Q310" s="24" t="n"/>
      <c r="R310" s="24" t="n"/>
      <c r="S310" s="24" t="n"/>
      <c r="T310" s="24" t="n"/>
      <c r="U310" s="24" t="n"/>
      <c r="V310" s="24" t="n"/>
      <c r="W310" s="24" t="n"/>
      <c r="X310" s="24" t="n"/>
    </row>
    <row customHeight="1" ht="38.25" r="311" s="29">
      <c r="A311" s="93" t="inlineStr">
        <is>
          <t>優秀選手</t>
        </is>
      </c>
      <c r="D311" s="24" t="n"/>
      <c r="E311" s="24" t="n"/>
      <c r="F311" s="24" t="n"/>
      <c r="G311" s="24" t="n"/>
      <c r="H311" s="24" t="n"/>
      <c r="I311" s="24" t="n"/>
      <c r="J311" s="24" t="n"/>
      <c r="K311" s="24" t="n"/>
      <c r="L311" s="24" t="n"/>
      <c r="M311" s="24" t="n"/>
      <c r="N311" s="24" t="n"/>
      <c r="O311" s="24" t="n"/>
      <c r="P311" s="24" t="n"/>
      <c r="Q311" s="24" t="n"/>
      <c r="R311" s="24" t="n"/>
      <c r="S311" s="24" t="n"/>
      <c r="T311" s="24" t="n"/>
      <c r="U311" s="24" t="n"/>
      <c r="V311" s="24" t="n"/>
      <c r="W311" s="24" t="n"/>
      <c r="X311" s="24" t="n"/>
    </row>
    <row customHeight="1" ht="19.5" r="312" s="29">
      <c r="A312" s="74" t="n"/>
      <c r="D312" s="24" t="n"/>
      <c r="E312" s="24" t="n"/>
      <c r="F312" s="24" t="n"/>
      <c r="G312" s="24" t="n"/>
      <c r="H312" s="24" t="n"/>
      <c r="I312" s="24" t="n"/>
      <c r="J312" s="24" t="n"/>
      <c r="K312" s="24" t="n"/>
      <c r="L312" s="24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4" t="n"/>
      <c r="W312" s="24" t="n"/>
      <c r="X312" s="24" t="n"/>
    </row>
    <row customHeight="1" ht="34.5" r="313" s="29">
      <c r="A313" s="95" t="inlineStr">
        <is>
          <t>組別：</t>
        </is>
      </c>
      <c r="B313" s="96" t="inlineStr">
        <is>
          <t>中年級女生組</t>
        </is>
      </c>
      <c r="C313" s="96" t="n"/>
      <c r="D313" s="24" t="n"/>
      <c r="E313" s="24" t="n"/>
      <c r="F313" s="24" t="n"/>
      <c r="G313" s="24" t="n"/>
      <c r="H313" s="24" t="n"/>
      <c r="I313" s="24" t="n"/>
      <c r="J313" s="24" t="n"/>
      <c r="K313" s="24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</row>
    <row customHeight="1" ht="34.5" r="314" s="29">
      <c r="A314" s="95" t="inlineStr">
        <is>
          <t>學校：</t>
        </is>
      </c>
      <c r="B314" s="102">
        <f>ARRAY_CONSTRAIN(ARRAYFORMULA(INDEX('A42'!#REF!,21)), 1, 1)</f>
        <v/>
      </c>
      <c r="C314" s="96" t="n"/>
      <c r="D314" s="24" t="n"/>
      <c r="E314" s="24" t="n"/>
      <c r="F314" s="24" t="n"/>
      <c r="G314" s="24" t="n"/>
      <c r="H314" s="24" t="n"/>
      <c r="I314" s="24" t="n"/>
      <c r="J314" s="24" t="n"/>
      <c r="K314" s="24" t="n"/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</row>
    <row customHeight="1" ht="34.5" r="315" s="29">
      <c r="A315" s="95" t="inlineStr">
        <is>
          <t>姓名：</t>
        </is>
      </c>
      <c r="B315" s="96">
        <f ref="B315" t="array">INDEX('A42'!G:G,21)</f>
        <v/>
      </c>
      <c r="C315" s="96" t="n"/>
      <c r="D315" s="24" t="n"/>
      <c r="E315" s="24" t="n"/>
      <c r="F315" s="24" t="n"/>
      <c r="G315" s="24" t="n"/>
      <c r="H315" s="24" t="n"/>
      <c r="I315" s="24" t="n"/>
      <c r="J315" s="24" t="n"/>
      <c r="K315" s="24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</row>
    <row customHeight="1" ht="34.5" r="316" s="29">
      <c r="A316" s="95" t="inlineStr">
        <is>
          <t>名次：</t>
        </is>
      </c>
      <c r="B316" s="96" t="inlineStr">
        <is>
          <t>優勝</t>
        </is>
      </c>
      <c r="C316" s="96" t="n"/>
      <c r="D316" s="24" t="n"/>
      <c r="E316" s="24" t="n"/>
      <c r="F316" s="24" t="n"/>
      <c r="G316" s="24" t="n"/>
      <c r="H316" s="24" t="n"/>
      <c r="I316" s="24" t="n"/>
      <c r="J316" s="24" t="n"/>
      <c r="K316" s="24" t="n"/>
      <c r="L316" s="24" t="n"/>
      <c r="M316" s="24" t="n"/>
      <c r="N316" s="24" t="n"/>
      <c r="O316" s="24" t="n"/>
      <c r="P316" s="24" t="n"/>
      <c r="Q316" s="24" t="n"/>
      <c r="R316" s="24" t="n"/>
      <c r="S316" s="24" t="n"/>
      <c r="T316" s="24" t="n"/>
      <c r="U316" s="24" t="n"/>
      <c r="V316" s="24" t="n"/>
      <c r="W316" s="24" t="n"/>
      <c r="X316" s="24" t="n"/>
    </row>
    <row customHeight="1" ht="34.5" r="317" s="29">
      <c r="A317" s="95" t="inlineStr">
        <is>
          <t>成績：</t>
        </is>
      </c>
      <c r="B317" s="97">
        <f ref="B317" t="array">INDEX('A42'!N:N,21)</f>
        <v/>
      </c>
      <c r="C317" s="97" t="n"/>
      <c r="D317" s="24" t="n"/>
      <c r="E317" s="24" t="n"/>
      <c r="F317" s="24" t="n"/>
      <c r="G317" s="24" t="n"/>
      <c r="H317" s="24" t="n"/>
      <c r="I317" s="24" t="n"/>
      <c r="J317" s="24" t="n"/>
      <c r="K317" s="24" t="n"/>
      <c r="L317" s="24" t="n"/>
      <c r="M317" s="24" t="n"/>
      <c r="N317" s="24" t="n"/>
      <c r="O317" s="24" t="n"/>
      <c r="P317" s="24" t="n"/>
      <c r="Q317" s="24" t="n"/>
      <c r="R317" s="24" t="n"/>
      <c r="S317" s="24" t="n"/>
      <c r="T317" s="24" t="n"/>
      <c r="U317" s="24" t="n"/>
      <c r="V317" s="24" t="n"/>
      <c r="W317" s="24" t="n"/>
      <c r="X317" s="24" t="n"/>
    </row>
    <row customHeight="1" ht="169.5" r="318" s="29">
      <c r="A318" s="98" t="n"/>
      <c r="D318" s="24" t="n"/>
      <c r="E318" s="24" t="n"/>
      <c r="F318" s="24" t="n"/>
      <c r="G318" s="24" t="n"/>
      <c r="H318" s="24" t="n"/>
      <c r="I318" s="24" t="n"/>
      <c r="J318" s="24" t="n"/>
      <c r="K318" s="24" t="n"/>
      <c r="L318" s="24" t="n"/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</row>
    <row customHeight="1" ht="32.25" r="319" s="29">
      <c r="A319" s="99">
        <f>A303</f>
        <v/>
      </c>
      <c r="D319" s="24" t="n"/>
      <c r="E319" s="24" t="n"/>
      <c r="F319" s="24" t="n"/>
      <c r="G319" s="2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</row>
    <row customHeight="1" ht="32.25" r="320" s="29">
      <c r="A320" s="99" t="n"/>
      <c r="D320" s="24" t="n"/>
      <c r="E320" s="24" t="n"/>
      <c r="F320" s="24" t="n"/>
      <c r="G320" s="24" t="n"/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</row>
    <row customHeight="1" ht="16.5" r="321" s="29">
      <c r="A321" s="24" t="n"/>
      <c r="B321" s="24" t="n"/>
      <c r="C321" s="24" t="n"/>
      <c r="D321" s="24" t="n"/>
      <c r="E321" s="24" t="n"/>
      <c r="F321" s="24" t="n"/>
      <c r="G321" s="2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</row>
    <row customHeight="1" ht="16.5" r="322" s="29">
      <c r="A322" s="24" t="n"/>
      <c r="B322" s="24" t="n"/>
      <c r="C322" s="24" t="n"/>
      <c r="D322" s="24" t="n"/>
      <c r="E322" s="24" t="n"/>
      <c r="F322" s="24" t="n"/>
      <c r="G322" s="24" t="n"/>
      <c r="H322" s="24" t="n"/>
      <c r="I322" s="24" t="n"/>
      <c r="J322" s="24" t="n"/>
      <c r="K322" s="24" t="n"/>
      <c r="L322" s="24" t="n"/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</row>
    <row customHeight="1" ht="16.5" r="323" s="29">
      <c r="A323" s="24" t="n"/>
      <c r="B323" s="24" t="n"/>
      <c r="C323" s="24" t="n"/>
      <c r="D323" s="24" t="n"/>
      <c r="E323" s="24" t="n"/>
      <c r="F323" s="24" t="n"/>
      <c r="G323" s="24" t="n"/>
      <c r="H323" s="24" t="n"/>
      <c r="I323" s="24" t="n"/>
      <c r="J323" s="24" t="n"/>
      <c r="K323" s="24" t="n"/>
      <c r="L323" s="24" t="n"/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</row>
    <row customHeight="1" ht="16.5" r="324" s="29">
      <c r="A324" s="24" t="n"/>
      <c r="B324" s="24" t="n"/>
      <c r="C324" s="24" t="n"/>
      <c r="D324" s="24" t="n"/>
      <c r="E324" s="24" t="n"/>
      <c r="F324" s="24" t="n"/>
      <c r="G324" s="24" t="n"/>
      <c r="H324" s="24" t="n"/>
      <c r="I324" s="24" t="n"/>
      <c r="J324" s="24" t="n"/>
      <c r="K324" s="24" t="n"/>
      <c r="L324" s="24" t="n"/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</row>
    <row customHeight="1" ht="16.5" r="325" s="29">
      <c r="A325" s="24" t="n"/>
      <c r="B325" s="24" t="n"/>
      <c r="C325" s="24" t="n"/>
      <c r="D325" s="24" t="n"/>
      <c r="E325" s="24" t="n"/>
      <c r="F325" s="24" t="n"/>
      <c r="G325" s="24" t="n"/>
      <c r="H325" s="24" t="n"/>
      <c r="I325" s="24" t="n"/>
      <c r="J325" s="24" t="n"/>
      <c r="K325" s="24" t="n"/>
      <c r="L325" s="24" t="n"/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</row>
    <row customHeight="1" ht="16.5" r="326" s="29">
      <c r="A326" s="24" t="n"/>
      <c r="B326" s="24" t="n"/>
      <c r="C326" s="24" t="n"/>
      <c r="D326" s="24" t="n"/>
      <c r="E326" s="24" t="n"/>
      <c r="F326" s="24" t="n"/>
      <c r="G326" s="24" t="n"/>
      <c r="H326" s="24" t="n"/>
      <c r="I326" s="24" t="n"/>
      <c r="J326" s="24" t="n"/>
      <c r="K326" s="24" t="n"/>
      <c r="L326" s="24" t="n"/>
      <c r="M326" s="24" t="n"/>
      <c r="N326" s="24" t="n"/>
      <c r="O326" s="24" t="n"/>
      <c r="P326" s="24" t="n"/>
      <c r="Q326" s="24" t="n"/>
      <c r="R326" s="24" t="n"/>
      <c r="S326" s="24" t="n"/>
      <c r="T326" s="24" t="n"/>
      <c r="U326" s="24" t="n"/>
      <c r="V326" s="24" t="n"/>
      <c r="W326" s="24" t="n"/>
      <c r="X326" s="24" t="n"/>
    </row>
    <row customHeight="1" ht="16.5" r="327" s="29">
      <c r="A327" s="24" t="n"/>
      <c r="B327" s="24" t="n"/>
      <c r="C327" s="24" t="n"/>
      <c r="D327" s="24" t="n"/>
      <c r="E327" s="24" t="n"/>
      <c r="F327" s="24" t="n"/>
      <c r="G327" s="24" t="n"/>
      <c r="H327" s="24" t="n"/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</row>
    <row customHeight="1" ht="16.5" r="328" s="29">
      <c r="A328" s="24" t="n"/>
      <c r="B328" s="24" t="n"/>
      <c r="C328" s="24" t="n"/>
      <c r="D328" s="24" t="n"/>
      <c r="E328" s="24" t="n"/>
      <c r="F328" s="24" t="n"/>
      <c r="G328" s="24" t="n"/>
      <c r="H328" s="24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</row>
    <row customHeight="1" ht="16.5" r="329" s="29">
      <c r="A329" s="24" t="n"/>
      <c r="B329" s="24" t="n"/>
      <c r="C329" s="24" t="n"/>
      <c r="D329" s="24" t="n"/>
      <c r="E329" s="24" t="n"/>
      <c r="F329" s="24" t="n"/>
      <c r="G329" s="24" t="n"/>
      <c r="H329" s="24" t="n"/>
      <c r="I329" s="24" t="n"/>
      <c r="J329" s="24" t="n"/>
      <c r="K329" s="24" t="n"/>
      <c r="L329" s="24" t="n"/>
      <c r="M329" s="24" t="n"/>
      <c r="N329" s="24" t="n"/>
      <c r="O329" s="24" t="n"/>
      <c r="P329" s="24" t="n"/>
      <c r="Q329" s="24" t="n"/>
      <c r="R329" s="24" t="n"/>
      <c r="S329" s="24" t="n"/>
      <c r="T329" s="24" t="n"/>
      <c r="U329" s="24" t="n"/>
      <c r="V329" s="24" t="n"/>
      <c r="W329" s="24" t="n"/>
      <c r="X329" s="24" t="n"/>
    </row>
    <row customHeight="1" ht="16.5" r="330" s="29">
      <c r="A330" s="24" t="n"/>
      <c r="B330" s="24" t="n"/>
      <c r="C330" s="24" t="n"/>
      <c r="D330" s="24" t="n"/>
      <c r="E330" s="24" t="n"/>
      <c r="F330" s="24" t="n"/>
      <c r="G330" s="24" t="n"/>
      <c r="H330" s="24" t="n"/>
      <c r="I330" s="24" t="n"/>
      <c r="J330" s="24" t="n"/>
      <c r="K330" s="24" t="n"/>
      <c r="L330" s="24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</row>
    <row customHeight="1" ht="16.5" r="331" s="29">
      <c r="A331" s="24" t="n"/>
      <c r="B331" s="24" t="n"/>
      <c r="C331" s="24" t="n"/>
      <c r="D331" s="24" t="n"/>
      <c r="E331" s="24" t="n"/>
      <c r="F331" s="24" t="n"/>
      <c r="G331" s="24" t="n"/>
      <c r="H331" s="24" t="n"/>
      <c r="I331" s="24" t="n"/>
      <c r="J331" s="24" t="n"/>
      <c r="K331" s="24" t="n"/>
      <c r="L331" s="24" t="n"/>
      <c r="M331" s="24" t="n"/>
      <c r="N331" s="24" t="n"/>
      <c r="O331" s="24" t="n"/>
      <c r="P331" s="24" t="n"/>
      <c r="Q331" s="24" t="n"/>
      <c r="R331" s="24" t="n"/>
      <c r="S331" s="24" t="n"/>
      <c r="T331" s="24" t="n"/>
      <c r="U331" s="24" t="n"/>
      <c r="V331" s="24" t="n"/>
      <c r="W331" s="24" t="n"/>
      <c r="X331" s="24" t="n"/>
    </row>
    <row customHeight="1" ht="16.5" r="332" s="29">
      <c r="A332" s="24" t="n"/>
      <c r="B332" s="24" t="n"/>
      <c r="C332" s="24" t="n"/>
      <c r="D332" s="24" t="n"/>
      <c r="E332" s="24" t="n"/>
      <c r="F332" s="24" t="n"/>
      <c r="G332" s="24" t="n"/>
      <c r="H332" s="24" t="n"/>
      <c r="I332" s="24" t="n"/>
      <c r="J332" s="24" t="n"/>
      <c r="K332" s="24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</row>
    <row customHeight="1" ht="16.5" r="333" s="29">
      <c r="A333" s="24" t="n"/>
      <c r="B333" s="24" t="n"/>
      <c r="C333" s="24" t="n"/>
      <c r="D333" s="24" t="n"/>
      <c r="E333" s="24" t="n"/>
      <c r="F333" s="24" t="n"/>
      <c r="G333" s="24" t="n"/>
      <c r="H333" s="24" t="n"/>
      <c r="I333" s="24" t="n"/>
      <c r="J333" s="24" t="n"/>
      <c r="K333" s="24" t="n"/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</row>
    <row customHeight="1" ht="16.5" r="334" s="29">
      <c r="A334" s="24" t="n"/>
      <c r="B334" s="24" t="n"/>
      <c r="C334" s="24" t="n"/>
      <c r="D334" s="24" t="n"/>
      <c r="E334" s="24" t="n"/>
      <c r="F334" s="24" t="n"/>
      <c r="G334" s="24" t="n"/>
      <c r="H334" s="24" t="n"/>
      <c r="I334" s="24" t="n"/>
      <c r="J334" s="24" t="n"/>
      <c r="K334" s="24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</row>
    <row customHeight="1" ht="16.5" r="335" s="29">
      <c r="A335" s="24" t="n"/>
      <c r="B335" s="24" t="n"/>
      <c r="C335" s="24" t="n"/>
      <c r="D335" s="24" t="n"/>
      <c r="E335" s="24" t="n"/>
      <c r="F335" s="24" t="n"/>
      <c r="G335" s="24" t="n"/>
      <c r="H335" s="24" t="n"/>
      <c r="I335" s="24" t="n"/>
      <c r="J335" s="24" t="n"/>
      <c r="K335" s="24" t="n"/>
      <c r="L335" s="24" t="n"/>
      <c r="M335" s="24" t="n"/>
      <c r="N335" s="24" t="n"/>
      <c r="O335" s="24" t="n"/>
      <c r="P335" s="24" t="n"/>
      <c r="Q335" s="24" t="n"/>
      <c r="R335" s="24" t="n"/>
      <c r="S335" s="24" t="n"/>
      <c r="T335" s="24" t="n"/>
      <c r="U335" s="24" t="n"/>
      <c r="V335" s="24" t="n"/>
      <c r="W335" s="24" t="n"/>
      <c r="X335" s="24" t="n"/>
    </row>
    <row customHeight="1" ht="16.5" r="336" s="29">
      <c r="A336" s="24" t="n"/>
      <c r="B336" s="24" t="n"/>
      <c r="C336" s="24" t="n"/>
      <c r="D336" s="24" t="n"/>
      <c r="E336" s="24" t="n"/>
      <c r="F336" s="24" t="n"/>
      <c r="G336" s="24" t="n"/>
      <c r="H336" s="24" t="n"/>
      <c r="I336" s="24" t="n"/>
      <c r="J336" s="24" t="n"/>
      <c r="K336" s="24" t="n"/>
      <c r="L336" s="24" t="n"/>
      <c r="M336" s="24" t="n"/>
      <c r="N336" s="24" t="n"/>
      <c r="O336" s="24" t="n"/>
      <c r="P336" s="24" t="n"/>
      <c r="Q336" s="24" t="n"/>
      <c r="R336" s="24" t="n"/>
      <c r="S336" s="24" t="n"/>
      <c r="T336" s="24" t="n"/>
      <c r="U336" s="24" t="n"/>
      <c r="V336" s="24" t="n"/>
      <c r="W336" s="24" t="n"/>
      <c r="X336" s="24" t="n"/>
    </row>
    <row customHeight="1" ht="16.5" r="337" s="29">
      <c r="A337" s="24" t="n"/>
      <c r="B337" s="24" t="n"/>
      <c r="C337" s="24" t="n"/>
      <c r="D337" s="24" t="n"/>
      <c r="E337" s="24" t="n"/>
      <c r="F337" s="24" t="n"/>
      <c r="G337" s="24" t="n"/>
      <c r="H337" s="24" t="n"/>
      <c r="I337" s="24" t="n"/>
      <c r="J337" s="24" t="n"/>
      <c r="K337" s="24" t="n"/>
      <c r="L337" s="24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</row>
    <row customHeight="1" ht="16.5" r="338" s="29">
      <c r="A338" s="24" t="n"/>
      <c r="B338" s="24" t="n"/>
      <c r="C338" s="24" t="n"/>
      <c r="D338" s="24" t="n"/>
      <c r="E338" s="24" t="n"/>
      <c r="F338" s="24" t="n"/>
      <c r="G338" s="2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</row>
    <row customHeight="1" ht="16.5" r="339" s="29">
      <c r="A339" s="24" t="n"/>
      <c r="B339" s="24" t="n"/>
      <c r="C339" s="24" t="n"/>
      <c r="D339" s="24" t="n"/>
      <c r="E339" s="24" t="n"/>
      <c r="F339" s="24" t="n"/>
      <c r="G339" s="24" t="n"/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</row>
    <row customHeight="1" ht="16.5" r="340" s="29">
      <c r="A340" s="24" t="n"/>
      <c r="B340" s="24" t="n"/>
      <c r="C340" s="24" t="n"/>
      <c r="D340" s="24" t="n"/>
      <c r="E340" s="24" t="n"/>
      <c r="F340" s="24" t="n"/>
      <c r="G340" s="2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</row>
    <row customHeight="1" ht="16.5" r="341" s="29">
      <c r="A341" s="24" t="n"/>
      <c r="B341" s="24" t="n"/>
      <c r="C341" s="24" t="n"/>
      <c r="D341" s="24" t="n"/>
      <c r="E341" s="24" t="n"/>
      <c r="F341" s="24" t="n"/>
      <c r="G341" s="24" t="n"/>
      <c r="H341" s="24" t="n"/>
      <c r="I341" s="24" t="n"/>
      <c r="J341" s="24" t="n"/>
      <c r="K341" s="24" t="n"/>
      <c r="L341" s="24" t="n"/>
      <c r="M341" s="24" t="n"/>
      <c r="N341" s="24" t="n"/>
      <c r="O341" s="24" t="n"/>
      <c r="P341" s="24" t="n"/>
      <c r="Q341" s="24" t="n"/>
      <c r="R341" s="24" t="n"/>
      <c r="S341" s="24" t="n"/>
      <c r="T341" s="24" t="n"/>
      <c r="U341" s="24" t="n"/>
      <c r="V341" s="24" t="n"/>
      <c r="W341" s="24" t="n"/>
      <c r="X341" s="24" t="n"/>
    </row>
    <row customHeight="1" ht="16.5" r="342" s="29">
      <c r="A342" s="24" t="n"/>
      <c r="B342" s="24" t="n"/>
      <c r="C342" s="24" t="n"/>
      <c r="D342" s="24" t="n"/>
      <c r="E342" s="24" t="n"/>
      <c r="F342" s="24" t="n"/>
      <c r="G342" s="24" t="n"/>
      <c r="H342" s="24" t="n"/>
      <c r="I342" s="24" t="n"/>
      <c r="J342" s="24" t="n"/>
      <c r="K342" s="24" t="n"/>
      <c r="L342" s="24" t="n"/>
      <c r="M342" s="24" t="n"/>
      <c r="N342" s="24" t="n"/>
      <c r="O342" s="24" t="n"/>
      <c r="P342" s="24" t="n"/>
      <c r="Q342" s="24" t="n"/>
      <c r="R342" s="24" t="n"/>
      <c r="S342" s="24" t="n"/>
      <c r="T342" s="24" t="n"/>
      <c r="U342" s="24" t="n"/>
      <c r="V342" s="24" t="n"/>
      <c r="W342" s="24" t="n"/>
      <c r="X342" s="24" t="n"/>
    </row>
    <row customHeight="1" ht="16.5" r="343" s="29">
      <c r="A343" s="24" t="n"/>
      <c r="B343" s="24" t="n"/>
      <c r="C343" s="24" t="n"/>
      <c r="D343" s="24" t="n"/>
      <c r="E343" s="24" t="n"/>
      <c r="F343" s="24" t="n"/>
      <c r="G343" s="24" t="n"/>
      <c r="H343" s="24" t="n"/>
      <c r="I343" s="24" t="n"/>
      <c r="J343" s="24" t="n"/>
      <c r="K343" s="24" t="n"/>
      <c r="L343" s="24" t="n"/>
      <c r="M343" s="24" t="n"/>
      <c r="N343" s="24" t="n"/>
      <c r="O343" s="24" t="n"/>
      <c r="P343" s="24" t="n"/>
      <c r="Q343" s="24" t="n"/>
      <c r="R343" s="24" t="n"/>
      <c r="S343" s="24" t="n"/>
      <c r="T343" s="24" t="n"/>
      <c r="U343" s="24" t="n"/>
      <c r="V343" s="24" t="n"/>
      <c r="W343" s="24" t="n"/>
      <c r="X343" s="24" t="n"/>
    </row>
    <row customHeight="1" ht="16.5" r="344" s="29">
      <c r="A344" s="24" t="n"/>
      <c r="B344" s="24" t="n"/>
      <c r="C344" s="24" t="n"/>
      <c r="D344" s="24" t="n"/>
      <c r="E344" s="24" t="n"/>
      <c r="F344" s="24" t="n"/>
      <c r="G344" s="24" t="n"/>
      <c r="H344" s="24" t="n"/>
      <c r="I344" s="24" t="n"/>
      <c r="J344" s="24" t="n"/>
      <c r="K344" s="24" t="n"/>
      <c r="L344" s="24" t="n"/>
      <c r="M344" s="24" t="n"/>
      <c r="N344" s="24" t="n"/>
      <c r="O344" s="24" t="n"/>
      <c r="P344" s="24" t="n"/>
      <c r="Q344" s="24" t="n"/>
      <c r="R344" s="24" t="n"/>
      <c r="S344" s="24" t="n"/>
      <c r="T344" s="24" t="n"/>
      <c r="U344" s="24" t="n"/>
      <c r="V344" s="24" t="n"/>
      <c r="W344" s="24" t="n"/>
      <c r="X344" s="24" t="n"/>
    </row>
    <row customHeight="1" ht="16.5" r="345" s="29">
      <c r="A345" s="24" t="n"/>
      <c r="B345" s="24" t="n"/>
      <c r="C345" s="24" t="n"/>
      <c r="D345" s="24" t="n"/>
      <c r="E345" s="24" t="n"/>
      <c r="F345" s="24" t="n"/>
      <c r="G345" s="24" t="n"/>
      <c r="H345" s="24" t="n"/>
      <c r="I345" s="24" t="n"/>
      <c r="J345" s="24" t="n"/>
      <c r="K345" s="24" t="n"/>
      <c r="L345" s="24" t="n"/>
      <c r="M345" s="24" t="n"/>
      <c r="N345" s="24" t="n"/>
      <c r="O345" s="24" t="n"/>
      <c r="P345" s="24" t="n"/>
      <c r="Q345" s="24" t="n"/>
      <c r="R345" s="24" t="n"/>
      <c r="S345" s="24" t="n"/>
      <c r="T345" s="24" t="n"/>
      <c r="U345" s="24" t="n"/>
      <c r="V345" s="24" t="n"/>
      <c r="W345" s="24" t="n"/>
      <c r="X345" s="24" t="n"/>
    </row>
    <row customHeight="1" ht="16.5" r="346" s="29">
      <c r="A346" s="24" t="n"/>
      <c r="B346" s="24" t="n"/>
      <c r="C346" s="24" t="n"/>
      <c r="D346" s="24" t="n"/>
      <c r="E346" s="24" t="n"/>
      <c r="F346" s="24" t="n"/>
      <c r="G346" s="24" t="n"/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</row>
    <row customHeight="1" ht="16.5" r="347" s="29">
      <c r="A347" s="24" t="n"/>
      <c r="B347" s="24" t="n"/>
      <c r="C347" s="24" t="n"/>
      <c r="D347" s="24" t="n"/>
      <c r="E347" s="24" t="n"/>
      <c r="F347" s="24" t="n"/>
      <c r="G347" s="2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</row>
    <row customHeight="1" ht="16.5" r="348" s="29">
      <c r="A348" s="24" t="n"/>
      <c r="B348" s="24" t="n"/>
      <c r="C348" s="24" t="n"/>
      <c r="D348" s="24" t="n"/>
      <c r="E348" s="24" t="n"/>
      <c r="F348" s="24" t="n"/>
      <c r="G348" s="24" t="n"/>
      <c r="H348" s="24" t="n"/>
      <c r="I348" s="24" t="n"/>
      <c r="J348" s="24" t="n"/>
      <c r="K348" s="24" t="n"/>
      <c r="L348" s="24" t="n"/>
      <c r="M348" s="24" t="n"/>
      <c r="N348" s="24" t="n"/>
      <c r="O348" s="24" t="n"/>
      <c r="P348" s="24" t="n"/>
      <c r="Q348" s="24" t="n"/>
      <c r="R348" s="24" t="n"/>
      <c r="S348" s="24" t="n"/>
      <c r="T348" s="24" t="n"/>
      <c r="U348" s="24" t="n"/>
      <c r="V348" s="24" t="n"/>
      <c r="W348" s="24" t="n"/>
      <c r="X348" s="24" t="n"/>
    </row>
    <row customHeight="1" ht="16.5" r="349" s="29">
      <c r="A349" s="24" t="n"/>
      <c r="B349" s="24" t="n"/>
      <c r="C349" s="24" t="n"/>
      <c r="D349" s="24" t="n"/>
      <c r="E349" s="24" t="n"/>
      <c r="F349" s="24" t="n"/>
      <c r="G349" s="24" t="n"/>
      <c r="H349" s="24" t="n"/>
      <c r="I349" s="24" t="n"/>
      <c r="J349" s="24" t="n"/>
      <c r="K349" s="24" t="n"/>
      <c r="L349" s="24" t="n"/>
      <c r="M349" s="24" t="n"/>
      <c r="N349" s="24" t="n"/>
      <c r="O349" s="24" t="n"/>
      <c r="P349" s="24" t="n"/>
      <c r="Q349" s="24" t="n"/>
      <c r="R349" s="24" t="n"/>
      <c r="S349" s="24" t="n"/>
      <c r="T349" s="24" t="n"/>
      <c r="U349" s="24" t="n"/>
      <c r="V349" s="24" t="n"/>
      <c r="W349" s="24" t="n"/>
      <c r="X349" s="24" t="n"/>
    </row>
    <row customHeight="1" ht="16.5" r="350" s="29">
      <c r="A350" s="24" t="n"/>
      <c r="B350" s="24" t="n"/>
      <c r="C350" s="24" t="n"/>
      <c r="D350" s="24" t="n"/>
      <c r="E350" s="24" t="n"/>
      <c r="F350" s="24" t="n"/>
      <c r="G350" s="24" t="n"/>
      <c r="H350" s="24" t="n"/>
      <c r="I350" s="24" t="n"/>
      <c r="J350" s="24" t="n"/>
      <c r="K350" s="24" t="n"/>
      <c r="L350" s="24" t="n"/>
      <c r="M350" s="24" t="n"/>
      <c r="N350" s="24" t="n"/>
      <c r="O350" s="24" t="n"/>
      <c r="P350" s="24" t="n"/>
      <c r="Q350" s="24" t="n"/>
      <c r="R350" s="24" t="n"/>
      <c r="S350" s="24" t="n"/>
      <c r="T350" s="24" t="n"/>
      <c r="U350" s="24" t="n"/>
      <c r="V350" s="24" t="n"/>
      <c r="W350" s="24" t="n"/>
      <c r="X350" s="24" t="n"/>
    </row>
    <row customHeight="1" ht="16.5" r="351" s="29">
      <c r="A351" s="24" t="n"/>
      <c r="B351" s="24" t="n"/>
      <c r="C351" s="24" t="n"/>
      <c r="D351" s="24" t="n"/>
      <c r="E351" s="24" t="n"/>
      <c r="F351" s="24" t="n"/>
      <c r="G351" s="24" t="n"/>
      <c r="H351" s="24" t="n"/>
      <c r="I351" s="24" t="n"/>
      <c r="J351" s="24" t="n"/>
      <c r="K351" s="24" t="n"/>
      <c r="L351" s="24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</row>
    <row customHeight="1" ht="16.5" r="352" s="29">
      <c r="A352" s="24" t="n"/>
      <c r="B352" s="24" t="n"/>
      <c r="C352" s="24" t="n"/>
      <c r="D352" s="24" t="n"/>
      <c r="E352" s="24" t="n"/>
      <c r="F352" s="24" t="n"/>
      <c r="G352" s="24" t="n"/>
      <c r="H352" s="24" t="n"/>
      <c r="I352" s="24" t="n"/>
      <c r="J352" s="24" t="n"/>
      <c r="K352" s="24" t="n"/>
      <c r="L352" s="24" t="n"/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</row>
    <row customHeight="1" ht="16.5" r="353" s="29">
      <c r="A353" s="24" t="n"/>
      <c r="B353" s="24" t="n"/>
      <c r="C353" s="24" t="n"/>
      <c r="D353" s="24" t="n"/>
      <c r="E353" s="24" t="n"/>
      <c r="F353" s="24" t="n"/>
      <c r="G353" s="24" t="n"/>
      <c r="H353" s="24" t="n"/>
      <c r="I353" s="24" t="n"/>
      <c r="J353" s="24" t="n"/>
      <c r="K353" s="24" t="n"/>
      <c r="L353" s="24" t="n"/>
      <c r="M353" s="24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</row>
    <row customHeight="1" ht="16.5" r="354" s="29">
      <c r="A354" s="24" t="n"/>
      <c r="B354" s="24" t="n"/>
      <c r="C354" s="24" t="n"/>
      <c r="D354" s="24" t="n"/>
      <c r="E354" s="24" t="n"/>
      <c r="F354" s="24" t="n"/>
      <c r="G354" s="24" t="n"/>
      <c r="H354" s="24" t="n"/>
      <c r="I354" s="24" t="n"/>
      <c r="J354" s="24" t="n"/>
      <c r="K354" s="24" t="n"/>
      <c r="L354" s="24" t="n"/>
      <c r="M354" s="24" t="n"/>
      <c r="N354" s="24" t="n"/>
      <c r="O354" s="24" t="n"/>
      <c r="P354" s="24" t="n"/>
      <c r="Q354" s="24" t="n"/>
      <c r="R354" s="24" t="n"/>
      <c r="S354" s="24" t="n"/>
      <c r="T354" s="24" t="n"/>
      <c r="U354" s="24" t="n"/>
      <c r="V354" s="24" t="n"/>
      <c r="W354" s="24" t="n"/>
      <c r="X354" s="24" t="n"/>
    </row>
    <row customHeight="1" ht="16.5" r="355" s="29">
      <c r="A355" s="24" t="n"/>
      <c r="B355" s="24" t="n"/>
      <c r="C355" s="24" t="n"/>
      <c r="D355" s="24" t="n"/>
      <c r="E355" s="24" t="n"/>
      <c r="F355" s="24" t="n"/>
      <c r="G355" s="24" t="n"/>
      <c r="H355" s="24" t="n"/>
      <c r="I355" s="24" t="n"/>
      <c r="J355" s="24" t="n"/>
      <c r="K355" s="24" t="n"/>
      <c r="L355" s="24" t="n"/>
      <c r="M355" s="24" t="n"/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4" t="n"/>
      <c r="W355" s="24" t="n"/>
      <c r="X355" s="24" t="n"/>
    </row>
    <row customHeight="1" ht="16.5" r="356" s="29">
      <c r="A356" s="24" t="n"/>
      <c r="B356" s="24" t="n"/>
      <c r="C356" s="24" t="n"/>
      <c r="D356" s="24" t="n"/>
      <c r="E356" s="24" t="n"/>
      <c r="F356" s="24" t="n"/>
      <c r="G356" s="24" t="n"/>
      <c r="H356" s="24" t="n"/>
      <c r="I356" s="24" t="n"/>
      <c r="J356" s="24" t="n"/>
      <c r="K356" s="24" t="n"/>
      <c r="L356" s="24" t="n"/>
      <c r="M356" s="24" t="n"/>
      <c r="N356" s="24" t="n"/>
      <c r="O356" s="24" t="n"/>
      <c r="P356" s="24" t="n"/>
      <c r="Q356" s="24" t="n"/>
      <c r="R356" s="24" t="n"/>
      <c r="S356" s="24" t="n"/>
      <c r="T356" s="24" t="n"/>
      <c r="U356" s="24" t="n"/>
      <c r="V356" s="24" t="n"/>
      <c r="W356" s="24" t="n"/>
      <c r="X356" s="24" t="n"/>
    </row>
    <row customHeight="1" ht="16.5" r="357" s="29">
      <c r="A357" s="24" t="n"/>
      <c r="B357" s="24" t="n"/>
      <c r="C357" s="24" t="n"/>
      <c r="D357" s="24" t="n"/>
      <c r="E357" s="24" t="n"/>
      <c r="F357" s="24" t="n"/>
      <c r="G357" s="2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</row>
    <row customHeight="1" ht="16.5" r="358" s="29">
      <c r="A358" s="24" t="n"/>
      <c r="B358" s="24" t="n"/>
      <c r="C358" s="24" t="n"/>
      <c r="D358" s="24" t="n"/>
      <c r="E358" s="24" t="n"/>
      <c r="F358" s="24" t="n"/>
      <c r="G358" s="24" t="n"/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</row>
    <row customHeight="1" ht="16.5" r="359" s="29">
      <c r="A359" s="24" t="n"/>
      <c r="B359" s="24" t="n"/>
      <c r="C359" s="24" t="n"/>
      <c r="D359" s="24" t="n"/>
      <c r="E359" s="24" t="n"/>
      <c r="F359" s="24" t="n"/>
      <c r="G359" s="2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</row>
    <row customHeight="1" ht="16.5" r="360" s="29">
      <c r="A360" s="24" t="n"/>
      <c r="B360" s="24" t="n"/>
      <c r="C360" s="24" t="n"/>
      <c r="D360" s="24" t="n"/>
      <c r="E360" s="24" t="n"/>
      <c r="F360" s="24" t="n"/>
      <c r="G360" s="24" t="n"/>
      <c r="H360" s="24" t="n"/>
      <c r="I360" s="24" t="n"/>
      <c r="J360" s="24" t="n"/>
      <c r="K360" s="24" t="n"/>
      <c r="L360" s="24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4" t="n"/>
      <c r="W360" s="24" t="n"/>
      <c r="X360" s="24" t="n"/>
    </row>
    <row customHeight="1" ht="16.5" r="361" s="29">
      <c r="A361" s="24" t="n"/>
      <c r="B361" s="24" t="n"/>
      <c r="C361" s="24" t="n"/>
      <c r="D361" s="24" t="n"/>
      <c r="E361" s="24" t="n"/>
      <c r="F361" s="24" t="n"/>
      <c r="G361" s="24" t="n"/>
      <c r="H361" s="24" t="n"/>
      <c r="I361" s="24" t="n"/>
      <c r="J361" s="24" t="n"/>
      <c r="K361" s="24" t="n"/>
      <c r="L361" s="24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4" t="n"/>
      <c r="X361" s="24" t="n"/>
    </row>
    <row customHeight="1" ht="16.5" r="362" s="29">
      <c r="A362" s="24" t="n"/>
      <c r="B362" s="24" t="n"/>
      <c r="C362" s="24" t="n"/>
      <c r="D362" s="24" t="n"/>
      <c r="E362" s="24" t="n"/>
      <c r="F362" s="24" t="n"/>
      <c r="G362" s="24" t="n"/>
      <c r="H362" s="24" t="n"/>
      <c r="I362" s="24" t="n"/>
      <c r="J362" s="24" t="n"/>
      <c r="K362" s="24" t="n"/>
      <c r="L362" s="24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</row>
    <row customHeight="1" ht="16.5" r="363" s="29">
      <c r="A363" s="24" t="n"/>
      <c r="B363" s="24" t="n"/>
      <c r="C363" s="24" t="n"/>
      <c r="D363" s="24" t="n"/>
      <c r="E363" s="24" t="n"/>
      <c r="F363" s="24" t="n"/>
      <c r="G363" s="24" t="n"/>
      <c r="H363" s="24" t="n"/>
      <c r="I363" s="24" t="n"/>
      <c r="J363" s="24" t="n"/>
      <c r="K363" s="24" t="n"/>
      <c r="L363" s="24" t="n"/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</row>
    <row customHeight="1" ht="16.5" r="364" s="29">
      <c r="A364" s="24" t="n"/>
      <c r="B364" s="24" t="n"/>
      <c r="C364" s="24" t="n"/>
      <c r="D364" s="24" t="n"/>
      <c r="E364" s="24" t="n"/>
      <c r="F364" s="24" t="n"/>
      <c r="G364" s="24" t="n"/>
      <c r="H364" s="24" t="n"/>
      <c r="I364" s="24" t="n"/>
      <c r="J364" s="24" t="n"/>
      <c r="K364" s="24" t="n"/>
      <c r="L364" s="24" t="n"/>
      <c r="M364" s="24" t="n"/>
      <c r="N364" s="24" t="n"/>
      <c r="O364" s="24" t="n"/>
      <c r="P364" s="24" t="n"/>
      <c r="Q364" s="24" t="n"/>
      <c r="R364" s="24" t="n"/>
      <c r="S364" s="24" t="n"/>
      <c r="T364" s="24" t="n"/>
      <c r="U364" s="24" t="n"/>
      <c r="V364" s="24" t="n"/>
      <c r="W364" s="24" t="n"/>
      <c r="X364" s="24" t="n"/>
    </row>
    <row customHeight="1" ht="16.5" r="365" s="29">
      <c r="A365" s="24" t="n"/>
      <c r="B365" s="24" t="n"/>
      <c r="C365" s="24" t="n"/>
      <c r="D365" s="24" t="n"/>
      <c r="E365" s="24" t="n"/>
      <c r="F365" s="24" t="n"/>
      <c r="G365" s="24" t="n"/>
      <c r="H365" s="24" t="n"/>
      <c r="I365" s="24" t="n"/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</row>
    <row customHeight="1" ht="16.5" r="366" s="29">
      <c r="A366" s="24" t="n"/>
      <c r="B366" s="24" t="n"/>
      <c r="C366" s="24" t="n"/>
      <c r="D366" s="24" t="n"/>
      <c r="E366" s="24" t="n"/>
      <c r="F366" s="24" t="n"/>
      <c r="G366" s="24" t="n"/>
      <c r="H366" s="24" t="n"/>
      <c r="I366" s="24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</row>
    <row customHeight="1" ht="16.5" r="367" s="29">
      <c r="A367" s="24" t="n"/>
      <c r="B367" s="24" t="n"/>
      <c r="C367" s="24" t="n"/>
      <c r="D367" s="24" t="n"/>
      <c r="E367" s="24" t="n"/>
      <c r="F367" s="24" t="n"/>
      <c r="G367" s="24" t="n"/>
      <c r="H367" s="24" t="n"/>
      <c r="I367" s="24" t="n"/>
      <c r="J367" s="24" t="n"/>
      <c r="K367" s="24" t="n"/>
      <c r="L367" s="24" t="n"/>
      <c r="M367" s="24" t="n"/>
      <c r="N367" s="24" t="n"/>
      <c r="O367" s="24" t="n"/>
      <c r="P367" s="24" t="n"/>
      <c r="Q367" s="24" t="n"/>
      <c r="R367" s="24" t="n"/>
      <c r="S367" s="24" t="n"/>
      <c r="T367" s="24" t="n"/>
      <c r="U367" s="24" t="n"/>
      <c r="V367" s="24" t="n"/>
      <c r="W367" s="24" t="n"/>
      <c r="X367" s="24" t="n"/>
    </row>
    <row customHeight="1" ht="16.5" r="368" s="29">
      <c r="A368" s="24" t="n"/>
      <c r="B368" s="24" t="n"/>
      <c r="C368" s="24" t="n"/>
      <c r="D368" s="24" t="n"/>
      <c r="E368" s="24" t="n"/>
      <c r="F368" s="24" t="n"/>
      <c r="G368" s="24" t="n"/>
      <c r="H368" s="24" t="n"/>
      <c r="I368" s="24" t="n"/>
      <c r="J368" s="24" t="n"/>
      <c r="K368" s="24" t="n"/>
      <c r="L368" s="24" t="n"/>
      <c r="M368" s="24" t="n"/>
      <c r="N368" s="24" t="n"/>
      <c r="O368" s="24" t="n"/>
      <c r="P368" s="24" t="n"/>
      <c r="Q368" s="24" t="n"/>
      <c r="R368" s="24" t="n"/>
      <c r="S368" s="24" t="n"/>
      <c r="T368" s="24" t="n"/>
      <c r="U368" s="24" t="n"/>
      <c r="V368" s="24" t="n"/>
      <c r="W368" s="24" t="n"/>
      <c r="X368" s="24" t="n"/>
    </row>
    <row customHeight="1" ht="16.5" r="369" s="29">
      <c r="A369" s="24" t="n"/>
      <c r="B369" s="24" t="n"/>
      <c r="C369" s="24" t="n"/>
      <c r="D369" s="24" t="n"/>
      <c r="E369" s="24" t="n"/>
      <c r="F369" s="24" t="n"/>
      <c r="G369" s="24" t="n"/>
      <c r="H369" s="24" t="n"/>
      <c r="I369" s="24" t="n"/>
      <c r="J369" s="24" t="n"/>
      <c r="K369" s="24" t="n"/>
      <c r="L369" s="24" t="n"/>
      <c r="M369" s="24" t="n"/>
      <c r="N369" s="24" t="n"/>
      <c r="O369" s="24" t="n"/>
      <c r="P369" s="24" t="n"/>
      <c r="Q369" s="24" t="n"/>
      <c r="R369" s="24" t="n"/>
      <c r="S369" s="24" t="n"/>
      <c r="T369" s="24" t="n"/>
      <c r="U369" s="24" t="n"/>
      <c r="V369" s="24" t="n"/>
      <c r="W369" s="24" t="n"/>
      <c r="X369" s="24" t="n"/>
    </row>
    <row customHeight="1" ht="16.5" r="370" s="29">
      <c r="A370" s="24" t="n"/>
      <c r="B370" s="24" t="n"/>
      <c r="C370" s="24" t="n"/>
      <c r="D370" s="24" t="n"/>
      <c r="E370" s="24" t="n"/>
      <c r="F370" s="24" t="n"/>
      <c r="G370" s="24" t="n"/>
      <c r="H370" s="24" t="n"/>
      <c r="I370" s="24" t="n"/>
      <c r="J370" s="24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</row>
    <row customHeight="1" ht="16.5" r="371" s="29">
      <c r="A371" s="24" t="n"/>
      <c r="B371" s="24" t="n"/>
      <c r="C371" s="24" t="n"/>
      <c r="D371" s="24" t="n"/>
      <c r="E371" s="24" t="n"/>
      <c r="F371" s="24" t="n"/>
      <c r="G371" s="24" t="n"/>
      <c r="H371" s="24" t="n"/>
      <c r="I371" s="24" t="n"/>
      <c r="J371" s="24" t="n"/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</row>
    <row customHeight="1" ht="16.5" r="372" s="29">
      <c r="A372" s="24" t="n"/>
      <c r="B372" s="24" t="n"/>
      <c r="C372" s="24" t="n"/>
      <c r="D372" s="24" t="n"/>
      <c r="E372" s="24" t="n"/>
      <c r="F372" s="24" t="n"/>
      <c r="G372" s="24" t="n"/>
      <c r="H372" s="24" t="n"/>
      <c r="I372" s="24" t="n"/>
      <c r="J372" s="24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</row>
    <row customHeight="1" ht="16.5" r="373" s="29">
      <c r="A373" s="24" t="n"/>
      <c r="B373" s="24" t="n"/>
      <c r="C373" s="24" t="n"/>
      <c r="D373" s="24" t="n"/>
      <c r="E373" s="24" t="n"/>
      <c r="F373" s="24" t="n"/>
      <c r="G373" s="24" t="n"/>
      <c r="H373" s="24" t="n"/>
      <c r="I373" s="24" t="n"/>
      <c r="J373" s="24" t="n"/>
      <c r="K373" s="24" t="n"/>
      <c r="L373" s="24" t="n"/>
      <c r="M373" s="24" t="n"/>
      <c r="N373" s="24" t="n"/>
      <c r="O373" s="24" t="n"/>
      <c r="P373" s="24" t="n"/>
      <c r="Q373" s="24" t="n"/>
      <c r="R373" s="24" t="n"/>
      <c r="S373" s="24" t="n"/>
      <c r="T373" s="24" t="n"/>
      <c r="U373" s="24" t="n"/>
      <c r="V373" s="24" t="n"/>
      <c r="W373" s="24" t="n"/>
      <c r="X373" s="24" t="n"/>
    </row>
    <row customHeight="1" ht="16.5" r="374" s="29">
      <c r="A374" s="24" t="n"/>
      <c r="B374" s="24" t="n"/>
      <c r="C374" s="24" t="n"/>
      <c r="D374" s="24" t="n"/>
      <c r="E374" s="24" t="n"/>
      <c r="F374" s="24" t="n"/>
      <c r="G374" s="24" t="n"/>
      <c r="H374" s="24" t="n"/>
      <c r="I374" s="24" t="n"/>
      <c r="J374" s="24" t="n"/>
      <c r="K374" s="24" t="n"/>
      <c r="L374" s="24" t="n"/>
      <c r="M374" s="24" t="n"/>
      <c r="N374" s="24" t="n"/>
      <c r="O374" s="24" t="n"/>
      <c r="P374" s="24" t="n"/>
      <c r="Q374" s="24" t="n"/>
      <c r="R374" s="24" t="n"/>
      <c r="S374" s="24" t="n"/>
      <c r="T374" s="24" t="n"/>
      <c r="U374" s="24" t="n"/>
      <c r="V374" s="24" t="n"/>
      <c r="W374" s="24" t="n"/>
      <c r="X374" s="24" t="n"/>
    </row>
    <row customHeight="1" ht="16.5" r="375" s="29">
      <c r="A375" s="24" t="n"/>
      <c r="B375" s="24" t="n"/>
      <c r="C375" s="24" t="n"/>
      <c r="D375" s="24" t="n"/>
      <c r="E375" s="24" t="n"/>
      <c r="F375" s="24" t="n"/>
      <c r="G375" s="24" t="n"/>
      <c r="H375" s="24" t="n"/>
      <c r="I375" s="24" t="n"/>
      <c r="J375" s="24" t="n"/>
      <c r="K375" s="24" t="n"/>
      <c r="L375" s="24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</row>
    <row customHeight="1" ht="16.5" r="376" s="29">
      <c r="A376" s="24" t="n"/>
      <c r="B376" s="24" t="n"/>
      <c r="C376" s="24" t="n"/>
      <c r="D376" s="24" t="n"/>
      <c r="E376" s="24" t="n"/>
      <c r="F376" s="24" t="n"/>
      <c r="G376" s="2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</row>
    <row customHeight="1" ht="16.5" r="377" s="29">
      <c r="A377" s="24" t="n"/>
      <c r="B377" s="24" t="n"/>
      <c r="C377" s="24" t="n"/>
      <c r="D377" s="24" t="n"/>
      <c r="E377" s="24" t="n"/>
      <c r="F377" s="24" t="n"/>
      <c r="G377" s="24" t="n"/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</row>
    <row customHeight="1" ht="16.5" r="378" s="29">
      <c r="A378" s="24" t="n"/>
      <c r="B378" s="24" t="n"/>
      <c r="C378" s="24" t="n"/>
      <c r="D378" s="24" t="n"/>
      <c r="E378" s="24" t="n"/>
      <c r="F378" s="24" t="n"/>
      <c r="G378" s="2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</row>
    <row customHeight="1" ht="16.5" r="379" s="29">
      <c r="A379" s="24" t="n"/>
      <c r="B379" s="24" t="n"/>
      <c r="C379" s="24" t="n"/>
      <c r="D379" s="24" t="n"/>
      <c r="E379" s="24" t="n"/>
      <c r="F379" s="24" t="n"/>
      <c r="G379" s="24" t="n"/>
      <c r="H379" s="24" t="n"/>
      <c r="I379" s="24" t="n"/>
      <c r="J379" s="24" t="n"/>
      <c r="K379" s="24" t="n"/>
      <c r="L379" s="24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</row>
    <row customHeight="1" ht="16.5" r="380" s="29">
      <c r="A380" s="24" t="n"/>
      <c r="B380" s="24" t="n"/>
      <c r="C380" s="24" t="n"/>
      <c r="D380" s="24" t="n"/>
      <c r="E380" s="24" t="n"/>
      <c r="F380" s="24" t="n"/>
      <c r="G380" s="24" t="n"/>
      <c r="H380" s="24" t="n"/>
      <c r="I380" s="24" t="n"/>
      <c r="J380" s="24" t="n"/>
      <c r="K380" s="24" t="n"/>
      <c r="L380" s="24" t="n"/>
      <c r="M380" s="24" t="n"/>
      <c r="N380" s="24" t="n"/>
      <c r="O380" s="24" t="n"/>
      <c r="P380" s="24" t="n"/>
      <c r="Q380" s="24" t="n"/>
      <c r="R380" s="24" t="n"/>
      <c r="S380" s="24" t="n"/>
      <c r="T380" s="24" t="n"/>
      <c r="U380" s="24" t="n"/>
      <c r="V380" s="24" t="n"/>
      <c r="W380" s="24" t="n"/>
      <c r="X380" s="24" t="n"/>
    </row>
    <row customHeight="1" ht="16.5" r="381" s="29">
      <c r="A381" s="24" t="n"/>
      <c r="B381" s="24" t="n"/>
      <c r="C381" s="24" t="n"/>
      <c r="D381" s="24" t="n"/>
      <c r="E381" s="24" t="n"/>
      <c r="F381" s="24" t="n"/>
      <c r="G381" s="24" t="n"/>
      <c r="H381" s="24" t="n"/>
      <c r="I381" s="24" t="n"/>
      <c r="J381" s="24" t="n"/>
      <c r="K381" s="24" t="n"/>
      <c r="L381" s="24" t="n"/>
      <c r="M381" s="24" t="n"/>
      <c r="N381" s="24" t="n"/>
      <c r="O381" s="24" t="n"/>
      <c r="P381" s="24" t="n"/>
      <c r="Q381" s="24" t="n"/>
      <c r="R381" s="24" t="n"/>
      <c r="S381" s="24" t="n"/>
      <c r="T381" s="24" t="n"/>
      <c r="U381" s="24" t="n"/>
      <c r="V381" s="24" t="n"/>
      <c r="W381" s="24" t="n"/>
      <c r="X381" s="24" t="n"/>
    </row>
    <row customHeight="1" ht="16.5" r="382" s="29">
      <c r="A382" s="24" t="n"/>
      <c r="B382" s="24" t="n"/>
      <c r="C382" s="24" t="n"/>
      <c r="D382" s="24" t="n"/>
      <c r="E382" s="24" t="n"/>
      <c r="F382" s="24" t="n"/>
      <c r="G382" s="24" t="n"/>
      <c r="H382" s="24" t="n"/>
      <c r="I382" s="24" t="n"/>
      <c r="J382" s="24" t="n"/>
      <c r="K382" s="24" t="n"/>
      <c r="L382" s="24" t="n"/>
      <c r="M382" s="24" t="n"/>
      <c r="N382" s="24" t="n"/>
      <c r="O382" s="24" t="n"/>
      <c r="P382" s="24" t="n"/>
      <c r="Q382" s="24" t="n"/>
      <c r="R382" s="24" t="n"/>
      <c r="S382" s="24" t="n"/>
      <c r="T382" s="24" t="n"/>
      <c r="U382" s="24" t="n"/>
      <c r="V382" s="24" t="n"/>
      <c r="W382" s="24" t="n"/>
      <c r="X382" s="24" t="n"/>
    </row>
    <row customHeight="1" ht="16.5" r="383" s="29">
      <c r="A383" s="24" t="n"/>
      <c r="B383" s="24" t="n"/>
      <c r="C383" s="24" t="n"/>
      <c r="D383" s="24" t="n"/>
      <c r="E383" s="24" t="n"/>
      <c r="F383" s="24" t="n"/>
      <c r="G383" s="24" t="n"/>
      <c r="H383" s="24" t="n"/>
      <c r="I383" s="24" t="n"/>
      <c r="J383" s="24" t="n"/>
      <c r="K383" s="24" t="n"/>
      <c r="L383" s="24" t="n"/>
      <c r="M383" s="24" t="n"/>
      <c r="N383" s="24" t="n"/>
      <c r="O383" s="24" t="n"/>
      <c r="P383" s="24" t="n"/>
      <c r="Q383" s="24" t="n"/>
      <c r="R383" s="24" t="n"/>
      <c r="S383" s="24" t="n"/>
      <c r="T383" s="24" t="n"/>
      <c r="U383" s="24" t="n"/>
      <c r="V383" s="24" t="n"/>
      <c r="W383" s="24" t="n"/>
      <c r="X383" s="24" t="n"/>
    </row>
    <row customHeight="1" ht="16.5" r="384" s="29">
      <c r="A384" s="24" t="n"/>
      <c r="B384" s="24" t="n"/>
      <c r="C384" s="24" t="n"/>
      <c r="D384" s="24" t="n"/>
      <c r="E384" s="24" t="n"/>
      <c r="F384" s="24" t="n"/>
      <c r="G384" s="24" t="n"/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</row>
    <row customHeight="1" ht="16.5" r="385" s="29">
      <c r="A385" s="24" t="n"/>
      <c r="B385" s="24" t="n"/>
      <c r="C385" s="24" t="n"/>
      <c r="D385" s="24" t="n"/>
      <c r="E385" s="24" t="n"/>
      <c r="F385" s="24" t="n"/>
      <c r="G385" s="2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</row>
    <row customHeight="1" ht="16.5" r="386" s="29">
      <c r="A386" s="24" t="n"/>
      <c r="B386" s="24" t="n"/>
      <c r="C386" s="24" t="n"/>
      <c r="D386" s="24" t="n"/>
      <c r="E386" s="24" t="n"/>
      <c r="F386" s="24" t="n"/>
      <c r="G386" s="24" t="n"/>
      <c r="H386" s="24" t="n"/>
      <c r="I386" s="24" t="n"/>
      <c r="J386" s="24" t="n"/>
      <c r="K386" s="24" t="n"/>
      <c r="L386" s="24" t="n"/>
      <c r="M386" s="24" t="n"/>
      <c r="N386" s="24" t="n"/>
      <c r="O386" s="24" t="n"/>
      <c r="P386" s="24" t="n"/>
      <c r="Q386" s="24" t="n"/>
      <c r="R386" s="24" t="n"/>
      <c r="S386" s="24" t="n"/>
      <c r="T386" s="24" t="n"/>
      <c r="U386" s="24" t="n"/>
      <c r="V386" s="24" t="n"/>
      <c r="W386" s="24" t="n"/>
      <c r="X386" s="24" t="n"/>
    </row>
    <row customHeight="1" ht="16.5" r="387" s="29">
      <c r="A387" s="24" t="n"/>
      <c r="B387" s="24" t="n"/>
      <c r="C387" s="24" t="n"/>
      <c r="D387" s="24" t="n"/>
      <c r="E387" s="24" t="n"/>
      <c r="F387" s="24" t="n"/>
      <c r="G387" s="24" t="n"/>
      <c r="H387" s="24" t="n"/>
      <c r="I387" s="24" t="n"/>
      <c r="J387" s="24" t="n"/>
      <c r="K387" s="24" t="n"/>
      <c r="L387" s="24" t="n"/>
      <c r="M387" s="24" t="n"/>
      <c r="N387" s="24" t="n"/>
      <c r="O387" s="24" t="n"/>
      <c r="P387" s="24" t="n"/>
      <c r="Q387" s="24" t="n"/>
      <c r="R387" s="24" t="n"/>
      <c r="S387" s="24" t="n"/>
      <c r="T387" s="24" t="n"/>
      <c r="U387" s="24" t="n"/>
      <c r="V387" s="24" t="n"/>
      <c r="W387" s="24" t="n"/>
      <c r="X387" s="24" t="n"/>
    </row>
    <row customHeight="1" ht="16.5" r="388" s="29">
      <c r="A388" s="24" t="n"/>
      <c r="B388" s="24" t="n"/>
      <c r="C388" s="24" t="n"/>
      <c r="D388" s="24" t="n"/>
      <c r="E388" s="24" t="n"/>
      <c r="F388" s="24" t="n"/>
      <c r="G388" s="24" t="n"/>
      <c r="H388" s="24" t="n"/>
      <c r="I388" s="24" t="n"/>
      <c r="J388" s="24" t="n"/>
      <c r="K388" s="24" t="n"/>
      <c r="L388" s="24" t="n"/>
      <c r="M388" s="24" t="n"/>
      <c r="N388" s="24" t="n"/>
      <c r="O388" s="24" t="n"/>
      <c r="P388" s="24" t="n"/>
      <c r="Q388" s="24" t="n"/>
      <c r="R388" s="24" t="n"/>
      <c r="S388" s="24" t="n"/>
      <c r="T388" s="24" t="n"/>
      <c r="U388" s="24" t="n"/>
      <c r="V388" s="24" t="n"/>
      <c r="W388" s="24" t="n"/>
      <c r="X388" s="24" t="n"/>
    </row>
    <row customHeight="1" ht="16.5" r="389" s="29">
      <c r="A389" s="24" t="n"/>
      <c r="B389" s="24" t="n"/>
      <c r="C389" s="24" t="n"/>
      <c r="D389" s="24" t="n"/>
      <c r="E389" s="24" t="n"/>
      <c r="F389" s="24" t="n"/>
      <c r="G389" s="24" t="n"/>
      <c r="H389" s="24" t="n"/>
      <c r="I389" s="24" t="n"/>
      <c r="J389" s="24" t="n"/>
      <c r="K389" s="24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</row>
    <row customHeight="1" ht="16.5" r="390" s="29">
      <c r="A390" s="24" t="n"/>
      <c r="B390" s="24" t="n"/>
      <c r="C390" s="24" t="n"/>
      <c r="D390" s="24" t="n"/>
      <c r="E390" s="24" t="n"/>
      <c r="F390" s="24" t="n"/>
      <c r="G390" s="24" t="n"/>
      <c r="H390" s="24" t="n"/>
      <c r="I390" s="24" t="n"/>
      <c r="J390" s="24" t="n"/>
      <c r="K390" s="24" t="n"/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</row>
    <row customHeight="1" ht="16.5" r="391" s="29">
      <c r="A391" s="24" t="n"/>
      <c r="B391" s="24" t="n"/>
      <c r="C391" s="24" t="n"/>
      <c r="D391" s="24" t="n"/>
      <c r="E391" s="24" t="n"/>
      <c r="F391" s="24" t="n"/>
      <c r="G391" s="24" t="n"/>
      <c r="H391" s="24" t="n"/>
      <c r="I391" s="24" t="n"/>
      <c r="J391" s="24" t="n"/>
      <c r="K391" s="24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</row>
    <row customHeight="1" ht="16.5" r="392" s="29">
      <c r="A392" s="24" t="n"/>
      <c r="B392" s="24" t="n"/>
      <c r="C392" s="24" t="n"/>
      <c r="D392" s="24" t="n"/>
      <c r="E392" s="24" t="n"/>
      <c r="F392" s="24" t="n"/>
      <c r="G392" s="24" t="n"/>
      <c r="H392" s="24" t="n"/>
      <c r="I392" s="24" t="n"/>
      <c r="J392" s="24" t="n"/>
      <c r="K392" s="24" t="n"/>
      <c r="L392" s="24" t="n"/>
      <c r="M392" s="24" t="n"/>
      <c r="N392" s="24" t="n"/>
      <c r="O392" s="24" t="n"/>
      <c r="P392" s="24" t="n"/>
      <c r="Q392" s="24" t="n"/>
      <c r="R392" s="24" t="n"/>
      <c r="S392" s="24" t="n"/>
      <c r="T392" s="24" t="n"/>
      <c r="U392" s="24" t="n"/>
      <c r="V392" s="24" t="n"/>
      <c r="W392" s="24" t="n"/>
      <c r="X392" s="24" t="n"/>
    </row>
    <row customHeight="1" ht="16.5" r="393" s="29">
      <c r="A393" s="24" t="n"/>
      <c r="B393" s="24" t="n"/>
      <c r="C393" s="24" t="n"/>
      <c r="D393" s="24" t="n"/>
      <c r="E393" s="24" t="n"/>
      <c r="F393" s="24" t="n"/>
      <c r="G393" s="24" t="n"/>
      <c r="H393" s="24" t="n"/>
      <c r="I393" s="24" t="n"/>
      <c r="J393" s="24" t="n"/>
      <c r="K393" s="24" t="n"/>
      <c r="L393" s="24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</row>
    <row customHeight="1" ht="16.5" r="394" s="29">
      <c r="A394" s="24" t="n"/>
      <c r="B394" s="24" t="n"/>
      <c r="C394" s="24" t="n"/>
      <c r="D394" s="24" t="n"/>
      <c r="E394" s="24" t="n"/>
      <c r="F394" s="24" t="n"/>
      <c r="G394" s="24" t="n"/>
      <c r="H394" s="24" t="n"/>
      <c r="I394" s="24" t="n"/>
      <c r="J394" s="24" t="n"/>
      <c r="K394" s="24" t="n"/>
      <c r="L394" s="24" t="n"/>
      <c r="M394" s="24" t="n"/>
      <c r="N394" s="24" t="n"/>
      <c r="O394" s="24" t="n"/>
      <c r="P394" s="24" t="n"/>
      <c r="Q394" s="24" t="n"/>
      <c r="R394" s="24" t="n"/>
      <c r="S394" s="24" t="n"/>
      <c r="T394" s="24" t="n"/>
      <c r="U394" s="24" t="n"/>
      <c r="V394" s="24" t="n"/>
      <c r="W394" s="24" t="n"/>
      <c r="X394" s="24" t="n"/>
    </row>
    <row customHeight="1" ht="16.5" r="395" s="29">
      <c r="A395" s="24" t="n"/>
      <c r="B395" s="24" t="n"/>
      <c r="C395" s="24" t="n"/>
      <c r="D395" s="24" t="n"/>
      <c r="E395" s="24" t="n"/>
      <c r="F395" s="24" t="n"/>
      <c r="G395" s="2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</row>
    <row customHeight="1" ht="16.5" r="396" s="29">
      <c r="A396" s="24" t="n"/>
      <c r="B396" s="24" t="n"/>
      <c r="C396" s="24" t="n"/>
      <c r="D396" s="24" t="n"/>
      <c r="E396" s="24" t="n"/>
      <c r="F396" s="24" t="n"/>
      <c r="G396" s="24" t="n"/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</row>
    <row customHeight="1" ht="16.5" r="397" s="29">
      <c r="A397" s="24" t="n"/>
      <c r="B397" s="24" t="n"/>
      <c r="C397" s="24" t="n"/>
      <c r="D397" s="24" t="n"/>
      <c r="E397" s="24" t="n"/>
      <c r="F397" s="24" t="n"/>
      <c r="G397" s="2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</row>
    <row customHeight="1" ht="16.5" r="398" s="29">
      <c r="A398" s="24" t="n"/>
      <c r="B398" s="24" t="n"/>
      <c r="C398" s="24" t="n"/>
      <c r="D398" s="24" t="n"/>
      <c r="E398" s="24" t="n"/>
      <c r="F398" s="24" t="n"/>
      <c r="G398" s="24" t="n"/>
      <c r="H398" s="24" t="n"/>
      <c r="I398" s="24" t="n"/>
      <c r="J398" s="24" t="n"/>
      <c r="K398" s="24" t="n"/>
      <c r="L398" s="24" t="n"/>
      <c r="M398" s="24" t="n"/>
      <c r="N398" s="24" t="n"/>
      <c r="O398" s="24" t="n"/>
      <c r="P398" s="24" t="n"/>
      <c r="Q398" s="24" t="n"/>
      <c r="R398" s="24" t="n"/>
      <c r="S398" s="24" t="n"/>
      <c r="T398" s="24" t="n"/>
      <c r="U398" s="24" t="n"/>
      <c r="V398" s="24" t="n"/>
      <c r="W398" s="24" t="n"/>
      <c r="X398" s="24" t="n"/>
    </row>
    <row customHeight="1" ht="16.5" r="399" s="29">
      <c r="A399" s="24" t="n"/>
      <c r="B399" s="24" t="n"/>
      <c r="C399" s="24" t="n"/>
      <c r="D399" s="24" t="n"/>
      <c r="E399" s="24" t="n"/>
      <c r="F399" s="24" t="n"/>
      <c r="G399" s="24" t="n"/>
      <c r="H399" s="24" t="n"/>
      <c r="I399" s="24" t="n"/>
      <c r="J399" s="24" t="n"/>
      <c r="K399" s="24" t="n"/>
      <c r="L399" s="24" t="n"/>
      <c r="M399" s="24" t="n"/>
      <c r="N399" s="24" t="n"/>
      <c r="O399" s="24" t="n"/>
      <c r="P399" s="24" t="n"/>
      <c r="Q399" s="24" t="n"/>
      <c r="R399" s="24" t="n"/>
      <c r="S399" s="24" t="n"/>
      <c r="T399" s="24" t="n"/>
      <c r="U399" s="24" t="n"/>
      <c r="V399" s="24" t="n"/>
      <c r="W399" s="24" t="n"/>
      <c r="X399" s="24" t="n"/>
    </row>
    <row customHeight="1" ht="16.5" r="400" s="29">
      <c r="A400" s="24" t="n"/>
      <c r="B400" s="24" t="n"/>
      <c r="C400" s="24" t="n"/>
      <c r="D400" s="24" t="n"/>
      <c r="E400" s="24" t="n"/>
      <c r="F400" s="24" t="n"/>
      <c r="G400" s="24" t="n"/>
      <c r="H400" s="24" t="n"/>
      <c r="I400" s="24" t="n"/>
      <c r="J400" s="24" t="n"/>
      <c r="K400" s="24" t="n"/>
      <c r="L400" s="24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</row>
    <row customHeight="1" ht="16.5" r="401" s="29">
      <c r="A401" s="24" t="n"/>
      <c r="B401" s="24" t="n"/>
      <c r="C401" s="24" t="n"/>
      <c r="D401" s="24" t="n"/>
      <c r="E401" s="24" t="n"/>
      <c r="F401" s="24" t="n"/>
      <c r="G401" s="24" t="n"/>
      <c r="H401" s="24" t="n"/>
      <c r="I401" s="24" t="n"/>
      <c r="J401" s="24" t="n"/>
      <c r="K401" s="24" t="n"/>
      <c r="L401" s="24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</row>
    <row customHeight="1" ht="16.5" r="402" s="29">
      <c r="A402" s="24" t="n"/>
      <c r="B402" s="24" t="n"/>
      <c r="C402" s="24" t="n"/>
      <c r="D402" s="24" t="n"/>
      <c r="E402" s="24" t="n"/>
      <c r="F402" s="24" t="n"/>
      <c r="G402" s="24" t="n"/>
      <c r="H402" s="24" t="n"/>
      <c r="I402" s="24" t="n"/>
      <c r="J402" s="24" t="n"/>
      <c r="K402" s="24" t="n"/>
      <c r="L402" s="24" t="n"/>
      <c r="M402" s="24" t="n"/>
      <c r="N402" s="24" t="n"/>
      <c r="O402" s="24" t="n"/>
      <c r="P402" s="24" t="n"/>
      <c r="Q402" s="24" t="n"/>
      <c r="R402" s="24" t="n"/>
      <c r="S402" s="24" t="n"/>
      <c r="T402" s="24" t="n"/>
      <c r="U402" s="24" t="n"/>
      <c r="V402" s="24" t="n"/>
      <c r="W402" s="24" t="n"/>
      <c r="X402" s="24" t="n"/>
    </row>
    <row customHeight="1" ht="16.5" r="403" s="29">
      <c r="A403" s="24" t="n"/>
      <c r="B403" s="24" t="n"/>
      <c r="C403" s="24" t="n"/>
      <c r="D403" s="24" t="n"/>
      <c r="E403" s="24" t="n"/>
      <c r="F403" s="24" t="n"/>
      <c r="G403" s="24" t="n"/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</row>
    <row customHeight="1" ht="16.5" r="404" s="29">
      <c r="A404" s="24" t="n"/>
      <c r="B404" s="24" t="n"/>
      <c r="C404" s="24" t="n"/>
      <c r="D404" s="24" t="n"/>
      <c r="E404" s="24" t="n"/>
      <c r="F404" s="24" t="n"/>
      <c r="G404" s="2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</row>
    <row customHeight="1" ht="16.5" r="405" s="29">
      <c r="A405" s="24" t="n"/>
      <c r="B405" s="24" t="n"/>
      <c r="C405" s="24" t="n"/>
      <c r="D405" s="24" t="n"/>
      <c r="E405" s="24" t="n"/>
      <c r="F405" s="24" t="n"/>
      <c r="G405" s="24" t="n"/>
      <c r="H405" s="24" t="n"/>
      <c r="I405" s="24" t="n"/>
      <c r="J405" s="24" t="n"/>
      <c r="K405" s="24" t="n"/>
      <c r="L405" s="24" t="n"/>
      <c r="M405" s="24" t="n"/>
      <c r="N405" s="24" t="n"/>
      <c r="O405" s="24" t="n"/>
      <c r="P405" s="24" t="n"/>
      <c r="Q405" s="24" t="n"/>
      <c r="R405" s="24" t="n"/>
      <c r="S405" s="24" t="n"/>
      <c r="T405" s="24" t="n"/>
      <c r="U405" s="24" t="n"/>
      <c r="V405" s="24" t="n"/>
      <c r="W405" s="24" t="n"/>
      <c r="X405" s="24" t="n"/>
    </row>
    <row customHeight="1" ht="16.5" r="406" s="29">
      <c r="A406" s="24" t="n"/>
      <c r="B406" s="24" t="n"/>
      <c r="C406" s="24" t="n"/>
      <c r="D406" s="24" t="n"/>
      <c r="E406" s="24" t="n"/>
      <c r="F406" s="24" t="n"/>
      <c r="G406" s="24" t="n"/>
      <c r="H406" s="24" t="n"/>
      <c r="I406" s="24" t="n"/>
      <c r="J406" s="24" t="n"/>
      <c r="K406" s="24" t="n"/>
      <c r="L406" s="24" t="n"/>
      <c r="M406" s="24" t="n"/>
      <c r="N406" s="24" t="n"/>
      <c r="O406" s="24" t="n"/>
      <c r="P406" s="24" t="n"/>
      <c r="Q406" s="24" t="n"/>
      <c r="R406" s="24" t="n"/>
      <c r="S406" s="24" t="n"/>
      <c r="T406" s="24" t="n"/>
      <c r="U406" s="24" t="n"/>
      <c r="V406" s="24" t="n"/>
      <c r="W406" s="24" t="n"/>
      <c r="X406" s="24" t="n"/>
    </row>
    <row customHeight="1" ht="16.5" r="407" s="29">
      <c r="A407" s="24" t="n"/>
      <c r="B407" s="24" t="n"/>
      <c r="C407" s="24" t="n"/>
      <c r="D407" s="24" t="n"/>
      <c r="E407" s="24" t="n"/>
      <c r="F407" s="24" t="n"/>
      <c r="G407" s="24" t="n"/>
      <c r="H407" s="24" t="n"/>
      <c r="I407" s="24" t="n"/>
      <c r="J407" s="24" t="n"/>
      <c r="K407" s="24" t="n"/>
      <c r="L407" s="24" t="n"/>
      <c r="M407" s="24" t="n"/>
      <c r="N407" s="24" t="n"/>
      <c r="O407" s="24" t="n"/>
      <c r="P407" s="24" t="n"/>
      <c r="Q407" s="24" t="n"/>
      <c r="R407" s="24" t="n"/>
      <c r="S407" s="24" t="n"/>
      <c r="T407" s="24" t="n"/>
      <c r="U407" s="24" t="n"/>
      <c r="V407" s="24" t="n"/>
      <c r="W407" s="24" t="n"/>
      <c r="X407" s="24" t="n"/>
    </row>
    <row customHeight="1" ht="16.5" r="408" s="29">
      <c r="A408" s="24" t="n"/>
      <c r="B408" s="24" t="n"/>
      <c r="C408" s="24" t="n"/>
      <c r="D408" s="24" t="n"/>
      <c r="E408" s="24" t="n"/>
      <c r="F408" s="24" t="n"/>
      <c r="G408" s="24" t="n"/>
      <c r="H408" s="24" t="n"/>
      <c r="I408" s="24" t="n"/>
      <c r="J408" s="24" t="n"/>
      <c r="K408" s="24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</row>
    <row customHeight="1" ht="16.5" r="409" s="29">
      <c r="A409" s="24" t="n"/>
      <c r="B409" s="24" t="n"/>
      <c r="C409" s="24" t="n"/>
      <c r="D409" s="24" t="n"/>
      <c r="E409" s="24" t="n"/>
      <c r="F409" s="24" t="n"/>
      <c r="G409" s="24" t="n"/>
      <c r="H409" s="24" t="n"/>
      <c r="I409" s="24" t="n"/>
      <c r="J409" s="24" t="n"/>
      <c r="K409" s="24" t="n"/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</row>
    <row customHeight="1" ht="16.5" r="410" s="29">
      <c r="A410" s="24" t="n"/>
      <c r="B410" s="24" t="n"/>
      <c r="C410" s="24" t="n"/>
      <c r="D410" s="24" t="n"/>
      <c r="E410" s="24" t="n"/>
      <c r="F410" s="24" t="n"/>
      <c r="G410" s="24" t="n"/>
      <c r="H410" s="24" t="n"/>
      <c r="I410" s="24" t="n"/>
      <c r="J410" s="24" t="n"/>
      <c r="K410" s="24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</row>
    <row customHeight="1" ht="16.5" r="411" s="29">
      <c r="A411" s="24" t="n"/>
      <c r="B411" s="24" t="n"/>
      <c r="C411" s="24" t="n"/>
      <c r="D411" s="24" t="n"/>
      <c r="E411" s="24" t="n"/>
      <c r="F411" s="24" t="n"/>
      <c r="G411" s="24" t="n"/>
      <c r="H411" s="24" t="n"/>
      <c r="I411" s="24" t="n"/>
      <c r="J411" s="24" t="n"/>
      <c r="K411" s="24" t="n"/>
      <c r="L411" s="24" t="n"/>
      <c r="M411" s="24" t="n"/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</row>
    <row customHeight="1" ht="16.5" r="412" s="29">
      <c r="A412" s="24" t="n"/>
      <c r="B412" s="24" t="n"/>
      <c r="C412" s="24" t="n"/>
      <c r="D412" s="24" t="n"/>
      <c r="E412" s="24" t="n"/>
      <c r="F412" s="24" t="n"/>
      <c r="G412" s="24" t="n"/>
      <c r="H412" s="24" t="n"/>
      <c r="I412" s="24" t="n"/>
      <c r="J412" s="24" t="n"/>
      <c r="K412" s="24" t="n"/>
      <c r="L412" s="24" t="n"/>
      <c r="M412" s="24" t="n"/>
      <c r="N412" s="24" t="n"/>
      <c r="O412" s="24" t="n"/>
      <c r="P412" s="24" t="n"/>
      <c r="Q412" s="24" t="n"/>
      <c r="R412" s="24" t="n"/>
      <c r="S412" s="24" t="n"/>
      <c r="T412" s="24" t="n"/>
      <c r="U412" s="24" t="n"/>
      <c r="V412" s="24" t="n"/>
      <c r="W412" s="24" t="n"/>
      <c r="X412" s="24" t="n"/>
    </row>
    <row customHeight="1" ht="16.5" r="413" s="29">
      <c r="A413" s="24" t="n"/>
      <c r="B413" s="24" t="n"/>
      <c r="C413" s="24" t="n"/>
      <c r="D413" s="24" t="n"/>
      <c r="E413" s="24" t="n"/>
      <c r="F413" s="24" t="n"/>
      <c r="G413" s="24" t="n"/>
      <c r="H413" s="24" t="n"/>
      <c r="I413" s="24" t="n"/>
      <c r="J413" s="24" t="n"/>
      <c r="K413" s="24" t="n"/>
      <c r="L413" s="24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</row>
    <row customHeight="1" ht="16.5" r="414" s="29">
      <c r="A414" s="24" t="n"/>
      <c r="B414" s="24" t="n"/>
      <c r="C414" s="24" t="n"/>
      <c r="D414" s="24" t="n"/>
      <c r="E414" s="24" t="n"/>
      <c r="F414" s="24" t="n"/>
      <c r="G414" s="2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</row>
    <row customHeight="1" ht="16.5" r="415" s="29">
      <c r="A415" s="24" t="n"/>
      <c r="B415" s="24" t="n"/>
      <c r="C415" s="24" t="n"/>
      <c r="D415" s="24" t="n"/>
      <c r="E415" s="24" t="n"/>
      <c r="F415" s="24" t="n"/>
      <c r="G415" s="24" t="n"/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</row>
    <row customHeight="1" ht="16.5" r="416" s="29">
      <c r="A416" s="24" t="n"/>
      <c r="B416" s="24" t="n"/>
      <c r="C416" s="24" t="n"/>
      <c r="D416" s="24" t="n"/>
      <c r="E416" s="24" t="n"/>
      <c r="F416" s="24" t="n"/>
      <c r="G416" s="2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</row>
    <row customHeight="1" ht="16.5" r="417" s="29">
      <c r="A417" s="24" t="n"/>
      <c r="B417" s="24" t="n"/>
      <c r="C417" s="24" t="n"/>
      <c r="D417" s="24" t="n"/>
      <c r="E417" s="24" t="n"/>
      <c r="F417" s="24" t="n"/>
      <c r="G417" s="24" t="n"/>
      <c r="H417" s="24" t="n"/>
      <c r="I417" s="24" t="n"/>
      <c r="J417" s="24" t="n"/>
      <c r="K417" s="24" t="n"/>
      <c r="L417" s="24" t="n"/>
      <c r="M417" s="24" t="n"/>
      <c r="N417" s="24" t="n"/>
      <c r="O417" s="24" t="n"/>
      <c r="P417" s="24" t="n"/>
      <c r="Q417" s="24" t="n"/>
      <c r="R417" s="24" t="n"/>
      <c r="S417" s="24" t="n"/>
      <c r="T417" s="24" t="n"/>
      <c r="U417" s="24" t="n"/>
      <c r="V417" s="24" t="n"/>
      <c r="W417" s="24" t="n"/>
      <c r="X417" s="24" t="n"/>
    </row>
    <row customHeight="1" ht="16.5" r="418" s="29">
      <c r="A418" s="24" t="n"/>
      <c r="B418" s="24" t="n"/>
      <c r="C418" s="24" t="n"/>
      <c r="D418" s="24" t="n"/>
      <c r="E418" s="24" t="n"/>
      <c r="F418" s="24" t="n"/>
      <c r="G418" s="24" t="n"/>
      <c r="H418" s="24" t="n"/>
      <c r="I418" s="24" t="n"/>
      <c r="J418" s="24" t="n"/>
      <c r="K418" s="24" t="n"/>
      <c r="L418" s="24" t="n"/>
      <c r="M418" s="24" t="n"/>
      <c r="N418" s="24" t="n"/>
      <c r="O418" s="24" t="n"/>
      <c r="P418" s="24" t="n"/>
      <c r="Q418" s="24" t="n"/>
      <c r="R418" s="24" t="n"/>
      <c r="S418" s="24" t="n"/>
      <c r="T418" s="24" t="n"/>
      <c r="U418" s="24" t="n"/>
      <c r="V418" s="24" t="n"/>
      <c r="W418" s="24" t="n"/>
      <c r="X418" s="24" t="n"/>
    </row>
    <row customHeight="1" ht="16.5" r="419" s="29">
      <c r="A419" s="24" t="n"/>
      <c r="B419" s="24" t="n"/>
      <c r="C419" s="24" t="n"/>
      <c r="D419" s="24" t="n"/>
      <c r="E419" s="24" t="n"/>
      <c r="F419" s="24" t="n"/>
      <c r="G419" s="24" t="n"/>
      <c r="H419" s="24" t="n"/>
      <c r="I419" s="24" t="n"/>
      <c r="J419" s="24" t="n"/>
      <c r="K419" s="24" t="n"/>
      <c r="L419" s="24" t="n"/>
      <c r="M419" s="24" t="n"/>
      <c r="N419" s="24" t="n"/>
      <c r="O419" s="24" t="n"/>
      <c r="P419" s="24" t="n"/>
      <c r="Q419" s="24" t="n"/>
      <c r="R419" s="24" t="n"/>
      <c r="S419" s="24" t="n"/>
      <c r="T419" s="24" t="n"/>
      <c r="U419" s="24" t="n"/>
      <c r="V419" s="24" t="n"/>
      <c r="W419" s="24" t="n"/>
      <c r="X419" s="24" t="n"/>
    </row>
    <row customHeight="1" ht="16.5" r="420" s="29">
      <c r="A420" s="24" t="n"/>
      <c r="B420" s="24" t="n"/>
      <c r="C420" s="24" t="n"/>
      <c r="D420" s="24" t="n"/>
      <c r="E420" s="24" t="n"/>
      <c r="F420" s="24" t="n"/>
      <c r="G420" s="24" t="n"/>
      <c r="H420" s="24" t="n"/>
      <c r="I420" s="24" t="n"/>
      <c r="J420" s="24" t="n"/>
      <c r="K420" s="24" t="n"/>
      <c r="L420" s="24" t="n"/>
      <c r="M420" s="24" t="n"/>
      <c r="N420" s="24" t="n"/>
      <c r="O420" s="24" t="n"/>
      <c r="P420" s="24" t="n"/>
      <c r="Q420" s="24" t="n"/>
      <c r="R420" s="24" t="n"/>
      <c r="S420" s="24" t="n"/>
      <c r="T420" s="24" t="n"/>
      <c r="U420" s="24" t="n"/>
      <c r="V420" s="24" t="n"/>
      <c r="W420" s="24" t="n"/>
      <c r="X420" s="24" t="n"/>
    </row>
    <row customHeight="1" ht="16.5" r="421" s="29">
      <c r="A421" s="24" t="n"/>
      <c r="B421" s="24" t="n"/>
      <c r="C421" s="24" t="n"/>
      <c r="D421" s="24" t="n"/>
      <c r="E421" s="24" t="n"/>
      <c r="F421" s="24" t="n"/>
      <c r="G421" s="24" t="n"/>
      <c r="H421" s="24" t="n"/>
      <c r="I421" s="24" t="n"/>
      <c r="J421" s="24" t="n"/>
      <c r="K421" s="24" t="n"/>
      <c r="L421" s="24" t="n"/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</row>
    <row customHeight="1" ht="16.5" r="422" s="29">
      <c r="A422" s="24" t="n"/>
      <c r="B422" s="24" t="n"/>
      <c r="C422" s="24" t="n"/>
      <c r="D422" s="24" t="n"/>
      <c r="E422" s="24" t="n"/>
      <c r="F422" s="24" t="n"/>
      <c r="G422" s="24" t="n"/>
      <c r="H422" s="24" t="n"/>
      <c r="I422" s="24" t="n"/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</row>
    <row customHeight="1" ht="16.5" r="423" s="29">
      <c r="A423" s="24" t="n"/>
      <c r="B423" s="24" t="n"/>
      <c r="C423" s="24" t="n"/>
      <c r="D423" s="24" t="n"/>
      <c r="E423" s="24" t="n"/>
      <c r="F423" s="24" t="n"/>
      <c r="G423" s="24" t="n"/>
      <c r="H423" s="24" t="n"/>
      <c r="I423" s="24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</row>
    <row customHeight="1" ht="16.5" r="424" s="29">
      <c r="A424" s="24" t="n"/>
      <c r="B424" s="24" t="n"/>
      <c r="C424" s="24" t="n"/>
      <c r="D424" s="24" t="n"/>
      <c r="E424" s="24" t="n"/>
      <c r="F424" s="24" t="n"/>
      <c r="G424" s="24" t="n"/>
      <c r="H424" s="24" t="n"/>
      <c r="I424" s="24" t="n"/>
      <c r="J424" s="24" t="n"/>
      <c r="K424" s="24" t="n"/>
      <c r="L424" s="24" t="n"/>
      <c r="M424" s="24" t="n"/>
      <c r="N424" s="24" t="n"/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/>
    </row>
    <row customHeight="1" ht="16.5" r="425" s="29">
      <c r="A425" s="24" t="n"/>
      <c r="B425" s="24" t="n"/>
      <c r="C425" s="24" t="n"/>
      <c r="D425" s="24" t="n"/>
      <c r="E425" s="24" t="n"/>
      <c r="F425" s="24" t="n"/>
      <c r="G425" s="24" t="n"/>
      <c r="H425" s="24" t="n"/>
      <c r="I425" s="24" t="n"/>
      <c r="J425" s="24" t="n"/>
      <c r="K425" s="24" t="n"/>
      <c r="L425" s="24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4" t="n"/>
      <c r="V425" s="24" t="n"/>
      <c r="W425" s="24" t="n"/>
      <c r="X425" s="24" t="n"/>
    </row>
    <row customHeight="1" ht="16.5" r="426" s="29">
      <c r="A426" s="24" t="n"/>
      <c r="B426" s="24" t="n"/>
      <c r="C426" s="24" t="n"/>
      <c r="D426" s="24" t="n"/>
      <c r="E426" s="24" t="n"/>
      <c r="F426" s="24" t="n"/>
      <c r="G426" s="24" t="n"/>
      <c r="H426" s="24" t="n"/>
      <c r="I426" s="24" t="n"/>
      <c r="J426" s="24" t="n"/>
      <c r="K426" s="24" t="n"/>
      <c r="L426" s="24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4" t="n"/>
      <c r="X426" s="24" t="n"/>
    </row>
    <row customHeight="1" ht="16.5" r="427" s="29">
      <c r="A427" s="24" t="n"/>
      <c r="B427" s="24" t="n"/>
      <c r="C427" s="24" t="n"/>
      <c r="D427" s="24" t="n"/>
      <c r="E427" s="24" t="n"/>
      <c r="F427" s="24" t="n"/>
      <c r="G427" s="24" t="n"/>
      <c r="H427" s="24" t="n"/>
      <c r="I427" s="24" t="n"/>
      <c r="J427" s="24" t="n"/>
      <c r="K427" s="24" t="n"/>
      <c r="L427" s="24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</row>
    <row customHeight="1" ht="16.5" r="428" s="29">
      <c r="A428" s="24" t="n"/>
      <c r="B428" s="24" t="n"/>
      <c r="C428" s="24" t="n"/>
      <c r="D428" s="24" t="n"/>
      <c r="E428" s="24" t="n"/>
      <c r="F428" s="24" t="n"/>
      <c r="G428" s="24" t="n"/>
      <c r="H428" s="24" t="n"/>
      <c r="I428" s="24" t="n"/>
      <c r="J428" s="24" t="n"/>
      <c r="K428" s="24" t="n"/>
      <c r="L428" s="24" t="n"/>
      <c r="M428" s="24" t="n"/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</row>
    <row customHeight="1" ht="16.5" r="429" s="29">
      <c r="A429" s="24" t="n"/>
      <c r="B429" s="24" t="n"/>
      <c r="C429" s="24" t="n"/>
      <c r="D429" s="24" t="n"/>
      <c r="E429" s="24" t="n"/>
      <c r="F429" s="24" t="n"/>
      <c r="G429" s="24" t="n"/>
      <c r="H429" s="24" t="n"/>
      <c r="I429" s="24" t="n"/>
      <c r="J429" s="24" t="n"/>
      <c r="K429" s="24" t="n"/>
      <c r="L429" s="24" t="n"/>
      <c r="M429" s="24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</row>
    <row customHeight="1" ht="16.5" r="430" s="29">
      <c r="A430" s="24" t="n"/>
      <c r="B430" s="24" t="n"/>
      <c r="C430" s="24" t="n"/>
      <c r="D430" s="24" t="n"/>
      <c r="E430" s="24" t="n"/>
      <c r="F430" s="24" t="n"/>
      <c r="G430" s="24" t="n"/>
      <c r="H430" s="24" t="n"/>
      <c r="I430" s="24" t="n"/>
      <c r="J430" s="24" t="n"/>
      <c r="K430" s="24" t="n"/>
      <c r="L430" s="24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</row>
    <row customHeight="1" ht="16.5" r="431" s="29">
      <c r="A431" s="24" t="n"/>
      <c r="B431" s="24" t="n"/>
      <c r="C431" s="24" t="n"/>
      <c r="D431" s="24" t="n"/>
      <c r="E431" s="24" t="n"/>
      <c r="F431" s="24" t="n"/>
      <c r="G431" s="24" t="n"/>
      <c r="H431" s="24" t="n"/>
      <c r="I431" s="24" t="n"/>
      <c r="J431" s="24" t="n"/>
      <c r="K431" s="24" t="n"/>
      <c r="L431" s="24" t="n"/>
      <c r="M431" s="24" t="n"/>
      <c r="N431" s="24" t="n"/>
      <c r="O431" s="24" t="n"/>
      <c r="P431" s="24" t="n"/>
      <c r="Q431" s="24" t="n"/>
      <c r="R431" s="24" t="n"/>
      <c r="S431" s="24" t="n"/>
      <c r="T431" s="24" t="n"/>
      <c r="U431" s="24" t="n"/>
      <c r="V431" s="24" t="n"/>
      <c r="W431" s="24" t="n"/>
      <c r="X431" s="24" t="n"/>
    </row>
    <row customHeight="1" ht="16.5" r="432" s="29">
      <c r="A432" s="24" t="n"/>
      <c r="B432" s="24" t="n"/>
      <c r="C432" s="24" t="n"/>
      <c r="D432" s="24" t="n"/>
      <c r="E432" s="24" t="n"/>
      <c r="F432" s="24" t="n"/>
      <c r="G432" s="24" t="n"/>
      <c r="H432" s="24" t="n"/>
      <c r="I432" s="24" t="n"/>
      <c r="J432" s="24" t="n"/>
      <c r="K432" s="24" t="n"/>
      <c r="L432" s="24" t="n"/>
      <c r="M432" s="24" t="n"/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</row>
    <row customHeight="1" ht="16.5" r="433" s="29">
      <c r="A433" s="24" t="n"/>
      <c r="B433" s="24" t="n"/>
      <c r="C433" s="24" t="n"/>
      <c r="D433" s="24" t="n"/>
      <c r="E433" s="24" t="n"/>
      <c r="F433" s="24" t="n"/>
      <c r="G433" s="2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</row>
    <row customHeight="1" ht="16.5" r="434" s="29">
      <c r="A434" s="24" t="n"/>
      <c r="B434" s="24" t="n"/>
      <c r="C434" s="24" t="n"/>
      <c r="D434" s="24" t="n"/>
      <c r="E434" s="24" t="n"/>
      <c r="F434" s="24" t="n"/>
      <c r="G434" s="24" t="n"/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</row>
    <row customHeight="1" ht="16.5" r="435" s="29">
      <c r="A435" s="24" t="n"/>
      <c r="B435" s="24" t="n"/>
      <c r="C435" s="24" t="n"/>
      <c r="D435" s="24" t="n"/>
      <c r="E435" s="24" t="n"/>
      <c r="F435" s="24" t="n"/>
      <c r="G435" s="2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</row>
    <row customHeight="1" ht="16.5" r="436" s="29">
      <c r="A436" s="24" t="n"/>
      <c r="B436" s="24" t="n"/>
      <c r="C436" s="24" t="n"/>
      <c r="D436" s="24" t="n"/>
      <c r="E436" s="24" t="n"/>
      <c r="F436" s="24" t="n"/>
      <c r="G436" s="24" t="n"/>
      <c r="H436" s="24" t="n"/>
      <c r="I436" s="24" t="n"/>
      <c r="J436" s="24" t="n"/>
      <c r="K436" s="24" t="n"/>
      <c r="L436" s="24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</row>
    <row customHeight="1" ht="16.5" r="437" s="29">
      <c r="A437" s="24" t="n"/>
      <c r="B437" s="24" t="n"/>
      <c r="C437" s="24" t="n"/>
      <c r="D437" s="24" t="n"/>
      <c r="E437" s="24" t="n"/>
      <c r="F437" s="24" t="n"/>
      <c r="G437" s="24" t="n"/>
      <c r="H437" s="24" t="n"/>
      <c r="I437" s="24" t="n"/>
      <c r="J437" s="24" t="n"/>
      <c r="K437" s="24" t="n"/>
      <c r="L437" s="24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</row>
    <row customHeight="1" ht="16.5" r="438" s="29">
      <c r="A438" s="24" t="n"/>
      <c r="B438" s="24" t="n"/>
      <c r="C438" s="24" t="n"/>
      <c r="D438" s="24" t="n"/>
      <c r="E438" s="24" t="n"/>
      <c r="F438" s="24" t="n"/>
      <c r="G438" s="24" t="n"/>
      <c r="H438" s="24" t="n"/>
      <c r="I438" s="24" t="n"/>
      <c r="J438" s="24" t="n"/>
      <c r="K438" s="24" t="n"/>
      <c r="L438" s="24" t="n"/>
      <c r="M438" s="24" t="n"/>
      <c r="N438" s="24" t="n"/>
      <c r="O438" s="24" t="n"/>
      <c r="P438" s="24" t="n"/>
      <c r="Q438" s="24" t="n"/>
      <c r="R438" s="24" t="n"/>
      <c r="S438" s="24" t="n"/>
      <c r="T438" s="24" t="n"/>
      <c r="U438" s="24" t="n"/>
      <c r="V438" s="24" t="n"/>
      <c r="W438" s="24" t="n"/>
      <c r="X438" s="24" t="n"/>
    </row>
    <row customHeight="1" ht="16.5" r="439" s="29">
      <c r="A439" s="24" t="n"/>
      <c r="B439" s="24" t="n"/>
      <c r="C439" s="24" t="n"/>
      <c r="D439" s="24" t="n"/>
      <c r="E439" s="24" t="n"/>
      <c r="F439" s="24" t="n"/>
      <c r="G439" s="24" t="n"/>
      <c r="H439" s="24" t="n"/>
      <c r="I439" s="24" t="n"/>
      <c r="J439" s="24" t="n"/>
      <c r="K439" s="24" t="n"/>
      <c r="L439" s="24" t="n"/>
      <c r="M439" s="24" t="n"/>
      <c r="N439" s="24" t="n"/>
      <c r="O439" s="24" t="n"/>
      <c r="P439" s="24" t="n"/>
      <c r="Q439" s="24" t="n"/>
      <c r="R439" s="24" t="n"/>
      <c r="S439" s="24" t="n"/>
      <c r="T439" s="24" t="n"/>
      <c r="U439" s="24" t="n"/>
      <c r="V439" s="24" t="n"/>
      <c r="W439" s="24" t="n"/>
      <c r="X439" s="24" t="n"/>
    </row>
    <row customHeight="1" ht="16.5" r="440" s="29">
      <c r="A440" s="24" t="n"/>
      <c r="B440" s="24" t="n"/>
      <c r="C440" s="24" t="n"/>
      <c r="D440" s="24" t="n"/>
      <c r="E440" s="24" t="n"/>
      <c r="F440" s="24" t="n"/>
      <c r="G440" s="24" t="n"/>
      <c r="H440" s="24" t="n"/>
      <c r="I440" s="24" t="n"/>
      <c r="J440" s="24" t="n"/>
      <c r="K440" s="24" t="n"/>
      <c r="L440" s="24" t="n"/>
      <c r="M440" s="24" t="n"/>
      <c r="N440" s="24" t="n"/>
      <c r="O440" s="24" t="n"/>
      <c r="P440" s="24" t="n"/>
      <c r="Q440" s="24" t="n"/>
      <c r="R440" s="24" t="n"/>
      <c r="S440" s="24" t="n"/>
      <c r="T440" s="24" t="n"/>
      <c r="U440" s="24" t="n"/>
      <c r="V440" s="24" t="n"/>
      <c r="W440" s="24" t="n"/>
      <c r="X440" s="24" t="n"/>
    </row>
    <row customHeight="1" ht="16.5" r="441" s="29">
      <c r="A441" s="24" t="n"/>
      <c r="B441" s="24" t="n"/>
      <c r="C441" s="24" t="n"/>
      <c r="D441" s="24" t="n"/>
      <c r="E441" s="24" t="n"/>
      <c r="F441" s="24" t="n"/>
      <c r="G441" s="24" t="n"/>
      <c r="H441" s="24" t="n"/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</row>
    <row customHeight="1" ht="16.5" r="442" s="29">
      <c r="A442" s="24" t="n"/>
      <c r="B442" s="24" t="n"/>
      <c r="C442" s="24" t="n"/>
      <c r="D442" s="24" t="n"/>
      <c r="E442" s="24" t="n"/>
      <c r="F442" s="24" t="n"/>
      <c r="G442" s="24" t="n"/>
      <c r="H442" s="24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</row>
    <row customHeight="1" ht="16.5" r="443" s="29">
      <c r="A443" s="24" t="n"/>
      <c r="B443" s="24" t="n"/>
      <c r="C443" s="24" t="n"/>
      <c r="D443" s="24" t="n"/>
      <c r="E443" s="24" t="n"/>
      <c r="F443" s="24" t="n"/>
      <c r="G443" s="24" t="n"/>
      <c r="H443" s="24" t="n"/>
      <c r="I443" s="24" t="n"/>
      <c r="J443" s="24" t="n"/>
      <c r="K443" s="24" t="n"/>
      <c r="L443" s="24" t="n"/>
      <c r="M443" s="24" t="n"/>
      <c r="N443" s="24" t="n"/>
      <c r="O443" s="24" t="n"/>
      <c r="P443" s="24" t="n"/>
      <c r="Q443" s="24" t="n"/>
      <c r="R443" s="24" t="n"/>
      <c r="S443" s="24" t="n"/>
      <c r="T443" s="24" t="n"/>
      <c r="U443" s="24" t="n"/>
      <c r="V443" s="24" t="n"/>
      <c r="W443" s="24" t="n"/>
      <c r="X443" s="24" t="n"/>
    </row>
    <row customHeight="1" ht="16.5" r="444" s="29">
      <c r="A444" s="24" t="n"/>
      <c r="B444" s="24" t="n"/>
      <c r="C444" s="24" t="n"/>
      <c r="D444" s="24" t="n"/>
      <c r="E444" s="24" t="n"/>
      <c r="F444" s="24" t="n"/>
      <c r="G444" s="24" t="n"/>
      <c r="H444" s="24" t="n"/>
      <c r="I444" s="24" t="n"/>
      <c r="J444" s="24" t="n"/>
      <c r="K444" s="24" t="n"/>
      <c r="L444" s="24" t="n"/>
      <c r="M444" s="24" t="n"/>
      <c r="N444" s="24" t="n"/>
      <c r="O444" s="24" t="n"/>
      <c r="P444" s="24" t="n"/>
      <c r="Q444" s="24" t="n"/>
      <c r="R444" s="24" t="n"/>
      <c r="S444" s="24" t="n"/>
      <c r="T444" s="24" t="n"/>
      <c r="U444" s="24" t="n"/>
      <c r="V444" s="24" t="n"/>
      <c r="W444" s="24" t="n"/>
      <c r="X444" s="24" t="n"/>
    </row>
    <row customHeight="1" ht="16.5" r="445" s="29">
      <c r="A445" s="24" t="n"/>
      <c r="B445" s="24" t="n"/>
      <c r="C445" s="24" t="n"/>
      <c r="D445" s="24" t="n"/>
      <c r="E445" s="24" t="n"/>
      <c r="F445" s="24" t="n"/>
      <c r="G445" s="24" t="n"/>
      <c r="H445" s="24" t="n"/>
      <c r="I445" s="24" t="n"/>
      <c r="J445" s="24" t="n"/>
      <c r="K445" s="24" t="n"/>
      <c r="L445" s="24" t="n"/>
      <c r="M445" s="24" t="n"/>
      <c r="N445" s="24" t="n"/>
      <c r="O445" s="24" t="n"/>
      <c r="P445" s="24" t="n"/>
      <c r="Q445" s="24" t="n"/>
      <c r="R445" s="24" t="n"/>
      <c r="S445" s="24" t="n"/>
      <c r="T445" s="24" t="n"/>
      <c r="U445" s="24" t="n"/>
      <c r="V445" s="24" t="n"/>
      <c r="W445" s="24" t="n"/>
      <c r="X445" s="24" t="n"/>
    </row>
    <row customHeight="1" ht="16.5" r="446" s="29">
      <c r="A446" s="24" t="n"/>
      <c r="B446" s="24" t="n"/>
      <c r="C446" s="24" t="n"/>
      <c r="D446" s="24" t="n"/>
      <c r="E446" s="24" t="n"/>
      <c r="F446" s="24" t="n"/>
      <c r="G446" s="24" t="n"/>
      <c r="H446" s="24" t="n"/>
      <c r="I446" s="24" t="n"/>
      <c r="J446" s="24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</row>
    <row customHeight="1" ht="16.5" r="447" s="29">
      <c r="A447" s="24" t="n"/>
      <c r="B447" s="24" t="n"/>
      <c r="C447" s="24" t="n"/>
      <c r="D447" s="24" t="n"/>
      <c r="E447" s="24" t="n"/>
      <c r="F447" s="24" t="n"/>
      <c r="G447" s="24" t="n"/>
      <c r="H447" s="24" t="n"/>
      <c r="I447" s="24" t="n"/>
      <c r="J447" s="24" t="n"/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</row>
    <row customHeight="1" ht="16.5" r="448" s="29">
      <c r="A448" s="24" t="n"/>
      <c r="B448" s="24" t="n"/>
      <c r="C448" s="24" t="n"/>
      <c r="D448" s="24" t="n"/>
      <c r="E448" s="24" t="n"/>
      <c r="F448" s="24" t="n"/>
      <c r="G448" s="24" t="n"/>
      <c r="H448" s="24" t="n"/>
      <c r="I448" s="24" t="n"/>
      <c r="J448" s="24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</row>
    <row customHeight="1" ht="16.5" r="449" s="29">
      <c r="A449" s="24" t="n"/>
      <c r="B449" s="24" t="n"/>
      <c r="C449" s="24" t="n"/>
      <c r="D449" s="24" t="n"/>
      <c r="E449" s="24" t="n"/>
      <c r="F449" s="24" t="n"/>
      <c r="G449" s="24" t="n"/>
      <c r="H449" s="24" t="n"/>
      <c r="I449" s="24" t="n"/>
      <c r="J449" s="24" t="n"/>
      <c r="K449" s="24" t="n"/>
      <c r="L449" s="24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/>
      <c r="X449" s="24" t="n"/>
    </row>
    <row customHeight="1" ht="16.5" r="450" s="29">
      <c r="A450" s="24" t="n"/>
      <c r="B450" s="24" t="n"/>
      <c r="C450" s="24" t="n"/>
      <c r="D450" s="24" t="n"/>
      <c r="E450" s="24" t="n"/>
      <c r="F450" s="24" t="n"/>
      <c r="G450" s="24" t="n"/>
      <c r="H450" s="24" t="n"/>
      <c r="I450" s="24" t="n"/>
      <c r="J450" s="24" t="n"/>
      <c r="K450" s="24" t="n"/>
      <c r="L450" s="24" t="n"/>
      <c r="M450" s="24" t="n"/>
      <c r="N450" s="24" t="n"/>
      <c r="O450" s="24" t="n"/>
      <c r="P450" s="24" t="n"/>
      <c r="Q450" s="24" t="n"/>
      <c r="R450" s="24" t="n"/>
      <c r="S450" s="24" t="n"/>
      <c r="T450" s="24" t="n"/>
      <c r="U450" s="24" t="n"/>
      <c r="V450" s="24" t="n"/>
      <c r="W450" s="24" t="n"/>
      <c r="X450" s="24" t="n"/>
    </row>
    <row customHeight="1" ht="16.5" r="451" s="29">
      <c r="A451" s="24" t="n"/>
      <c r="B451" s="24" t="n"/>
      <c r="C451" s="24" t="n"/>
      <c r="D451" s="24" t="n"/>
      <c r="E451" s="24" t="n"/>
      <c r="F451" s="24" t="n"/>
      <c r="G451" s="24" t="n"/>
      <c r="H451" s="24" t="n"/>
      <c r="I451" s="24" t="n"/>
      <c r="J451" s="24" t="n"/>
      <c r="K451" s="24" t="n"/>
      <c r="L451" s="24" t="n"/>
      <c r="M451" s="24" t="n"/>
      <c r="N451" s="24" t="n"/>
      <c r="O451" s="24" t="n"/>
      <c r="P451" s="24" t="n"/>
      <c r="Q451" s="24" t="n"/>
      <c r="R451" s="24" t="n"/>
      <c r="S451" s="24" t="n"/>
      <c r="T451" s="24" t="n"/>
      <c r="U451" s="24" t="n"/>
      <c r="V451" s="24" t="n"/>
      <c r="W451" s="24" t="n"/>
      <c r="X451" s="24" t="n"/>
    </row>
    <row customHeight="1" ht="16.5" r="452" s="29">
      <c r="A452" s="24" t="n"/>
      <c r="B452" s="24" t="n"/>
      <c r="C452" s="24" t="n"/>
      <c r="D452" s="24" t="n"/>
      <c r="E452" s="24" t="n"/>
      <c r="F452" s="24" t="n"/>
      <c r="G452" s="2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</row>
    <row customHeight="1" ht="16.5" r="453" s="29">
      <c r="A453" s="24" t="n"/>
      <c r="B453" s="24" t="n"/>
      <c r="C453" s="24" t="n"/>
      <c r="D453" s="24" t="n"/>
      <c r="E453" s="24" t="n"/>
      <c r="F453" s="24" t="n"/>
      <c r="G453" s="24" t="n"/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</row>
    <row customHeight="1" ht="16.5" r="454" s="29">
      <c r="A454" s="24" t="n"/>
      <c r="B454" s="24" t="n"/>
      <c r="C454" s="24" t="n"/>
      <c r="D454" s="24" t="n"/>
      <c r="E454" s="24" t="n"/>
      <c r="F454" s="24" t="n"/>
      <c r="G454" s="2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</row>
    <row customHeight="1" ht="16.5" r="455" s="29">
      <c r="A455" s="24" t="n"/>
      <c r="B455" s="24" t="n"/>
      <c r="C455" s="24" t="n"/>
      <c r="D455" s="24" t="n"/>
      <c r="E455" s="24" t="n"/>
      <c r="F455" s="24" t="n"/>
      <c r="G455" s="24" t="n"/>
      <c r="H455" s="24" t="n"/>
      <c r="I455" s="24" t="n"/>
      <c r="J455" s="24" t="n"/>
      <c r="K455" s="24" t="n"/>
      <c r="L455" s="24" t="n"/>
      <c r="M455" s="24" t="n"/>
      <c r="N455" s="24" t="n"/>
      <c r="O455" s="24" t="n"/>
      <c r="P455" s="24" t="n"/>
      <c r="Q455" s="24" t="n"/>
      <c r="R455" s="24" t="n"/>
      <c r="S455" s="24" t="n"/>
      <c r="T455" s="24" t="n"/>
      <c r="U455" s="24" t="n"/>
      <c r="V455" s="24" t="n"/>
      <c r="W455" s="24" t="n"/>
      <c r="X455" s="24" t="n"/>
    </row>
    <row customHeight="1" ht="16.5" r="456" s="29">
      <c r="A456" s="24" t="n"/>
      <c r="B456" s="24" t="n"/>
      <c r="C456" s="24" t="n"/>
      <c r="D456" s="24" t="n"/>
      <c r="E456" s="24" t="n"/>
      <c r="F456" s="24" t="n"/>
      <c r="G456" s="24" t="n"/>
      <c r="H456" s="24" t="n"/>
      <c r="I456" s="24" t="n"/>
      <c r="J456" s="24" t="n"/>
      <c r="K456" s="24" t="n"/>
      <c r="L456" s="24" t="n"/>
      <c r="M456" s="24" t="n"/>
      <c r="N456" s="24" t="n"/>
      <c r="O456" s="24" t="n"/>
      <c r="P456" s="24" t="n"/>
      <c r="Q456" s="24" t="n"/>
      <c r="R456" s="24" t="n"/>
      <c r="S456" s="24" t="n"/>
      <c r="T456" s="24" t="n"/>
      <c r="U456" s="24" t="n"/>
      <c r="V456" s="24" t="n"/>
      <c r="W456" s="24" t="n"/>
      <c r="X456" s="24" t="n"/>
    </row>
    <row customHeight="1" ht="16.5" r="457" s="29">
      <c r="A457" s="24" t="n"/>
      <c r="B457" s="24" t="n"/>
      <c r="C457" s="24" t="n"/>
      <c r="D457" s="24" t="n"/>
      <c r="E457" s="24" t="n"/>
      <c r="F457" s="24" t="n"/>
      <c r="G457" s="24" t="n"/>
      <c r="H457" s="24" t="n"/>
      <c r="I457" s="24" t="n"/>
      <c r="J457" s="24" t="n"/>
      <c r="K457" s="24" t="n"/>
      <c r="L457" s="24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</row>
    <row customHeight="1" ht="16.5" r="458" s="29">
      <c r="A458" s="24" t="n"/>
      <c r="B458" s="24" t="n"/>
      <c r="C458" s="24" t="n"/>
      <c r="D458" s="24" t="n"/>
      <c r="E458" s="24" t="n"/>
      <c r="F458" s="24" t="n"/>
      <c r="G458" s="24" t="n"/>
      <c r="H458" s="24" t="n"/>
      <c r="I458" s="24" t="n"/>
      <c r="J458" s="24" t="n"/>
      <c r="K458" s="24" t="n"/>
      <c r="L458" s="24" t="n"/>
      <c r="M458" s="24" t="n"/>
      <c r="N458" s="24" t="n"/>
      <c r="O458" s="24" t="n"/>
      <c r="P458" s="24" t="n"/>
      <c r="Q458" s="24" t="n"/>
      <c r="R458" s="24" t="n"/>
      <c r="S458" s="24" t="n"/>
      <c r="T458" s="24" t="n"/>
      <c r="U458" s="24" t="n"/>
      <c r="V458" s="24" t="n"/>
      <c r="W458" s="24" t="n"/>
      <c r="X458" s="24" t="n"/>
    </row>
    <row customHeight="1" ht="16.5" r="459" s="29">
      <c r="A459" s="24" t="n"/>
      <c r="B459" s="24" t="n"/>
      <c r="C459" s="24" t="n"/>
      <c r="D459" s="24" t="n"/>
      <c r="E459" s="24" t="n"/>
      <c r="F459" s="24" t="n"/>
      <c r="G459" s="24" t="n"/>
      <c r="H459" s="24" t="n"/>
      <c r="I459" s="24" t="n"/>
      <c r="J459" s="24" t="n"/>
      <c r="K459" s="24" t="n"/>
      <c r="L459" s="24" t="n"/>
      <c r="M459" s="24" t="n"/>
      <c r="N459" s="24" t="n"/>
      <c r="O459" s="24" t="n"/>
      <c r="P459" s="24" t="n"/>
      <c r="Q459" s="24" t="n"/>
      <c r="R459" s="24" t="n"/>
      <c r="S459" s="24" t="n"/>
      <c r="T459" s="24" t="n"/>
      <c r="U459" s="24" t="n"/>
      <c r="V459" s="24" t="n"/>
      <c r="W459" s="24" t="n"/>
      <c r="X459" s="24" t="n"/>
    </row>
    <row customHeight="1" ht="16.5" r="460" s="29">
      <c r="A460" s="24" t="n"/>
      <c r="B460" s="24" t="n"/>
      <c r="C460" s="24" t="n"/>
      <c r="D460" s="24" t="n"/>
      <c r="E460" s="24" t="n"/>
      <c r="F460" s="24" t="n"/>
      <c r="G460" s="24" t="n"/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</row>
    <row customHeight="1" ht="16.5" r="461" s="29">
      <c r="A461" s="24" t="n"/>
      <c r="B461" s="24" t="n"/>
      <c r="C461" s="24" t="n"/>
      <c r="D461" s="24" t="n"/>
      <c r="E461" s="24" t="n"/>
      <c r="F461" s="24" t="n"/>
      <c r="G461" s="2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</row>
    <row customHeight="1" ht="16.5" r="462" s="29">
      <c r="A462" s="24" t="n"/>
      <c r="B462" s="24" t="n"/>
      <c r="C462" s="24" t="n"/>
      <c r="D462" s="24" t="n"/>
      <c r="E462" s="24" t="n"/>
      <c r="F462" s="24" t="n"/>
      <c r="G462" s="24" t="n"/>
      <c r="H462" s="24" t="n"/>
      <c r="I462" s="24" t="n"/>
      <c r="J462" s="24" t="n"/>
      <c r="K462" s="24" t="n"/>
      <c r="L462" s="24" t="n"/>
      <c r="M462" s="24" t="n"/>
      <c r="N462" s="24" t="n"/>
      <c r="O462" s="24" t="n"/>
      <c r="P462" s="24" t="n"/>
      <c r="Q462" s="24" t="n"/>
      <c r="R462" s="24" t="n"/>
      <c r="S462" s="24" t="n"/>
      <c r="T462" s="24" t="n"/>
      <c r="U462" s="24" t="n"/>
      <c r="V462" s="24" t="n"/>
      <c r="W462" s="24" t="n"/>
      <c r="X462" s="24" t="n"/>
    </row>
    <row customHeight="1" ht="16.5" r="463" s="29">
      <c r="A463" s="24" t="n"/>
      <c r="B463" s="24" t="n"/>
      <c r="C463" s="24" t="n"/>
      <c r="D463" s="24" t="n"/>
      <c r="E463" s="24" t="n"/>
      <c r="F463" s="24" t="n"/>
      <c r="G463" s="24" t="n"/>
      <c r="H463" s="24" t="n"/>
      <c r="I463" s="24" t="n"/>
      <c r="J463" s="24" t="n"/>
      <c r="K463" s="24" t="n"/>
      <c r="L463" s="24" t="n"/>
      <c r="M463" s="24" t="n"/>
      <c r="N463" s="24" t="n"/>
      <c r="O463" s="24" t="n"/>
      <c r="P463" s="24" t="n"/>
      <c r="Q463" s="24" t="n"/>
      <c r="R463" s="24" t="n"/>
      <c r="S463" s="24" t="n"/>
      <c r="T463" s="24" t="n"/>
      <c r="U463" s="24" t="n"/>
      <c r="V463" s="24" t="n"/>
      <c r="W463" s="24" t="n"/>
      <c r="X463" s="24" t="n"/>
    </row>
    <row customHeight="1" ht="16.5" r="464" s="29">
      <c r="A464" s="24" t="n"/>
      <c r="B464" s="24" t="n"/>
      <c r="C464" s="24" t="n"/>
      <c r="D464" s="24" t="n"/>
      <c r="E464" s="24" t="n"/>
      <c r="F464" s="24" t="n"/>
      <c r="G464" s="24" t="n"/>
      <c r="H464" s="24" t="n"/>
      <c r="I464" s="24" t="n"/>
      <c r="J464" s="24" t="n"/>
      <c r="K464" s="24" t="n"/>
      <c r="L464" s="24" t="n"/>
      <c r="M464" s="24" t="n"/>
      <c r="N464" s="24" t="n"/>
      <c r="O464" s="24" t="n"/>
      <c r="P464" s="24" t="n"/>
      <c r="Q464" s="24" t="n"/>
      <c r="R464" s="24" t="n"/>
      <c r="S464" s="24" t="n"/>
      <c r="T464" s="24" t="n"/>
      <c r="U464" s="24" t="n"/>
      <c r="V464" s="24" t="n"/>
      <c r="W464" s="24" t="n"/>
      <c r="X464" s="24" t="n"/>
    </row>
    <row customHeight="1" ht="16.5" r="465" s="29">
      <c r="A465" s="24" t="n"/>
      <c r="B465" s="24" t="n"/>
      <c r="C465" s="24" t="n"/>
      <c r="D465" s="24" t="n"/>
      <c r="E465" s="24" t="n"/>
      <c r="F465" s="24" t="n"/>
      <c r="G465" s="24" t="n"/>
      <c r="H465" s="24" t="n"/>
      <c r="I465" s="24" t="n"/>
      <c r="J465" s="24" t="n"/>
      <c r="K465" s="24" t="n"/>
      <c r="L465" s="24" t="n"/>
      <c r="M465" s="24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</row>
    <row customHeight="1" ht="16.5" r="466" s="29">
      <c r="A466" s="24" t="n"/>
      <c r="B466" s="24" t="n"/>
      <c r="C466" s="24" t="n"/>
      <c r="D466" s="24" t="n"/>
      <c r="E466" s="24" t="n"/>
      <c r="F466" s="24" t="n"/>
      <c r="G466" s="24" t="n"/>
      <c r="H466" s="24" t="n"/>
      <c r="I466" s="24" t="n"/>
      <c r="J466" s="24" t="n"/>
      <c r="K466" s="24" t="n"/>
      <c r="L466" s="24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</row>
    <row customHeight="1" ht="16.5" r="467" s="29">
      <c r="A467" s="24" t="n"/>
      <c r="B467" s="24" t="n"/>
      <c r="C467" s="24" t="n"/>
      <c r="D467" s="24" t="n"/>
      <c r="E467" s="24" t="n"/>
      <c r="F467" s="24" t="n"/>
      <c r="G467" s="24" t="n"/>
      <c r="H467" s="24" t="n"/>
      <c r="I467" s="24" t="n"/>
      <c r="J467" s="24" t="n"/>
      <c r="K467" s="24" t="n"/>
      <c r="L467" s="24" t="n"/>
      <c r="M467" s="24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</row>
    <row customHeight="1" ht="16.5" r="468" s="29">
      <c r="A468" s="24" t="n"/>
      <c r="B468" s="24" t="n"/>
      <c r="C468" s="24" t="n"/>
      <c r="D468" s="24" t="n"/>
      <c r="E468" s="24" t="n"/>
      <c r="F468" s="24" t="n"/>
      <c r="G468" s="24" t="n"/>
      <c r="H468" s="24" t="n"/>
      <c r="I468" s="24" t="n"/>
      <c r="J468" s="24" t="n"/>
      <c r="K468" s="24" t="n"/>
      <c r="L468" s="24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</row>
    <row customHeight="1" ht="16.5" r="469" s="29">
      <c r="A469" s="24" t="n"/>
      <c r="B469" s="24" t="n"/>
      <c r="C469" s="24" t="n"/>
      <c r="D469" s="24" t="n"/>
      <c r="E469" s="24" t="n"/>
      <c r="F469" s="24" t="n"/>
      <c r="G469" s="24" t="n"/>
      <c r="H469" s="24" t="n"/>
      <c r="I469" s="24" t="n"/>
      <c r="J469" s="24" t="n"/>
      <c r="K469" s="24" t="n"/>
      <c r="L469" s="24" t="n"/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</row>
    <row customHeight="1" ht="16.5" r="470" s="29">
      <c r="A470" s="24" t="n"/>
      <c r="B470" s="24" t="n"/>
      <c r="C470" s="24" t="n"/>
      <c r="D470" s="24" t="n"/>
      <c r="E470" s="24" t="n"/>
      <c r="F470" s="24" t="n"/>
      <c r="G470" s="24" t="n"/>
      <c r="H470" s="24" t="n"/>
      <c r="I470" s="24" t="n"/>
      <c r="J470" s="24" t="n"/>
      <c r="K470" s="24" t="n"/>
      <c r="L470" s="24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</row>
    <row customHeight="1" ht="16.5" r="471" s="29">
      <c r="A471" s="24" t="n"/>
      <c r="B471" s="24" t="n"/>
      <c r="C471" s="24" t="n"/>
      <c r="D471" s="24" t="n"/>
      <c r="E471" s="24" t="n"/>
      <c r="F471" s="24" t="n"/>
      <c r="G471" s="2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</row>
    <row customHeight="1" ht="16.5" r="472" s="29">
      <c r="A472" s="24" t="n"/>
      <c r="B472" s="24" t="n"/>
      <c r="C472" s="24" t="n"/>
      <c r="D472" s="24" t="n"/>
      <c r="E472" s="24" t="n"/>
      <c r="F472" s="24" t="n"/>
      <c r="G472" s="24" t="n"/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</row>
    <row customHeight="1" ht="16.5" r="473" s="29">
      <c r="A473" s="24" t="n"/>
      <c r="B473" s="24" t="n"/>
      <c r="C473" s="24" t="n"/>
      <c r="D473" s="24" t="n"/>
      <c r="E473" s="24" t="n"/>
      <c r="F473" s="24" t="n"/>
      <c r="G473" s="2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</row>
    <row customHeight="1" ht="16.5" r="474" s="29">
      <c r="A474" s="24" t="n"/>
      <c r="B474" s="24" t="n"/>
      <c r="C474" s="24" t="n"/>
      <c r="D474" s="24" t="n"/>
      <c r="E474" s="24" t="n"/>
      <c r="F474" s="24" t="n"/>
      <c r="G474" s="24" t="n"/>
      <c r="H474" s="24" t="n"/>
      <c r="I474" s="24" t="n"/>
      <c r="J474" s="24" t="n"/>
      <c r="K474" s="24" t="n"/>
      <c r="L474" s="24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</row>
    <row customHeight="1" ht="16.5" r="475" s="29">
      <c r="A475" s="24" t="n"/>
      <c r="B475" s="24" t="n"/>
      <c r="C475" s="24" t="n"/>
      <c r="D475" s="24" t="n"/>
      <c r="E475" s="24" t="n"/>
      <c r="F475" s="24" t="n"/>
      <c r="G475" s="24" t="n"/>
      <c r="H475" s="24" t="n"/>
      <c r="I475" s="24" t="n"/>
      <c r="J475" s="24" t="n"/>
      <c r="K475" s="24" t="n"/>
      <c r="L475" s="24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</row>
    <row customHeight="1" ht="16.5" r="476" s="29">
      <c r="A476" s="24" t="n"/>
      <c r="B476" s="24" t="n"/>
      <c r="C476" s="24" t="n"/>
      <c r="D476" s="24" t="n"/>
      <c r="E476" s="24" t="n"/>
      <c r="F476" s="24" t="n"/>
      <c r="G476" s="24" t="n"/>
      <c r="H476" s="24" t="n"/>
      <c r="I476" s="24" t="n"/>
      <c r="J476" s="24" t="n"/>
      <c r="K476" s="24" t="n"/>
      <c r="L476" s="24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</row>
    <row customHeight="1" ht="16.5" r="477" s="29">
      <c r="A477" s="24" t="n"/>
      <c r="B477" s="24" t="n"/>
      <c r="C477" s="24" t="n"/>
      <c r="D477" s="24" t="n"/>
      <c r="E477" s="24" t="n"/>
      <c r="F477" s="24" t="n"/>
      <c r="G477" s="24" t="n"/>
      <c r="H477" s="24" t="n"/>
      <c r="I477" s="24" t="n"/>
      <c r="J477" s="24" t="n"/>
      <c r="K477" s="24" t="n"/>
      <c r="L477" s="24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</row>
    <row customHeight="1" ht="16.5" r="478" s="29">
      <c r="A478" s="24" t="n"/>
      <c r="B478" s="24" t="n"/>
      <c r="C478" s="24" t="n"/>
      <c r="D478" s="24" t="n"/>
      <c r="E478" s="24" t="n"/>
      <c r="F478" s="24" t="n"/>
      <c r="G478" s="24" t="n"/>
      <c r="H478" s="24" t="n"/>
      <c r="I478" s="24" t="n"/>
      <c r="J478" s="24" t="n"/>
      <c r="K478" s="24" t="n"/>
      <c r="L478" s="24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</row>
    <row customHeight="1" ht="16.5" r="479" s="29">
      <c r="A479" s="24" t="n"/>
      <c r="B479" s="24" t="n"/>
      <c r="C479" s="24" t="n"/>
      <c r="D479" s="24" t="n"/>
      <c r="E479" s="24" t="n"/>
      <c r="F479" s="24" t="n"/>
      <c r="G479" s="24" t="n"/>
      <c r="H479" s="24" t="n"/>
      <c r="I479" s="24" t="n"/>
      <c r="J479" s="24" t="n"/>
      <c r="K479" s="24" t="n"/>
      <c r="L479" s="24" t="n"/>
      <c r="M479" s="24" t="n"/>
      <c r="N479" s="24" t="n"/>
      <c r="O479" s="24" t="n"/>
      <c r="P479" s="24" t="n"/>
      <c r="Q479" s="24" t="n"/>
      <c r="R479" s="24" t="n"/>
      <c r="S479" s="24" t="n"/>
      <c r="T479" s="24" t="n"/>
      <c r="U479" s="24" t="n"/>
      <c r="V479" s="24" t="n"/>
      <c r="W479" s="24" t="n"/>
      <c r="X479" s="24" t="n"/>
    </row>
    <row customHeight="1" ht="16.5" r="480" s="29">
      <c r="A480" s="24" t="n"/>
      <c r="B480" s="24" t="n"/>
      <c r="C480" s="24" t="n"/>
      <c r="D480" s="24" t="n"/>
      <c r="E480" s="24" t="n"/>
      <c r="F480" s="24" t="n"/>
      <c r="G480" s="24" t="n"/>
      <c r="H480" s="24" t="n"/>
      <c r="I480" s="24" t="n"/>
      <c r="J480" s="24" t="n"/>
      <c r="K480" s="24" t="n"/>
      <c r="L480" s="24" t="n"/>
      <c r="M480" s="24" t="n"/>
      <c r="N480" s="24" t="n"/>
      <c r="O480" s="24" t="n"/>
      <c r="P480" s="24" t="n"/>
      <c r="Q480" s="24" t="n"/>
      <c r="R480" s="24" t="n"/>
      <c r="S480" s="24" t="n"/>
      <c r="T480" s="24" t="n"/>
      <c r="U480" s="24" t="n"/>
      <c r="V480" s="24" t="n"/>
      <c r="W480" s="24" t="n"/>
      <c r="X480" s="24" t="n"/>
    </row>
    <row customHeight="1" ht="16.5" r="481" s="29">
      <c r="A481" s="24" t="n"/>
      <c r="B481" s="24" t="n"/>
      <c r="C481" s="24" t="n"/>
      <c r="D481" s="24" t="n"/>
      <c r="E481" s="24" t="n"/>
      <c r="F481" s="24" t="n"/>
      <c r="G481" s="24" t="n"/>
      <c r="H481" s="24" t="n"/>
      <c r="I481" s="24" t="n"/>
      <c r="J481" s="24" t="n"/>
      <c r="K481" s="24" t="n"/>
      <c r="L481" s="24" t="n"/>
      <c r="M481" s="24" t="n"/>
      <c r="N481" s="24" t="n"/>
      <c r="O481" s="24" t="n"/>
      <c r="P481" s="24" t="n"/>
      <c r="Q481" s="24" t="n"/>
      <c r="R481" s="24" t="n"/>
      <c r="S481" s="24" t="n"/>
      <c r="T481" s="24" t="n"/>
      <c r="U481" s="24" t="n"/>
      <c r="V481" s="24" t="n"/>
      <c r="W481" s="24" t="n"/>
      <c r="X481" s="24" t="n"/>
    </row>
    <row customHeight="1" ht="16.5" r="482" s="29">
      <c r="A482" s="24" t="n"/>
      <c r="B482" s="24" t="n"/>
      <c r="C482" s="24" t="n"/>
      <c r="D482" s="24" t="n"/>
      <c r="E482" s="24" t="n"/>
      <c r="F482" s="24" t="n"/>
      <c r="G482" s="24" t="n"/>
      <c r="H482" s="24" t="n"/>
      <c r="I482" s="24" t="n"/>
      <c r="J482" s="24" t="n"/>
      <c r="K482" s="24" t="n"/>
      <c r="L482" s="24" t="n"/>
      <c r="M482" s="24" t="n"/>
      <c r="N482" s="24" t="n"/>
      <c r="O482" s="24" t="n"/>
      <c r="P482" s="24" t="n"/>
      <c r="Q482" s="24" t="n"/>
      <c r="R482" s="24" t="n"/>
      <c r="S482" s="24" t="n"/>
      <c r="T482" s="24" t="n"/>
      <c r="U482" s="24" t="n"/>
      <c r="V482" s="24" t="n"/>
      <c r="W482" s="24" t="n"/>
      <c r="X482" s="24" t="n"/>
    </row>
    <row customHeight="1" ht="16.5" r="483" s="29">
      <c r="A483" s="24" t="n"/>
      <c r="B483" s="24" t="n"/>
      <c r="C483" s="24" t="n"/>
      <c r="D483" s="24" t="n"/>
      <c r="E483" s="24" t="n"/>
      <c r="F483" s="24" t="n"/>
      <c r="G483" s="24" t="n"/>
      <c r="H483" s="24" t="n"/>
      <c r="I483" s="24" t="n"/>
      <c r="J483" s="24" t="n"/>
      <c r="K483" s="24" t="n"/>
      <c r="L483" s="24" t="n"/>
      <c r="M483" s="24" t="n"/>
      <c r="N483" s="24" t="n"/>
      <c r="O483" s="24" t="n"/>
      <c r="P483" s="24" t="n"/>
      <c r="Q483" s="24" t="n"/>
      <c r="R483" s="24" t="n"/>
      <c r="S483" s="24" t="n"/>
      <c r="T483" s="24" t="n"/>
      <c r="U483" s="24" t="n"/>
      <c r="V483" s="24" t="n"/>
      <c r="W483" s="24" t="n"/>
      <c r="X483" s="24" t="n"/>
    </row>
    <row customHeight="1" ht="16.5" r="484" s="29">
      <c r="A484" s="24" t="n"/>
      <c r="B484" s="24" t="n"/>
      <c r="C484" s="24" t="n"/>
      <c r="D484" s="24" t="n"/>
      <c r="E484" s="24" t="n"/>
      <c r="F484" s="24" t="n"/>
      <c r="G484" s="24" t="n"/>
      <c r="H484" s="24" t="n"/>
      <c r="I484" s="24" t="n"/>
      <c r="J484" s="24" t="n"/>
      <c r="K484" s="24" t="n"/>
      <c r="L484" s="24" t="n"/>
      <c r="M484" s="24" t="n"/>
      <c r="N484" s="24" t="n"/>
      <c r="O484" s="24" t="n"/>
      <c r="P484" s="24" t="n"/>
      <c r="Q484" s="24" t="n"/>
      <c r="R484" s="24" t="n"/>
      <c r="S484" s="24" t="n"/>
      <c r="T484" s="24" t="n"/>
      <c r="U484" s="24" t="n"/>
      <c r="V484" s="24" t="n"/>
      <c r="W484" s="24" t="n"/>
      <c r="X484" s="24" t="n"/>
    </row>
    <row customHeight="1" ht="16.5" r="485" s="29">
      <c r="A485" s="24" t="n"/>
      <c r="B485" s="24" t="n"/>
      <c r="C485" s="24" t="n"/>
      <c r="D485" s="24" t="n"/>
      <c r="E485" s="24" t="n"/>
      <c r="F485" s="24" t="n"/>
      <c r="G485" s="24" t="n"/>
      <c r="H485" s="24" t="n"/>
      <c r="I485" s="24" t="n"/>
      <c r="J485" s="24" t="n"/>
      <c r="K485" s="24" t="n"/>
      <c r="L485" s="24" t="n"/>
      <c r="M485" s="24" t="n"/>
      <c r="N485" s="24" t="n"/>
      <c r="O485" s="24" t="n"/>
      <c r="P485" s="24" t="n"/>
      <c r="Q485" s="24" t="n"/>
      <c r="R485" s="24" t="n"/>
      <c r="S485" s="24" t="n"/>
      <c r="T485" s="24" t="n"/>
      <c r="U485" s="24" t="n"/>
      <c r="V485" s="24" t="n"/>
      <c r="W485" s="24" t="n"/>
      <c r="X485" s="24" t="n"/>
    </row>
    <row customHeight="1" ht="16.5" r="486" s="29">
      <c r="A486" s="24" t="n"/>
      <c r="B486" s="24" t="n"/>
      <c r="C486" s="24" t="n"/>
      <c r="D486" s="24" t="n"/>
      <c r="E486" s="24" t="n"/>
      <c r="F486" s="24" t="n"/>
      <c r="G486" s="24" t="n"/>
      <c r="H486" s="24" t="n"/>
      <c r="I486" s="24" t="n"/>
      <c r="J486" s="24" t="n"/>
      <c r="K486" s="24" t="n"/>
      <c r="L486" s="24" t="n"/>
      <c r="M486" s="24" t="n"/>
      <c r="N486" s="24" t="n"/>
      <c r="O486" s="24" t="n"/>
      <c r="P486" s="24" t="n"/>
      <c r="Q486" s="24" t="n"/>
      <c r="R486" s="24" t="n"/>
      <c r="S486" s="24" t="n"/>
      <c r="T486" s="24" t="n"/>
      <c r="U486" s="24" t="n"/>
      <c r="V486" s="24" t="n"/>
      <c r="W486" s="24" t="n"/>
      <c r="X486" s="24" t="n"/>
    </row>
    <row customHeight="1" ht="16.5" r="487" s="29">
      <c r="A487" s="24" t="n"/>
      <c r="B487" s="24" t="n"/>
      <c r="C487" s="24" t="n"/>
      <c r="D487" s="24" t="n"/>
      <c r="E487" s="24" t="n"/>
      <c r="F487" s="24" t="n"/>
      <c r="G487" s="24" t="n"/>
      <c r="H487" s="24" t="n"/>
      <c r="I487" s="24" t="n"/>
      <c r="J487" s="24" t="n"/>
      <c r="K487" s="24" t="n"/>
      <c r="L487" s="24" t="n"/>
      <c r="M487" s="24" t="n"/>
      <c r="N487" s="24" t="n"/>
      <c r="O487" s="24" t="n"/>
      <c r="P487" s="24" t="n"/>
      <c r="Q487" s="24" t="n"/>
      <c r="R487" s="24" t="n"/>
      <c r="S487" s="24" t="n"/>
      <c r="T487" s="24" t="n"/>
      <c r="U487" s="24" t="n"/>
      <c r="V487" s="24" t="n"/>
      <c r="W487" s="24" t="n"/>
      <c r="X487" s="24" t="n"/>
    </row>
    <row customHeight="1" ht="16.5" r="488" s="29">
      <c r="A488" s="24" t="n"/>
      <c r="B488" s="24" t="n"/>
      <c r="C488" s="24" t="n"/>
      <c r="D488" s="24" t="n"/>
      <c r="E488" s="24" t="n"/>
      <c r="F488" s="24" t="n"/>
      <c r="G488" s="24" t="n"/>
      <c r="H488" s="24" t="n"/>
      <c r="I488" s="24" t="n"/>
      <c r="J488" s="24" t="n"/>
      <c r="K488" s="24" t="n"/>
      <c r="L488" s="24" t="n"/>
      <c r="M488" s="24" t="n"/>
      <c r="N488" s="24" t="n"/>
      <c r="O488" s="24" t="n"/>
      <c r="P488" s="24" t="n"/>
      <c r="Q488" s="24" t="n"/>
      <c r="R488" s="24" t="n"/>
      <c r="S488" s="24" t="n"/>
      <c r="T488" s="24" t="n"/>
      <c r="U488" s="24" t="n"/>
      <c r="V488" s="24" t="n"/>
      <c r="W488" s="24" t="n"/>
      <c r="X488" s="24" t="n"/>
    </row>
    <row customHeight="1" ht="16.5" r="489" s="29">
      <c r="A489" s="24" t="n"/>
      <c r="B489" s="24" t="n"/>
      <c r="C489" s="24" t="n"/>
      <c r="D489" s="24" t="n"/>
      <c r="E489" s="24" t="n"/>
      <c r="F489" s="24" t="n"/>
      <c r="G489" s="24" t="n"/>
      <c r="H489" s="24" t="n"/>
      <c r="I489" s="24" t="n"/>
      <c r="J489" s="24" t="n"/>
      <c r="K489" s="24" t="n"/>
      <c r="L489" s="24" t="n"/>
      <c r="M489" s="24" t="n"/>
      <c r="N489" s="24" t="n"/>
      <c r="O489" s="24" t="n"/>
      <c r="P489" s="24" t="n"/>
      <c r="Q489" s="24" t="n"/>
      <c r="R489" s="24" t="n"/>
      <c r="S489" s="24" t="n"/>
      <c r="T489" s="24" t="n"/>
      <c r="U489" s="24" t="n"/>
      <c r="V489" s="24" t="n"/>
      <c r="W489" s="24" t="n"/>
      <c r="X489" s="24" t="n"/>
    </row>
    <row customHeight="1" ht="16.5" r="490" s="29">
      <c r="A490" s="24" t="n"/>
      <c r="B490" s="24" t="n"/>
      <c r="C490" s="24" t="n"/>
      <c r="D490" s="24" t="n"/>
      <c r="E490" s="24" t="n"/>
      <c r="F490" s="24" t="n"/>
      <c r="G490" s="24" t="n"/>
      <c r="H490" s="24" t="n"/>
      <c r="I490" s="24" t="n"/>
      <c r="J490" s="24" t="n"/>
      <c r="K490" s="24" t="n"/>
      <c r="L490" s="24" t="n"/>
      <c r="M490" s="24" t="n"/>
      <c r="N490" s="24" t="n"/>
      <c r="O490" s="24" t="n"/>
      <c r="P490" s="24" t="n"/>
      <c r="Q490" s="24" t="n"/>
      <c r="R490" s="24" t="n"/>
      <c r="S490" s="24" t="n"/>
      <c r="T490" s="24" t="n"/>
      <c r="U490" s="24" t="n"/>
      <c r="V490" s="24" t="n"/>
      <c r="W490" s="24" t="n"/>
      <c r="X490" s="24" t="n"/>
    </row>
    <row customHeight="1" ht="16.5" r="491" s="29">
      <c r="A491" s="24" t="n"/>
      <c r="B491" s="24" t="n"/>
      <c r="C491" s="24" t="n"/>
      <c r="D491" s="24" t="n"/>
      <c r="E491" s="24" t="n"/>
      <c r="F491" s="24" t="n"/>
      <c r="G491" s="24" t="n"/>
      <c r="H491" s="24" t="n"/>
      <c r="I491" s="24" t="n"/>
      <c r="J491" s="24" t="n"/>
      <c r="K491" s="24" t="n"/>
      <c r="L491" s="24" t="n"/>
      <c r="M491" s="24" t="n"/>
      <c r="N491" s="24" t="n"/>
      <c r="O491" s="24" t="n"/>
      <c r="P491" s="24" t="n"/>
      <c r="Q491" s="24" t="n"/>
      <c r="R491" s="24" t="n"/>
      <c r="S491" s="24" t="n"/>
      <c r="T491" s="24" t="n"/>
      <c r="U491" s="24" t="n"/>
      <c r="V491" s="24" t="n"/>
      <c r="W491" s="24" t="n"/>
      <c r="X491" s="24" t="n"/>
    </row>
    <row customHeight="1" ht="16.5" r="492" s="29">
      <c r="A492" s="24" t="n"/>
      <c r="B492" s="24" t="n"/>
      <c r="C492" s="24" t="n"/>
      <c r="D492" s="24" t="n"/>
      <c r="E492" s="24" t="n"/>
      <c r="F492" s="24" t="n"/>
      <c r="G492" s="24" t="n"/>
      <c r="H492" s="24" t="n"/>
      <c r="I492" s="24" t="n"/>
      <c r="J492" s="24" t="n"/>
      <c r="K492" s="24" t="n"/>
      <c r="L492" s="24" t="n"/>
      <c r="M492" s="24" t="n"/>
      <c r="N492" s="24" t="n"/>
      <c r="O492" s="24" t="n"/>
      <c r="P492" s="24" t="n"/>
      <c r="Q492" s="24" t="n"/>
      <c r="R492" s="24" t="n"/>
      <c r="S492" s="24" t="n"/>
      <c r="T492" s="24" t="n"/>
      <c r="U492" s="24" t="n"/>
      <c r="V492" s="24" t="n"/>
      <c r="W492" s="24" t="n"/>
      <c r="X492" s="24" t="n"/>
    </row>
    <row customHeight="1" ht="16.5" r="493" s="29">
      <c r="A493" s="24" t="n"/>
      <c r="B493" s="24" t="n"/>
      <c r="C493" s="24" t="n"/>
      <c r="D493" s="24" t="n"/>
      <c r="E493" s="24" t="n"/>
      <c r="F493" s="24" t="n"/>
      <c r="G493" s="24" t="n"/>
      <c r="H493" s="24" t="n"/>
      <c r="I493" s="24" t="n"/>
      <c r="J493" s="24" t="n"/>
      <c r="K493" s="24" t="n"/>
      <c r="L493" s="24" t="n"/>
      <c r="M493" s="24" t="n"/>
      <c r="N493" s="24" t="n"/>
      <c r="O493" s="24" t="n"/>
      <c r="P493" s="24" t="n"/>
      <c r="Q493" s="24" t="n"/>
      <c r="R493" s="24" t="n"/>
      <c r="S493" s="24" t="n"/>
      <c r="T493" s="24" t="n"/>
      <c r="U493" s="24" t="n"/>
      <c r="V493" s="24" t="n"/>
      <c r="W493" s="24" t="n"/>
      <c r="X493" s="24" t="n"/>
    </row>
    <row customHeight="1" ht="16.5" r="494" s="29">
      <c r="A494" s="24" t="n"/>
      <c r="B494" s="24" t="n"/>
      <c r="C494" s="24" t="n"/>
      <c r="D494" s="24" t="n"/>
      <c r="E494" s="24" t="n"/>
      <c r="F494" s="24" t="n"/>
      <c r="G494" s="24" t="n"/>
      <c r="H494" s="24" t="n"/>
      <c r="I494" s="24" t="n"/>
      <c r="J494" s="24" t="n"/>
      <c r="K494" s="24" t="n"/>
      <c r="L494" s="24" t="n"/>
      <c r="M494" s="24" t="n"/>
      <c r="N494" s="24" t="n"/>
      <c r="O494" s="24" t="n"/>
      <c r="P494" s="24" t="n"/>
      <c r="Q494" s="24" t="n"/>
      <c r="R494" s="24" t="n"/>
      <c r="S494" s="24" t="n"/>
      <c r="T494" s="24" t="n"/>
      <c r="U494" s="24" t="n"/>
      <c r="V494" s="24" t="n"/>
      <c r="W494" s="24" t="n"/>
      <c r="X494" s="24" t="n"/>
    </row>
    <row customHeight="1" ht="16.5" r="495" s="29">
      <c r="A495" s="24" t="n"/>
      <c r="B495" s="24" t="n"/>
      <c r="C495" s="24" t="n"/>
      <c r="D495" s="24" t="n"/>
      <c r="E495" s="24" t="n"/>
      <c r="F495" s="24" t="n"/>
      <c r="G495" s="24" t="n"/>
      <c r="H495" s="24" t="n"/>
      <c r="I495" s="24" t="n"/>
      <c r="J495" s="24" t="n"/>
      <c r="K495" s="24" t="n"/>
      <c r="L495" s="24" t="n"/>
      <c r="M495" s="24" t="n"/>
      <c r="N495" s="24" t="n"/>
      <c r="O495" s="24" t="n"/>
      <c r="P495" s="24" t="n"/>
      <c r="Q495" s="24" t="n"/>
      <c r="R495" s="24" t="n"/>
      <c r="S495" s="24" t="n"/>
      <c r="T495" s="24" t="n"/>
      <c r="U495" s="24" t="n"/>
      <c r="V495" s="24" t="n"/>
      <c r="W495" s="24" t="n"/>
      <c r="X495" s="24" t="n"/>
    </row>
    <row customHeight="1" ht="16.5" r="496" s="29">
      <c r="A496" s="24" t="n"/>
      <c r="B496" s="24" t="n"/>
      <c r="C496" s="24" t="n"/>
      <c r="D496" s="24" t="n"/>
      <c r="E496" s="24" t="n"/>
      <c r="F496" s="24" t="n"/>
      <c r="G496" s="24" t="n"/>
      <c r="H496" s="24" t="n"/>
      <c r="I496" s="24" t="n"/>
      <c r="J496" s="24" t="n"/>
      <c r="K496" s="24" t="n"/>
      <c r="L496" s="24" t="n"/>
      <c r="M496" s="24" t="n"/>
      <c r="N496" s="24" t="n"/>
      <c r="O496" s="24" t="n"/>
      <c r="P496" s="24" t="n"/>
      <c r="Q496" s="24" t="n"/>
      <c r="R496" s="24" t="n"/>
      <c r="S496" s="24" t="n"/>
      <c r="T496" s="24" t="n"/>
      <c r="U496" s="24" t="n"/>
      <c r="V496" s="24" t="n"/>
      <c r="W496" s="24" t="n"/>
      <c r="X496" s="24" t="n"/>
    </row>
    <row customHeight="1" ht="16.5" r="497" s="29">
      <c r="A497" s="24" t="n"/>
      <c r="B497" s="24" t="n"/>
      <c r="C497" s="24" t="n"/>
      <c r="D497" s="24" t="n"/>
      <c r="E497" s="24" t="n"/>
      <c r="F497" s="24" t="n"/>
      <c r="G497" s="24" t="n"/>
      <c r="H497" s="24" t="n"/>
      <c r="I497" s="24" t="n"/>
      <c r="J497" s="24" t="n"/>
      <c r="K497" s="24" t="n"/>
      <c r="L497" s="24" t="n"/>
      <c r="M497" s="24" t="n"/>
      <c r="N497" s="24" t="n"/>
      <c r="O497" s="24" t="n"/>
      <c r="P497" s="24" t="n"/>
      <c r="Q497" s="24" t="n"/>
      <c r="R497" s="24" t="n"/>
      <c r="S497" s="24" t="n"/>
      <c r="T497" s="24" t="n"/>
      <c r="U497" s="24" t="n"/>
      <c r="V497" s="24" t="n"/>
      <c r="W497" s="24" t="n"/>
      <c r="X497" s="24" t="n"/>
    </row>
    <row customHeight="1" ht="16.5" r="498" s="29">
      <c r="A498" s="24" t="n"/>
      <c r="B498" s="24" t="n"/>
      <c r="C498" s="24" t="n"/>
      <c r="D498" s="24" t="n"/>
      <c r="E498" s="24" t="n"/>
      <c r="F498" s="24" t="n"/>
      <c r="G498" s="24" t="n"/>
      <c r="H498" s="24" t="n"/>
      <c r="I498" s="24" t="n"/>
      <c r="J498" s="24" t="n"/>
      <c r="K498" s="24" t="n"/>
      <c r="L498" s="24" t="n"/>
      <c r="M498" s="24" t="n"/>
      <c r="N498" s="24" t="n"/>
      <c r="O498" s="24" t="n"/>
      <c r="P498" s="24" t="n"/>
      <c r="Q498" s="24" t="n"/>
      <c r="R498" s="24" t="n"/>
      <c r="S498" s="24" t="n"/>
      <c r="T498" s="24" t="n"/>
      <c r="U498" s="24" t="n"/>
      <c r="V498" s="24" t="n"/>
      <c r="W498" s="24" t="n"/>
      <c r="X498" s="24" t="n"/>
    </row>
    <row customHeight="1" ht="16.5" r="499" s="29">
      <c r="A499" s="24" t="n"/>
      <c r="B499" s="24" t="n"/>
      <c r="C499" s="24" t="n"/>
      <c r="D499" s="24" t="n"/>
      <c r="E499" s="24" t="n"/>
      <c r="F499" s="24" t="n"/>
      <c r="G499" s="24" t="n"/>
      <c r="H499" s="24" t="n"/>
      <c r="I499" s="24" t="n"/>
      <c r="J499" s="24" t="n"/>
      <c r="K499" s="24" t="n"/>
      <c r="L499" s="24" t="n"/>
      <c r="M499" s="24" t="n"/>
      <c r="N499" s="24" t="n"/>
      <c r="O499" s="24" t="n"/>
      <c r="P499" s="24" t="n"/>
      <c r="Q499" s="24" t="n"/>
      <c r="R499" s="24" t="n"/>
      <c r="S499" s="24" t="n"/>
      <c r="T499" s="24" t="n"/>
      <c r="U499" s="24" t="n"/>
      <c r="V499" s="24" t="n"/>
      <c r="W499" s="24" t="n"/>
      <c r="X499" s="24" t="n"/>
    </row>
    <row customHeight="1" ht="16.5" r="500" s="29">
      <c r="A500" s="24" t="n"/>
      <c r="B500" s="24" t="n"/>
      <c r="C500" s="24" t="n"/>
      <c r="D500" s="24" t="n"/>
      <c r="E500" s="24" t="n"/>
      <c r="F500" s="24" t="n"/>
      <c r="G500" s="24" t="n"/>
      <c r="H500" s="24" t="n"/>
      <c r="I500" s="24" t="n"/>
      <c r="J500" s="24" t="n"/>
      <c r="K500" s="24" t="n"/>
      <c r="L500" s="24" t="n"/>
      <c r="M500" s="24" t="n"/>
      <c r="N500" s="24" t="n"/>
      <c r="O500" s="24" t="n"/>
      <c r="P500" s="24" t="n"/>
      <c r="Q500" s="24" t="n"/>
      <c r="R500" s="24" t="n"/>
      <c r="S500" s="24" t="n"/>
      <c r="T500" s="24" t="n"/>
      <c r="U500" s="24" t="n"/>
      <c r="V500" s="24" t="n"/>
      <c r="W500" s="24" t="n"/>
      <c r="X500" s="24" t="n"/>
    </row>
    <row customHeight="1" ht="16.5" r="501" s="29">
      <c r="A501" s="24" t="n"/>
      <c r="B501" s="24" t="n"/>
      <c r="C501" s="24" t="n"/>
      <c r="D501" s="24" t="n"/>
      <c r="E501" s="24" t="n"/>
      <c r="F501" s="24" t="n"/>
      <c r="G501" s="24" t="n"/>
      <c r="H501" s="24" t="n"/>
      <c r="I501" s="24" t="n"/>
      <c r="J501" s="24" t="n"/>
      <c r="K501" s="24" t="n"/>
      <c r="L501" s="24" t="n"/>
      <c r="M501" s="24" t="n"/>
      <c r="N501" s="24" t="n"/>
      <c r="O501" s="24" t="n"/>
      <c r="P501" s="24" t="n"/>
      <c r="Q501" s="24" t="n"/>
      <c r="R501" s="24" t="n"/>
      <c r="S501" s="24" t="n"/>
      <c r="T501" s="24" t="n"/>
      <c r="U501" s="24" t="n"/>
      <c r="V501" s="24" t="n"/>
      <c r="W501" s="24" t="n"/>
      <c r="X501" s="24" t="n"/>
    </row>
    <row customHeight="1" ht="16.5" r="502" s="29">
      <c r="A502" s="24" t="n"/>
      <c r="B502" s="24" t="n"/>
      <c r="C502" s="24" t="n"/>
      <c r="D502" s="24" t="n"/>
      <c r="E502" s="24" t="n"/>
      <c r="F502" s="24" t="n"/>
      <c r="G502" s="24" t="n"/>
      <c r="H502" s="24" t="n"/>
      <c r="I502" s="24" t="n"/>
      <c r="J502" s="24" t="n"/>
      <c r="K502" s="24" t="n"/>
      <c r="L502" s="24" t="n"/>
      <c r="M502" s="24" t="n"/>
      <c r="N502" s="24" t="n"/>
      <c r="O502" s="24" t="n"/>
      <c r="P502" s="24" t="n"/>
      <c r="Q502" s="24" t="n"/>
      <c r="R502" s="24" t="n"/>
      <c r="S502" s="24" t="n"/>
      <c r="T502" s="24" t="n"/>
      <c r="U502" s="24" t="n"/>
      <c r="V502" s="24" t="n"/>
      <c r="W502" s="24" t="n"/>
      <c r="X502" s="24" t="n"/>
    </row>
    <row customHeight="1" ht="16.5" r="503" s="29">
      <c r="A503" s="24" t="n"/>
      <c r="B503" s="24" t="n"/>
      <c r="C503" s="24" t="n"/>
      <c r="D503" s="24" t="n"/>
      <c r="E503" s="24" t="n"/>
      <c r="F503" s="24" t="n"/>
      <c r="G503" s="24" t="n"/>
      <c r="H503" s="24" t="n"/>
      <c r="I503" s="24" t="n"/>
      <c r="J503" s="24" t="n"/>
      <c r="K503" s="24" t="n"/>
      <c r="L503" s="24" t="n"/>
      <c r="M503" s="24" t="n"/>
      <c r="N503" s="24" t="n"/>
      <c r="O503" s="24" t="n"/>
      <c r="P503" s="24" t="n"/>
      <c r="Q503" s="24" t="n"/>
      <c r="R503" s="24" t="n"/>
      <c r="S503" s="24" t="n"/>
      <c r="T503" s="24" t="n"/>
      <c r="U503" s="24" t="n"/>
      <c r="V503" s="24" t="n"/>
      <c r="W503" s="24" t="n"/>
      <c r="X503" s="24" t="n"/>
    </row>
    <row customHeight="1" ht="16.5" r="504" s="29">
      <c r="A504" s="24" t="n"/>
      <c r="B504" s="24" t="n"/>
      <c r="C504" s="24" t="n"/>
      <c r="D504" s="24" t="n"/>
      <c r="E504" s="24" t="n"/>
      <c r="F504" s="24" t="n"/>
      <c r="G504" s="24" t="n"/>
      <c r="H504" s="24" t="n"/>
      <c r="I504" s="24" t="n"/>
      <c r="J504" s="24" t="n"/>
      <c r="K504" s="24" t="n"/>
      <c r="L504" s="24" t="n"/>
      <c r="M504" s="24" t="n"/>
      <c r="N504" s="24" t="n"/>
      <c r="O504" s="24" t="n"/>
      <c r="P504" s="24" t="n"/>
      <c r="Q504" s="24" t="n"/>
      <c r="R504" s="24" t="n"/>
      <c r="S504" s="24" t="n"/>
      <c r="T504" s="24" t="n"/>
      <c r="U504" s="24" t="n"/>
      <c r="V504" s="24" t="n"/>
      <c r="W504" s="24" t="n"/>
      <c r="X504" s="24" t="n"/>
    </row>
    <row customHeight="1" ht="16.5" r="505" s="29">
      <c r="A505" s="24" t="n"/>
      <c r="B505" s="24" t="n"/>
      <c r="C505" s="24" t="n"/>
      <c r="D505" s="24" t="n"/>
      <c r="E505" s="24" t="n"/>
      <c r="F505" s="24" t="n"/>
      <c r="G505" s="24" t="n"/>
      <c r="H505" s="24" t="n"/>
      <c r="I505" s="24" t="n"/>
      <c r="J505" s="24" t="n"/>
      <c r="K505" s="24" t="n"/>
      <c r="L505" s="24" t="n"/>
      <c r="M505" s="24" t="n"/>
      <c r="N505" s="24" t="n"/>
      <c r="O505" s="24" t="n"/>
      <c r="P505" s="24" t="n"/>
      <c r="Q505" s="24" t="n"/>
      <c r="R505" s="24" t="n"/>
      <c r="S505" s="24" t="n"/>
      <c r="T505" s="24" t="n"/>
      <c r="U505" s="24" t="n"/>
      <c r="V505" s="24" t="n"/>
      <c r="W505" s="24" t="n"/>
      <c r="X505" s="24" t="n"/>
    </row>
    <row customHeight="1" ht="16.5" r="506" s="29">
      <c r="A506" s="24" t="n"/>
      <c r="B506" s="24" t="n"/>
      <c r="C506" s="24" t="n"/>
      <c r="D506" s="24" t="n"/>
      <c r="E506" s="24" t="n"/>
      <c r="F506" s="24" t="n"/>
      <c r="G506" s="24" t="n"/>
      <c r="H506" s="24" t="n"/>
      <c r="I506" s="24" t="n"/>
      <c r="J506" s="24" t="n"/>
      <c r="K506" s="24" t="n"/>
      <c r="L506" s="24" t="n"/>
      <c r="M506" s="24" t="n"/>
      <c r="N506" s="24" t="n"/>
      <c r="O506" s="24" t="n"/>
      <c r="P506" s="24" t="n"/>
      <c r="Q506" s="24" t="n"/>
      <c r="R506" s="24" t="n"/>
      <c r="S506" s="24" t="n"/>
      <c r="T506" s="24" t="n"/>
      <c r="U506" s="24" t="n"/>
      <c r="V506" s="24" t="n"/>
      <c r="W506" s="24" t="n"/>
      <c r="X506" s="24" t="n"/>
    </row>
    <row customHeight="1" ht="16.5" r="507" s="29">
      <c r="A507" s="24" t="n"/>
      <c r="B507" s="24" t="n"/>
      <c r="C507" s="24" t="n"/>
      <c r="D507" s="24" t="n"/>
      <c r="E507" s="24" t="n"/>
      <c r="F507" s="24" t="n"/>
      <c r="G507" s="24" t="n"/>
      <c r="H507" s="24" t="n"/>
      <c r="I507" s="24" t="n"/>
      <c r="J507" s="24" t="n"/>
      <c r="K507" s="24" t="n"/>
      <c r="L507" s="24" t="n"/>
      <c r="M507" s="24" t="n"/>
      <c r="N507" s="24" t="n"/>
      <c r="O507" s="24" t="n"/>
      <c r="P507" s="24" t="n"/>
      <c r="Q507" s="24" t="n"/>
      <c r="R507" s="24" t="n"/>
      <c r="S507" s="24" t="n"/>
      <c r="T507" s="24" t="n"/>
      <c r="U507" s="24" t="n"/>
      <c r="V507" s="24" t="n"/>
      <c r="W507" s="24" t="n"/>
      <c r="X507" s="24" t="n"/>
    </row>
    <row customHeight="1" ht="16.5" r="508" s="29">
      <c r="A508" s="24" t="n"/>
      <c r="B508" s="24" t="n"/>
      <c r="C508" s="24" t="n"/>
      <c r="D508" s="24" t="n"/>
      <c r="E508" s="24" t="n"/>
      <c r="F508" s="24" t="n"/>
      <c r="G508" s="24" t="n"/>
      <c r="H508" s="24" t="n"/>
      <c r="I508" s="24" t="n"/>
      <c r="J508" s="24" t="n"/>
      <c r="K508" s="24" t="n"/>
      <c r="L508" s="24" t="n"/>
      <c r="M508" s="24" t="n"/>
      <c r="N508" s="24" t="n"/>
      <c r="O508" s="24" t="n"/>
      <c r="P508" s="24" t="n"/>
      <c r="Q508" s="24" t="n"/>
      <c r="R508" s="24" t="n"/>
      <c r="S508" s="24" t="n"/>
      <c r="T508" s="24" t="n"/>
      <c r="U508" s="24" t="n"/>
      <c r="V508" s="24" t="n"/>
      <c r="W508" s="24" t="n"/>
      <c r="X508" s="24" t="n"/>
    </row>
    <row customHeight="1" ht="16.5" r="509" s="29">
      <c r="A509" s="24" t="n"/>
      <c r="B509" s="24" t="n"/>
      <c r="C509" s="24" t="n"/>
      <c r="D509" s="24" t="n"/>
      <c r="E509" s="24" t="n"/>
      <c r="F509" s="24" t="n"/>
      <c r="G509" s="24" t="n"/>
      <c r="H509" s="24" t="n"/>
      <c r="I509" s="24" t="n"/>
      <c r="J509" s="24" t="n"/>
      <c r="K509" s="24" t="n"/>
      <c r="L509" s="24" t="n"/>
      <c r="M509" s="24" t="n"/>
      <c r="N509" s="24" t="n"/>
      <c r="O509" s="24" t="n"/>
      <c r="P509" s="24" t="n"/>
      <c r="Q509" s="24" t="n"/>
      <c r="R509" s="24" t="n"/>
      <c r="S509" s="24" t="n"/>
      <c r="T509" s="24" t="n"/>
      <c r="U509" s="24" t="n"/>
      <c r="V509" s="24" t="n"/>
      <c r="W509" s="24" t="n"/>
      <c r="X509" s="24" t="n"/>
    </row>
    <row customHeight="1" ht="16.5" r="510" s="29">
      <c r="A510" s="24" t="n"/>
      <c r="B510" s="24" t="n"/>
      <c r="C510" s="24" t="n"/>
      <c r="D510" s="24" t="n"/>
      <c r="E510" s="24" t="n"/>
      <c r="F510" s="24" t="n"/>
      <c r="G510" s="24" t="n"/>
      <c r="H510" s="24" t="n"/>
      <c r="I510" s="24" t="n"/>
      <c r="J510" s="24" t="n"/>
      <c r="K510" s="24" t="n"/>
      <c r="L510" s="24" t="n"/>
      <c r="M510" s="24" t="n"/>
      <c r="N510" s="24" t="n"/>
      <c r="O510" s="24" t="n"/>
      <c r="P510" s="24" t="n"/>
      <c r="Q510" s="24" t="n"/>
      <c r="R510" s="24" t="n"/>
      <c r="S510" s="24" t="n"/>
      <c r="T510" s="24" t="n"/>
      <c r="U510" s="24" t="n"/>
      <c r="V510" s="24" t="n"/>
      <c r="W510" s="24" t="n"/>
      <c r="X510" s="24" t="n"/>
    </row>
    <row customHeight="1" ht="16.5" r="511" s="29">
      <c r="A511" s="24" t="n"/>
      <c r="B511" s="24" t="n"/>
      <c r="C511" s="24" t="n"/>
      <c r="D511" s="24" t="n"/>
      <c r="E511" s="24" t="n"/>
      <c r="F511" s="24" t="n"/>
      <c r="G511" s="24" t="n"/>
      <c r="H511" s="24" t="n"/>
      <c r="I511" s="24" t="n"/>
      <c r="J511" s="24" t="n"/>
      <c r="K511" s="24" t="n"/>
      <c r="L511" s="24" t="n"/>
      <c r="M511" s="24" t="n"/>
      <c r="N511" s="24" t="n"/>
      <c r="O511" s="24" t="n"/>
      <c r="P511" s="24" t="n"/>
      <c r="Q511" s="24" t="n"/>
      <c r="R511" s="24" t="n"/>
      <c r="S511" s="24" t="n"/>
      <c r="T511" s="24" t="n"/>
      <c r="U511" s="24" t="n"/>
      <c r="V511" s="24" t="n"/>
      <c r="W511" s="24" t="n"/>
      <c r="X511" s="24" t="n"/>
    </row>
    <row customHeight="1" ht="16.5" r="512" s="29">
      <c r="A512" s="24" t="n"/>
      <c r="B512" s="24" t="n"/>
      <c r="C512" s="24" t="n"/>
      <c r="D512" s="24" t="n"/>
      <c r="E512" s="24" t="n"/>
      <c r="F512" s="24" t="n"/>
      <c r="G512" s="24" t="n"/>
      <c r="H512" s="24" t="n"/>
      <c r="I512" s="24" t="n"/>
      <c r="J512" s="24" t="n"/>
      <c r="K512" s="24" t="n"/>
      <c r="L512" s="24" t="n"/>
      <c r="M512" s="24" t="n"/>
      <c r="N512" s="24" t="n"/>
      <c r="O512" s="24" t="n"/>
      <c r="P512" s="24" t="n"/>
      <c r="Q512" s="24" t="n"/>
      <c r="R512" s="24" t="n"/>
      <c r="S512" s="24" t="n"/>
      <c r="T512" s="24" t="n"/>
      <c r="U512" s="24" t="n"/>
      <c r="V512" s="24" t="n"/>
      <c r="W512" s="24" t="n"/>
      <c r="X512" s="24" t="n"/>
    </row>
    <row customHeight="1" ht="16.5" r="513" s="29">
      <c r="A513" s="24" t="n"/>
      <c r="B513" s="24" t="n"/>
      <c r="C513" s="24" t="n"/>
      <c r="D513" s="24" t="n"/>
      <c r="E513" s="24" t="n"/>
      <c r="F513" s="24" t="n"/>
      <c r="G513" s="24" t="n"/>
      <c r="H513" s="24" t="n"/>
      <c r="I513" s="24" t="n"/>
      <c r="J513" s="24" t="n"/>
      <c r="K513" s="24" t="n"/>
      <c r="L513" s="24" t="n"/>
      <c r="M513" s="24" t="n"/>
      <c r="N513" s="24" t="n"/>
      <c r="O513" s="24" t="n"/>
      <c r="P513" s="24" t="n"/>
      <c r="Q513" s="24" t="n"/>
      <c r="R513" s="24" t="n"/>
      <c r="S513" s="24" t="n"/>
      <c r="T513" s="24" t="n"/>
      <c r="U513" s="24" t="n"/>
      <c r="V513" s="24" t="n"/>
      <c r="W513" s="24" t="n"/>
      <c r="X513" s="24" t="n"/>
    </row>
    <row customHeight="1" ht="16.5" r="514" s="29">
      <c r="A514" s="24" t="n"/>
      <c r="B514" s="24" t="n"/>
      <c r="C514" s="24" t="n"/>
      <c r="D514" s="24" t="n"/>
      <c r="E514" s="24" t="n"/>
      <c r="F514" s="24" t="n"/>
      <c r="G514" s="24" t="n"/>
      <c r="H514" s="24" t="n"/>
      <c r="I514" s="24" t="n"/>
      <c r="J514" s="24" t="n"/>
      <c r="K514" s="24" t="n"/>
      <c r="L514" s="24" t="n"/>
      <c r="M514" s="24" t="n"/>
      <c r="N514" s="24" t="n"/>
      <c r="O514" s="24" t="n"/>
      <c r="P514" s="24" t="n"/>
      <c r="Q514" s="24" t="n"/>
      <c r="R514" s="24" t="n"/>
      <c r="S514" s="24" t="n"/>
      <c r="T514" s="24" t="n"/>
      <c r="U514" s="24" t="n"/>
      <c r="V514" s="24" t="n"/>
      <c r="W514" s="24" t="n"/>
      <c r="X514" s="24" t="n"/>
    </row>
    <row customHeight="1" ht="16.5" r="515" s="29">
      <c r="A515" s="24" t="n"/>
      <c r="B515" s="24" t="n"/>
      <c r="C515" s="24" t="n"/>
      <c r="D515" s="24" t="n"/>
      <c r="E515" s="24" t="n"/>
      <c r="F515" s="24" t="n"/>
      <c r="G515" s="24" t="n"/>
      <c r="H515" s="24" t="n"/>
      <c r="I515" s="24" t="n"/>
      <c r="J515" s="24" t="n"/>
      <c r="K515" s="24" t="n"/>
      <c r="L515" s="24" t="n"/>
      <c r="M515" s="24" t="n"/>
      <c r="N515" s="24" t="n"/>
      <c r="O515" s="24" t="n"/>
      <c r="P515" s="24" t="n"/>
      <c r="Q515" s="24" t="n"/>
      <c r="R515" s="24" t="n"/>
      <c r="S515" s="24" t="n"/>
      <c r="T515" s="24" t="n"/>
      <c r="U515" s="24" t="n"/>
      <c r="V515" s="24" t="n"/>
      <c r="W515" s="24" t="n"/>
      <c r="X515" s="24" t="n"/>
    </row>
    <row customHeight="1" ht="16.5" r="516" s="29">
      <c r="A516" s="24" t="n"/>
      <c r="B516" s="24" t="n"/>
      <c r="C516" s="24" t="n"/>
      <c r="D516" s="24" t="n"/>
      <c r="E516" s="24" t="n"/>
      <c r="F516" s="24" t="n"/>
      <c r="G516" s="24" t="n"/>
      <c r="H516" s="24" t="n"/>
      <c r="I516" s="24" t="n"/>
      <c r="J516" s="24" t="n"/>
      <c r="K516" s="24" t="n"/>
      <c r="L516" s="24" t="n"/>
      <c r="M516" s="24" t="n"/>
      <c r="N516" s="24" t="n"/>
      <c r="O516" s="24" t="n"/>
      <c r="P516" s="24" t="n"/>
      <c r="Q516" s="24" t="n"/>
      <c r="R516" s="24" t="n"/>
      <c r="S516" s="24" t="n"/>
      <c r="T516" s="24" t="n"/>
      <c r="U516" s="24" t="n"/>
      <c r="V516" s="24" t="n"/>
      <c r="W516" s="24" t="n"/>
      <c r="X516" s="24" t="n"/>
    </row>
    <row customHeight="1" ht="16.5" r="517" s="29">
      <c r="A517" s="24" t="n"/>
      <c r="B517" s="24" t="n"/>
      <c r="C517" s="24" t="n"/>
      <c r="D517" s="24" t="n"/>
      <c r="E517" s="24" t="n"/>
      <c r="F517" s="24" t="n"/>
      <c r="G517" s="24" t="n"/>
      <c r="H517" s="24" t="n"/>
      <c r="I517" s="24" t="n"/>
      <c r="J517" s="24" t="n"/>
      <c r="K517" s="24" t="n"/>
      <c r="L517" s="24" t="n"/>
      <c r="M517" s="24" t="n"/>
      <c r="N517" s="24" t="n"/>
      <c r="O517" s="24" t="n"/>
      <c r="P517" s="24" t="n"/>
      <c r="Q517" s="24" t="n"/>
      <c r="R517" s="24" t="n"/>
      <c r="S517" s="24" t="n"/>
      <c r="T517" s="24" t="n"/>
      <c r="U517" s="24" t="n"/>
      <c r="V517" s="24" t="n"/>
      <c r="W517" s="24" t="n"/>
      <c r="X517" s="24" t="n"/>
    </row>
    <row customHeight="1" ht="16.5" r="518" s="29">
      <c r="A518" s="24" t="n"/>
      <c r="B518" s="24" t="n"/>
      <c r="C518" s="24" t="n"/>
      <c r="D518" s="24" t="n"/>
      <c r="E518" s="24" t="n"/>
      <c r="F518" s="24" t="n"/>
      <c r="G518" s="24" t="n"/>
      <c r="H518" s="24" t="n"/>
      <c r="I518" s="24" t="n"/>
      <c r="J518" s="24" t="n"/>
      <c r="K518" s="24" t="n"/>
      <c r="L518" s="24" t="n"/>
      <c r="M518" s="24" t="n"/>
      <c r="N518" s="24" t="n"/>
      <c r="O518" s="24" t="n"/>
      <c r="P518" s="24" t="n"/>
      <c r="Q518" s="24" t="n"/>
      <c r="R518" s="24" t="n"/>
      <c r="S518" s="24" t="n"/>
      <c r="T518" s="24" t="n"/>
      <c r="U518" s="24" t="n"/>
      <c r="V518" s="24" t="n"/>
      <c r="W518" s="24" t="n"/>
      <c r="X518" s="24" t="n"/>
    </row>
    <row customHeight="1" ht="16.5" r="519" s="29">
      <c r="A519" s="24" t="n"/>
      <c r="B519" s="24" t="n"/>
      <c r="C519" s="24" t="n"/>
      <c r="D519" s="24" t="n"/>
      <c r="E519" s="24" t="n"/>
      <c r="F519" s="24" t="n"/>
      <c r="G519" s="24" t="n"/>
      <c r="H519" s="24" t="n"/>
      <c r="I519" s="24" t="n"/>
      <c r="J519" s="24" t="n"/>
      <c r="K519" s="24" t="n"/>
      <c r="L519" s="24" t="n"/>
      <c r="M519" s="24" t="n"/>
      <c r="N519" s="24" t="n"/>
      <c r="O519" s="24" t="n"/>
      <c r="P519" s="24" t="n"/>
      <c r="Q519" s="24" t="n"/>
      <c r="R519" s="24" t="n"/>
      <c r="S519" s="24" t="n"/>
      <c r="T519" s="24" t="n"/>
      <c r="U519" s="24" t="n"/>
      <c r="V519" s="24" t="n"/>
      <c r="W519" s="24" t="n"/>
      <c r="X519" s="24" t="n"/>
    </row>
  </sheetData>
  <mergeCells count="220">
    <mergeCell ref="A103:C103"/>
    <mergeCell ref="A98:C98"/>
    <mergeCell ref="A99:B99"/>
    <mergeCell ref="A111:C111"/>
    <mergeCell ref="A110:C110"/>
    <mergeCell ref="A68:C68"/>
    <mergeCell ref="A64:C64"/>
    <mergeCell ref="A65:C65"/>
    <mergeCell ref="A66:C66"/>
    <mergeCell ref="A67:B67"/>
    <mergeCell ref="A6:C6"/>
    <mergeCell ref="A3:B3"/>
    <mergeCell ref="A1:C1"/>
    <mergeCell ref="A2:C2"/>
    <mergeCell ref="A4:C4"/>
    <mergeCell ref="A5:C5"/>
    <mergeCell ref="A15:C15"/>
    <mergeCell ref="A14:C14"/>
    <mergeCell ref="A21:C21"/>
    <mergeCell ref="A24:C24"/>
    <mergeCell ref="A23:C23"/>
    <mergeCell ref="A22:C22"/>
    <mergeCell ref="A8:C8"/>
    <mergeCell ref="A7:C7"/>
    <mergeCell ref="A17:C17"/>
    <mergeCell ref="A18:C18"/>
    <mergeCell ref="A20:C20"/>
    <mergeCell ref="A19:B19"/>
    <mergeCell ref="A16:C16"/>
    <mergeCell ref="A35:B35"/>
    <mergeCell ref="A34:C34"/>
    <mergeCell ref="A39:C39"/>
    <mergeCell ref="A36:C36"/>
    <mergeCell ref="A56:C56"/>
    <mergeCell ref="A62:C62"/>
    <mergeCell ref="A63:C63"/>
    <mergeCell ref="A37:C37"/>
    <mergeCell ref="A38:C38"/>
    <mergeCell ref="A127:C127"/>
    <mergeCell ref="A126:C126"/>
    <mergeCell ref="A191:C191"/>
    <mergeCell ref="A190:C190"/>
    <mergeCell ref="A79:C79"/>
    <mergeCell ref="A81:C81"/>
    <mergeCell ref="A82:C82"/>
    <mergeCell ref="A87:C87"/>
    <mergeCell ref="A104:C104"/>
    <mergeCell ref="A97:C97"/>
    <mergeCell ref="A129:C129"/>
    <mergeCell ref="A130:C130"/>
    <mergeCell ref="A128:C128"/>
    <mergeCell ref="A135:C135"/>
    <mergeCell ref="A134:C134"/>
    <mergeCell ref="A131:B131"/>
    <mergeCell ref="A132:C132"/>
    <mergeCell ref="A136:C136"/>
    <mergeCell ref="A133:C133"/>
    <mergeCell ref="A32:C32"/>
    <mergeCell ref="A33:C33"/>
    <mergeCell ref="A31:C31"/>
    <mergeCell ref="A30:C30"/>
    <mergeCell ref="A224:C224"/>
    <mergeCell ref="A223:C223"/>
    <mergeCell ref="A192:C192"/>
    <mergeCell ref="A198:C198"/>
    <mergeCell ref="A195:B195"/>
    <mergeCell ref="A196:C196"/>
    <mergeCell ref="A194:C194"/>
    <mergeCell ref="A193:C193"/>
    <mergeCell ref="A197:C197"/>
    <mergeCell ref="A225:C225"/>
    <mergeCell ref="A222:C222"/>
    <mergeCell ref="A200:C200"/>
    <mergeCell ref="A199:C199"/>
    <mergeCell ref="A159:C159"/>
    <mergeCell ref="A158:C158"/>
    <mergeCell ref="A162:C162"/>
    <mergeCell ref="A168:C168"/>
    <mergeCell ref="A211:B211"/>
    <mergeCell ref="A212:C212"/>
    <mergeCell ref="A210:C210"/>
    <mergeCell ref="A215:C215"/>
    <mergeCell ref="A305:C305"/>
    <mergeCell ref="A304:C304"/>
    <mergeCell ref="A307:B307"/>
    <mergeCell ref="A309:C309"/>
    <mergeCell ref="A308:C308"/>
    <mergeCell ref="A312:C312"/>
    <mergeCell ref="A303:C303"/>
    <mergeCell ref="A320:C320"/>
    <mergeCell ref="A306:C306"/>
    <mergeCell ref="A163:B163"/>
    <mergeCell ref="A181:C181"/>
    <mergeCell ref="A151:C151"/>
    <mergeCell ref="A230:C230"/>
    <mergeCell ref="A228:C228"/>
    <mergeCell ref="A227:B227"/>
    <mergeCell ref="A226:C226"/>
    <mergeCell ref="A152:C152"/>
    <mergeCell ref="A229:C229"/>
    <mergeCell ref="A318:C318"/>
    <mergeCell ref="A319:C319"/>
    <mergeCell ref="A290:C290"/>
    <mergeCell ref="A291:B291"/>
    <mergeCell ref="A293:C293"/>
    <mergeCell ref="A296:C296"/>
    <mergeCell ref="A295:C295"/>
    <mergeCell ref="A294:C294"/>
    <mergeCell ref="A292:C292"/>
    <mergeCell ref="A274:C274"/>
    <mergeCell ref="A271:C271"/>
    <mergeCell ref="A270:C270"/>
    <mergeCell ref="A272:C272"/>
    <mergeCell ref="A273:C273"/>
    <mergeCell ref="A277:C277"/>
    <mergeCell ref="A276:C276"/>
    <mergeCell ref="A311:C311"/>
    <mergeCell ref="A310:C310"/>
    <mergeCell ref="A247:C247"/>
    <mergeCell ref="A243:B243"/>
    <mergeCell ref="A238:C238"/>
    <mergeCell ref="A246:C246"/>
    <mergeCell ref="A244:C244"/>
    <mergeCell ref="A259:B259"/>
    <mergeCell ref="A261:C261"/>
    <mergeCell ref="A260:C260"/>
    <mergeCell ref="A263:C263"/>
    <mergeCell ref="A262:C262"/>
    <mergeCell ref="A264:C264"/>
    <mergeCell ref="A248:C248"/>
    <mergeCell ref="A255:C255"/>
    <mergeCell ref="A231:C231"/>
    <mergeCell ref="A232:C232"/>
    <mergeCell ref="A54:C54"/>
    <mergeCell ref="A55:C55"/>
    <mergeCell ref="A50:C50"/>
    <mergeCell ref="A49:C49"/>
    <mergeCell ref="A40:C40"/>
    <mergeCell ref="A48:C48"/>
    <mergeCell ref="A47:C47"/>
    <mergeCell ref="A51:B51"/>
    <mergeCell ref="A52:C52"/>
    <mergeCell ref="A53:C53"/>
    <mergeCell ref="A46:C46"/>
    <mergeCell ref="A71:C71"/>
    <mergeCell ref="A72:C72"/>
    <mergeCell ref="A70:C70"/>
    <mergeCell ref="A69:C69"/>
    <mergeCell ref="A102:C102"/>
    <mergeCell ref="A100:C100"/>
    <mergeCell ref="A101:C101"/>
    <mergeCell ref="A86:C86"/>
    <mergeCell ref="A88:C88"/>
    <mergeCell ref="A83:B83"/>
    <mergeCell ref="A85:C85"/>
    <mergeCell ref="A84:C84"/>
    <mergeCell ref="A96:C96"/>
    <mergeCell ref="A94:C94"/>
    <mergeCell ref="A95:C95"/>
    <mergeCell ref="A80:C80"/>
    <mergeCell ref="A78:C78"/>
    <mergeCell ref="A119:C119"/>
    <mergeCell ref="A120:C120"/>
    <mergeCell ref="A114:C114"/>
    <mergeCell ref="A115:B115"/>
    <mergeCell ref="A118:C118"/>
    <mergeCell ref="A117:C117"/>
    <mergeCell ref="A112:C112"/>
    <mergeCell ref="A113:C113"/>
    <mergeCell ref="A116:C116"/>
    <mergeCell ref="A216:C216"/>
    <mergeCell ref="A214:C214"/>
    <mergeCell ref="A213:C213"/>
    <mergeCell ref="A209:C209"/>
    <mergeCell ref="A208:C208"/>
    <mergeCell ref="A206:C206"/>
    <mergeCell ref="A207:C207"/>
    <mergeCell ref="A167:C167"/>
    <mergeCell ref="A164:C164"/>
    <mergeCell ref="A165:C165"/>
    <mergeCell ref="A166:C166"/>
    <mergeCell ref="A179:B179"/>
    <mergeCell ref="A180:C180"/>
    <mergeCell ref="A184:C184"/>
    <mergeCell ref="A174:C174"/>
    <mergeCell ref="A178:C178"/>
    <mergeCell ref="A177:C177"/>
    <mergeCell ref="A176:C176"/>
    <mergeCell ref="A175:C175"/>
    <mergeCell ref="A183:C183"/>
    <mergeCell ref="A182:C182"/>
    <mergeCell ref="A160:C160"/>
    <mergeCell ref="A161:C161"/>
    <mergeCell ref="A146:C146"/>
    <mergeCell ref="A147:B147"/>
    <mergeCell ref="A148:C148"/>
    <mergeCell ref="A149:C149"/>
    <mergeCell ref="A150:C150"/>
    <mergeCell ref="A145:C145"/>
    <mergeCell ref="A143:C143"/>
    <mergeCell ref="A142:C142"/>
    <mergeCell ref="A144:C144"/>
    <mergeCell ref="A279:C279"/>
    <mergeCell ref="A278:C278"/>
    <mergeCell ref="A302:C302"/>
    <mergeCell ref="A287:C287"/>
    <mergeCell ref="A286:C286"/>
    <mergeCell ref="A288:C288"/>
    <mergeCell ref="A289:C289"/>
    <mergeCell ref="A280:C280"/>
    <mergeCell ref="A275:B275"/>
    <mergeCell ref="A242:C242"/>
    <mergeCell ref="A241:C241"/>
    <mergeCell ref="A240:C240"/>
    <mergeCell ref="A245:C245"/>
    <mergeCell ref="A239:C239"/>
    <mergeCell ref="A254:C254"/>
    <mergeCell ref="A258:C258"/>
    <mergeCell ref="A257:C257"/>
    <mergeCell ref="A256:C256"/>
  </mergeCells>
  <pageMargins bottom="0.75" footer="0" header="0" left="0.7" right="0.7" top="0.75"/>
  <pageSetup orientation="landscape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519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8.75"/>
    <col customWidth="1" max="2" min="2" style="29" width="36.88"/>
    <col customWidth="1" max="3" min="3" style="29" width="3.25"/>
    <col customWidth="1" max="14" min="4" style="29" width="7.88"/>
    <col customWidth="1" max="24" min="15" style="29" width="7"/>
  </cols>
  <sheetData>
    <row customHeight="1" ht="99.75" r="1" s="29">
      <c r="A1" s="74" t="inlineStr">
        <is>
          <t xml:space="preserve"> </t>
        </is>
      </c>
      <c r="D1" s="88" t="n">
        <v>27</v>
      </c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</row>
    <row customHeight="1" ht="67.5" r="2" s="29">
      <c r="A2" s="90" t="inlineStr">
        <is>
          <t xml:space="preserve">澎湖縣政府獎狀 </t>
        </is>
      </c>
      <c r="D2" s="88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</row>
    <row customHeight="1" ht="27.75" r="3" s="29">
      <c r="A3" s="91">
        <f>'設定'!$B$4</f>
        <v/>
      </c>
      <c r="C3" s="92" t="n"/>
      <c r="D3" s="88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</row>
    <row customHeight="1" ht="19.5" r="4" s="29">
      <c r="A4" s="74" t="n"/>
      <c r="D4" s="88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</row>
    <row customHeight="1" ht="41.25" r="5" s="29">
      <c r="A5" s="93">
        <f>"澎湖縣"&amp;'設定'!$B$2&amp;"年度全縣兒童溜冰比賽"</f>
        <v/>
      </c>
      <c r="D5" s="88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</row>
    <row customHeight="1" ht="19.5" r="6" s="29">
      <c r="A6" s="94" t="n"/>
      <c r="D6" s="88" t="n"/>
      <c r="E6" s="2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</row>
    <row customHeight="1" ht="41.25" r="7" s="29">
      <c r="A7" s="93" t="inlineStr">
        <is>
          <t>優秀選手</t>
        </is>
      </c>
      <c r="D7" s="88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</row>
    <row customHeight="1" ht="19.5" r="8" s="29">
      <c r="A8" s="74" t="n"/>
      <c r="D8" s="88" t="n"/>
      <c r="E8" s="24" t="n"/>
      <c r="F8" s="24" t="n"/>
      <c r="G8" s="24" t="n"/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</row>
    <row customHeight="1" ht="34.5" r="9" s="29">
      <c r="A9" s="95" t="inlineStr">
        <is>
          <t>組別：</t>
        </is>
      </c>
      <c r="B9" s="96">
        <f>'成績單(橫)'!$F$25</f>
        <v/>
      </c>
      <c r="C9" s="96" t="n"/>
      <c r="D9" s="88" t="n"/>
      <c r="E9" s="24" t="n"/>
      <c r="F9" s="24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</row>
    <row customHeight="1" ht="34.5" r="10" s="29">
      <c r="A10" s="95" t="inlineStr">
        <is>
          <t>學校：</t>
        </is>
      </c>
      <c r="B10" s="96">
        <f ref="B10" t="array">INDEX('成績單(橫)'!H:H,D1)</f>
        <v/>
      </c>
      <c r="C10" s="96" t="n"/>
      <c r="D10" s="88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</row>
    <row customHeight="1" ht="34.5" r="11" s="29">
      <c r="A11" s="95" t="inlineStr">
        <is>
          <t>姓名：</t>
        </is>
      </c>
      <c r="B11" s="96">
        <f ref="B11" t="array">INDEX('成績單(橫)'!I:I,D1)</f>
        <v/>
      </c>
      <c r="C11" s="96" t="n"/>
      <c r="D11" s="88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</row>
    <row customHeight="1" ht="34.5" r="12" s="29">
      <c r="A12" s="95" t="inlineStr">
        <is>
          <t>名次：</t>
        </is>
      </c>
      <c r="B12" s="97">
        <f ref="B12" t="array">INDEX('成績單(橫)'!F:F,D1)</f>
        <v/>
      </c>
      <c r="C12" s="96" t="n"/>
      <c r="D12" s="88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</row>
    <row customHeight="1" ht="34.5" r="13" s="29">
      <c r="A13" s="95" t="inlineStr">
        <is>
          <t>成績：</t>
        </is>
      </c>
      <c r="B13" s="100">
        <f ref="B13" t="array">INDEX('成績單(橫)'!J:J,D1)</f>
        <v/>
      </c>
      <c r="C13" s="97" t="n"/>
      <c r="D13" s="88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</row>
    <row customHeight="1" ht="169.5" r="14" s="29">
      <c r="A14" s="98" t="n"/>
      <c r="D14" s="88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</row>
    <row customHeight="1" ht="41.25" r="15" s="29">
      <c r="A15" s="99">
        <f>"中 華 民 國　"&amp;'設定'!$B$2&amp;"　年　"&amp;'設定'!$C$2&amp;"　月　"&amp;'設定'!$D$2&amp;"　日"</f>
        <v/>
      </c>
      <c r="D15" s="88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</row>
    <row customHeight="1" ht="41.25" r="16" s="29">
      <c r="A16" s="99" t="n"/>
      <c r="D16" s="88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</row>
    <row customHeight="1" ht="99.75" r="17" s="29">
      <c r="A17" s="74" t="inlineStr">
        <is>
          <t xml:space="preserve"> </t>
        </is>
      </c>
      <c r="D17" s="88" t="n">
        <v>28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</row>
    <row customHeight="1" ht="67.5" r="18" s="29">
      <c r="A18" s="90" t="inlineStr">
        <is>
          <t xml:space="preserve">澎湖縣政府獎狀 </t>
        </is>
      </c>
      <c r="D18" s="88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</row>
    <row customHeight="1" ht="27.75" r="19" s="29">
      <c r="A19" s="91">
        <f>A3</f>
        <v/>
      </c>
      <c r="C19" s="92" t="n"/>
      <c r="D19" s="88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</row>
    <row customHeight="1" ht="19.5" r="20" s="29">
      <c r="A20" s="74" t="n"/>
      <c r="D20" s="88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</row>
    <row customHeight="1" ht="41.25" r="21" s="29">
      <c r="A21" s="93">
        <f>"澎湖縣"&amp;'設定'!$B$2&amp;"年度全縣兒童溜冰比賽"</f>
        <v/>
      </c>
      <c r="D21" s="88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</row>
    <row customHeight="1" ht="19.5" r="22" s="29">
      <c r="A22" s="94" t="n"/>
      <c r="D22" s="88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</row>
    <row customHeight="1" ht="41.25" r="23" s="29">
      <c r="A23" s="93" t="inlineStr">
        <is>
          <t>優秀選手</t>
        </is>
      </c>
      <c r="D23" s="88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</row>
    <row customHeight="1" ht="19.5" r="24" s="29">
      <c r="A24" s="74" t="n"/>
      <c r="D24" s="88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</row>
    <row customHeight="1" ht="34.5" r="25" s="29">
      <c r="A25" s="95" t="inlineStr">
        <is>
          <t>組別：</t>
        </is>
      </c>
      <c r="B25" s="96" t="inlineStr">
        <is>
          <t>中年級男生組</t>
        </is>
      </c>
      <c r="C25" s="96" t="n"/>
      <c r="D25" s="88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</row>
    <row customHeight="1" ht="34.5" r="26" s="29">
      <c r="A26" s="95" t="inlineStr">
        <is>
          <t>學校：</t>
        </is>
      </c>
      <c r="B26" s="96">
        <f ref="B26" t="array">INDEX('成績單(橫)'!H:H,D17)</f>
        <v/>
      </c>
      <c r="C26" s="96" t="n"/>
      <c r="D26" s="88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</row>
    <row customHeight="1" ht="34.5" r="27" s="29">
      <c r="A27" s="95" t="inlineStr">
        <is>
          <t>姓名：</t>
        </is>
      </c>
      <c r="B27" s="96">
        <f ref="B27" t="array">INDEX('成績單(橫)'!I:I,D17)</f>
        <v/>
      </c>
      <c r="C27" s="96" t="n"/>
      <c r="D27" s="88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</row>
    <row customHeight="1" ht="34.5" r="28" s="29">
      <c r="A28" s="95" t="inlineStr">
        <is>
          <t>名次：</t>
        </is>
      </c>
      <c r="B28" s="97">
        <f ref="B28" t="array">INDEX('成績單(橫)'!F:F,D17)</f>
        <v/>
      </c>
      <c r="C28" s="96" t="n"/>
      <c r="D28" s="88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</row>
    <row customHeight="1" ht="34.5" r="29" s="29">
      <c r="A29" s="95" t="inlineStr">
        <is>
          <t>成績：</t>
        </is>
      </c>
      <c r="B29" s="100">
        <f ref="B29" t="array">INDEX('成績單(橫)'!J:J,D17)</f>
        <v/>
      </c>
      <c r="C29" s="97" t="n"/>
      <c r="D29" s="88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</row>
    <row customHeight="1" ht="169.5" r="30" s="29">
      <c r="A30" s="98" t="n"/>
      <c r="D30" s="88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</row>
    <row customHeight="1" ht="41.25" r="31" s="29">
      <c r="A31" s="99">
        <f>A15</f>
        <v/>
      </c>
      <c r="D31" s="88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</row>
    <row customHeight="1" ht="41.25" r="32" s="29">
      <c r="A32" s="99" t="n"/>
      <c r="D32" s="88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</row>
    <row customHeight="1" ht="99.75" r="33" s="29">
      <c r="A33" s="74" t="inlineStr">
        <is>
          <t xml:space="preserve"> </t>
        </is>
      </c>
      <c r="D33" s="88" t="n">
        <v>29</v>
      </c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</row>
    <row customHeight="1" ht="67.5" r="34" s="29">
      <c r="A34" s="90" t="inlineStr">
        <is>
          <t xml:space="preserve">澎湖縣政府獎狀 </t>
        </is>
      </c>
      <c r="D34" s="88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</row>
    <row customHeight="1" ht="27.75" r="35" s="29">
      <c r="A35" s="91">
        <f>A19</f>
        <v/>
      </c>
      <c r="C35" s="92" t="n"/>
      <c r="D35" s="88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</row>
    <row customHeight="1" ht="19.5" r="36" s="29">
      <c r="A36" s="74" t="n"/>
      <c r="D36" s="88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</row>
    <row customHeight="1" ht="41.25" r="37" s="29">
      <c r="A37" s="93">
        <f>"澎湖縣"&amp;'設定'!$B$2&amp;"年度全縣兒童溜冰比賽"</f>
        <v/>
      </c>
      <c r="D37" s="88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</row>
    <row customHeight="1" ht="19.5" r="38" s="29">
      <c r="A38" s="94" t="n"/>
      <c r="D38" s="88" t="n"/>
      <c r="E38" s="24" t="n"/>
      <c r="F38" s="24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</row>
    <row customHeight="1" ht="41.25" r="39" s="29">
      <c r="A39" s="93" t="inlineStr">
        <is>
          <t>優秀選手</t>
        </is>
      </c>
      <c r="D39" s="88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</row>
    <row customHeight="1" ht="19.5" r="40" s="29">
      <c r="A40" s="74" t="n"/>
      <c r="D40" s="88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</row>
    <row customHeight="1" ht="34.5" r="41" s="29">
      <c r="A41" s="95" t="inlineStr">
        <is>
          <t>組別：</t>
        </is>
      </c>
      <c r="B41" s="96" t="inlineStr">
        <is>
          <t>中年級男生組</t>
        </is>
      </c>
      <c r="C41" s="96" t="n"/>
      <c r="D41" s="88" t="n"/>
      <c r="E41" s="24" t="n"/>
      <c r="F41" s="24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</row>
    <row customHeight="1" ht="34.5" r="42" s="29">
      <c r="A42" s="95" t="inlineStr">
        <is>
          <t>學校：</t>
        </is>
      </c>
      <c r="B42" s="96">
        <f ref="B42" t="array">INDEX('成績單(橫)'!H:H,D33)</f>
        <v/>
      </c>
      <c r="C42" s="96" t="n"/>
      <c r="D42" s="88" t="n"/>
      <c r="E42" s="24" t="n"/>
      <c r="F42" s="24" t="n"/>
      <c r="G42" s="24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</row>
    <row customHeight="1" ht="34.5" r="43" s="29">
      <c r="A43" s="95" t="inlineStr">
        <is>
          <t>姓名：</t>
        </is>
      </c>
      <c r="B43" s="96">
        <f ref="B43" t="array">INDEX('成績單(橫)'!I:I,D33)</f>
        <v/>
      </c>
      <c r="C43" s="96" t="n"/>
      <c r="D43" s="88" t="n"/>
      <c r="E43" s="24" t="n"/>
      <c r="F43" s="24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</row>
    <row customHeight="1" ht="34.5" r="44" s="29">
      <c r="A44" s="95" t="inlineStr">
        <is>
          <t>名次：</t>
        </is>
      </c>
      <c r="B44" s="97">
        <f ref="B44" t="array">INDEX('成績單(橫)'!F:F,D33)</f>
        <v/>
      </c>
      <c r="C44" s="96" t="n"/>
      <c r="D44" s="88" t="n"/>
      <c r="E44" s="24" t="n"/>
      <c r="F44" s="24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</row>
    <row customHeight="1" ht="34.5" r="45" s="29">
      <c r="A45" s="95" t="inlineStr">
        <is>
          <t>成績：</t>
        </is>
      </c>
      <c r="B45" s="100">
        <f ref="B45" t="array">INDEX('成績單(橫)'!J:J,D33)</f>
        <v/>
      </c>
      <c r="C45" s="97" t="n"/>
      <c r="D45" s="88" t="n"/>
      <c r="E45" s="24" t="n"/>
      <c r="F45" s="24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</row>
    <row customHeight="1" ht="169.5" r="46" s="29">
      <c r="A46" s="98" t="n"/>
      <c r="D46" s="88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</row>
    <row customHeight="1" ht="41.25" r="47" s="29">
      <c r="A47" s="99">
        <f>A31</f>
        <v/>
      </c>
      <c r="D47" s="88" t="n"/>
      <c r="E47" s="24" t="n"/>
      <c r="F47" s="24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</row>
    <row customHeight="1" ht="41.25" r="48" s="29">
      <c r="A48" s="99" t="n"/>
      <c r="D48" s="88" t="n"/>
      <c r="E48" s="24" t="n"/>
      <c r="F48" s="24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</row>
    <row customHeight="1" ht="99.75" r="49" s="29">
      <c r="A49" s="74" t="inlineStr">
        <is>
          <t xml:space="preserve"> </t>
        </is>
      </c>
      <c r="D49" s="88" t="n">
        <v>30</v>
      </c>
      <c r="E49" s="24" t="n"/>
      <c r="F49" s="24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</row>
    <row customHeight="1" ht="67.5" r="50" s="29">
      <c r="A50" s="90" t="inlineStr">
        <is>
          <t xml:space="preserve">澎湖縣政府獎狀 </t>
        </is>
      </c>
      <c r="D50" s="88" t="n"/>
      <c r="E50" s="24" t="n"/>
      <c r="F50" s="24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</row>
    <row customHeight="1" ht="27.75" r="51" s="29">
      <c r="A51" s="91">
        <f>A35</f>
        <v/>
      </c>
      <c r="C51" s="92" t="n"/>
      <c r="D51" s="88" t="n"/>
      <c r="E51" s="24" t="n"/>
      <c r="F51" s="24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</row>
    <row customHeight="1" ht="19.5" r="52" s="29">
      <c r="A52" s="74" t="n"/>
      <c r="D52" s="88" t="n"/>
      <c r="E52" s="24" t="n"/>
      <c r="F52" s="24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</row>
    <row customHeight="1" ht="41.25" r="53" s="29">
      <c r="A53" s="93">
        <f>"澎湖縣"&amp;'設定'!$B$2&amp;"年度全縣兒童溜冰比賽"</f>
        <v/>
      </c>
      <c r="D53" s="88" t="n"/>
      <c r="E53" s="24" t="n"/>
      <c r="F53" s="24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</row>
    <row customHeight="1" ht="19.5" r="54" s="29">
      <c r="A54" s="94" t="n"/>
      <c r="D54" s="88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</row>
    <row customHeight="1" ht="41.25" r="55" s="29">
      <c r="A55" s="93" t="inlineStr">
        <is>
          <t>優秀選手</t>
        </is>
      </c>
      <c r="D55" s="88" t="n"/>
      <c r="E55" s="24" t="n"/>
      <c r="F55" s="24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</row>
    <row customHeight="1" ht="19.5" r="56" s="29">
      <c r="A56" s="74" t="n"/>
      <c r="D56" s="88" t="n"/>
      <c r="E56" s="24" t="n"/>
      <c r="F56" s="24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</row>
    <row customHeight="1" ht="34.5" r="57" s="29">
      <c r="A57" s="95" t="inlineStr">
        <is>
          <t>組別：</t>
        </is>
      </c>
      <c r="B57" s="96" t="inlineStr">
        <is>
          <t>中年級男生組</t>
        </is>
      </c>
      <c r="C57" s="96" t="n"/>
      <c r="D57" s="88" t="n"/>
      <c r="E57" s="24" t="n"/>
      <c r="F57" s="24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</row>
    <row customHeight="1" ht="34.5" r="58" s="29">
      <c r="A58" s="95" t="inlineStr">
        <is>
          <t>學校：</t>
        </is>
      </c>
      <c r="B58" s="96">
        <f ref="B58" t="array">INDEX('成績單(橫)'!H:H,D49)</f>
        <v/>
      </c>
      <c r="C58" s="96" t="n"/>
      <c r="D58" s="88" t="n"/>
      <c r="E58" s="24" t="n"/>
      <c r="F58" s="24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</row>
    <row customHeight="1" ht="34.5" r="59" s="29">
      <c r="A59" s="95" t="inlineStr">
        <is>
          <t>姓名：</t>
        </is>
      </c>
      <c r="B59" s="96">
        <f ref="B59" t="array">INDEX('成績單(橫)'!I:I,D49)</f>
        <v/>
      </c>
      <c r="C59" s="96" t="n"/>
      <c r="D59" s="88" t="n"/>
      <c r="E59" s="24" t="n"/>
      <c r="F59" s="24" t="n"/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</row>
    <row customHeight="1" ht="34.5" r="60" s="29">
      <c r="A60" s="95" t="inlineStr">
        <is>
          <t>名次：</t>
        </is>
      </c>
      <c r="B60" s="97">
        <f ref="B60" t="array">INDEX('成績單(橫)'!F:F,D49)</f>
        <v/>
      </c>
      <c r="C60" s="96" t="n"/>
      <c r="D60" s="88" t="n"/>
      <c r="E60" s="24" t="n"/>
      <c r="F60" s="24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</row>
    <row customHeight="1" ht="34.5" r="61" s="29">
      <c r="A61" s="95" t="inlineStr">
        <is>
          <t>成績：</t>
        </is>
      </c>
      <c r="B61" s="100">
        <f ref="B61" t="array">INDEX('成績單(橫)'!J:J,D49)</f>
        <v/>
      </c>
      <c r="C61" s="97" t="n"/>
      <c r="D61" s="88" t="n"/>
      <c r="E61" s="24" t="n"/>
      <c r="F61" s="24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</row>
    <row customHeight="1" ht="169.5" r="62" s="29">
      <c r="A62" s="98" t="n"/>
      <c r="D62" s="88" t="n"/>
      <c r="E62" s="24" t="n"/>
      <c r="F62" s="24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</row>
    <row customHeight="1" ht="41.25" r="63" s="29">
      <c r="A63" s="99">
        <f>A47</f>
        <v/>
      </c>
      <c r="D63" s="88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</row>
    <row customHeight="1" ht="41.25" r="64" s="29">
      <c r="A64" s="99" t="n"/>
      <c r="D64" s="88" t="n"/>
      <c r="E64" s="24" t="n"/>
      <c r="F64" s="24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</row>
    <row customHeight="1" ht="99.75" r="65" s="29">
      <c r="A65" s="74" t="inlineStr">
        <is>
          <t xml:space="preserve"> </t>
        </is>
      </c>
      <c r="D65" s="88" t="n">
        <v>31</v>
      </c>
      <c r="E65" s="24" t="n"/>
      <c r="F65" s="24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</row>
    <row customHeight="1" ht="67.5" r="66" s="29">
      <c r="A66" s="90" t="inlineStr">
        <is>
          <t xml:space="preserve">澎湖縣政府獎狀 </t>
        </is>
      </c>
      <c r="D66" s="88" t="n"/>
      <c r="E66" s="24" t="n"/>
      <c r="F66" s="24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</row>
    <row customHeight="1" ht="27.75" r="67" s="29">
      <c r="A67" s="91">
        <f>A51</f>
        <v/>
      </c>
      <c r="C67" s="92" t="n"/>
      <c r="D67" s="88" t="n"/>
      <c r="E67" s="24" t="n"/>
      <c r="F67" s="24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</row>
    <row customHeight="1" ht="19.5" r="68" s="29">
      <c r="A68" s="74" t="n"/>
      <c r="D68" s="88" t="n"/>
      <c r="E68" s="24" t="n"/>
      <c r="F68" s="24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</row>
    <row customHeight="1" ht="41.25" r="69" s="29">
      <c r="A69" s="93">
        <f>"澎湖縣"&amp;'設定'!$B$2&amp;"年度全縣兒童溜冰比賽"</f>
        <v/>
      </c>
      <c r="D69" s="88" t="n"/>
      <c r="E69" s="24" t="n"/>
      <c r="F69" s="24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</row>
    <row customHeight="1" ht="19.5" r="70" s="29">
      <c r="A70" s="94" t="n"/>
      <c r="D70" s="88" t="n"/>
      <c r="E70" s="24" t="n"/>
      <c r="F70" s="24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</row>
    <row customHeight="1" ht="41.25" r="71" s="29">
      <c r="A71" s="93" t="inlineStr">
        <is>
          <t>優秀選手</t>
        </is>
      </c>
      <c r="D71" s="88" t="n"/>
      <c r="E71" s="24" t="n"/>
      <c r="F71" s="24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</row>
    <row customHeight="1" ht="19.5" r="72" s="29">
      <c r="A72" s="74" t="n"/>
      <c r="D72" s="88" t="n"/>
      <c r="E72" s="24" t="n"/>
      <c r="F72" s="24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</row>
    <row customHeight="1" ht="34.5" r="73" s="29">
      <c r="A73" s="95" t="inlineStr">
        <is>
          <t>組別：</t>
        </is>
      </c>
      <c r="B73" s="96" t="inlineStr">
        <is>
          <t>中年級男生組</t>
        </is>
      </c>
      <c r="C73" s="96" t="n"/>
      <c r="D73" s="88" t="n"/>
      <c r="E73" s="24" t="n"/>
      <c r="F73" s="24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</row>
    <row customHeight="1" ht="34.5" r="74" s="29">
      <c r="A74" s="95" t="inlineStr">
        <is>
          <t>學校：</t>
        </is>
      </c>
      <c r="B74" s="96">
        <f ref="B74" t="array">INDEX('成績單(橫)'!H:H,D65)</f>
        <v/>
      </c>
      <c r="C74" s="96" t="n"/>
      <c r="D74" s="88" t="n"/>
      <c r="E74" s="24" t="n"/>
      <c r="F74" s="24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</row>
    <row customHeight="1" ht="34.5" r="75" s="29">
      <c r="A75" s="95" t="inlineStr">
        <is>
          <t>姓名：</t>
        </is>
      </c>
      <c r="B75" s="96">
        <f ref="B75" t="array">INDEX('成績單(橫)'!I:I,D65)</f>
        <v/>
      </c>
      <c r="C75" s="96" t="n"/>
      <c r="D75" s="88" t="n"/>
      <c r="E75" s="24" t="n"/>
      <c r="F75" s="24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</row>
    <row customHeight="1" ht="34.5" r="76" s="29">
      <c r="A76" s="95" t="inlineStr">
        <is>
          <t>名次：</t>
        </is>
      </c>
      <c r="B76" s="97">
        <f ref="B76" t="array">INDEX('成績單(橫)'!F:F,D65)</f>
        <v/>
      </c>
      <c r="C76" s="96" t="n"/>
      <c r="D76" s="88" t="n"/>
      <c r="E76" s="24" t="n"/>
      <c r="F76" s="24" t="n"/>
      <c r="G76" s="24" t="n"/>
      <c r="H76" s="24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</row>
    <row customHeight="1" ht="34.5" r="77" s="29">
      <c r="A77" s="95" t="inlineStr">
        <is>
          <t>成績：</t>
        </is>
      </c>
      <c r="B77" s="100">
        <f ref="B77" t="array">INDEX('成績單(橫)'!J:J,D65)</f>
        <v/>
      </c>
      <c r="C77" s="97" t="n"/>
      <c r="D77" s="88" t="n"/>
      <c r="E77" s="24" t="n"/>
      <c r="F77" s="24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</row>
    <row customHeight="1" ht="169.5" r="78" s="29">
      <c r="A78" s="98" t="n"/>
      <c r="D78" s="88" t="n"/>
      <c r="E78" s="24" t="n"/>
      <c r="F78" s="24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</row>
    <row customHeight="1" ht="41.25" r="79" s="29">
      <c r="A79" s="99">
        <f>A63</f>
        <v/>
      </c>
      <c r="D79" s="88" t="n"/>
      <c r="E79" s="24" t="n"/>
      <c r="F79" s="24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</row>
    <row customHeight="1" ht="41.25" r="80" s="29">
      <c r="A80" s="99" t="n"/>
      <c r="D80" s="88" t="n"/>
      <c r="E80" s="24" t="n"/>
      <c r="F80" s="24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</row>
    <row customHeight="1" ht="99.75" r="81" s="29">
      <c r="A81" s="74" t="inlineStr">
        <is>
          <t xml:space="preserve"> </t>
        </is>
      </c>
      <c r="D81" s="88" t="n">
        <v>32</v>
      </c>
      <c r="E81" s="24" t="n"/>
      <c r="F81" s="24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</row>
    <row customHeight="1" ht="67.5" r="82" s="29">
      <c r="A82" s="90" t="inlineStr">
        <is>
          <t xml:space="preserve">澎湖縣政府獎狀 </t>
        </is>
      </c>
      <c r="D82" s="88" t="n"/>
      <c r="E82" s="24" t="n"/>
      <c r="F82" s="24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</row>
    <row customHeight="1" ht="27.75" r="83" s="29">
      <c r="A83" s="91">
        <f>A67</f>
        <v/>
      </c>
      <c r="C83" s="92" t="n"/>
      <c r="D83" s="88" t="n"/>
      <c r="E83" s="24" t="n"/>
      <c r="F83" s="24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</row>
    <row customHeight="1" ht="19.5" r="84" s="29">
      <c r="A84" s="74" t="n"/>
      <c r="D84" s="88" t="n"/>
      <c r="E84" s="24" t="n"/>
      <c r="F84" s="24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</row>
    <row customHeight="1" ht="41.25" r="85" s="29">
      <c r="A85" s="93">
        <f>"澎湖縣"&amp;'設定'!$B$2&amp;"年度全縣兒童溜冰比賽"</f>
        <v/>
      </c>
      <c r="D85" s="88" t="n"/>
      <c r="E85" s="24" t="n"/>
      <c r="F85" s="24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</row>
    <row customHeight="1" ht="19.5" r="86" s="29">
      <c r="A86" s="94" t="n"/>
      <c r="D86" s="88" t="n"/>
      <c r="E86" s="24" t="n"/>
      <c r="F86" s="24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</row>
    <row customHeight="1" ht="41.25" r="87" s="29">
      <c r="A87" s="93" t="inlineStr">
        <is>
          <t>優秀選手</t>
        </is>
      </c>
      <c r="D87" s="88" t="n"/>
      <c r="E87" s="24" t="n"/>
      <c r="F87" s="24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</row>
    <row customHeight="1" ht="19.5" r="88" s="29">
      <c r="A88" s="74" t="n"/>
      <c r="D88" s="88" t="n"/>
      <c r="E88" s="24" t="n"/>
      <c r="F88" s="24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</row>
    <row customHeight="1" ht="34.5" r="89" s="29">
      <c r="A89" s="95" t="inlineStr">
        <is>
          <t>組別：</t>
        </is>
      </c>
      <c r="B89" s="96" t="inlineStr">
        <is>
          <t>中年級男生組</t>
        </is>
      </c>
      <c r="C89" s="96" t="n"/>
      <c r="D89" s="88" t="n"/>
      <c r="E89" s="24" t="n"/>
      <c r="F89" s="24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</row>
    <row customHeight="1" ht="34.5" r="90" s="29">
      <c r="A90" s="95" t="inlineStr">
        <is>
          <t>學校：</t>
        </is>
      </c>
      <c r="B90" s="96">
        <f ref="B90" t="array">INDEX('成績單(橫)'!H:H,D81)</f>
        <v/>
      </c>
      <c r="C90" s="96" t="n"/>
      <c r="D90" s="88" t="n"/>
      <c r="E90" s="24" t="n"/>
      <c r="F90" s="24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</row>
    <row customHeight="1" ht="34.5" r="91" s="29">
      <c r="A91" s="95" t="inlineStr">
        <is>
          <t>姓名：</t>
        </is>
      </c>
      <c r="B91" s="96">
        <f ref="B91" t="array">INDEX('成績單(橫)'!I:I,D81)</f>
        <v/>
      </c>
      <c r="C91" s="96" t="n"/>
      <c r="D91" s="88" t="n"/>
      <c r="E91" s="2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</row>
    <row customHeight="1" ht="34.5" r="92" s="29">
      <c r="A92" s="95" t="inlineStr">
        <is>
          <t>名次：</t>
        </is>
      </c>
      <c r="B92" s="97">
        <f ref="B92" t="array">INDEX('成績單(橫)'!F:F,D81)</f>
        <v/>
      </c>
      <c r="C92" s="96" t="n"/>
      <c r="D92" s="88" t="n"/>
      <c r="E92" s="2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</row>
    <row customHeight="1" ht="34.5" r="93" s="29">
      <c r="A93" s="95" t="inlineStr">
        <is>
          <t>成績：</t>
        </is>
      </c>
      <c r="B93" s="100">
        <f ref="B93" t="array">INDEX('成績單(橫)'!J:J,D81)</f>
        <v/>
      </c>
      <c r="C93" s="97" t="n"/>
      <c r="D93" s="88" t="n"/>
      <c r="E93" s="2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</row>
    <row customHeight="1" ht="169.5" r="94" s="29">
      <c r="A94" s="98" t="n"/>
      <c r="D94" s="88" t="n"/>
      <c r="E94" s="2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</row>
    <row customHeight="1" ht="41.25" r="95" s="29">
      <c r="A95" s="99">
        <f>A79</f>
        <v/>
      </c>
      <c r="D95" s="88" t="n"/>
      <c r="E95" s="2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</row>
    <row customHeight="1" ht="41.25" r="96" s="29">
      <c r="A96" s="99" t="n"/>
      <c r="D96" s="88" t="n"/>
      <c r="E96" s="24" t="n"/>
      <c r="F96" s="24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</row>
    <row customHeight="1" ht="99.75" r="97" s="29">
      <c r="A97" s="74" t="inlineStr">
        <is>
          <t xml:space="preserve"> </t>
        </is>
      </c>
      <c r="D97" s="88" t="n">
        <v>33</v>
      </c>
      <c r="E97" s="2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</row>
    <row customHeight="1" ht="67.5" r="98" s="29">
      <c r="A98" s="90" t="inlineStr">
        <is>
          <t xml:space="preserve">澎湖縣政府獎狀 </t>
        </is>
      </c>
      <c r="D98" s="88" t="n"/>
      <c r="E98" s="24" t="n"/>
      <c r="F98" s="24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</row>
    <row customHeight="1" ht="27.75" r="99" s="29">
      <c r="A99" s="91">
        <f>A83</f>
        <v/>
      </c>
      <c r="C99" s="92" t="n"/>
      <c r="D99" s="88" t="n"/>
      <c r="E99" s="24" t="n"/>
      <c r="F99" s="24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</row>
    <row customHeight="1" ht="19.5" r="100" s="29">
      <c r="A100" s="74" t="n"/>
      <c r="D100" s="88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</row>
    <row customHeight="1" ht="41.25" r="101" s="29">
      <c r="A101" s="93">
        <f>"澎湖縣"&amp;'設定'!$B$2&amp;"年度全縣兒童溜冰比賽"</f>
        <v/>
      </c>
      <c r="D101" s="88" t="n"/>
      <c r="E101" s="24" t="n"/>
      <c r="F101" s="24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</row>
    <row customHeight="1" ht="19.5" r="102" s="29">
      <c r="A102" s="94" t="n"/>
      <c r="D102" s="88" t="n"/>
      <c r="E102" s="24" t="n"/>
      <c r="F102" s="24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</row>
    <row customHeight="1" ht="41.25" r="103" s="29">
      <c r="A103" s="93" t="inlineStr">
        <is>
          <t>優秀選手</t>
        </is>
      </c>
      <c r="D103" s="88" t="n"/>
      <c r="E103" s="24" t="n"/>
      <c r="F103" s="24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</row>
    <row customHeight="1" ht="19.5" r="104" s="29">
      <c r="A104" s="74" t="n"/>
      <c r="D104" s="88" t="n"/>
      <c r="E104" s="24" t="n"/>
      <c r="F104" s="24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</row>
    <row customHeight="1" ht="34.5" r="105" s="29">
      <c r="A105" s="95" t="inlineStr">
        <is>
          <t>組別：</t>
        </is>
      </c>
      <c r="B105" s="96" t="inlineStr">
        <is>
          <t>中年級男生組</t>
        </is>
      </c>
      <c r="C105" s="96" t="n"/>
      <c r="D105" s="88" t="n"/>
      <c r="E105" s="24" t="n"/>
      <c r="F105" s="24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</row>
    <row customHeight="1" ht="34.5" r="106" s="29">
      <c r="A106" s="95" t="inlineStr">
        <is>
          <t>學校：</t>
        </is>
      </c>
      <c r="B106" s="96">
        <f ref="B106" t="array">INDEX('成績單(橫)'!H:H,D97)</f>
        <v/>
      </c>
      <c r="C106" s="96" t="n"/>
      <c r="D106" s="88" t="n"/>
      <c r="E106" s="24" t="n"/>
      <c r="F106" s="24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</row>
    <row customHeight="1" ht="34.5" r="107" s="29">
      <c r="A107" s="95" t="inlineStr">
        <is>
          <t>姓名：</t>
        </is>
      </c>
      <c r="B107" s="96">
        <f ref="B107" t="array">INDEX('成績單(橫)'!I:I,D97)</f>
        <v/>
      </c>
      <c r="C107" s="96" t="n"/>
      <c r="D107" s="88" t="n"/>
      <c r="E107" s="24" t="n"/>
      <c r="F107" s="24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</row>
    <row customHeight="1" ht="34.5" r="108" s="29">
      <c r="A108" s="95" t="inlineStr">
        <is>
          <t>名次：</t>
        </is>
      </c>
      <c r="B108" s="97">
        <f ref="B108" t="array">INDEX('成績單(橫)'!F:F,D97)</f>
        <v/>
      </c>
      <c r="C108" s="96" t="n"/>
      <c r="D108" s="88" t="n"/>
      <c r="E108" s="2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</row>
    <row customHeight="1" ht="34.5" r="109" s="29">
      <c r="A109" s="95" t="inlineStr">
        <is>
          <t>成績：</t>
        </is>
      </c>
      <c r="B109" s="100">
        <f ref="B109" t="array">INDEX('成績單(橫)'!J:J,D97)</f>
        <v/>
      </c>
      <c r="C109" s="97" t="n"/>
      <c r="D109" s="88" t="n"/>
      <c r="E109" s="24" t="n"/>
      <c r="F109" s="24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</row>
    <row customHeight="1" ht="169.5" r="110" s="29">
      <c r="A110" s="98" t="n"/>
      <c r="D110" s="88" t="n"/>
      <c r="E110" s="24" t="n"/>
      <c r="F110" s="24" t="n"/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</row>
    <row customHeight="1" ht="41.25" r="111" s="29">
      <c r="A111" s="99">
        <f>A95</f>
        <v/>
      </c>
      <c r="D111" s="88" t="n"/>
      <c r="E111" s="2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</row>
    <row customHeight="1" ht="41.25" r="112" s="29">
      <c r="A112" s="99" t="n"/>
      <c r="D112" s="88" t="n"/>
      <c r="E112" s="24" t="n"/>
      <c r="F112" s="24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</row>
    <row customHeight="1" ht="99.75" r="113" s="29">
      <c r="A113" s="74" t="inlineStr">
        <is>
          <t xml:space="preserve"> </t>
        </is>
      </c>
      <c r="D113" s="88" t="n">
        <v>34</v>
      </c>
      <c r="E113" s="24" t="n"/>
      <c r="F113" s="24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</row>
    <row customHeight="1" ht="67.5" r="114" s="29">
      <c r="A114" s="90" t="inlineStr">
        <is>
          <t xml:space="preserve">澎湖縣政府獎狀 </t>
        </is>
      </c>
      <c r="D114" s="88" t="n"/>
      <c r="E114" s="24" t="n"/>
      <c r="F114" s="24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</row>
    <row customHeight="1" ht="27.75" r="115" s="29">
      <c r="A115" s="91">
        <f>A99</f>
        <v/>
      </c>
      <c r="C115" s="92" t="n"/>
      <c r="D115" s="88" t="n"/>
      <c r="E115" s="2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</row>
    <row customHeight="1" ht="19.5" r="116" s="29">
      <c r="A116" s="74" t="n"/>
      <c r="D116" s="88" t="n"/>
      <c r="E116" s="24" t="n"/>
      <c r="F116" s="24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</row>
    <row customHeight="1" ht="41.25" r="117" s="29">
      <c r="A117" s="93">
        <f>"澎湖縣"&amp;'設定'!$B$2&amp;"年度全縣兒童溜冰比賽"</f>
        <v/>
      </c>
      <c r="D117" s="88" t="n"/>
      <c r="E117" s="24" t="n"/>
      <c r="F117" s="24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</row>
    <row customHeight="1" ht="19.5" r="118" s="29">
      <c r="A118" s="94" t="n"/>
      <c r="D118" s="88" t="n"/>
      <c r="E118" s="2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</row>
    <row customHeight="1" ht="41.25" r="119" s="29">
      <c r="A119" s="93" t="inlineStr">
        <is>
          <t>優秀選手</t>
        </is>
      </c>
      <c r="D119" s="88" t="n"/>
      <c r="E119" s="24" t="n"/>
      <c r="F119" s="24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</row>
    <row customHeight="1" ht="19.5" r="120" s="29">
      <c r="A120" s="74" t="n"/>
      <c r="D120" s="88" t="n"/>
      <c r="E120" s="24" t="n"/>
      <c r="F120" s="24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</row>
    <row customHeight="1" ht="34.5" r="121" s="29">
      <c r="A121" s="95" t="inlineStr">
        <is>
          <t>組別：</t>
        </is>
      </c>
      <c r="B121" s="96" t="inlineStr">
        <is>
          <t>中年級男生組</t>
        </is>
      </c>
      <c r="C121" s="96" t="n"/>
      <c r="D121" s="88" t="n"/>
      <c r="E121" s="2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</row>
    <row customHeight="1" ht="34.5" r="122" s="29">
      <c r="A122" s="95" t="inlineStr">
        <is>
          <t>學校：</t>
        </is>
      </c>
      <c r="B122" s="96">
        <f ref="B122" t="array">INDEX('成績單(橫)'!H:H,D113)</f>
        <v/>
      </c>
      <c r="C122" s="96" t="n"/>
      <c r="D122" s="88" t="n"/>
      <c r="E122" s="24" t="n"/>
      <c r="F122" s="24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</row>
    <row customHeight="1" ht="34.5" r="123" s="29">
      <c r="A123" s="95" t="inlineStr">
        <is>
          <t>姓名：</t>
        </is>
      </c>
      <c r="B123" s="96">
        <f ref="B123" t="array">INDEX('成績單(橫)'!I:I,D113)</f>
        <v/>
      </c>
      <c r="C123" s="96" t="n"/>
      <c r="D123" s="88" t="n"/>
      <c r="E123" s="24" t="n"/>
      <c r="F123" s="24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</row>
    <row customHeight="1" ht="34.5" r="124" s="29">
      <c r="A124" s="95" t="inlineStr">
        <is>
          <t>名次：</t>
        </is>
      </c>
      <c r="B124" s="97">
        <f ref="B124" t="array">INDEX('成績單(橫)'!F:F,D113)</f>
        <v/>
      </c>
      <c r="C124" s="96" t="n"/>
      <c r="D124" s="88" t="n"/>
      <c r="E124" s="2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</row>
    <row customHeight="1" ht="34.5" r="125" s="29">
      <c r="A125" s="95" t="inlineStr">
        <is>
          <t>成績：</t>
        </is>
      </c>
      <c r="B125" s="100">
        <f ref="B125" t="array">INDEX('成績單(橫)'!J:J,D113)</f>
        <v/>
      </c>
      <c r="C125" s="97" t="n"/>
      <c r="D125" s="88" t="n"/>
      <c r="E125" s="24" t="n"/>
      <c r="F125" s="24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</row>
    <row customHeight="1" ht="169.5" r="126" s="29">
      <c r="A126" s="98" t="n"/>
      <c r="D126" s="88" t="n"/>
      <c r="E126" s="24" t="n"/>
      <c r="F126" s="24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</row>
    <row customHeight="1" ht="41.25" r="127" s="29">
      <c r="A127" s="99">
        <f>A111</f>
        <v/>
      </c>
      <c r="D127" s="88" t="n"/>
      <c r="E127" s="2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</row>
    <row customHeight="1" ht="41.25" r="128" s="29">
      <c r="A128" s="99" t="n"/>
      <c r="D128" s="88" t="n"/>
      <c r="E128" s="24" t="n"/>
      <c r="F128" s="24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</row>
    <row customHeight="1" ht="99.75" r="129" s="29">
      <c r="A129" s="74" t="inlineStr">
        <is>
          <t xml:space="preserve"> </t>
        </is>
      </c>
      <c r="D129" s="88" t="n">
        <v>35</v>
      </c>
      <c r="E129" s="24" t="n"/>
      <c r="F129" s="24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</row>
    <row customHeight="1" ht="67.5" r="130" s="29">
      <c r="A130" s="90" t="inlineStr">
        <is>
          <t xml:space="preserve">澎湖縣政府獎狀 </t>
        </is>
      </c>
      <c r="D130" s="88" t="n"/>
      <c r="E130" s="2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</row>
    <row customHeight="1" ht="27.75" r="131" s="29">
      <c r="A131" s="91">
        <f>A115</f>
        <v/>
      </c>
      <c r="C131" s="92" t="n"/>
      <c r="D131" s="88" t="n"/>
      <c r="E131" s="24" t="n"/>
      <c r="F131" s="24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</row>
    <row customHeight="1" ht="19.5" r="132" s="29">
      <c r="A132" s="74" t="n"/>
      <c r="D132" s="88" t="n"/>
      <c r="E132" s="24" t="n"/>
      <c r="F132" s="24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</row>
    <row customHeight="1" ht="41.25" r="133" s="29">
      <c r="A133" s="93">
        <f>"澎湖縣"&amp;'設定'!$B$2&amp;"年度全縣兒童溜冰比賽"</f>
        <v/>
      </c>
      <c r="D133" s="88" t="n"/>
      <c r="E133" s="2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</row>
    <row customHeight="1" ht="19.5" r="134" s="29">
      <c r="A134" s="94" t="n"/>
      <c r="D134" s="88" t="n"/>
      <c r="E134" s="24" t="n"/>
      <c r="F134" s="24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</row>
    <row customHeight="1" ht="41.25" r="135" s="29">
      <c r="A135" s="93" t="inlineStr">
        <is>
          <t>優秀選手</t>
        </is>
      </c>
      <c r="D135" s="88" t="n"/>
      <c r="E135" s="24" t="n"/>
      <c r="F135" s="24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</row>
    <row customHeight="1" ht="19.5" r="136" s="29">
      <c r="A136" s="74" t="n"/>
      <c r="D136" s="88" t="n"/>
      <c r="E136" s="24" t="n"/>
      <c r="F136" s="24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</row>
    <row customHeight="1" ht="34.5" r="137" s="29">
      <c r="A137" s="95" t="inlineStr">
        <is>
          <t>組別：</t>
        </is>
      </c>
      <c r="B137" s="96" t="inlineStr">
        <is>
          <t>中年級男生組</t>
        </is>
      </c>
      <c r="C137" s="96" t="n"/>
      <c r="D137" s="88" t="n"/>
      <c r="E137" s="24" t="n"/>
      <c r="F137" s="24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</row>
    <row customHeight="1" ht="34.5" r="138" s="29">
      <c r="A138" s="95" t="inlineStr">
        <is>
          <t>學校：</t>
        </is>
      </c>
      <c r="B138" s="96">
        <f ref="B138" t="array">INDEX('成績單(橫)'!H:H,D129)</f>
        <v/>
      </c>
      <c r="C138" s="96" t="n"/>
      <c r="D138" s="88" t="n"/>
      <c r="E138" s="24" t="n"/>
      <c r="F138" s="24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</row>
    <row customHeight="1" ht="34.5" r="139" s="29">
      <c r="A139" s="95" t="inlineStr">
        <is>
          <t>姓名：</t>
        </is>
      </c>
      <c r="B139" s="96">
        <f ref="B139" t="array">INDEX('成績單(橫)'!I:I,D129)</f>
        <v/>
      </c>
      <c r="C139" s="96" t="n"/>
      <c r="D139" s="88" t="n"/>
      <c r="E139" s="2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</row>
    <row customHeight="1" ht="34.5" r="140" s="29">
      <c r="A140" s="95" t="inlineStr">
        <is>
          <t>名次：</t>
        </is>
      </c>
      <c r="B140" s="97">
        <f ref="B140" t="array">INDEX('成績單(橫)'!F:F,D129)</f>
        <v/>
      </c>
      <c r="C140" s="96" t="n"/>
      <c r="D140" s="88" t="n"/>
      <c r="E140" s="24" t="n"/>
      <c r="F140" s="24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</row>
    <row customHeight="1" ht="34.5" r="141" s="29">
      <c r="A141" s="95" t="inlineStr">
        <is>
          <t>成績：</t>
        </is>
      </c>
      <c r="B141" s="100">
        <f ref="B141" t="array">INDEX('成績單(橫)'!J:J,D129)</f>
        <v/>
      </c>
      <c r="C141" s="97" t="n"/>
      <c r="D141" s="88" t="n"/>
      <c r="E141" s="24" t="n"/>
      <c r="F141" s="24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</row>
    <row customHeight="1" ht="169.5" r="142" s="29">
      <c r="A142" s="98" t="n"/>
      <c r="D142" s="88" t="n"/>
      <c r="E142" s="2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</row>
    <row customHeight="1" ht="41.25" r="143" s="29">
      <c r="A143" s="99">
        <f>A127</f>
        <v/>
      </c>
      <c r="D143" s="88" t="n"/>
      <c r="E143" s="24" t="n"/>
      <c r="F143" s="24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</row>
    <row customHeight="1" ht="41.25" r="144" s="29">
      <c r="A144" s="99" t="n"/>
      <c r="D144" s="88" t="n"/>
      <c r="E144" s="24" t="n"/>
      <c r="F144" s="24" t="n"/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</row>
    <row customHeight="1" ht="99.75" r="145" s="29">
      <c r="A145" s="74" t="inlineStr">
        <is>
          <t xml:space="preserve"> </t>
        </is>
      </c>
      <c r="D145" s="88" t="n">
        <v>36</v>
      </c>
      <c r="E145" s="24" t="n"/>
      <c r="F145" s="24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</row>
    <row customHeight="1" ht="67.5" r="146" s="29">
      <c r="A146" s="90" t="inlineStr">
        <is>
          <t xml:space="preserve">澎湖縣政府獎狀 </t>
        </is>
      </c>
      <c r="D146" s="88" t="n"/>
      <c r="E146" s="24" t="n"/>
      <c r="F146" s="24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</row>
    <row customHeight="1" ht="27.75" r="147" s="29">
      <c r="A147" s="91">
        <f>A131</f>
        <v/>
      </c>
      <c r="C147" s="92" t="n"/>
      <c r="D147" s="88" t="n"/>
      <c r="E147" s="24" t="n"/>
      <c r="F147" s="24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</row>
    <row customHeight="1" ht="19.5" r="148" s="29">
      <c r="A148" s="74" t="n"/>
      <c r="D148" s="88" t="n"/>
      <c r="E148" s="24" t="n"/>
      <c r="F148" s="24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</row>
    <row customHeight="1" ht="41.25" r="149" s="29">
      <c r="A149" s="93">
        <f>"澎湖縣"&amp;'設定'!$B$2&amp;"年度全縣兒童溜冰比賽"</f>
        <v/>
      </c>
      <c r="D149" s="88" t="n"/>
      <c r="E149" s="24" t="n"/>
      <c r="F149" s="24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</row>
    <row customHeight="1" ht="19.5" r="150" s="29">
      <c r="A150" s="94" t="n"/>
      <c r="D150" s="88" t="n"/>
      <c r="E150" s="24" t="n"/>
      <c r="F150" s="24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</row>
    <row customHeight="1" ht="41.25" r="151" s="29">
      <c r="A151" s="93" t="inlineStr">
        <is>
          <t>優秀選手</t>
        </is>
      </c>
      <c r="D151" s="88" t="n"/>
      <c r="E151" s="24" t="n"/>
      <c r="F151" s="24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</row>
    <row customHeight="1" ht="19.5" r="152" s="29">
      <c r="A152" s="74" t="n"/>
      <c r="D152" s="88" t="n"/>
      <c r="E152" s="24" t="n"/>
      <c r="F152" s="24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</row>
    <row customHeight="1" ht="34.5" r="153" s="29">
      <c r="A153" s="95" t="inlineStr">
        <is>
          <t>組別：</t>
        </is>
      </c>
      <c r="B153" s="96" t="inlineStr">
        <is>
          <t>中年級男生組</t>
        </is>
      </c>
      <c r="C153" s="96" t="n"/>
      <c r="D153" s="88" t="n"/>
      <c r="E153" s="24" t="n"/>
      <c r="F153" s="24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</row>
    <row customHeight="1" ht="34.5" r="154" s="29">
      <c r="A154" s="95" t="inlineStr">
        <is>
          <t>學校：</t>
        </is>
      </c>
      <c r="B154" s="96">
        <f ref="B154" t="array">INDEX('成績單(橫)'!H:H,D145)</f>
        <v/>
      </c>
      <c r="C154" s="96" t="n"/>
      <c r="D154" s="88" t="n"/>
      <c r="E154" s="24" t="n"/>
      <c r="F154" s="24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</row>
    <row customHeight="1" ht="34.5" r="155" s="29">
      <c r="A155" s="95" t="inlineStr">
        <is>
          <t>姓名：</t>
        </is>
      </c>
      <c r="B155" s="96">
        <f ref="B155" t="array">INDEX('成績單(橫)'!I:I,D145)</f>
        <v/>
      </c>
      <c r="C155" s="96" t="n"/>
      <c r="D155" s="88" t="n"/>
      <c r="E155" s="24" t="n"/>
      <c r="F155" s="24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</row>
    <row customHeight="1" ht="34.5" r="156" s="29">
      <c r="A156" s="95" t="inlineStr">
        <is>
          <t>名次：</t>
        </is>
      </c>
      <c r="B156" s="97">
        <f ref="B156" t="array">INDEX('成績單(橫)'!F:F,D145)</f>
        <v/>
      </c>
      <c r="C156" s="96" t="n"/>
      <c r="D156" s="88" t="n"/>
      <c r="E156" s="24" t="n"/>
      <c r="F156" s="24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</row>
    <row customHeight="1" ht="34.5" r="157" s="29">
      <c r="A157" s="95" t="inlineStr">
        <is>
          <t>成績：</t>
        </is>
      </c>
      <c r="B157" s="100">
        <f ref="B157" t="array">INDEX('成績單(橫)'!J:J,D145)</f>
        <v/>
      </c>
      <c r="C157" s="97" t="n"/>
      <c r="D157" s="88" t="n"/>
      <c r="E157" s="24" t="n"/>
      <c r="F157" s="24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</row>
    <row customHeight="1" ht="169.5" r="158" s="29">
      <c r="A158" s="98" t="n"/>
      <c r="D158" s="88" t="n"/>
      <c r="E158" s="24" t="n"/>
      <c r="F158" s="24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</row>
    <row customHeight="1" ht="41.25" r="159" s="29">
      <c r="A159" s="99">
        <f>A143</f>
        <v/>
      </c>
      <c r="D159" s="88" t="n"/>
      <c r="E159" s="24" t="n"/>
      <c r="F159" s="24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</row>
    <row customHeight="1" ht="41.25" r="160" s="29">
      <c r="A160" s="99" t="n"/>
      <c r="D160" s="88" t="n"/>
      <c r="E160" s="24" t="n"/>
      <c r="F160" s="24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</row>
    <row customHeight="1" ht="99.75" r="161" s="29">
      <c r="A161" s="74" t="inlineStr">
        <is>
          <t xml:space="preserve"> </t>
        </is>
      </c>
      <c r="D161" s="24" t="n"/>
      <c r="E161" s="24" t="n"/>
      <c r="F161" s="24" t="n"/>
      <c r="G161" s="24" t="n"/>
      <c r="H161" s="24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</row>
    <row customHeight="1" ht="67.5" r="162" s="29">
      <c r="A162" s="90" t="inlineStr">
        <is>
          <t xml:space="preserve">澎湖縣政府獎狀 </t>
        </is>
      </c>
      <c r="D162" s="24" t="n"/>
      <c r="E162" s="24" t="n"/>
      <c r="F162" s="24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</row>
    <row customHeight="1" ht="27.75" r="163" s="29">
      <c r="A163" s="91">
        <f>A147</f>
        <v/>
      </c>
      <c r="C163" s="92" t="n"/>
      <c r="D163" s="24" t="n"/>
      <c r="E163" s="24" t="n"/>
      <c r="F163" s="24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</row>
    <row customHeight="1" ht="19.5" r="164" s="29">
      <c r="A164" s="74" t="n"/>
      <c r="D164" s="24" t="n"/>
      <c r="E164" s="24" t="n"/>
      <c r="F164" s="24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</row>
    <row customHeight="1" ht="38.25" r="165" s="29">
      <c r="A165" s="93">
        <f>"澎湖縣"&amp;'設定'!$B$2&amp;"年度全縣兒童溜冰比賽"</f>
        <v/>
      </c>
      <c r="D165" s="24" t="n"/>
      <c r="E165" s="24" t="n"/>
      <c r="F165" s="24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</row>
    <row customHeight="1" ht="19.5" r="166" s="29">
      <c r="A166" s="94" t="n"/>
      <c r="D166" s="24" t="n"/>
      <c r="E166" s="24" t="n"/>
      <c r="F166" s="24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</row>
    <row customHeight="1" ht="38.25" r="167" s="29">
      <c r="A167" s="93" t="inlineStr">
        <is>
          <t>優秀選手</t>
        </is>
      </c>
      <c r="D167" s="24" t="n"/>
      <c r="E167" s="24" t="n"/>
      <c r="F167" s="24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</row>
    <row customHeight="1" ht="19.5" r="168" s="29">
      <c r="A168" s="74" t="n"/>
      <c r="D168" s="24" t="n"/>
      <c r="E168" s="24" t="n"/>
      <c r="F168" s="24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</row>
    <row customHeight="1" ht="34.5" r="169" s="29">
      <c r="A169" s="95" t="inlineStr">
        <is>
          <t>組別：</t>
        </is>
      </c>
      <c r="B169" s="96" t="inlineStr">
        <is>
          <t>中年級男生組</t>
        </is>
      </c>
      <c r="C169" s="96" t="n"/>
      <c r="D169" s="24" t="n"/>
      <c r="E169" s="24" t="n"/>
      <c r="F169" s="24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</row>
    <row customHeight="1" ht="34.5" r="170" s="29">
      <c r="A170" s="95" t="inlineStr">
        <is>
          <t>學校：</t>
        </is>
      </c>
      <c r="B170" s="96">
        <f ref="B170" t="array">INDEX('A41'!E:E,12)</f>
        <v/>
      </c>
      <c r="C170" s="96" t="n"/>
      <c r="D170" s="24" t="n"/>
      <c r="E170" s="24" t="n"/>
      <c r="F170" s="24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</row>
    <row customHeight="1" ht="34.5" r="171" s="29">
      <c r="A171" s="95" t="inlineStr">
        <is>
          <t>姓名：</t>
        </is>
      </c>
      <c r="B171" s="96">
        <f ref="B171" t="array">INDEX('A41'!F:F,12)</f>
        <v/>
      </c>
      <c r="C171" s="96" t="n"/>
      <c r="D171" s="24" t="n"/>
      <c r="E171" s="24" t="n"/>
      <c r="F171" s="24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</row>
    <row customHeight="1" ht="34.5" r="172" s="29">
      <c r="A172" s="95" t="inlineStr">
        <is>
          <t>名次：</t>
        </is>
      </c>
      <c r="B172" s="96" t="inlineStr">
        <is>
          <t>優勝</t>
        </is>
      </c>
      <c r="C172" s="96" t="n"/>
      <c r="D172" s="24" t="n"/>
      <c r="E172" s="24" t="n"/>
      <c r="F172" s="24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</row>
    <row customHeight="1" ht="34.5" r="173" s="29">
      <c r="A173" s="95" t="inlineStr">
        <is>
          <t>成績：</t>
        </is>
      </c>
      <c r="B173" s="101">
        <f ref="B173" t="array">INDEX('A41'!I:I,12)</f>
        <v/>
      </c>
      <c r="C173" s="97" t="n"/>
      <c r="D173" s="24" t="n"/>
      <c r="E173" s="24" t="n"/>
      <c r="F173" s="24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</row>
    <row customHeight="1" ht="169.5" r="174" s="29">
      <c r="A174" s="98" t="n"/>
      <c r="D174" s="24" t="n"/>
      <c r="E174" s="24" t="n"/>
      <c r="F174" s="24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</row>
    <row customHeight="1" ht="32.25" r="175" s="29">
      <c r="A175" s="99">
        <f>A159</f>
        <v/>
      </c>
      <c r="D175" s="24" t="n"/>
      <c r="E175" s="24" t="n"/>
      <c r="F175" s="24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</row>
    <row customHeight="1" ht="32.25" r="176" s="29">
      <c r="A176" s="99" t="n"/>
      <c r="D176" s="24" t="n"/>
      <c r="E176" s="24" t="n"/>
      <c r="F176" s="24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</row>
    <row customHeight="1" ht="99.75" r="177" s="29">
      <c r="A177" s="74" t="inlineStr">
        <is>
          <t xml:space="preserve"> </t>
        </is>
      </c>
      <c r="D177" s="24" t="n"/>
      <c r="E177" s="24" t="n"/>
      <c r="F177" s="24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</row>
    <row customHeight="1" ht="67.5" r="178" s="29">
      <c r="A178" s="90" t="inlineStr">
        <is>
          <t xml:space="preserve">澎湖縣政府獎狀 </t>
        </is>
      </c>
      <c r="D178" s="24" t="n"/>
      <c r="E178" s="24" t="n"/>
      <c r="F178" s="24" t="n"/>
      <c r="G178" s="24" t="n"/>
      <c r="H178" s="24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</row>
    <row customHeight="1" ht="27.75" r="179" s="29">
      <c r="A179" s="91">
        <f>A163</f>
        <v/>
      </c>
      <c r="C179" s="92" t="n"/>
      <c r="D179" s="24" t="n"/>
      <c r="E179" s="24" t="n"/>
      <c r="F179" s="24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</row>
    <row customHeight="1" ht="19.5" r="180" s="29">
      <c r="A180" s="74" t="n"/>
      <c r="D180" s="24" t="n"/>
      <c r="E180" s="24" t="n"/>
      <c r="F180" s="24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</row>
    <row customHeight="1" ht="38.25" r="181" s="29">
      <c r="A181" s="93">
        <f>"澎湖縣"&amp;'設定'!$B$2&amp;"年度全縣兒童溜冰比賽"</f>
        <v/>
      </c>
      <c r="D181" s="24" t="n"/>
      <c r="E181" s="24" t="n"/>
      <c r="F181" s="24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</row>
    <row customHeight="1" ht="19.5" r="182" s="29">
      <c r="A182" s="94" t="n"/>
      <c r="D182" s="24" t="n"/>
      <c r="E182" s="24" t="n"/>
      <c r="F182" s="24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</row>
    <row customHeight="1" ht="38.25" r="183" s="29">
      <c r="A183" s="93" t="inlineStr">
        <is>
          <t>優秀選手</t>
        </is>
      </c>
      <c r="D183" s="24" t="n"/>
      <c r="E183" s="24" t="n"/>
      <c r="F183" s="24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</row>
    <row customHeight="1" ht="19.5" r="184" s="29">
      <c r="A184" s="74" t="n"/>
      <c r="D184" s="24" t="n"/>
      <c r="E184" s="24" t="n"/>
      <c r="F184" s="24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</row>
    <row customHeight="1" ht="34.5" r="185" s="29">
      <c r="A185" s="95" t="inlineStr">
        <is>
          <t>組別：</t>
        </is>
      </c>
      <c r="B185" s="96" t="inlineStr">
        <is>
          <t>中年級男生組</t>
        </is>
      </c>
      <c r="C185" s="96" t="n"/>
      <c r="D185" s="24" t="n"/>
      <c r="E185" s="24" t="n"/>
      <c r="F185" s="24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</row>
    <row customHeight="1" ht="34.5" r="186" s="29">
      <c r="A186" s="95" t="inlineStr">
        <is>
          <t>學校：</t>
        </is>
      </c>
      <c r="B186" s="96">
        <f ref="B186" t="array">INDEX('A41'!E:E,13)</f>
        <v/>
      </c>
      <c r="C186" s="96" t="n"/>
      <c r="D186" s="24" t="n"/>
      <c r="E186" s="24" t="n"/>
      <c r="F186" s="24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</row>
    <row customHeight="1" ht="34.5" r="187" s="29">
      <c r="A187" s="95" t="inlineStr">
        <is>
          <t>姓名：</t>
        </is>
      </c>
      <c r="B187" s="96">
        <f ref="B187" t="array">INDEX('A41'!F:F,13)</f>
        <v/>
      </c>
      <c r="C187" s="96" t="n"/>
      <c r="D187" s="24" t="n"/>
      <c r="E187" s="24" t="n"/>
      <c r="F187" s="24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</row>
    <row customHeight="1" ht="34.5" r="188" s="29">
      <c r="A188" s="95" t="inlineStr">
        <is>
          <t>名次：</t>
        </is>
      </c>
      <c r="B188" s="96" t="inlineStr">
        <is>
          <t>優勝</t>
        </is>
      </c>
      <c r="C188" s="96" t="n"/>
      <c r="D188" s="24" t="n"/>
      <c r="E188" s="24" t="n"/>
      <c r="F188" s="24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</row>
    <row customHeight="1" ht="34.5" r="189" s="29">
      <c r="A189" s="95" t="inlineStr">
        <is>
          <t>成績：</t>
        </is>
      </c>
      <c r="B189" s="101">
        <f ref="B189" t="array">INDEX('A41'!I:I,13)</f>
        <v/>
      </c>
      <c r="C189" s="97" t="n"/>
      <c r="D189" s="24" t="n"/>
      <c r="E189" s="24" t="n"/>
      <c r="F189" s="24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</row>
    <row customHeight="1" ht="169.5" r="190" s="29">
      <c r="A190" s="98" t="n"/>
      <c r="D190" s="24" t="n"/>
      <c r="E190" s="24" t="n"/>
      <c r="F190" s="24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</row>
    <row customHeight="1" ht="32.25" r="191" s="29">
      <c r="A191" s="99">
        <f>A175</f>
        <v/>
      </c>
      <c r="D191" s="24" t="n"/>
      <c r="E191" s="24" t="n"/>
      <c r="F191" s="24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</row>
    <row customHeight="1" ht="32.25" r="192" s="29">
      <c r="A192" s="99" t="n"/>
      <c r="D192" s="24" t="n"/>
      <c r="E192" s="24" t="n"/>
      <c r="F192" s="24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</row>
    <row customHeight="1" ht="99.75" r="193" s="29">
      <c r="A193" s="74" t="inlineStr">
        <is>
          <t xml:space="preserve"> </t>
        </is>
      </c>
      <c r="D193" s="24" t="n"/>
      <c r="E193" s="24" t="n"/>
      <c r="F193" s="24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</row>
    <row customHeight="1" ht="67.5" r="194" s="29">
      <c r="A194" s="90" t="inlineStr">
        <is>
          <t xml:space="preserve">澎湖縣政府獎狀 </t>
        </is>
      </c>
      <c r="D194" s="24" t="n"/>
      <c r="E194" s="24" t="n"/>
      <c r="F194" s="24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</row>
    <row customHeight="1" ht="27.75" r="195" s="29">
      <c r="A195" s="91">
        <f>A179</f>
        <v/>
      </c>
      <c r="C195" s="92" t="n"/>
      <c r="D195" s="24" t="n"/>
      <c r="E195" s="24" t="n"/>
      <c r="F195" s="24" t="n"/>
      <c r="G195" s="2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</row>
    <row customHeight="1" ht="19.5" r="196" s="29">
      <c r="A196" s="74" t="n"/>
      <c r="D196" s="24" t="n"/>
      <c r="E196" s="24" t="n"/>
      <c r="F196" s="24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</row>
    <row customHeight="1" ht="38.25" r="197" s="29">
      <c r="A197" s="93">
        <f>"澎湖縣"&amp;'設定'!$B$2&amp;"年度全縣兒童溜冰比賽"</f>
        <v/>
      </c>
      <c r="D197" s="24" t="n"/>
      <c r="E197" s="24" t="n"/>
      <c r="F197" s="24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</row>
    <row customHeight="1" ht="19.5" r="198" s="29">
      <c r="A198" s="94" t="n"/>
      <c r="D198" s="24" t="n"/>
      <c r="E198" s="24" t="n"/>
      <c r="F198" s="24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</row>
    <row customHeight="1" ht="38.25" r="199" s="29">
      <c r="A199" s="93" t="inlineStr">
        <is>
          <t>優秀選手</t>
        </is>
      </c>
      <c r="D199" s="24" t="n"/>
      <c r="E199" s="24" t="n"/>
      <c r="F199" s="24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</row>
    <row customHeight="1" ht="19.5" r="200" s="29">
      <c r="A200" s="74" t="n"/>
      <c r="D200" s="24" t="n"/>
      <c r="E200" s="24" t="n"/>
      <c r="F200" s="24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</row>
    <row customHeight="1" ht="34.5" r="201" s="29">
      <c r="A201" s="95" t="inlineStr">
        <is>
          <t>組別：</t>
        </is>
      </c>
      <c r="B201" s="96" t="inlineStr">
        <is>
          <t>中年級男生組</t>
        </is>
      </c>
      <c r="C201" s="96" t="n"/>
      <c r="D201" s="24" t="n"/>
      <c r="E201" s="24" t="n"/>
      <c r="F201" s="24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</row>
    <row customHeight="1" ht="34.5" r="202" s="29">
      <c r="A202" s="95" t="inlineStr">
        <is>
          <t>學校：</t>
        </is>
      </c>
      <c r="B202" s="96">
        <f ref="B202" t="array">INDEX('A41'!E:E,14)</f>
        <v/>
      </c>
      <c r="C202" s="96" t="n"/>
      <c r="D202" s="24" t="n"/>
      <c r="E202" s="24" t="n"/>
      <c r="F202" s="24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</row>
    <row customHeight="1" ht="34.5" r="203" s="29">
      <c r="A203" s="95" t="inlineStr">
        <is>
          <t>姓名：</t>
        </is>
      </c>
      <c r="B203" s="96">
        <f ref="B203" t="array">INDEX('A41'!F:F,14)</f>
        <v/>
      </c>
      <c r="C203" s="96" t="n"/>
      <c r="D203" s="24" t="n"/>
      <c r="E203" s="24" t="n"/>
      <c r="F203" s="24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</row>
    <row customHeight="1" ht="34.5" r="204" s="29">
      <c r="A204" s="95" t="inlineStr">
        <is>
          <t>名次：</t>
        </is>
      </c>
      <c r="B204" s="96" t="inlineStr">
        <is>
          <t>優勝</t>
        </is>
      </c>
      <c r="C204" s="96" t="n"/>
      <c r="D204" s="24" t="n"/>
      <c r="E204" s="24" t="n"/>
      <c r="F204" s="24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</row>
    <row customHeight="1" ht="34.5" r="205" s="29">
      <c r="A205" s="95" t="inlineStr">
        <is>
          <t>成績：</t>
        </is>
      </c>
      <c r="B205" s="101">
        <f ref="B205" t="array">INDEX('A41'!I:I,14)</f>
        <v/>
      </c>
      <c r="C205" s="97" t="n"/>
      <c r="D205" s="24" t="n"/>
      <c r="E205" s="24" t="n"/>
      <c r="F205" s="24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</row>
    <row customHeight="1" ht="169.5" r="206" s="29">
      <c r="A206" s="98" t="n"/>
      <c r="D206" s="24" t="n"/>
      <c r="E206" s="24" t="n"/>
      <c r="F206" s="24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</row>
    <row customHeight="1" ht="32.25" r="207" s="29">
      <c r="A207" s="99">
        <f>A191</f>
        <v/>
      </c>
      <c r="D207" s="24" t="n"/>
      <c r="E207" s="24" t="n"/>
      <c r="F207" s="24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</row>
    <row customHeight="1" ht="32.25" r="208" s="29">
      <c r="A208" s="99" t="n"/>
      <c r="D208" s="24" t="n"/>
      <c r="E208" s="24" t="n"/>
      <c r="F208" s="24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</row>
    <row customHeight="1" ht="99.75" r="209" s="29">
      <c r="A209" s="74" t="inlineStr">
        <is>
          <t xml:space="preserve"> </t>
        </is>
      </c>
      <c r="D209" s="24" t="n"/>
      <c r="E209" s="24" t="n"/>
      <c r="F209" s="24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</row>
    <row customHeight="1" ht="67.5" r="210" s="29">
      <c r="A210" s="90" t="inlineStr">
        <is>
          <t xml:space="preserve">澎湖縣政府獎狀 </t>
        </is>
      </c>
      <c r="D210" s="24" t="n"/>
      <c r="E210" s="24" t="n"/>
      <c r="F210" s="24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</row>
    <row customHeight="1" ht="27.75" r="211" s="29">
      <c r="A211" s="91">
        <f>A195</f>
        <v/>
      </c>
      <c r="C211" s="92" t="n"/>
      <c r="D211" s="24" t="n"/>
      <c r="E211" s="24" t="n"/>
      <c r="F211" s="24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</row>
    <row customHeight="1" ht="19.5" r="212" s="29">
      <c r="A212" s="74" t="n"/>
      <c r="D212" s="24" t="n"/>
      <c r="E212" s="24" t="n"/>
      <c r="F212" s="24" t="n"/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</row>
    <row customHeight="1" ht="38.25" r="213" s="29">
      <c r="A213" s="93">
        <f>"澎湖縣"&amp;'設定'!$B$2&amp;"年度全縣兒童溜冰比賽"</f>
        <v/>
      </c>
      <c r="D213" s="24" t="n"/>
      <c r="E213" s="24" t="n"/>
      <c r="F213" s="24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</row>
    <row customHeight="1" ht="19.5" r="214" s="29">
      <c r="A214" s="94" t="n"/>
      <c r="D214" s="24" t="n"/>
      <c r="E214" s="24" t="n"/>
      <c r="F214" s="24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</row>
    <row customHeight="1" ht="38.25" r="215" s="29">
      <c r="A215" s="93" t="inlineStr">
        <is>
          <t>優秀選手</t>
        </is>
      </c>
      <c r="D215" s="24" t="n"/>
      <c r="E215" s="24" t="n"/>
      <c r="F215" s="24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</row>
    <row customHeight="1" ht="19.5" r="216" s="29">
      <c r="A216" s="74" t="n"/>
      <c r="D216" s="24" t="n"/>
      <c r="E216" s="24" t="n"/>
      <c r="F216" s="24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</row>
    <row customHeight="1" ht="34.5" r="217" s="29">
      <c r="A217" s="95" t="inlineStr">
        <is>
          <t>組別：</t>
        </is>
      </c>
      <c r="B217" s="96" t="inlineStr">
        <is>
          <t>中年級男生組</t>
        </is>
      </c>
      <c r="C217" s="96" t="n"/>
      <c r="D217" s="24" t="n"/>
      <c r="E217" s="24" t="n"/>
      <c r="F217" s="24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</row>
    <row customHeight="1" ht="34.5" r="218" s="29">
      <c r="A218" s="95" t="inlineStr">
        <is>
          <t>學校：</t>
        </is>
      </c>
      <c r="B218" s="96">
        <f ref="B218" t="array">INDEX('A41'!E:E,15)</f>
        <v/>
      </c>
      <c r="C218" s="96" t="n"/>
      <c r="D218" s="24" t="n"/>
      <c r="E218" s="24" t="n"/>
      <c r="F218" s="24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</row>
    <row customHeight="1" ht="34.5" r="219" s="29">
      <c r="A219" s="95" t="inlineStr">
        <is>
          <t>姓名：</t>
        </is>
      </c>
      <c r="B219" s="96">
        <f ref="B219" t="array">INDEX('A41'!F:F,15)</f>
        <v/>
      </c>
      <c r="C219" s="96" t="n"/>
      <c r="D219" s="24" t="n"/>
      <c r="E219" s="24" t="n"/>
      <c r="F219" s="24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</row>
    <row customHeight="1" ht="34.5" r="220" s="29">
      <c r="A220" s="95" t="inlineStr">
        <is>
          <t>名次：</t>
        </is>
      </c>
      <c r="B220" s="96" t="inlineStr">
        <is>
          <t>優勝</t>
        </is>
      </c>
      <c r="C220" s="96" t="n"/>
      <c r="D220" s="24" t="n"/>
      <c r="E220" s="24" t="n"/>
      <c r="F220" s="24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</row>
    <row customHeight="1" ht="34.5" r="221" s="29">
      <c r="A221" s="95" t="inlineStr">
        <is>
          <t>成績：</t>
        </is>
      </c>
      <c r="B221" s="101">
        <f ref="B221" t="array">INDEX('A41'!I:I,15)</f>
        <v/>
      </c>
      <c r="C221" s="97" t="n"/>
      <c r="D221" s="24" t="n"/>
      <c r="E221" s="24" t="n"/>
      <c r="F221" s="24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</row>
    <row customHeight="1" ht="169.5" r="222" s="29">
      <c r="A222" s="98" t="n"/>
      <c r="D222" s="24" t="n"/>
      <c r="E222" s="24" t="n"/>
      <c r="F222" s="24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</row>
    <row customHeight="1" ht="32.25" r="223" s="29">
      <c r="A223" s="99">
        <f>A207</f>
        <v/>
      </c>
      <c r="D223" s="24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</row>
    <row customHeight="1" ht="32.25" r="224" s="29">
      <c r="A224" s="99" t="n"/>
      <c r="D224" s="24" t="n"/>
      <c r="E224" s="24" t="n"/>
      <c r="F224" s="24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</row>
    <row customHeight="1" ht="99.75" r="225" s="29">
      <c r="A225" s="74" t="inlineStr">
        <is>
          <t xml:space="preserve"> </t>
        </is>
      </c>
      <c r="D225" s="24" t="n"/>
      <c r="E225" s="24" t="n"/>
      <c r="F225" s="24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</row>
    <row customHeight="1" ht="67.5" r="226" s="29">
      <c r="A226" s="90" t="inlineStr">
        <is>
          <t xml:space="preserve">澎湖縣政府獎狀 </t>
        </is>
      </c>
      <c r="D226" s="24" t="n"/>
      <c r="E226" s="24" t="n"/>
      <c r="F226" s="24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</row>
    <row customHeight="1" ht="27.75" r="227" s="29">
      <c r="A227" s="91">
        <f>A211</f>
        <v/>
      </c>
      <c r="C227" s="92" t="n"/>
      <c r="D227" s="24" t="n"/>
      <c r="E227" s="24" t="n"/>
      <c r="F227" s="24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</row>
    <row customHeight="1" ht="19.5" r="228" s="29">
      <c r="A228" s="74" t="n"/>
      <c r="D228" s="24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</row>
    <row customHeight="1" ht="38.25" r="229" s="29">
      <c r="A229" s="93">
        <f>"澎湖縣"&amp;'設定'!$B$2&amp;"年度全縣兒童溜冰比賽"</f>
        <v/>
      </c>
      <c r="D229" s="24" t="n"/>
      <c r="E229" s="24" t="n"/>
      <c r="F229" s="24" t="n"/>
      <c r="G229" s="24" t="n"/>
      <c r="H229" s="24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</row>
    <row customHeight="1" ht="19.5" r="230" s="29">
      <c r="A230" s="94" t="n"/>
      <c r="D230" s="24" t="n"/>
      <c r="E230" s="24" t="n"/>
      <c r="F230" s="24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</row>
    <row customHeight="1" ht="38.25" r="231" s="29">
      <c r="A231" s="93" t="inlineStr">
        <is>
          <t>優秀選手</t>
        </is>
      </c>
      <c r="D231" s="24" t="n"/>
      <c r="E231" s="24" t="n"/>
      <c r="F231" s="24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</row>
    <row customHeight="1" ht="19.5" r="232" s="29">
      <c r="A232" s="74" t="n"/>
      <c r="D232" s="24" t="n"/>
      <c r="E232" s="24" t="n"/>
      <c r="F232" s="24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</row>
    <row customHeight="1" ht="34.5" r="233" s="29">
      <c r="A233" s="95" t="inlineStr">
        <is>
          <t>組別：</t>
        </is>
      </c>
      <c r="B233" s="96" t="inlineStr">
        <is>
          <t>中年級男生組</t>
        </is>
      </c>
      <c r="C233" s="96" t="n"/>
      <c r="D233" s="24" t="n"/>
      <c r="E233" s="24" t="n"/>
      <c r="F233" s="24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</row>
    <row customHeight="1" ht="34.5" r="234" s="29">
      <c r="A234" s="95" t="inlineStr">
        <is>
          <t>學校：</t>
        </is>
      </c>
      <c r="B234" s="96">
        <f ref="B234" t="array">INDEX('A41'!E:E,16)</f>
        <v/>
      </c>
      <c r="C234" s="96" t="n"/>
      <c r="D234" s="24" t="n"/>
      <c r="E234" s="24" t="n"/>
      <c r="F234" s="24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</row>
    <row customHeight="1" ht="34.5" r="235" s="29">
      <c r="A235" s="95" t="inlineStr">
        <is>
          <t>姓名：</t>
        </is>
      </c>
      <c r="B235" s="96">
        <f ref="B235" t="array">INDEX('A41'!F:F,16)</f>
        <v/>
      </c>
      <c r="C235" s="96" t="n"/>
      <c r="D235" s="24" t="n"/>
      <c r="E235" s="24" t="n"/>
      <c r="F235" s="24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</row>
    <row customHeight="1" ht="34.5" r="236" s="29">
      <c r="A236" s="95" t="inlineStr">
        <is>
          <t>名次：</t>
        </is>
      </c>
      <c r="B236" s="96" t="inlineStr">
        <is>
          <t>優勝</t>
        </is>
      </c>
      <c r="C236" s="96" t="n"/>
      <c r="D236" s="24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</row>
    <row customHeight="1" ht="34.5" r="237" s="29">
      <c r="A237" s="95" t="inlineStr">
        <is>
          <t>成績：</t>
        </is>
      </c>
      <c r="B237" s="101">
        <f ref="B237" t="array">INDEX('A41'!I:I,16)</f>
        <v/>
      </c>
      <c r="C237" s="97" t="n"/>
      <c r="D237" s="24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</row>
    <row customHeight="1" ht="169.5" r="238" s="29">
      <c r="A238" s="98" t="n"/>
      <c r="D238" s="24" t="n"/>
      <c r="E238" s="24" t="n"/>
      <c r="F238" s="24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</row>
    <row customHeight="1" ht="32.25" r="239" s="29">
      <c r="A239" s="99">
        <f>A223</f>
        <v/>
      </c>
      <c r="D239" s="24" t="n"/>
      <c r="E239" s="24" t="n"/>
      <c r="F239" s="24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</row>
    <row customHeight="1" ht="32.25" r="240" s="29">
      <c r="A240" s="99" t="n"/>
      <c r="D240" s="24" t="n"/>
      <c r="E240" s="24" t="n"/>
      <c r="F240" s="24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</row>
    <row customHeight="1" ht="99.75" r="241" s="29">
      <c r="A241" s="74" t="inlineStr">
        <is>
          <t xml:space="preserve"> </t>
        </is>
      </c>
      <c r="D241" s="24" t="n"/>
      <c r="E241" s="24" t="n"/>
      <c r="F241" s="24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</row>
    <row customHeight="1" ht="67.5" r="242" s="29">
      <c r="A242" s="90" t="inlineStr">
        <is>
          <t xml:space="preserve">澎湖縣政府獎狀 </t>
        </is>
      </c>
      <c r="D242" s="24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</row>
    <row customHeight="1" ht="27.75" r="243" s="29">
      <c r="A243" s="91">
        <f>A227</f>
        <v/>
      </c>
      <c r="C243" s="92" t="n"/>
      <c r="D243" s="24" t="n"/>
      <c r="E243" s="24" t="n"/>
      <c r="F243" s="24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</row>
    <row customHeight="1" ht="19.5" r="244" s="29">
      <c r="A244" s="74" t="n"/>
      <c r="D244" s="24" t="n"/>
      <c r="E244" s="24" t="n"/>
      <c r="F244" s="24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</row>
    <row customHeight="1" ht="38.25" r="245" s="29">
      <c r="A245" s="93">
        <f>"澎湖縣"&amp;'設定'!$B$2&amp;"年度全縣兒童溜冰比賽"</f>
        <v/>
      </c>
      <c r="D245" s="24" t="n"/>
      <c r="E245" s="24" t="n"/>
      <c r="F245" s="24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</row>
    <row customHeight="1" ht="19.5" r="246" s="29">
      <c r="A246" s="94" t="n"/>
      <c r="D246" s="24" t="n"/>
      <c r="E246" s="24" t="n"/>
      <c r="F246" s="24" t="n"/>
      <c r="G246" s="24" t="n"/>
      <c r="H246" s="24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</row>
    <row customHeight="1" ht="38.25" r="247" s="29">
      <c r="A247" s="93" t="inlineStr">
        <is>
          <t>優秀選手</t>
        </is>
      </c>
      <c r="D247" s="24" t="n"/>
      <c r="E247" s="24" t="n"/>
      <c r="F247" s="24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</row>
    <row customHeight="1" ht="19.5" r="248" s="29">
      <c r="A248" s="74" t="n"/>
      <c r="D248" s="24" t="n"/>
      <c r="E248" s="24" t="n"/>
      <c r="F248" s="24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</row>
    <row customHeight="1" ht="34.5" r="249" s="29">
      <c r="A249" s="95" t="inlineStr">
        <is>
          <t>組別：</t>
        </is>
      </c>
      <c r="B249" s="96" t="inlineStr">
        <is>
          <t>中年級男生組</t>
        </is>
      </c>
      <c r="C249" s="96" t="n"/>
      <c r="D249" s="24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</row>
    <row customHeight="1" ht="34.5" r="250" s="29">
      <c r="A250" s="95" t="inlineStr">
        <is>
          <t>學校：</t>
        </is>
      </c>
      <c r="B250" s="96">
        <f ref="B250" t="array">INDEX('A41'!E:E,17)</f>
        <v/>
      </c>
      <c r="C250" s="96" t="n"/>
      <c r="D250" s="24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</row>
    <row customHeight="1" ht="34.5" r="251" s="29">
      <c r="A251" s="95" t="inlineStr">
        <is>
          <t>姓名：</t>
        </is>
      </c>
      <c r="B251" s="96">
        <f ref="B251" t="array">INDEX('A41'!F:F,17)</f>
        <v/>
      </c>
      <c r="C251" s="96" t="n"/>
      <c r="D251" s="24" t="n"/>
      <c r="E251" s="24" t="n"/>
      <c r="F251" s="24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</row>
    <row customHeight="1" ht="34.5" r="252" s="29">
      <c r="A252" s="95" t="inlineStr">
        <is>
          <t>名次：</t>
        </is>
      </c>
      <c r="B252" s="96" t="inlineStr">
        <is>
          <t>優勝</t>
        </is>
      </c>
      <c r="C252" s="96" t="n"/>
      <c r="D252" s="24" t="n"/>
      <c r="E252" s="24" t="n"/>
      <c r="F252" s="24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</row>
    <row customHeight="1" ht="34.5" r="253" s="29">
      <c r="A253" s="95" t="inlineStr">
        <is>
          <t>成績：</t>
        </is>
      </c>
      <c r="B253" s="101">
        <f ref="B253" t="array">INDEX('A41'!I:I,17)</f>
        <v/>
      </c>
      <c r="C253" s="97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</row>
    <row customHeight="1" ht="169.5" r="254" s="29">
      <c r="A254" s="98" t="n"/>
      <c r="D254" s="24" t="n"/>
      <c r="E254" s="24" t="n"/>
      <c r="F254" s="24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</row>
    <row customHeight="1" ht="32.25" r="255" s="29">
      <c r="A255" s="99">
        <f>A239</f>
        <v/>
      </c>
      <c r="D255" s="24" t="n"/>
      <c r="E255" s="24" t="n"/>
      <c r="F255" s="24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</row>
    <row customHeight="1" ht="32.25" r="256" s="29">
      <c r="A256" s="99" t="n"/>
      <c r="D256" s="24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</row>
    <row customHeight="1" ht="99.75" r="257" s="29">
      <c r="A257" s="74" t="inlineStr">
        <is>
          <t xml:space="preserve"> </t>
        </is>
      </c>
      <c r="D257" s="24" t="n"/>
      <c r="E257" s="24" t="n"/>
      <c r="F257" s="24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</row>
    <row customHeight="1" ht="67.5" r="258" s="29">
      <c r="A258" s="90" t="inlineStr">
        <is>
          <t xml:space="preserve">澎湖縣政府獎狀 </t>
        </is>
      </c>
      <c r="D258" s="24" t="n"/>
      <c r="E258" s="24" t="n"/>
      <c r="F258" s="24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</row>
    <row customHeight="1" ht="27.75" r="259" s="29">
      <c r="A259" s="91">
        <f>A243</f>
        <v/>
      </c>
      <c r="C259" s="92" t="n"/>
      <c r="D259" s="24" t="n"/>
      <c r="E259" s="24" t="n"/>
      <c r="F259" s="24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</row>
    <row customHeight="1" ht="19.5" r="260" s="29">
      <c r="A260" s="74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</row>
    <row customHeight="1" ht="38.25" r="261" s="29">
      <c r="A261" s="93">
        <f>"澎湖縣"&amp;'設定'!$B$2&amp;"年度全縣兒童溜冰比賽"</f>
        <v/>
      </c>
      <c r="D261" s="24" t="n"/>
      <c r="E261" s="24" t="n"/>
      <c r="F261" s="24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</row>
    <row customHeight="1" ht="19.5" r="262" s="29">
      <c r="A262" s="94" t="n"/>
      <c r="D262" s="24" t="n"/>
      <c r="E262" s="24" t="n"/>
      <c r="F262" s="24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</row>
    <row customHeight="1" ht="38.25" r="263" s="29">
      <c r="A263" s="93" t="inlineStr">
        <is>
          <t>優秀選手</t>
        </is>
      </c>
      <c r="D263" s="24" t="n"/>
      <c r="E263" s="24" t="n"/>
      <c r="F263" s="24" t="n"/>
      <c r="G263" s="24" t="n"/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</row>
    <row customHeight="1" ht="19.5" r="264" s="29">
      <c r="A264" s="74" t="n"/>
      <c r="D264" s="24" t="n"/>
      <c r="E264" s="24" t="n"/>
      <c r="F264" s="24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</row>
    <row customHeight="1" ht="34.5" r="265" s="29">
      <c r="A265" s="95" t="inlineStr">
        <is>
          <t>組別：</t>
        </is>
      </c>
      <c r="B265" s="96" t="inlineStr">
        <is>
          <t>中年級男生組</t>
        </is>
      </c>
      <c r="C265" s="96" t="n"/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</row>
    <row customHeight="1" ht="34.5" r="266" s="29">
      <c r="A266" s="95" t="inlineStr">
        <is>
          <t>學校：</t>
        </is>
      </c>
      <c r="B266" s="96">
        <f ref="B266" t="array">INDEX('A41'!E:E,18)</f>
        <v/>
      </c>
      <c r="C266" s="96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</row>
    <row customHeight="1" ht="34.5" r="267" s="29">
      <c r="A267" s="95" t="inlineStr">
        <is>
          <t>姓名：</t>
        </is>
      </c>
      <c r="B267" s="96">
        <f ref="B267" t="array">INDEX('A41'!F:F,18)</f>
        <v/>
      </c>
      <c r="C267" s="96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</row>
    <row customHeight="1" ht="34.5" r="268" s="29">
      <c r="A268" s="95" t="inlineStr">
        <is>
          <t>名次：</t>
        </is>
      </c>
      <c r="B268" s="96" t="inlineStr">
        <is>
          <t>優勝</t>
        </is>
      </c>
      <c r="C268" s="96" t="n"/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</row>
    <row customHeight="1" ht="34.5" r="269" s="29">
      <c r="A269" s="95" t="inlineStr">
        <is>
          <t>成績：</t>
        </is>
      </c>
      <c r="B269" s="101">
        <f ref="B269" t="array">INDEX('A41'!I:I,18)</f>
        <v/>
      </c>
      <c r="C269" s="97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</row>
    <row customHeight="1" ht="169.5" r="270" s="29">
      <c r="A270" s="98" t="n"/>
      <c r="D270" s="24" t="n"/>
      <c r="E270" s="24" t="n"/>
      <c r="F270" s="24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</row>
    <row customHeight="1" ht="32.25" r="271" s="29">
      <c r="A271" s="99">
        <f>A255</f>
        <v/>
      </c>
      <c r="D271" s="24" t="n"/>
      <c r="E271" s="24" t="n"/>
      <c r="F271" s="24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</row>
    <row customHeight="1" ht="32.25" r="272" s="29">
      <c r="A272" s="99" t="n"/>
      <c r="D272" s="24" t="n"/>
      <c r="E272" s="24" t="n"/>
      <c r="F272" s="24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</row>
    <row customHeight="1" ht="99.75" r="273" s="29">
      <c r="A273" s="74" t="inlineStr">
        <is>
          <t xml:space="preserve"> </t>
        </is>
      </c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</row>
    <row customHeight="1" ht="67.5" r="274" s="29">
      <c r="A274" s="90" t="inlineStr">
        <is>
          <t xml:space="preserve">澎湖縣政府獎狀 </t>
        </is>
      </c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</row>
    <row customHeight="1" ht="27.75" r="275" s="29">
      <c r="A275" s="91">
        <f>A259</f>
        <v/>
      </c>
      <c r="C275" s="92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</row>
    <row customHeight="1" ht="19.5" r="276" s="29">
      <c r="A276" s="74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</row>
    <row customHeight="1" ht="38.25" r="277" s="29">
      <c r="A277" s="93">
        <f>"澎湖縣"&amp;'設定'!$B$2&amp;"年度全縣兒童溜冰比賽"</f>
        <v/>
      </c>
      <c r="D277" s="24" t="n"/>
      <c r="E277" s="24" t="n"/>
      <c r="F277" s="24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</row>
    <row customHeight="1" ht="19.5" r="278" s="29">
      <c r="A278" s="94" t="n"/>
      <c r="D278" s="24" t="n"/>
      <c r="E278" s="24" t="n"/>
      <c r="F278" s="24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</row>
    <row customHeight="1" ht="38.25" r="279" s="29">
      <c r="A279" s="93" t="inlineStr">
        <is>
          <t>優秀選手</t>
        </is>
      </c>
      <c r="D279" s="24" t="n"/>
      <c r="E279" s="24" t="n"/>
      <c r="F279" s="24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</row>
    <row customHeight="1" ht="19.5" r="280" s="29">
      <c r="A280" s="74" t="n"/>
      <c r="D280" s="24" t="n"/>
      <c r="E280" s="2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</row>
    <row customHeight="1" ht="34.5" r="281" s="29">
      <c r="A281" s="95" t="inlineStr">
        <is>
          <t>組別：</t>
        </is>
      </c>
      <c r="B281" s="96" t="inlineStr">
        <is>
          <t>中年級男生組</t>
        </is>
      </c>
      <c r="C281" s="96" t="n"/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</row>
    <row customHeight="1" ht="34.5" r="282" s="29">
      <c r="A282" s="95" t="inlineStr">
        <is>
          <t>學校：</t>
        </is>
      </c>
      <c r="B282" s="96">
        <f ref="B282" t="array">INDEX('A41'!E:E,19)</f>
        <v/>
      </c>
      <c r="C282" s="96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</row>
    <row customHeight="1" ht="34.5" r="283" s="29">
      <c r="A283" s="95" t="inlineStr">
        <is>
          <t>姓名：</t>
        </is>
      </c>
      <c r="B283" s="96">
        <f ref="B283" t="array">INDEX('A41'!F:F,19)</f>
        <v/>
      </c>
      <c r="C283" s="96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</row>
    <row customHeight="1" ht="34.5" r="284" s="29">
      <c r="A284" s="95" t="inlineStr">
        <is>
          <t>名次：</t>
        </is>
      </c>
      <c r="B284" s="96" t="inlineStr">
        <is>
          <t>優勝</t>
        </is>
      </c>
      <c r="C284" s="96" t="n"/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</row>
    <row customHeight="1" ht="34.5" r="285" s="29">
      <c r="A285" s="95" t="inlineStr">
        <is>
          <t>成績：</t>
        </is>
      </c>
      <c r="B285" s="101">
        <f ref="B285" t="array">INDEX('A41'!I:I,19)</f>
        <v/>
      </c>
      <c r="C285" s="97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</row>
    <row customHeight="1" ht="169.5" r="286" s="29">
      <c r="A286" s="98" t="n"/>
      <c r="D286" s="24" t="n"/>
      <c r="E286" s="2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</row>
    <row customHeight="1" ht="32.25" r="287" s="29">
      <c r="A287" s="99">
        <f>A271</f>
        <v/>
      </c>
      <c r="D287" s="24" t="n"/>
      <c r="E287" s="2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</row>
    <row customHeight="1" ht="32.25" r="288" s="29">
      <c r="A288" s="99" t="n"/>
      <c r="D288" s="24" t="n"/>
      <c r="E288" s="2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</row>
    <row customHeight="1" ht="99.75" r="289" s="29">
      <c r="A289" s="74" t="inlineStr">
        <is>
          <t xml:space="preserve"> </t>
        </is>
      </c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</row>
    <row customHeight="1" ht="67.5" r="290" s="29">
      <c r="A290" s="90" t="inlineStr">
        <is>
          <t xml:space="preserve">澎湖縣政府獎狀 </t>
        </is>
      </c>
      <c r="D290" s="24" t="n"/>
      <c r="E290" s="24" t="n"/>
      <c r="F290" s="24" t="n"/>
      <c r="G290" s="24" t="n"/>
      <c r="H290" s="24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</row>
    <row customHeight="1" ht="27.75" r="291" s="29">
      <c r="A291" s="91">
        <f>A275</f>
        <v/>
      </c>
      <c r="C291" s="92" t="n"/>
      <c r="D291" s="24" t="n"/>
      <c r="E291" s="24" t="n"/>
      <c r="F291" s="24" t="n"/>
      <c r="G291" s="24" t="n"/>
      <c r="H291" s="24" t="n"/>
      <c r="I291" s="24" t="n"/>
      <c r="J291" s="24" t="n"/>
      <c r="K291" s="24" t="n"/>
      <c r="L291" s="24" t="n"/>
      <c r="M291" s="2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</row>
    <row customHeight="1" ht="19.5" r="292" s="29">
      <c r="A292" s="74" t="n"/>
      <c r="D292" s="24" t="n"/>
      <c r="E292" s="24" t="n"/>
      <c r="F292" s="24" t="n"/>
      <c r="G292" s="24" t="n"/>
      <c r="H292" s="24" t="n"/>
      <c r="I292" s="24" t="n"/>
      <c r="J292" s="24" t="n"/>
      <c r="K292" s="24" t="n"/>
      <c r="L292" s="24" t="n"/>
      <c r="M292" s="2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</row>
    <row customHeight="1" ht="38.25" r="293" s="29">
      <c r="A293" s="93">
        <f>"澎湖縣"&amp;'設定'!$B$2&amp;"年度全縣兒童溜冰比賽"</f>
        <v/>
      </c>
      <c r="D293" s="24" t="n"/>
      <c r="E293" s="24" t="n"/>
      <c r="F293" s="24" t="n"/>
      <c r="G293" s="24" t="n"/>
      <c r="H293" s="24" t="n"/>
      <c r="I293" s="24" t="n"/>
      <c r="J293" s="24" t="n"/>
      <c r="K293" s="24" t="n"/>
      <c r="L293" s="24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</row>
    <row customHeight="1" ht="19.5" r="294" s="29">
      <c r="A294" s="94" t="n"/>
      <c r="D294" s="24" t="n"/>
      <c r="E294" s="24" t="n"/>
      <c r="F294" s="24" t="n"/>
      <c r="G294" s="24" t="n"/>
      <c r="H294" s="24" t="n"/>
      <c r="I294" s="24" t="n"/>
      <c r="J294" s="24" t="n"/>
      <c r="K294" s="24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</row>
    <row customHeight="1" ht="38.25" r="295" s="29">
      <c r="A295" s="93" t="inlineStr">
        <is>
          <t>優秀選手</t>
        </is>
      </c>
      <c r="D295" s="24" t="n"/>
      <c r="E295" s="24" t="n"/>
      <c r="F295" s="24" t="n"/>
      <c r="G295" s="24" t="n"/>
      <c r="H295" s="24" t="n"/>
      <c r="I295" s="24" t="n"/>
      <c r="J295" s="24" t="n"/>
      <c r="K295" s="24" t="n"/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</row>
    <row customHeight="1" ht="19.5" r="296" s="29">
      <c r="A296" s="74" t="n"/>
      <c r="D296" s="24" t="n"/>
      <c r="E296" s="24" t="n"/>
      <c r="F296" s="24" t="n"/>
      <c r="G296" s="24" t="n"/>
      <c r="H296" s="24" t="n"/>
      <c r="I296" s="24" t="n"/>
      <c r="J296" s="24" t="n"/>
      <c r="K296" s="24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</row>
    <row customHeight="1" ht="34.5" r="297" s="29">
      <c r="A297" s="95" t="inlineStr">
        <is>
          <t>組別：</t>
        </is>
      </c>
      <c r="B297" s="96" t="inlineStr">
        <is>
          <t>中年級男生組</t>
        </is>
      </c>
      <c r="C297" s="96" t="n"/>
      <c r="D297" s="24" t="n"/>
      <c r="E297" s="24" t="n"/>
      <c r="F297" s="24" t="n"/>
      <c r="G297" s="24" t="n"/>
      <c r="H297" s="24" t="n"/>
      <c r="I297" s="24" t="n"/>
      <c r="J297" s="24" t="n"/>
      <c r="K297" s="24" t="n"/>
      <c r="L297" s="24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</row>
    <row customHeight="1" ht="34.5" r="298" s="29">
      <c r="A298" s="95" t="inlineStr">
        <is>
          <t>學校：</t>
        </is>
      </c>
      <c r="B298" s="96">
        <f ref="B298" t="array">INDEX('A41'!E:E,20)</f>
        <v/>
      </c>
      <c r="C298" s="96" t="n"/>
      <c r="D298" s="24" t="n"/>
      <c r="E298" s="24" t="n"/>
      <c r="F298" s="24" t="n"/>
      <c r="G298" s="24" t="n"/>
      <c r="H298" s="24" t="n"/>
      <c r="I298" s="24" t="n"/>
      <c r="J298" s="24" t="n"/>
      <c r="K298" s="24" t="n"/>
      <c r="L298" s="24" t="n"/>
      <c r="M298" s="2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</row>
    <row customHeight="1" ht="34.5" r="299" s="29">
      <c r="A299" s="95" t="inlineStr">
        <is>
          <t>姓名：</t>
        </is>
      </c>
      <c r="B299" s="96">
        <f ref="B299" t="array">INDEX('A41'!F:F,20)</f>
        <v/>
      </c>
      <c r="C299" s="96" t="n"/>
      <c r="D299" s="24" t="n"/>
      <c r="E299" s="24" t="n"/>
      <c r="F299" s="24" t="n"/>
      <c r="G299" s="24" t="n"/>
      <c r="H299" s="24" t="n"/>
      <c r="I299" s="24" t="n"/>
      <c r="J299" s="24" t="n"/>
      <c r="K299" s="24" t="n"/>
      <c r="L299" s="24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</row>
    <row customHeight="1" ht="34.5" r="300" s="29">
      <c r="A300" s="95" t="inlineStr">
        <is>
          <t>名次：</t>
        </is>
      </c>
      <c r="B300" s="96" t="inlineStr">
        <is>
          <t>優勝</t>
        </is>
      </c>
      <c r="C300" s="96" t="n"/>
      <c r="D300" s="24" t="n"/>
      <c r="E300" s="24" t="n"/>
      <c r="F300" s="24" t="n"/>
      <c r="G300" s="2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</row>
    <row customHeight="1" ht="34.5" r="301" s="29">
      <c r="A301" s="95" t="inlineStr">
        <is>
          <t>成績：</t>
        </is>
      </c>
      <c r="B301" s="101">
        <f ref="B301" t="array">INDEX('A41'!I:I,20)</f>
        <v/>
      </c>
      <c r="C301" s="97" t="n"/>
      <c r="D301" s="24" t="n"/>
      <c r="E301" s="24" t="n"/>
      <c r="F301" s="24" t="n"/>
      <c r="G301" s="24" t="n"/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</row>
    <row customHeight="1" ht="169.5" r="302" s="29">
      <c r="A302" s="98" t="n"/>
      <c r="D302" s="24" t="n"/>
      <c r="E302" s="24" t="n"/>
      <c r="F302" s="24" t="n"/>
      <c r="G302" s="2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</row>
    <row customHeight="1" ht="32.25" r="303" s="29">
      <c r="A303" s="99">
        <f>A287</f>
        <v/>
      </c>
      <c r="D303" s="24" t="n"/>
      <c r="E303" s="24" t="n"/>
      <c r="F303" s="24" t="n"/>
      <c r="G303" s="24" t="n"/>
      <c r="H303" s="24" t="n"/>
      <c r="I303" s="24" t="n"/>
      <c r="J303" s="24" t="n"/>
      <c r="K303" s="24" t="n"/>
      <c r="L303" s="24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</row>
    <row customHeight="1" ht="32.25" r="304" s="29">
      <c r="A304" s="99" t="n"/>
      <c r="D304" s="24" t="n"/>
      <c r="E304" s="24" t="n"/>
      <c r="F304" s="24" t="n"/>
      <c r="G304" s="24" t="n"/>
      <c r="H304" s="24" t="n"/>
      <c r="I304" s="24" t="n"/>
      <c r="J304" s="24" t="n"/>
      <c r="K304" s="24" t="n"/>
      <c r="L304" s="24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</row>
    <row customHeight="1" ht="99.75" r="305" s="29">
      <c r="A305" s="74" t="inlineStr">
        <is>
          <t xml:space="preserve"> </t>
        </is>
      </c>
      <c r="D305" s="24" t="n"/>
      <c r="E305" s="24" t="n"/>
      <c r="F305" s="24" t="n"/>
      <c r="G305" s="24" t="n"/>
      <c r="H305" s="24" t="n"/>
      <c r="I305" s="24" t="n"/>
      <c r="J305" s="24" t="n"/>
      <c r="K305" s="24" t="n"/>
      <c r="L305" s="24" t="n"/>
      <c r="M305" s="24" t="n"/>
      <c r="N305" s="24" t="n"/>
      <c r="O305" s="24" t="n"/>
      <c r="P305" s="24" t="n"/>
      <c r="Q305" s="24" t="n"/>
      <c r="R305" s="24" t="n"/>
      <c r="S305" s="24" t="n"/>
      <c r="T305" s="24" t="n"/>
      <c r="U305" s="24" t="n"/>
      <c r="V305" s="24" t="n"/>
      <c r="W305" s="24" t="n"/>
      <c r="X305" s="24" t="n"/>
    </row>
    <row customHeight="1" ht="67.5" r="306" s="29">
      <c r="A306" s="90" t="inlineStr">
        <is>
          <t xml:space="preserve">澎湖縣政府獎狀 </t>
        </is>
      </c>
      <c r="D306" s="24" t="n"/>
      <c r="E306" s="24" t="n"/>
      <c r="F306" s="24" t="n"/>
      <c r="G306" s="24" t="n"/>
      <c r="H306" s="24" t="n"/>
      <c r="I306" s="24" t="n"/>
      <c r="J306" s="24" t="n"/>
      <c r="K306" s="24" t="n"/>
      <c r="L306" s="24" t="n"/>
      <c r="M306" s="24" t="n"/>
      <c r="N306" s="24" t="n"/>
      <c r="O306" s="24" t="n"/>
      <c r="P306" s="24" t="n"/>
      <c r="Q306" s="24" t="n"/>
      <c r="R306" s="24" t="n"/>
      <c r="S306" s="24" t="n"/>
      <c r="T306" s="24" t="n"/>
      <c r="U306" s="24" t="n"/>
      <c r="V306" s="24" t="n"/>
      <c r="W306" s="24" t="n"/>
      <c r="X306" s="24" t="n"/>
    </row>
    <row customHeight="1" ht="27.75" r="307" s="29">
      <c r="A307" s="91">
        <f>A291</f>
        <v/>
      </c>
      <c r="C307" s="92" t="n"/>
      <c r="D307" s="24" t="n"/>
      <c r="E307" s="24" t="n"/>
      <c r="F307" s="24" t="n"/>
      <c r="G307" s="24" t="n"/>
      <c r="H307" s="24" t="n"/>
      <c r="I307" s="24" t="n"/>
      <c r="J307" s="24" t="n"/>
      <c r="K307" s="24" t="n"/>
      <c r="L307" s="24" t="n"/>
      <c r="M307" s="24" t="n"/>
      <c r="N307" s="24" t="n"/>
      <c r="O307" s="24" t="n"/>
      <c r="P307" s="24" t="n"/>
      <c r="Q307" s="24" t="n"/>
      <c r="R307" s="24" t="n"/>
      <c r="S307" s="24" t="n"/>
      <c r="T307" s="24" t="n"/>
      <c r="U307" s="24" t="n"/>
      <c r="V307" s="24" t="n"/>
      <c r="W307" s="24" t="n"/>
      <c r="X307" s="24" t="n"/>
    </row>
    <row customHeight="1" ht="19.5" r="308" s="29">
      <c r="A308" s="74" t="n"/>
      <c r="D308" s="24" t="n"/>
      <c r="E308" s="24" t="n"/>
      <c r="F308" s="24" t="n"/>
      <c r="G308" s="24" t="n"/>
      <c r="H308" s="24" t="n"/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</row>
    <row customHeight="1" ht="38.25" r="309" s="29">
      <c r="A309" s="93">
        <f>"澎湖縣"&amp;'設定'!$B$2&amp;"年度全縣兒童溜冰比賽"</f>
        <v/>
      </c>
      <c r="D309" s="24" t="n"/>
      <c r="E309" s="24" t="n"/>
      <c r="F309" s="24" t="n"/>
      <c r="G309" s="24" t="n"/>
      <c r="H309" s="24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</row>
    <row customHeight="1" ht="19.5" r="310" s="29">
      <c r="A310" s="94" t="n"/>
      <c r="D310" s="24" t="n"/>
      <c r="E310" s="24" t="n"/>
      <c r="F310" s="24" t="n"/>
      <c r="G310" s="24" t="n"/>
      <c r="H310" s="24" t="n"/>
      <c r="I310" s="24" t="n"/>
      <c r="J310" s="24" t="n"/>
      <c r="K310" s="24" t="n"/>
      <c r="L310" s="24" t="n"/>
      <c r="M310" s="24" t="n"/>
      <c r="N310" s="24" t="n"/>
      <c r="O310" s="24" t="n"/>
      <c r="P310" s="24" t="n"/>
      <c r="Q310" s="24" t="n"/>
      <c r="R310" s="24" t="n"/>
      <c r="S310" s="24" t="n"/>
      <c r="T310" s="24" t="n"/>
      <c r="U310" s="24" t="n"/>
      <c r="V310" s="24" t="n"/>
      <c r="W310" s="24" t="n"/>
      <c r="X310" s="24" t="n"/>
    </row>
    <row customHeight="1" ht="38.25" r="311" s="29">
      <c r="A311" s="93" t="inlineStr">
        <is>
          <t>優秀選手</t>
        </is>
      </c>
      <c r="D311" s="24" t="n"/>
      <c r="E311" s="24" t="n"/>
      <c r="F311" s="24" t="n"/>
      <c r="G311" s="24" t="n"/>
      <c r="H311" s="24" t="n"/>
      <c r="I311" s="24" t="n"/>
      <c r="J311" s="24" t="n"/>
      <c r="K311" s="24" t="n"/>
      <c r="L311" s="24" t="n"/>
      <c r="M311" s="24" t="n"/>
      <c r="N311" s="24" t="n"/>
      <c r="O311" s="24" t="n"/>
      <c r="P311" s="24" t="n"/>
      <c r="Q311" s="24" t="n"/>
      <c r="R311" s="24" t="n"/>
      <c r="S311" s="24" t="n"/>
      <c r="T311" s="24" t="n"/>
      <c r="U311" s="24" t="n"/>
      <c r="V311" s="24" t="n"/>
      <c r="W311" s="24" t="n"/>
      <c r="X311" s="24" t="n"/>
    </row>
    <row customHeight="1" ht="19.5" r="312" s="29">
      <c r="A312" s="74" t="n"/>
      <c r="D312" s="24" t="n"/>
      <c r="E312" s="24" t="n"/>
      <c r="F312" s="24" t="n"/>
      <c r="G312" s="24" t="n"/>
      <c r="H312" s="24" t="n"/>
      <c r="I312" s="24" t="n"/>
      <c r="J312" s="24" t="n"/>
      <c r="K312" s="24" t="n"/>
      <c r="L312" s="24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4" t="n"/>
      <c r="W312" s="24" t="n"/>
      <c r="X312" s="24" t="n"/>
    </row>
    <row customHeight="1" ht="34.5" r="313" s="29">
      <c r="A313" s="95" t="inlineStr">
        <is>
          <t>組別：</t>
        </is>
      </c>
      <c r="B313" s="96" t="inlineStr">
        <is>
          <t>中年級男生組</t>
        </is>
      </c>
      <c r="C313" s="96" t="n"/>
      <c r="D313" s="24" t="n"/>
      <c r="E313" s="24" t="n"/>
      <c r="F313" s="24" t="n"/>
      <c r="G313" s="24" t="n"/>
      <c r="H313" s="24" t="n"/>
      <c r="I313" s="24" t="n"/>
      <c r="J313" s="24" t="n"/>
      <c r="K313" s="24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</row>
    <row customHeight="1" ht="34.5" r="314" s="29">
      <c r="A314" s="95" t="inlineStr">
        <is>
          <t>學校：</t>
        </is>
      </c>
      <c r="B314" s="96">
        <f ref="B314" t="array">INDEX('A41'!E:E,21)</f>
        <v/>
      </c>
      <c r="C314" s="96" t="n"/>
      <c r="D314" s="24" t="n"/>
      <c r="E314" s="24" t="n"/>
      <c r="F314" s="24" t="n"/>
      <c r="G314" s="24" t="n"/>
      <c r="H314" s="24" t="n"/>
      <c r="I314" s="24" t="n"/>
      <c r="J314" s="24" t="n"/>
      <c r="K314" s="24" t="n"/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</row>
    <row customHeight="1" ht="34.5" r="315" s="29">
      <c r="A315" s="95" t="inlineStr">
        <is>
          <t>姓名：</t>
        </is>
      </c>
      <c r="B315" s="96">
        <f ref="B315" t="array">INDEX('A41'!F:F,21)</f>
        <v/>
      </c>
      <c r="C315" s="96" t="n"/>
      <c r="D315" s="24" t="n"/>
      <c r="E315" s="24" t="n"/>
      <c r="F315" s="24" t="n"/>
      <c r="G315" s="24" t="n"/>
      <c r="H315" s="24" t="n"/>
      <c r="I315" s="24" t="n"/>
      <c r="J315" s="24" t="n"/>
      <c r="K315" s="24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</row>
    <row customHeight="1" ht="34.5" r="316" s="29">
      <c r="A316" s="95" t="inlineStr">
        <is>
          <t>名次：</t>
        </is>
      </c>
      <c r="B316" s="96" t="inlineStr">
        <is>
          <t>優勝</t>
        </is>
      </c>
      <c r="C316" s="96" t="n"/>
      <c r="D316" s="24" t="n"/>
      <c r="E316" s="24" t="n"/>
      <c r="F316" s="24" t="n"/>
      <c r="G316" s="24" t="n"/>
      <c r="H316" s="24" t="n"/>
      <c r="I316" s="24" t="n"/>
      <c r="J316" s="24" t="n"/>
      <c r="K316" s="24" t="n"/>
      <c r="L316" s="24" t="n"/>
      <c r="M316" s="24" t="n"/>
      <c r="N316" s="24" t="n"/>
      <c r="O316" s="24" t="n"/>
      <c r="P316" s="24" t="n"/>
      <c r="Q316" s="24" t="n"/>
      <c r="R316" s="24" t="n"/>
      <c r="S316" s="24" t="n"/>
      <c r="T316" s="24" t="n"/>
      <c r="U316" s="24" t="n"/>
      <c r="V316" s="24" t="n"/>
      <c r="W316" s="24" t="n"/>
      <c r="X316" s="24" t="n"/>
    </row>
    <row customHeight="1" ht="34.5" r="317" s="29">
      <c r="A317" s="95" t="inlineStr">
        <is>
          <t>成績：</t>
        </is>
      </c>
      <c r="B317" s="101">
        <f ref="B317" t="array">INDEX('A41'!I:I,21)</f>
        <v/>
      </c>
      <c r="C317" s="97" t="n"/>
      <c r="D317" s="24" t="n"/>
      <c r="E317" s="24" t="n"/>
      <c r="F317" s="24" t="n"/>
      <c r="G317" s="24" t="n"/>
      <c r="H317" s="24" t="n"/>
      <c r="I317" s="24" t="n"/>
      <c r="J317" s="24" t="n"/>
      <c r="K317" s="24" t="n"/>
      <c r="L317" s="24" t="n"/>
      <c r="M317" s="24" t="n"/>
      <c r="N317" s="24" t="n"/>
      <c r="O317" s="24" t="n"/>
      <c r="P317" s="24" t="n"/>
      <c r="Q317" s="24" t="n"/>
      <c r="R317" s="24" t="n"/>
      <c r="S317" s="24" t="n"/>
      <c r="T317" s="24" t="n"/>
      <c r="U317" s="24" t="n"/>
      <c r="V317" s="24" t="n"/>
      <c r="W317" s="24" t="n"/>
      <c r="X317" s="24" t="n"/>
    </row>
    <row customHeight="1" ht="169.5" r="318" s="29">
      <c r="A318" s="98" t="n"/>
      <c r="D318" s="24" t="n"/>
      <c r="E318" s="24" t="n"/>
      <c r="F318" s="24" t="n"/>
      <c r="G318" s="24" t="n"/>
      <c r="H318" s="24" t="n"/>
      <c r="I318" s="24" t="n"/>
      <c r="J318" s="24" t="n"/>
      <c r="K318" s="24" t="n"/>
      <c r="L318" s="24" t="n"/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</row>
    <row customHeight="1" ht="32.25" r="319" s="29">
      <c r="A319" s="99">
        <f>A303</f>
        <v/>
      </c>
      <c r="D319" s="24" t="n"/>
      <c r="E319" s="24" t="n"/>
      <c r="F319" s="24" t="n"/>
      <c r="G319" s="2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</row>
    <row customHeight="1" ht="32.25" r="320" s="29">
      <c r="A320" s="99" t="n"/>
      <c r="D320" s="24" t="n"/>
      <c r="E320" s="24" t="n"/>
      <c r="F320" s="24" t="n"/>
      <c r="G320" s="24" t="n"/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</row>
    <row customHeight="1" ht="16.5" r="321" s="29">
      <c r="A321" s="24" t="n"/>
      <c r="B321" s="24" t="n"/>
      <c r="C321" s="24" t="n"/>
      <c r="D321" s="24" t="n"/>
      <c r="E321" s="24" t="n"/>
      <c r="F321" s="24" t="n"/>
      <c r="G321" s="2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</row>
    <row customHeight="1" ht="16.5" r="322" s="29">
      <c r="A322" s="24" t="n"/>
      <c r="B322" s="24" t="n"/>
      <c r="C322" s="24" t="n"/>
      <c r="D322" s="24" t="n"/>
      <c r="E322" s="24" t="n"/>
      <c r="F322" s="24" t="n"/>
      <c r="G322" s="24" t="n"/>
      <c r="H322" s="24" t="n"/>
      <c r="I322" s="24" t="n"/>
      <c r="J322" s="24" t="n"/>
      <c r="K322" s="24" t="n"/>
      <c r="L322" s="24" t="n"/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</row>
    <row customHeight="1" ht="16.5" r="323" s="29">
      <c r="A323" s="24" t="n"/>
      <c r="B323" s="24" t="n"/>
      <c r="C323" s="24" t="n"/>
      <c r="D323" s="24" t="n"/>
      <c r="E323" s="24" t="n"/>
      <c r="F323" s="24" t="n"/>
      <c r="G323" s="24" t="n"/>
      <c r="H323" s="24" t="n"/>
      <c r="I323" s="24" t="n"/>
      <c r="J323" s="24" t="n"/>
      <c r="K323" s="24" t="n"/>
      <c r="L323" s="24" t="n"/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</row>
    <row customHeight="1" ht="16.5" r="324" s="29">
      <c r="A324" s="24" t="n"/>
      <c r="B324" s="24" t="n"/>
      <c r="C324" s="24" t="n"/>
      <c r="D324" s="24" t="n"/>
      <c r="E324" s="24" t="n"/>
      <c r="F324" s="24" t="n"/>
      <c r="G324" s="24" t="n"/>
      <c r="H324" s="24" t="n"/>
      <c r="I324" s="24" t="n"/>
      <c r="J324" s="24" t="n"/>
      <c r="K324" s="24" t="n"/>
      <c r="L324" s="24" t="n"/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</row>
    <row customHeight="1" ht="16.5" r="325" s="29">
      <c r="A325" s="24" t="n"/>
      <c r="B325" s="24" t="n"/>
      <c r="C325" s="24" t="n"/>
      <c r="D325" s="24" t="n"/>
      <c r="E325" s="24" t="n"/>
      <c r="F325" s="24" t="n"/>
      <c r="G325" s="24" t="n"/>
      <c r="H325" s="24" t="n"/>
      <c r="I325" s="24" t="n"/>
      <c r="J325" s="24" t="n"/>
      <c r="K325" s="24" t="n"/>
      <c r="L325" s="24" t="n"/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</row>
    <row customHeight="1" ht="16.5" r="326" s="29">
      <c r="A326" s="24" t="n"/>
      <c r="B326" s="24" t="n"/>
      <c r="C326" s="24" t="n"/>
      <c r="D326" s="24" t="n"/>
      <c r="E326" s="24" t="n"/>
      <c r="F326" s="24" t="n"/>
      <c r="G326" s="24" t="n"/>
      <c r="H326" s="24" t="n"/>
      <c r="I326" s="24" t="n"/>
      <c r="J326" s="24" t="n"/>
      <c r="K326" s="24" t="n"/>
      <c r="L326" s="24" t="n"/>
      <c r="M326" s="24" t="n"/>
      <c r="N326" s="24" t="n"/>
      <c r="O326" s="24" t="n"/>
      <c r="P326" s="24" t="n"/>
      <c r="Q326" s="24" t="n"/>
      <c r="R326" s="24" t="n"/>
      <c r="S326" s="24" t="n"/>
      <c r="T326" s="24" t="n"/>
      <c r="U326" s="24" t="n"/>
      <c r="V326" s="24" t="n"/>
      <c r="W326" s="24" t="n"/>
      <c r="X326" s="24" t="n"/>
    </row>
    <row customHeight="1" ht="16.5" r="327" s="29">
      <c r="A327" s="24" t="n"/>
      <c r="B327" s="24" t="n"/>
      <c r="C327" s="24" t="n"/>
      <c r="D327" s="24" t="n"/>
      <c r="E327" s="24" t="n"/>
      <c r="F327" s="24" t="n"/>
      <c r="G327" s="24" t="n"/>
      <c r="H327" s="24" t="n"/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</row>
    <row customHeight="1" ht="16.5" r="328" s="29">
      <c r="A328" s="24" t="n"/>
      <c r="B328" s="24" t="n"/>
      <c r="C328" s="24" t="n"/>
      <c r="D328" s="24" t="n"/>
      <c r="E328" s="24" t="n"/>
      <c r="F328" s="24" t="n"/>
      <c r="G328" s="24" t="n"/>
      <c r="H328" s="24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</row>
    <row customHeight="1" ht="16.5" r="329" s="29">
      <c r="A329" s="24" t="n"/>
      <c r="B329" s="24" t="n"/>
      <c r="C329" s="24" t="n"/>
      <c r="D329" s="24" t="n"/>
      <c r="E329" s="24" t="n"/>
      <c r="F329" s="24" t="n"/>
      <c r="G329" s="24" t="n"/>
      <c r="H329" s="24" t="n"/>
      <c r="I329" s="24" t="n"/>
      <c r="J329" s="24" t="n"/>
      <c r="K329" s="24" t="n"/>
      <c r="L329" s="24" t="n"/>
      <c r="M329" s="24" t="n"/>
      <c r="N329" s="24" t="n"/>
      <c r="O329" s="24" t="n"/>
      <c r="P329" s="24" t="n"/>
      <c r="Q329" s="24" t="n"/>
      <c r="R329" s="24" t="n"/>
      <c r="S329" s="24" t="n"/>
      <c r="T329" s="24" t="n"/>
      <c r="U329" s="24" t="n"/>
      <c r="V329" s="24" t="n"/>
      <c r="W329" s="24" t="n"/>
      <c r="X329" s="24" t="n"/>
    </row>
    <row customHeight="1" ht="16.5" r="330" s="29">
      <c r="A330" s="24" t="n"/>
      <c r="B330" s="24" t="n"/>
      <c r="C330" s="24" t="n"/>
      <c r="D330" s="24" t="n"/>
      <c r="E330" s="24" t="n"/>
      <c r="F330" s="24" t="n"/>
      <c r="G330" s="24" t="n"/>
      <c r="H330" s="24" t="n"/>
      <c r="I330" s="24" t="n"/>
      <c r="J330" s="24" t="n"/>
      <c r="K330" s="24" t="n"/>
      <c r="L330" s="24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</row>
    <row customHeight="1" ht="16.5" r="331" s="29">
      <c r="A331" s="24" t="n"/>
      <c r="B331" s="24" t="n"/>
      <c r="C331" s="24" t="n"/>
      <c r="D331" s="24" t="n"/>
      <c r="E331" s="24" t="n"/>
      <c r="F331" s="24" t="n"/>
      <c r="G331" s="24" t="n"/>
      <c r="H331" s="24" t="n"/>
      <c r="I331" s="24" t="n"/>
      <c r="J331" s="24" t="n"/>
      <c r="K331" s="24" t="n"/>
      <c r="L331" s="24" t="n"/>
      <c r="M331" s="24" t="n"/>
      <c r="N331" s="24" t="n"/>
      <c r="O331" s="24" t="n"/>
      <c r="P331" s="24" t="n"/>
      <c r="Q331" s="24" t="n"/>
      <c r="R331" s="24" t="n"/>
      <c r="S331" s="24" t="n"/>
      <c r="T331" s="24" t="n"/>
      <c r="U331" s="24" t="n"/>
      <c r="V331" s="24" t="n"/>
      <c r="W331" s="24" t="n"/>
      <c r="X331" s="24" t="n"/>
    </row>
    <row customHeight="1" ht="16.5" r="332" s="29">
      <c r="A332" s="24" t="n"/>
      <c r="B332" s="24" t="n"/>
      <c r="C332" s="24" t="n"/>
      <c r="D332" s="24" t="n"/>
      <c r="E332" s="24" t="n"/>
      <c r="F332" s="24" t="n"/>
      <c r="G332" s="24" t="n"/>
      <c r="H332" s="24" t="n"/>
      <c r="I332" s="24" t="n"/>
      <c r="J332" s="24" t="n"/>
      <c r="K332" s="24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</row>
    <row customHeight="1" ht="16.5" r="333" s="29">
      <c r="A333" s="24" t="n"/>
      <c r="B333" s="24" t="n"/>
      <c r="C333" s="24" t="n"/>
      <c r="D333" s="24" t="n"/>
      <c r="E333" s="24" t="n"/>
      <c r="F333" s="24" t="n"/>
      <c r="G333" s="24" t="n"/>
      <c r="H333" s="24" t="n"/>
      <c r="I333" s="24" t="n"/>
      <c r="J333" s="24" t="n"/>
      <c r="K333" s="24" t="n"/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</row>
    <row customHeight="1" ht="16.5" r="334" s="29">
      <c r="A334" s="24" t="n"/>
      <c r="B334" s="24" t="n"/>
      <c r="C334" s="24" t="n"/>
      <c r="D334" s="24" t="n"/>
      <c r="E334" s="24" t="n"/>
      <c r="F334" s="24" t="n"/>
      <c r="G334" s="24" t="n"/>
      <c r="H334" s="24" t="n"/>
      <c r="I334" s="24" t="n"/>
      <c r="J334" s="24" t="n"/>
      <c r="K334" s="24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</row>
    <row customHeight="1" ht="16.5" r="335" s="29">
      <c r="A335" s="24" t="n"/>
      <c r="B335" s="24" t="n"/>
      <c r="C335" s="24" t="n"/>
      <c r="D335" s="24" t="n"/>
      <c r="E335" s="24" t="n"/>
      <c r="F335" s="24" t="n"/>
      <c r="G335" s="24" t="n"/>
      <c r="H335" s="24" t="n"/>
      <c r="I335" s="24" t="n"/>
      <c r="J335" s="24" t="n"/>
      <c r="K335" s="24" t="n"/>
      <c r="L335" s="24" t="n"/>
      <c r="M335" s="24" t="n"/>
      <c r="N335" s="24" t="n"/>
      <c r="O335" s="24" t="n"/>
      <c r="P335" s="24" t="n"/>
      <c r="Q335" s="24" t="n"/>
      <c r="R335" s="24" t="n"/>
      <c r="S335" s="24" t="n"/>
      <c r="T335" s="24" t="n"/>
      <c r="U335" s="24" t="n"/>
      <c r="V335" s="24" t="n"/>
      <c r="W335" s="24" t="n"/>
      <c r="X335" s="24" t="n"/>
    </row>
    <row customHeight="1" ht="16.5" r="336" s="29">
      <c r="A336" s="24" t="n"/>
      <c r="B336" s="24" t="n"/>
      <c r="C336" s="24" t="n"/>
      <c r="D336" s="24" t="n"/>
      <c r="E336" s="24" t="n"/>
      <c r="F336" s="24" t="n"/>
      <c r="G336" s="24" t="n"/>
      <c r="H336" s="24" t="n"/>
      <c r="I336" s="24" t="n"/>
      <c r="J336" s="24" t="n"/>
      <c r="K336" s="24" t="n"/>
      <c r="L336" s="24" t="n"/>
      <c r="M336" s="24" t="n"/>
      <c r="N336" s="24" t="n"/>
      <c r="O336" s="24" t="n"/>
      <c r="P336" s="24" t="n"/>
      <c r="Q336" s="24" t="n"/>
      <c r="R336" s="24" t="n"/>
      <c r="S336" s="24" t="n"/>
      <c r="T336" s="24" t="n"/>
      <c r="U336" s="24" t="n"/>
      <c r="V336" s="24" t="n"/>
      <c r="W336" s="24" t="n"/>
      <c r="X336" s="24" t="n"/>
    </row>
    <row customHeight="1" ht="16.5" r="337" s="29">
      <c r="A337" s="24" t="n"/>
      <c r="B337" s="24" t="n"/>
      <c r="C337" s="24" t="n"/>
      <c r="D337" s="24" t="n"/>
      <c r="E337" s="24" t="n"/>
      <c r="F337" s="24" t="n"/>
      <c r="G337" s="24" t="n"/>
      <c r="H337" s="24" t="n"/>
      <c r="I337" s="24" t="n"/>
      <c r="J337" s="24" t="n"/>
      <c r="K337" s="24" t="n"/>
      <c r="L337" s="24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</row>
    <row customHeight="1" ht="16.5" r="338" s="29">
      <c r="A338" s="24" t="n"/>
      <c r="B338" s="24" t="n"/>
      <c r="C338" s="24" t="n"/>
      <c r="D338" s="24" t="n"/>
      <c r="E338" s="24" t="n"/>
      <c r="F338" s="24" t="n"/>
      <c r="G338" s="2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</row>
    <row customHeight="1" ht="16.5" r="339" s="29">
      <c r="A339" s="24" t="n"/>
      <c r="B339" s="24" t="n"/>
      <c r="C339" s="24" t="n"/>
      <c r="D339" s="24" t="n"/>
      <c r="E339" s="24" t="n"/>
      <c r="F339" s="24" t="n"/>
      <c r="G339" s="24" t="n"/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</row>
    <row customHeight="1" ht="16.5" r="340" s="29">
      <c r="A340" s="24" t="n"/>
      <c r="B340" s="24" t="n"/>
      <c r="C340" s="24" t="n"/>
      <c r="D340" s="24" t="n"/>
      <c r="E340" s="24" t="n"/>
      <c r="F340" s="24" t="n"/>
      <c r="G340" s="2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</row>
    <row customHeight="1" ht="16.5" r="341" s="29">
      <c r="A341" s="24" t="n"/>
      <c r="B341" s="24" t="n"/>
      <c r="C341" s="24" t="n"/>
      <c r="D341" s="24" t="n"/>
      <c r="E341" s="24" t="n"/>
      <c r="F341" s="24" t="n"/>
      <c r="G341" s="24" t="n"/>
      <c r="H341" s="24" t="n"/>
      <c r="I341" s="24" t="n"/>
      <c r="J341" s="24" t="n"/>
      <c r="K341" s="24" t="n"/>
      <c r="L341" s="24" t="n"/>
      <c r="M341" s="24" t="n"/>
      <c r="N341" s="24" t="n"/>
      <c r="O341" s="24" t="n"/>
      <c r="P341" s="24" t="n"/>
      <c r="Q341" s="24" t="n"/>
      <c r="R341" s="24" t="n"/>
      <c r="S341" s="24" t="n"/>
      <c r="T341" s="24" t="n"/>
      <c r="U341" s="24" t="n"/>
      <c r="V341" s="24" t="n"/>
      <c r="W341" s="24" t="n"/>
      <c r="X341" s="24" t="n"/>
    </row>
    <row customHeight="1" ht="16.5" r="342" s="29">
      <c r="A342" s="24" t="n"/>
      <c r="B342" s="24" t="n"/>
      <c r="C342" s="24" t="n"/>
      <c r="D342" s="24" t="n"/>
      <c r="E342" s="24" t="n"/>
      <c r="F342" s="24" t="n"/>
      <c r="G342" s="24" t="n"/>
      <c r="H342" s="24" t="n"/>
      <c r="I342" s="24" t="n"/>
      <c r="J342" s="24" t="n"/>
      <c r="K342" s="24" t="n"/>
      <c r="L342" s="24" t="n"/>
      <c r="M342" s="24" t="n"/>
      <c r="N342" s="24" t="n"/>
      <c r="O342" s="24" t="n"/>
      <c r="P342" s="24" t="n"/>
      <c r="Q342" s="24" t="n"/>
      <c r="R342" s="24" t="n"/>
      <c r="S342" s="24" t="n"/>
      <c r="T342" s="24" t="n"/>
      <c r="U342" s="24" t="n"/>
      <c r="V342" s="24" t="n"/>
      <c r="W342" s="24" t="n"/>
      <c r="X342" s="24" t="n"/>
    </row>
    <row customHeight="1" ht="16.5" r="343" s="29">
      <c r="A343" s="24" t="n"/>
      <c r="B343" s="24" t="n"/>
      <c r="C343" s="24" t="n"/>
      <c r="D343" s="24" t="n"/>
      <c r="E343" s="24" t="n"/>
      <c r="F343" s="24" t="n"/>
      <c r="G343" s="24" t="n"/>
      <c r="H343" s="24" t="n"/>
      <c r="I343" s="24" t="n"/>
      <c r="J343" s="24" t="n"/>
      <c r="K343" s="24" t="n"/>
      <c r="L343" s="24" t="n"/>
      <c r="M343" s="24" t="n"/>
      <c r="N343" s="24" t="n"/>
      <c r="O343" s="24" t="n"/>
      <c r="P343" s="24" t="n"/>
      <c r="Q343" s="24" t="n"/>
      <c r="R343" s="24" t="n"/>
      <c r="S343" s="24" t="n"/>
      <c r="T343" s="24" t="n"/>
      <c r="U343" s="24" t="n"/>
      <c r="V343" s="24" t="n"/>
      <c r="W343" s="24" t="n"/>
      <c r="X343" s="24" t="n"/>
    </row>
    <row customHeight="1" ht="16.5" r="344" s="29">
      <c r="A344" s="24" t="n"/>
      <c r="B344" s="24" t="n"/>
      <c r="C344" s="24" t="n"/>
      <c r="D344" s="24" t="n"/>
      <c r="E344" s="24" t="n"/>
      <c r="F344" s="24" t="n"/>
      <c r="G344" s="24" t="n"/>
      <c r="H344" s="24" t="n"/>
      <c r="I344" s="24" t="n"/>
      <c r="J344" s="24" t="n"/>
      <c r="K344" s="24" t="n"/>
      <c r="L344" s="24" t="n"/>
      <c r="M344" s="24" t="n"/>
      <c r="N344" s="24" t="n"/>
      <c r="O344" s="24" t="n"/>
      <c r="P344" s="24" t="n"/>
      <c r="Q344" s="24" t="n"/>
      <c r="R344" s="24" t="n"/>
      <c r="S344" s="24" t="n"/>
      <c r="T344" s="24" t="n"/>
      <c r="U344" s="24" t="n"/>
      <c r="V344" s="24" t="n"/>
      <c r="W344" s="24" t="n"/>
      <c r="X344" s="24" t="n"/>
    </row>
    <row customHeight="1" ht="16.5" r="345" s="29">
      <c r="A345" s="24" t="n"/>
      <c r="B345" s="24" t="n"/>
      <c r="C345" s="24" t="n"/>
      <c r="D345" s="24" t="n"/>
      <c r="E345" s="24" t="n"/>
      <c r="F345" s="24" t="n"/>
      <c r="G345" s="24" t="n"/>
      <c r="H345" s="24" t="n"/>
      <c r="I345" s="24" t="n"/>
      <c r="J345" s="24" t="n"/>
      <c r="K345" s="24" t="n"/>
      <c r="L345" s="24" t="n"/>
      <c r="M345" s="24" t="n"/>
      <c r="N345" s="24" t="n"/>
      <c r="O345" s="24" t="n"/>
      <c r="P345" s="24" t="n"/>
      <c r="Q345" s="24" t="n"/>
      <c r="R345" s="24" t="n"/>
      <c r="S345" s="24" t="n"/>
      <c r="T345" s="24" t="n"/>
      <c r="U345" s="24" t="n"/>
      <c r="V345" s="24" t="n"/>
      <c r="W345" s="24" t="n"/>
      <c r="X345" s="24" t="n"/>
    </row>
    <row customHeight="1" ht="16.5" r="346" s="29">
      <c r="A346" s="24" t="n"/>
      <c r="B346" s="24" t="n"/>
      <c r="C346" s="24" t="n"/>
      <c r="D346" s="24" t="n"/>
      <c r="E346" s="24" t="n"/>
      <c r="F346" s="24" t="n"/>
      <c r="G346" s="24" t="n"/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</row>
    <row customHeight="1" ht="16.5" r="347" s="29">
      <c r="A347" s="24" t="n"/>
      <c r="B347" s="24" t="n"/>
      <c r="C347" s="24" t="n"/>
      <c r="D347" s="24" t="n"/>
      <c r="E347" s="24" t="n"/>
      <c r="F347" s="24" t="n"/>
      <c r="G347" s="2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</row>
    <row customHeight="1" ht="16.5" r="348" s="29">
      <c r="A348" s="24" t="n"/>
      <c r="B348" s="24" t="n"/>
      <c r="C348" s="24" t="n"/>
      <c r="D348" s="24" t="n"/>
      <c r="E348" s="24" t="n"/>
      <c r="F348" s="24" t="n"/>
      <c r="G348" s="24" t="n"/>
      <c r="H348" s="24" t="n"/>
      <c r="I348" s="24" t="n"/>
      <c r="J348" s="24" t="n"/>
      <c r="K348" s="24" t="n"/>
      <c r="L348" s="24" t="n"/>
      <c r="M348" s="24" t="n"/>
      <c r="N348" s="24" t="n"/>
      <c r="O348" s="24" t="n"/>
      <c r="P348" s="24" t="n"/>
      <c r="Q348" s="24" t="n"/>
      <c r="R348" s="24" t="n"/>
      <c r="S348" s="24" t="n"/>
      <c r="T348" s="24" t="n"/>
      <c r="U348" s="24" t="n"/>
      <c r="V348" s="24" t="n"/>
      <c r="W348" s="24" t="n"/>
      <c r="X348" s="24" t="n"/>
    </row>
    <row customHeight="1" ht="16.5" r="349" s="29">
      <c r="A349" s="24" t="n"/>
      <c r="B349" s="24" t="n"/>
      <c r="C349" s="24" t="n"/>
      <c r="D349" s="24" t="n"/>
      <c r="E349" s="24" t="n"/>
      <c r="F349" s="24" t="n"/>
      <c r="G349" s="24" t="n"/>
      <c r="H349" s="24" t="n"/>
      <c r="I349" s="24" t="n"/>
      <c r="J349" s="24" t="n"/>
      <c r="K349" s="24" t="n"/>
      <c r="L349" s="24" t="n"/>
      <c r="M349" s="24" t="n"/>
      <c r="N349" s="24" t="n"/>
      <c r="O349" s="24" t="n"/>
      <c r="P349" s="24" t="n"/>
      <c r="Q349" s="24" t="n"/>
      <c r="R349" s="24" t="n"/>
      <c r="S349" s="24" t="n"/>
      <c r="T349" s="24" t="n"/>
      <c r="U349" s="24" t="n"/>
      <c r="V349" s="24" t="n"/>
      <c r="W349" s="24" t="n"/>
      <c r="X349" s="24" t="n"/>
    </row>
    <row customHeight="1" ht="16.5" r="350" s="29">
      <c r="A350" s="24" t="n"/>
      <c r="B350" s="24" t="n"/>
      <c r="C350" s="24" t="n"/>
      <c r="D350" s="24" t="n"/>
      <c r="E350" s="24" t="n"/>
      <c r="F350" s="24" t="n"/>
      <c r="G350" s="24" t="n"/>
      <c r="H350" s="24" t="n"/>
      <c r="I350" s="24" t="n"/>
      <c r="J350" s="24" t="n"/>
      <c r="K350" s="24" t="n"/>
      <c r="L350" s="24" t="n"/>
      <c r="M350" s="24" t="n"/>
      <c r="N350" s="24" t="n"/>
      <c r="O350" s="24" t="n"/>
      <c r="P350" s="24" t="n"/>
      <c r="Q350" s="24" t="n"/>
      <c r="R350" s="24" t="n"/>
      <c r="S350" s="24" t="n"/>
      <c r="T350" s="24" t="n"/>
      <c r="U350" s="24" t="n"/>
      <c r="V350" s="24" t="n"/>
      <c r="W350" s="24" t="n"/>
      <c r="X350" s="24" t="n"/>
    </row>
    <row customHeight="1" ht="16.5" r="351" s="29">
      <c r="A351" s="24" t="n"/>
      <c r="B351" s="24" t="n"/>
      <c r="C351" s="24" t="n"/>
      <c r="D351" s="24" t="n"/>
      <c r="E351" s="24" t="n"/>
      <c r="F351" s="24" t="n"/>
      <c r="G351" s="24" t="n"/>
      <c r="H351" s="24" t="n"/>
      <c r="I351" s="24" t="n"/>
      <c r="J351" s="24" t="n"/>
      <c r="K351" s="24" t="n"/>
      <c r="L351" s="24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</row>
    <row customHeight="1" ht="16.5" r="352" s="29">
      <c r="A352" s="24" t="n"/>
      <c r="B352" s="24" t="n"/>
      <c r="C352" s="24" t="n"/>
      <c r="D352" s="24" t="n"/>
      <c r="E352" s="24" t="n"/>
      <c r="F352" s="24" t="n"/>
      <c r="G352" s="24" t="n"/>
      <c r="H352" s="24" t="n"/>
      <c r="I352" s="24" t="n"/>
      <c r="J352" s="24" t="n"/>
      <c r="K352" s="24" t="n"/>
      <c r="L352" s="24" t="n"/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</row>
    <row customHeight="1" ht="16.5" r="353" s="29">
      <c r="A353" s="24" t="n"/>
      <c r="B353" s="24" t="n"/>
      <c r="C353" s="24" t="n"/>
      <c r="D353" s="24" t="n"/>
      <c r="E353" s="24" t="n"/>
      <c r="F353" s="24" t="n"/>
      <c r="G353" s="24" t="n"/>
      <c r="H353" s="24" t="n"/>
      <c r="I353" s="24" t="n"/>
      <c r="J353" s="24" t="n"/>
      <c r="K353" s="24" t="n"/>
      <c r="L353" s="24" t="n"/>
      <c r="M353" s="24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</row>
    <row customHeight="1" ht="16.5" r="354" s="29">
      <c r="A354" s="24" t="n"/>
      <c r="B354" s="24" t="n"/>
      <c r="C354" s="24" t="n"/>
      <c r="D354" s="24" t="n"/>
      <c r="E354" s="24" t="n"/>
      <c r="F354" s="24" t="n"/>
      <c r="G354" s="24" t="n"/>
      <c r="H354" s="24" t="n"/>
      <c r="I354" s="24" t="n"/>
      <c r="J354" s="24" t="n"/>
      <c r="K354" s="24" t="n"/>
      <c r="L354" s="24" t="n"/>
      <c r="M354" s="24" t="n"/>
      <c r="N354" s="24" t="n"/>
      <c r="O354" s="24" t="n"/>
      <c r="P354" s="24" t="n"/>
      <c r="Q354" s="24" t="n"/>
      <c r="R354" s="24" t="n"/>
      <c r="S354" s="24" t="n"/>
      <c r="T354" s="24" t="n"/>
      <c r="U354" s="24" t="n"/>
      <c r="V354" s="24" t="n"/>
      <c r="W354" s="24" t="n"/>
      <c r="X354" s="24" t="n"/>
    </row>
    <row customHeight="1" ht="16.5" r="355" s="29">
      <c r="A355" s="24" t="n"/>
      <c r="B355" s="24" t="n"/>
      <c r="C355" s="24" t="n"/>
      <c r="D355" s="24" t="n"/>
      <c r="E355" s="24" t="n"/>
      <c r="F355" s="24" t="n"/>
      <c r="G355" s="24" t="n"/>
      <c r="H355" s="24" t="n"/>
      <c r="I355" s="24" t="n"/>
      <c r="J355" s="24" t="n"/>
      <c r="K355" s="24" t="n"/>
      <c r="L355" s="24" t="n"/>
      <c r="M355" s="24" t="n"/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4" t="n"/>
      <c r="W355" s="24" t="n"/>
      <c r="X355" s="24" t="n"/>
    </row>
    <row customHeight="1" ht="16.5" r="356" s="29">
      <c r="A356" s="24" t="n"/>
      <c r="B356" s="24" t="n"/>
      <c r="C356" s="24" t="n"/>
      <c r="D356" s="24" t="n"/>
      <c r="E356" s="24" t="n"/>
      <c r="F356" s="24" t="n"/>
      <c r="G356" s="24" t="n"/>
      <c r="H356" s="24" t="n"/>
      <c r="I356" s="24" t="n"/>
      <c r="J356" s="24" t="n"/>
      <c r="K356" s="24" t="n"/>
      <c r="L356" s="24" t="n"/>
      <c r="M356" s="24" t="n"/>
      <c r="N356" s="24" t="n"/>
      <c r="O356" s="24" t="n"/>
      <c r="P356" s="24" t="n"/>
      <c r="Q356" s="24" t="n"/>
      <c r="R356" s="24" t="n"/>
      <c r="S356" s="24" t="n"/>
      <c r="T356" s="24" t="n"/>
      <c r="U356" s="24" t="n"/>
      <c r="V356" s="24" t="n"/>
      <c r="W356" s="24" t="n"/>
      <c r="X356" s="24" t="n"/>
    </row>
    <row customHeight="1" ht="16.5" r="357" s="29">
      <c r="A357" s="24" t="n"/>
      <c r="B357" s="24" t="n"/>
      <c r="C357" s="24" t="n"/>
      <c r="D357" s="24" t="n"/>
      <c r="E357" s="24" t="n"/>
      <c r="F357" s="24" t="n"/>
      <c r="G357" s="2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</row>
    <row customHeight="1" ht="16.5" r="358" s="29">
      <c r="A358" s="24" t="n"/>
      <c r="B358" s="24" t="n"/>
      <c r="C358" s="24" t="n"/>
      <c r="D358" s="24" t="n"/>
      <c r="E358" s="24" t="n"/>
      <c r="F358" s="24" t="n"/>
      <c r="G358" s="24" t="n"/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</row>
    <row customHeight="1" ht="16.5" r="359" s="29">
      <c r="A359" s="24" t="n"/>
      <c r="B359" s="24" t="n"/>
      <c r="C359" s="24" t="n"/>
      <c r="D359" s="24" t="n"/>
      <c r="E359" s="24" t="n"/>
      <c r="F359" s="24" t="n"/>
      <c r="G359" s="2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</row>
    <row customHeight="1" ht="16.5" r="360" s="29">
      <c r="A360" s="24" t="n"/>
      <c r="B360" s="24" t="n"/>
      <c r="C360" s="24" t="n"/>
      <c r="D360" s="24" t="n"/>
      <c r="E360" s="24" t="n"/>
      <c r="F360" s="24" t="n"/>
      <c r="G360" s="24" t="n"/>
      <c r="H360" s="24" t="n"/>
      <c r="I360" s="24" t="n"/>
      <c r="J360" s="24" t="n"/>
      <c r="K360" s="24" t="n"/>
      <c r="L360" s="24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4" t="n"/>
      <c r="W360" s="24" t="n"/>
      <c r="X360" s="24" t="n"/>
    </row>
    <row customHeight="1" ht="16.5" r="361" s="29">
      <c r="A361" s="24" t="n"/>
      <c r="B361" s="24" t="n"/>
      <c r="C361" s="24" t="n"/>
      <c r="D361" s="24" t="n"/>
      <c r="E361" s="24" t="n"/>
      <c r="F361" s="24" t="n"/>
      <c r="G361" s="24" t="n"/>
      <c r="H361" s="24" t="n"/>
      <c r="I361" s="24" t="n"/>
      <c r="J361" s="24" t="n"/>
      <c r="K361" s="24" t="n"/>
      <c r="L361" s="24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4" t="n"/>
      <c r="X361" s="24" t="n"/>
    </row>
    <row customHeight="1" ht="16.5" r="362" s="29">
      <c r="A362" s="24" t="n"/>
      <c r="B362" s="24" t="n"/>
      <c r="C362" s="24" t="n"/>
      <c r="D362" s="24" t="n"/>
      <c r="E362" s="24" t="n"/>
      <c r="F362" s="24" t="n"/>
      <c r="G362" s="24" t="n"/>
      <c r="H362" s="24" t="n"/>
      <c r="I362" s="24" t="n"/>
      <c r="J362" s="24" t="n"/>
      <c r="K362" s="24" t="n"/>
      <c r="L362" s="24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</row>
    <row customHeight="1" ht="16.5" r="363" s="29">
      <c r="A363" s="24" t="n"/>
      <c r="B363" s="24" t="n"/>
      <c r="C363" s="24" t="n"/>
      <c r="D363" s="24" t="n"/>
      <c r="E363" s="24" t="n"/>
      <c r="F363" s="24" t="n"/>
      <c r="G363" s="24" t="n"/>
      <c r="H363" s="24" t="n"/>
      <c r="I363" s="24" t="n"/>
      <c r="J363" s="24" t="n"/>
      <c r="K363" s="24" t="n"/>
      <c r="L363" s="24" t="n"/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</row>
    <row customHeight="1" ht="16.5" r="364" s="29">
      <c r="A364" s="24" t="n"/>
      <c r="B364" s="24" t="n"/>
      <c r="C364" s="24" t="n"/>
      <c r="D364" s="24" t="n"/>
      <c r="E364" s="24" t="n"/>
      <c r="F364" s="24" t="n"/>
      <c r="G364" s="24" t="n"/>
      <c r="H364" s="24" t="n"/>
      <c r="I364" s="24" t="n"/>
      <c r="J364" s="24" t="n"/>
      <c r="K364" s="24" t="n"/>
      <c r="L364" s="24" t="n"/>
      <c r="M364" s="24" t="n"/>
      <c r="N364" s="24" t="n"/>
      <c r="O364" s="24" t="n"/>
      <c r="P364" s="24" t="n"/>
      <c r="Q364" s="24" t="n"/>
      <c r="R364" s="24" t="n"/>
      <c r="S364" s="24" t="n"/>
      <c r="T364" s="24" t="n"/>
      <c r="U364" s="24" t="n"/>
      <c r="V364" s="24" t="n"/>
      <c r="W364" s="24" t="n"/>
      <c r="X364" s="24" t="n"/>
    </row>
    <row customHeight="1" ht="16.5" r="365" s="29">
      <c r="A365" s="24" t="n"/>
      <c r="B365" s="24" t="n"/>
      <c r="C365" s="24" t="n"/>
      <c r="D365" s="24" t="n"/>
      <c r="E365" s="24" t="n"/>
      <c r="F365" s="24" t="n"/>
      <c r="G365" s="24" t="n"/>
      <c r="H365" s="24" t="n"/>
      <c r="I365" s="24" t="n"/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</row>
    <row customHeight="1" ht="16.5" r="366" s="29">
      <c r="A366" s="24" t="n"/>
      <c r="B366" s="24" t="n"/>
      <c r="C366" s="24" t="n"/>
      <c r="D366" s="24" t="n"/>
      <c r="E366" s="24" t="n"/>
      <c r="F366" s="24" t="n"/>
      <c r="G366" s="24" t="n"/>
      <c r="H366" s="24" t="n"/>
      <c r="I366" s="24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</row>
    <row customHeight="1" ht="16.5" r="367" s="29">
      <c r="A367" s="24" t="n"/>
      <c r="B367" s="24" t="n"/>
      <c r="C367" s="24" t="n"/>
      <c r="D367" s="24" t="n"/>
      <c r="E367" s="24" t="n"/>
      <c r="F367" s="24" t="n"/>
      <c r="G367" s="24" t="n"/>
      <c r="H367" s="24" t="n"/>
      <c r="I367" s="24" t="n"/>
      <c r="J367" s="24" t="n"/>
      <c r="K367" s="24" t="n"/>
      <c r="L367" s="24" t="n"/>
      <c r="M367" s="24" t="n"/>
      <c r="N367" s="24" t="n"/>
      <c r="O367" s="24" t="n"/>
      <c r="P367" s="24" t="n"/>
      <c r="Q367" s="24" t="n"/>
      <c r="R367" s="24" t="n"/>
      <c r="S367" s="24" t="n"/>
      <c r="T367" s="24" t="n"/>
      <c r="U367" s="24" t="n"/>
      <c r="V367" s="24" t="n"/>
      <c r="W367" s="24" t="n"/>
      <c r="X367" s="24" t="n"/>
    </row>
    <row customHeight="1" ht="16.5" r="368" s="29">
      <c r="A368" s="24" t="n"/>
      <c r="B368" s="24" t="n"/>
      <c r="C368" s="24" t="n"/>
      <c r="D368" s="24" t="n"/>
      <c r="E368" s="24" t="n"/>
      <c r="F368" s="24" t="n"/>
      <c r="G368" s="24" t="n"/>
      <c r="H368" s="24" t="n"/>
      <c r="I368" s="24" t="n"/>
      <c r="J368" s="24" t="n"/>
      <c r="K368" s="24" t="n"/>
      <c r="L368" s="24" t="n"/>
      <c r="M368" s="24" t="n"/>
      <c r="N368" s="24" t="n"/>
      <c r="O368" s="24" t="n"/>
      <c r="P368" s="24" t="n"/>
      <c r="Q368" s="24" t="n"/>
      <c r="R368" s="24" t="n"/>
      <c r="S368" s="24" t="n"/>
      <c r="T368" s="24" t="n"/>
      <c r="U368" s="24" t="n"/>
      <c r="V368" s="24" t="n"/>
      <c r="W368" s="24" t="n"/>
      <c r="X368" s="24" t="n"/>
    </row>
    <row customHeight="1" ht="16.5" r="369" s="29">
      <c r="A369" s="24" t="n"/>
      <c r="B369" s="24" t="n"/>
      <c r="C369" s="24" t="n"/>
      <c r="D369" s="24" t="n"/>
      <c r="E369" s="24" t="n"/>
      <c r="F369" s="24" t="n"/>
      <c r="G369" s="24" t="n"/>
      <c r="H369" s="24" t="n"/>
      <c r="I369" s="24" t="n"/>
      <c r="J369" s="24" t="n"/>
      <c r="K369" s="24" t="n"/>
      <c r="L369" s="24" t="n"/>
      <c r="M369" s="24" t="n"/>
      <c r="N369" s="24" t="n"/>
      <c r="O369" s="24" t="n"/>
      <c r="P369" s="24" t="n"/>
      <c r="Q369" s="24" t="n"/>
      <c r="R369" s="24" t="n"/>
      <c r="S369" s="24" t="n"/>
      <c r="T369" s="24" t="n"/>
      <c r="U369" s="24" t="n"/>
      <c r="V369" s="24" t="n"/>
      <c r="W369" s="24" t="n"/>
      <c r="X369" s="24" t="n"/>
    </row>
    <row customHeight="1" ht="16.5" r="370" s="29">
      <c r="A370" s="24" t="n"/>
      <c r="B370" s="24" t="n"/>
      <c r="C370" s="24" t="n"/>
      <c r="D370" s="24" t="n"/>
      <c r="E370" s="24" t="n"/>
      <c r="F370" s="24" t="n"/>
      <c r="G370" s="24" t="n"/>
      <c r="H370" s="24" t="n"/>
      <c r="I370" s="24" t="n"/>
      <c r="J370" s="24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</row>
    <row customHeight="1" ht="16.5" r="371" s="29">
      <c r="A371" s="24" t="n"/>
      <c r="B371" s="24" t="n"/>
      <c r="C371" s="24" t="n"/>
      <c r="D371" s="24" t="n"/>
      <c r="E371" s="24" t="n"/>
      <c r="F371" s="24" t="n"/>
      <c r="G371" s="24" t="n"/>
      <c r="H371" s="24" t="n"/>
      <c r="I371" s="24" t="n"/>
      <c r="J371" s="24" t="n"/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</row>
    <row customHeight="1" ht="16.5" r="372" s="29">
      <c r="A372" s="24" t="n"/>
      <c r="B372" s="24" t="n"/>
      <c r="C372" s="24" t="n"/>
      <c r="D372" s="24" t="n"/>
      <c r="E372" s="24" t="n"/>
      <c r="F372" s="24" t="n"/>
      <c r="G372" s="24" t="n"/>
      <c r="H372" s="24" t="n"/>
      <c r="I372" s="24" t="n"/>
      <c r="J372" s="24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</row>
    <row customHeight="1" ht="16.5" r="373" s="29">
      <c r="A373" s="24" t="n"/>
      <c r="B373" s="24" t="n"/>
      <c r="C373" s="24" t="n"/>
      <c r="D373" s="24" t="n"/>
      <c r="E373" s="24" t="n"/>
      <c r="F373" s="24" t="n"/>
      <c r="G373" s="24" t="n"/>
      <c r="H373" s="24" t="n"/>
      <c r="I373" s="24" t="n"/>
      <c r="J373" s="24" t="n"/>
      <c r="K373" s="24" t="n"/>
      <c r="L373" s="24" t="n"/>
      <c r="M373" s="24" t="n"/>
      <c r="N373" s="24" t="n"/>
      <c r="O373" s="24" t="n"/>
      <c r="P373" s="24" t="n"/>
      <c r="Q373" s="24" t="n"/>
      <c r="R373" s="24" t="n"/>
      <c r="S373" s="24" t="n"/>
      <c r="T373" s="24" t="n"/>
      <c r="U373" s="24" t="n"/>
      <c r="V373" s="24" t="n"/>
      <c r="W373" s="24" t="n"/>
      <c r="X373" s="24" t="n"/>
    </row>
    <row customHeight="1" ht="16.5" r="374" s="29">
      <c r="A374" s="24" t="n"/>
      <c r="B374" s="24" t="n"/>
      <c r="C374" s="24" t="n"/>
      <c r="D374" s="24" t="n"/>
      <c r="E374" s="24" t="n"/>
      <c r="F374" s="24" t="n"/>
      <c r="G374" s="24" t="n"/>
      <c r="H374" s="24" t="n"/>
      <c r="I374" s="24" t="n"/>
      <c r="J374" s="24" t="n"/>
      <c r="K374" s="24" t="n"/>
      <c r="L374" s="24" t="n"/>
      <c r="M374" s="24" t="n"/>
      <c r="N374" s="24" t="n"/>
      <c r="O374" s="24" t="n"/>
      <c r="P374" s="24" t="n"/>
      <c r="Q374" s="24" t="n"/>
      <c r="R374" s="24" t="n"/>
      <c r="S374" s="24" t="n"/>
      <c r="T374" s="24" t="n"/>
      <c r="U374" s="24" t="n"/>
      <c r="V374" s="24" t="n"/>
      <c r="W374" s="24" t="n"/>
      <c r="X374" s="24" t="n"/>
    </row>
    <row customHeight="1" ht="16.5" r="375" s="29">
      <c r="A375" s="24" t="n"/>
      <c r="B375" s="24" t="n"/>
      <c r="C375" s="24" t="n"/>
      <c r="D375" s="24" t="n"/>
      <c r="E375" s="24" t="n"/>
      <c r="F375" s="24" t="n"/>
      <c r="G375" s="24" t="n"/>
      <c r="H375" s="24" t="n"/>
      <c r="I375" s="24" t="n"/>
      <c r="J375" s="24" t="n"/>
      <c r="K375" s="24" t="n"/>
      <c r="L375" s="24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</row>
    <row customHeight="1" ht="16.5" r="376" s="29">
      <c r="A376" s="24" t="n"/>
      <c r="B376" s="24" t="n"/>
      <c r="C376" s="24" t="n"/>
      <c r="D376" s="24" t="n"/>
      <c r="E376" s="24" t="n"/>
      <c r="F376" s="24" t="n"/>
      <c r="G376" s="2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</row>
    <row customHeight="1" ht="16.5" r="377" s="29">
      <c r="A377" s="24" t="n"/>
      <c r="B377" s="24" t="n"/>
      <c r="C377" s="24" t="n"/>
      <c r="D377" s="24" t="n"/>
      <c r="E377" s="24" t="n"/>
      <c r="F377" s="24" t="n"/>
      <c r="G377" s="24" t="n"/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</row>
    <row customHeight="1" ht="16.5" r="378" s="29">
      <c r="A378" s="24" t="n"/>
      <c r="B378" s="24" t="n"/>
      <c r="C378" s="24" t="n"/>
      <c r="D378" s="24" t="n"/>
      <c r="E378" s="24" t="n"/>
      <c r="F378" s="24" t="n"/>
      <c r="G378" s="2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</row>
    <row customHeight="1" ht="16.5" r="379" s="29">
      <c r="A379" s="24" t="n"/>
      <c r="B379" s="24" t="n"/>
      <c r="C379" s="24" t="n"/>
      <c r="D379" s="24" t="n"/>
      <c r="E379" s="24" t="n"/>
      <c r="F379" s="24" t="n"/>
      <c r="G379" s="24" t="n"/>
      <c r="H379" s="24" t="n"/>
      <c r="I379" s="24" t="n"/>
      <c r="J379" s="24" t="n"/>
      <c r="K379" s="24" t="n"/>
      <c r="L379" s="24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</row>
    <row customHeight="1" ht="16.5" r="380" s="29">
      <c r="A380" s="24" t="n"/>
      <c r="B380" s="24" t="n"/>
      <c r="C380" s="24" t="n"/>
      <c r="D380" s="24" t="n"/>
      <c r="E380" s="24" t="n"/>
      <c r="F380" s="24" t="n"/>
      <c r="G380" s="24" t="n"/>
      <c r="H380" s="24" t="n"/>
      <c r="I380" s="24" t="n"/>
      <c r="J380" s="24" t="n"/>
      <c r="K380" s="24" t="n"/>
      <c r="L380" s="24" t="n"/>
      <c r="M380" s="24" t="n"/>
      <c r="N380" s="24" t="n"/>
      <c r="O380" s="24" t="n"/>
      <c r="P380" s="24" t="n"/>
      <c r="Q380" s="24" t="n"/>
      <c r="R380" s="24" t="n"/>
      <c r="S380" s="24" t="n"/>
      <c r="T380" s="24" t="n"/>
      <c r="U380" s="24" t="n"/>
      <c r="V380" s="24" t="n"/>
      <c r="W380" s="24" t="n"/>
      <c r="X380" s="24" t="n"/>
    </row>
    <row customHeight="1" ht="16.5" r="381" s="29">
      <c r="A381" s="24" t="n"/>
      <c r="B381" s="24" t="n"/>
      <c r="C381" s="24" t="n"/>
      <c r="D381" s="24" t="n"/>
      <c r="E381" s="24" t="n"/>
      <c r="F381" s="24" t="n"/>
      <c r="G381" s="24" t="n"/>
      <c r="H381" s="24" t="n"/>
      <c r="I381" s="24" t="n"/>
      <c r="J381" s="24" t="n"/>
      <c r="K381" s="24" t="n"/>
      <c r="L381" s="24" t="n"/>
      <c r="M381" s="24" t="n"/>
      <c r="N381" s="24" t="n"/>
      <c r="O381" s="24" t="n"/>
      <c r="P381" s="24" t="n"/>
      <c r="Q381" s="24" t="n"/>
      <c r="R381" s="24" t="n"/>
      <c r="S381" s="24" t="n"/>
      <c r="T381" s="24" t="n"/>
      <c r="U381" s="24" t="n"/>
      <c r="V381" s="24" t="n"/>
      <c r="W381" s="24" t="n"/>
      <c r="X381" s="24" t="n"/>
    </row>
    <row customHeight="1" ht="16.5" r="382" s="29">
      <c r="A382" s="24" t="n"/>
      <c r="B382" s="24" t="n"/>
      <c r="C382" s="24" t="n"/>
      <c r="D382" s="24" t="n"/>
      <c r="E382" s="24" t="n"/>
      <c r="F382" s="24" t="n"/>
      <c r="G382" s="24" t="n"/>
      <c r="H382" s="24" t="n"/>
      <c r="I382" s="24" t="n"/>
      <c r="J382" s="24" t="n"/>
      <c r="K382" s="24" t="n"/>
      <c r="L382" s="24" t="n"/>
      <c r="M382" s="24" t="n"/>
      <c r="N382" s="24" t="n"/>
      <c r="O382" s="24" t="n"/>
      <c r="P382" s="24" t="n"/>
      <c r="Q382" s="24" t="n"/>
      <c r="R382" s="24" t="n"/>
      <c r="S382" s="24" t="n"/>
      <c r="T382" s="24" t="n"/>
      <c r="U382" s="24" t="n"/>
      <c r="V382" s="24" t="n"/>
      <c r="W382" s="24" t="n"/>
      <c r="X382" s="24" t="n"/>
    </row>
    <row customHeight="1" ht="16.5" r="383" s="29">
      <c r="A383" s="24" t="n"/>
      <c r="B383" s="24" t="n"/>
      <c r="C383" s="24" t="n"/>
      <c r="D383" s="24" t="n"/>
      <c r="E383" s="24" t="n"/>
      <c r="F383" s="24" t="n"/>
      <c r="G383" s="24" t="n"/>
      <c r="H383" s="24" t="n"/>
      <c r="I383" s="24" t="n"/>
      <c r="J383" s="24" t="n"/>
      <c r="K383" s="24" t="n"/>
      <c r="L383" s="24" t="n"/>
      <c r="M383" s="24" t="n"/>
      <c r="N383" s="24" t="n"/>
      <c r="O383" s="24" t="n"/>
      <c r="P383" s="24" t="n"/>
      <c r="Q383" s="24" t="n"/>
      <c r="R383" s="24" t="n"/>
      <c r="S383" s="24" t="n"/>
      <c r="T383" s="24" t="n"/>
      <c r="U383" s="24" t="n"/>
      <c r="V383" s="24" t="n"/>
      <c r="W383" s="24" t="n"/>
      <c r="X383" s="24" t="n"/>
    </row>
    <row customHeight="1" ht="16.5" r="384" s="29">
      <c r="A384" s="24" t="n"/>
      <c r="B384" s="24" t="n"/>
      <c r="C384" s="24" t="n"/>
      <c r="D384" s="24" t="n"/>
      <c r="E384" s="24" t="n"/>
      <c r="F384" s="24" t="n"/>
      <c r="G384" s="24" t="n"/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</row>
    <row customHeight="1" ht="16.5" r="385" s="29">
      <c r="A385" s="24" t="n"/>
      <c r="B385" s="24" t="n"/>
      <c r="C385" s="24" t="n"/>
      <c r="D385" s="24" t="n"/>
      <c r="E385" s="24" t="n"/>
      <c r="F385" s="24" t="n"/>
      <c r="G385" s="2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</row>
    <row customHeight="1" ht="16.5" r="386" s="29">
      <c r="A386" s="24" t="n"/>
      <c r="B386" s="24" t="n"/>
      <c r="C386" s="24" t="n"/>
      <c r="D386" s="24" t="n"/>
      <c r="E386" s="24" t="n"/>
      <c r="F386" s="24" t="n"/>
      <c r="G386" s="24" t="n"/>
      <c r="H386" s="24" t="n"/>
      <c r="I386" s="24" t="n"/>
      <c r="J386" s="24" t="n"/>
      <c r="K386" s="24" t="n"/>
      <c r="L386" s="24" t="n"/>
      <c r="M386" s="24" t="n"/>
      <c r="N386" s="24" t="n"/>
      <c r="O386" s="24" t="n"/>
      <c r="P386" s="24" t="n"/>
      <c r="Q386" s="24" t="n"/>
      <c r="R386" s="24" t="n"/>
      <c r="S386" s="24" t="n"/>
      <c r="T386" s="24" t="n"/>
      <c r="U386" s="24" t="n"/>
      <c r="V386" s="24" t="n"/>
      <c r="W386" s="24" t="n"/>
      <c r="X386" s="24" t="n"/>
    </row>
    <row customHeight="1" ht="16.5" r="387" s="29">
      <c r="A387" s="24" t="n"/>
      <c r="B387" s="24" t="n"/>
      <c r="C387" s="24" t="n"/>
      <c r="D387" s="24" t="n"/>
      <c r="E387" s="24" t="n"/>
      <c r="F387" s="24" t="n"/>
      <c r="G387" s="24" t="n"/>
      <c r="H387" s="24" t="n"/>
      <c r="I387" s="24" t="n"/>
      <c r="J387" s="24" t="n"/>
      <c r="K387" s="24" t="n"/>
      <c r="L387" s="24" t="n"/>
      <c r="M387" s="24" t="n"/>
      <c r="N387" s="24" t="n"/>
      <c r="O387" s="24" t="n"/>
      <c r="P387" s="24" t="n"/>
      <c r="Q387" s="24" t="n"/>
      <c r="R387" s="24" t="n"/>
      <c r="S387" s="24" t="n"/>
      <c r="T387" s="24" t="n"/>
      <c r="U387" s="24" t="n"/>
      <c r="V387" s="24" t="n"/>
      <c r="W387" s="24" t="n"/>
      <c r="X387" s="24" t="n"/>
    </row>
    <row customHeight="1" ht="16.5" r="388" s="29">
      <c r="A388" s="24" t="n"/>
      <c r="B388" s="24" t="n"/>
      <c r="C388" s="24" t="n"/>
      <c r="D388" s="24" t="n"/>
      <c r="E388" s="24" t="n"/>
      <c r="F388" s="24" t="n"/>
      <c r="G388" s="24" t="n"/>
      <c r="H388" s="24" t="n"/>
      <c r="I388" s="24" t="n"/>
      <c r="J388" s="24" t="n"/>
      <c r="K388" s="24" t="n"/>
      <c r="L388" s="24" t="n"/>
      <c r="M388" s="24" t="n"/>
      <c r="N388" s="24" t="n"/>
      <c r="O388" s="24" t="n"/>
      <c r="P388" s="24" t="n"/>
      <c r="Q388" s="24" t="n"/>
      <c r="R388" s="24" t="n"/>
      <c r="S388" s="24" t="n"/>
      <c r="T388" s="24" t="n"/>
      <c r="U388" s="24" t="n"/>
      <c r="V388" s="24" t="n"/>
      <c r="W388" s="24" t="n"/>
      <c r="X388" s="24" t="n"/>
    </row>
    <row customHeight="1" ht="16.5" r="389" s="29">
      <c r="A389" s="24" t="n"/>
      <c r="B389" s="24" t="n"/>
      <c r="C389" s="24" t="n"/>
      <c r="D389" s="24" t="n"/>
      <c r="E389" s="24" t="n"/>
      <c r="F389" s="24" t="n"/>
      <c r="G389" s="24" t="n"/>
      <c r="H389" s="24" t="n"/>
      <c r="I389" s="24" t="n"/>
      <c r="J389" s="24" t="n"/>
      <c r="K389" s="24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</row>
    <row customHeight="1" ht="16.5" r="390" s="29">
      <c r="A390" s="24" t="n"/>
      <c r="B390" s="24" t="n"/>
      <c r="C390" s="24" t="n"/>
      <c r="D390" s="24" t="n"/>
      <c r="E390" s="24" t="n"/>
      <c r="F390" s="24" t="n"/>
      <c r="G390" s="24" t="n"/>
      <c r="H390" s="24" t="n"/>
      <c r="I390" s="24" t="n"/>
      <c r="J390" s="24" t="n"/>
      <c r="K390" s="24" t="n"/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</row>
    <row customHeight="1" ht="16.5" r="391" s="29">
      <c r="A391" s="24" t="n"/>
      <c r="B391" s="24" t="n"/>
      <c r="C391" s="24" t="n"/>
      <c r="D391" s="24" t="n"/>
      <c r="E391" s="24" t="n"/>
      <c r="F391" s="24" t="n"/>
      <c r="G391" s="24" t="n"/>
      <c r="H391" s="24" t="n"/>
      <c r="I391" s="24" t="n"/>
      <c r="J391" s="24" t="n"/>
      <c r="K391" s="24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</row>
    <row customHeight="1" ht="16.5" r="392" s="29">
      <c r="A392" s="24" t="n"/>
      <c r="B392" s="24" t="n"/>
      <c r="C392" s="24" t="n"/>
      <c r="D392" s="24" t="n"/>
      <c r="E392" s="24" t="n"/>
      <c r="F392" s="24" t="n"/>
      <c r="G392" s="24" t="n"/>
      <c r="H392" s="24" t="n"/>
      <c r="I392" s="24" t="n"/>
      <c r="J392" s="24" t="n"/>
      <c r="K392" s="24" t="n"/>
      <c r="L392" s="24" t="n"/>
      <c r="M392" s="24" t="n"/>
      <c r="N392" s="24" t="n"/>
      <c r="O392" s="24" t="n"/>
      <c r="P392" s="24" t="n"/>
      <c r="Q392" s="24" t="n"/>
      <c r="R392" s="24" t="n"/>
      <c r="S392" s="24" t="n"/>
      <c r="T392" s="24" t="n"/>
      <c r="U392" s="24" t="n"/>
      <c r="V392" s="24" t="n"/>
      <c r="W392" s="24" t="n"/>
      <c r="X392" s="24" t="n"/>
    </row>
    <row customHeight="1" ht="16.5" r="393" s="29">
      <c r="A393" s="24" t="n"/>
      <c r="B393" s="24" t="n"/>
      <c r="C393" s="24" t="n"/>
      <c r="D393" s="24" t="n"/>
      <c r="E393" s="24" t="n"/>
      <c r="F393" s="24" t="n"/>
      <c r="G393" s="24" t="n"/>
      <c r="H393" s="24" t="n"/>
      <c r="I393" s="24" t="n"/>
      <c r="J393" s="24" t="n"/>
      <c r="K393" s="24" t="n"/>
      <c r="L393" s="24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</row>
    <row customHeight="1" ht="16.5" r="394" s="29">
      <c r="A394" s="24" t="n"/>
      <c r="B394" s="24" t="n"/>
      <c r="C394" s="24" t="n"/>
      <c r="D394" s="24" t="n"/>
      <c r="E394" s="24" t="n"/>
      <c r="F394" s="24" t="n"/>
      <c r="G394" s="24" t="n"/>
      <c r="H394" s="24" t="n"/>
      <c r="I394" s="24" t="n"/>
      <c r="J394" s="24" t="n"/>
      <c r="K394" s="24" t="n"/>
      <c r="L394" s="24" t="n"/>
      <c r="M394" s="24" t="n"/>
      <c r="N394" s="24" t="n"/>
      <c r="O394" s="24" t="n"/>
      <c r="P394" s="24" t="n"/>
      <c r="Q394" s="24" t="n"/>
      <c r="R394" s="24" t="n"/>
      <c r="S394" s="24" t="n"/>
      <c r="T394" s="24" t="n"/>
      <c r="U394" s="24" t="n"/>
      <c r="V394" s="24" t="n"/>
      <c r="W394" s="24" t="n"/>
      <c r="X394" s="24" t="n"/>
    </row>
    <row customHeight="1" ht="16.5" r="395" s="29">
      <c r="A395" s="24" t="n"/>
      <c r="B395" s="24" t="n"/>
      <c r="C395" s="24" t="n"/>
      <c r="D395" s="24" t="n"/>
      <c r="E395" s="24" t="n"/>
      <c r="F395" s="24" t="n"/>
      <c r="G395" s="2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</row>
    <row customHeight="1" ht="16.5" r="396" s="29">
      <c r="A396" s="24" t="n"/>
      <c r="B396" s="24" t="n"/>
      <c r="C396" s="24" t="n"/>
      <c r="D396" s="24" t="n"/>
      <c r="E396" s="24" t="n"/>
      <c r="F396" s="24" t="n"/>
      <c r="G396" s="24" t="n"/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</row>
    <row customHeight="1" ht="16.5" r="397" s="29">
      <c r="A397" s="24" t="n"/>
      <c r="B397" s="24" t="n"/>
      <c r="C397" s="24" t="n"/>
      <c r="D397" s="24" t="n"/>
      <c r="E397" s="24" t="n"/>
      <c r="F397" s="24" t="n"/>
      <c r="G397" s="2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</row>
    <row customHeight="1" ht="16.5" r="398" s="29">
      <c r="A398" s="24" t="n"/>
      <c r="B398" s="24" t="n"/>
      <c r="C398" s="24" t="n"/>
      <c r="D398" s="24" t="n"/>
      <c r="E398" s="24" t="n"/>
      <c r="F398" s="24" t="n"/>
      <c r="G398" s="24" t="n"/>
      <c r="H398" s="24" t="n"/>
      <c r="I398" s="24" t="n"/>
      <c r="J398" s="24" t="n"/>
      <c r="K398" s="24" t="n"/>
      <c r="L398" s="24" t="n"/>
      <c r="M398" s="24" t="n"/>
      <c r="N398" s="24" t="n"/>
      <c r="O398" s="24" t="n"/>
      <c r="P398" s="24" t="n"/>
      <c r="Q398" s="24" t="n"/>
      <c r="R398" s="24" t="n"/>
      <c r="S398" s="24" t="n"/>
      <c r="T398" s="24" t="n"/>
      <c r="U398" s="24" t="n"/>
      <c r="V398" s="24" t="n"/>
      <c r="W398" s="24" t="n"/>
      <c r="X398" s="24" t="n"/>
    </row>
    <row customHeight="1" ht="16.5" r="399" s="29">
      <c r="A399" s="24" t="n"/>
      <c r="B399" s="24" t="n"/>
      <c r="C399" s="24" t="n"/>
      <c r="D399" s="24" t="n"/>
      <c r="E399" s="24" t="n"/>
      <c r="F399" s="24" t="n"/>
      <c r="G399" s="24" t="n"/>
      <c r="H399" s="24" t="n"/>
      <c r="I399" s="24" t="n"/>
      <c r="J399" s="24" t="n"/>
      <c r="K399" s="24" t="n"/>
      <c r="L399" s="24" t="n"/>
      <c r="M399" s="24" t="n"/>
      <c r="N399" s="24" t="n"/>
      <c r="O399" s="24" t="n"/>
      <c r="P399" s="24" t="n"/>
      <c r="Q399" s="24" t="n"/>
      <c r="R399" s="24" t="n"/>
      <c r="S399" s="24" t="n"/>
      <c r="T399" s="24" t="n"/>
      <c r="U399" s="24" t="n"/>
      <c r="V399" s="24" t="n"/>
      <c r="W399" s="24" t="n"/>
      <c r="X399" s="24" t="n"/>
    </row>
    <row customHeight="1" ht="16.5" r="400" s="29">
      <c r="A400" s="24" t="n"/>
      <c r="B400" s="24" t="n"/>
      <c r="C400" s="24" t="n"/>
      <c r="D400" s="24" t="n"/>
      <c r="E400" s="24" t="n"/>
      <c r="F400" s="24" t="n"/>
      <c r="G400" s="24" t="n"/>
      <c r="H400" s="24" t="n"/>
      <c r="I400" s="24" t="n"/>
      <c r="J400" s="24" t="n"/>
      <c r="K400" s="24" t="n"/>
      <c r="L400" s="24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</row>
    <row customHeight="1" ht="16.5" r="401" s="29">
      <c r="A401" s="24" t="n"/>
      <c r="B401" s="24" t="n"/>
      <c r="C401" s="24" t="n"/>
      <c r="D401" s="24" t="n"/>
      <c r="E401" s="24" t="n"/>
      <c r="F401" s="24" t="n"/>
      <c r="G401" s="24" t="n"/>
      <c r="H401" s="24" t="n"/>
      <c r="I401" s="24" t="n"/>
      <c r="J401" s="24" t="n"/>
      <c r="K401" s="24" t="n"/>
      <c r="L401" s="24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</row>
    <row customHeight="1" ht="16.5" r="402" s="29">
      <c r="A402" s="24" t="n"/>
      <c r="B402" s="24" t="n"/>
      <c r="C402" s="24" t="n"/>
      <c r="D402" s="24" t="n"/>
      <c r="E402" s="24" t="n"/>
      <c r="F402" s="24" t="n"/>
      <c r="G402" s="24" t="n"/>
      <c r="H402" s="24" t="n"/>
      <c r="I402" s="24" t="n"/>
      <c r="J402" s="24" t="n"/>
      <c r="K402" s="24" t="n"/>
      <c r="L402" s="24" t="n"/>
      <c r="M402" s="24" t="n"/>
      <c r="N402" s="24" t="n"/>
      <c r="O402" s="24" t="n"/>
      <c r="P402" s="24" t="n"/>
      <c r="Q402" s="24" t="n"/>
      <c r="R402" s="24" t="n"/>
      <c r="S402" s="24" t="n"/>
      <c r="T402" s="24" t="n"/>
      <c r="U402" s="24" t="n"/>
      <c r="V402" s="24" t="n"/>
      <c r="W402" s="24" t="n"/>
      <c r="X402" s="24" t="n"/>
    </row>
    <row customHeight="1" ht="16.5" r="403" s="29">
      <c r="A403" s="24" t="n"/>
      <c r="B403" s="24" t="n"/>
      <c r="C403" s="24" t="n"/>
      <c r="D403" s="24" t="n"/>
      <c r="E403" s="24" t="n"/>
      <c r="F403" s="24" t="n"/>
      <c r="G403" s="24" t="n"/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</row>
    <row customHeight="1" ht="16.5" r="404" s="29">
      <c r="A404" s="24" t="n"/>
      <c r="B404" s="24" t="n"/>
      <c r="C404" s="24" t="n"/>
      <c r="D404" s="24" t="n"/>
      <c r="E404" s="24" t="n"/>
      <c r="F404" s="24" t="n"/>
      <c r="G404" s="2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</row>
    <row customHeight="1" ht="16.5" r="405" s="29">
      <c r="A405" s="24" t="n"/>
      <c r="B405" s="24" t="n"/>
      <c r="C405" s="24" t="n"/>
      <c r="D405" s="24" t="n"/>
      <c r="E405" s="24" t="n"/>
      <c r="F405" s="24" t="n"/>
      <c r="G405" s="24" t="n"/>
      <c r="H405" s="24" t="n"/>
      <c r="I405" s="24" t="n"/>
      <c r="J405" s="24" t="n"/>
      <c r="K405" s="24" t="n"/>
      <c r="L405" s="24" t="n"/>
      <c r="M405" s="24" t="n"/>
      <c r="N405" s="24" t="n"/>
      <c r="O405" s="24" t="n"/>
      <c r="P405" s="24" t="n"/>
      <c r="Q405" s="24" t="n"/>
      <c r="R405" s="24" t="n"/>
      <c r="S405" s="24" t="n"/>
      <c r="T405" s="24" t="n"/>
      <c r="U405" s="24" t="n"/>
      <c r="V405" s="24" t="n"/>
      <c r="W405" s="24" t="n"/>
      <c r="X405" s="24" t="n"/>
    </row>
    <row customHeight="1" ht="16.5" r="406" s="29">
      <c r="A406" s="24" t="n"/>
      <c r="B406" s="24" t="n"/>
      <c r="C406" s="24" t="n"/>
      <c r="D406" s="24" t="n"/>
      <c r="E406" s="24" t="n"/>
      <c r="F406" s="24" t="n"/>
      <c r="G406" s="24" t="n"/>
      <c r="H406" s="24" t="n"/>
      <c r="I406" s="24" t="n"/>
      <c r="J406" s="24" t="n"/>
      <c r="K406" s="24" t="n"/>
      <c r="L406" s="24" t="n"/>
      <c r="M406" s="24" t="n"/>
      <c r="N406" s="24" t="n"/>
      <c r="O406" s="24" t="n"/>
      <c r="P406" s="24" t="n"/>
      <c r="Q406" s="24" t="n"/>
      <c r="R406" s="24" t="n"/>
      <c r="S406" s="24" t="n"/>
      <c r="T406" s="24" t="n"/>
      <c r="U406" s="24" t="n"/>
      <c r="V406" s="24" t="n"/>
      <c r="W406" s="24" t="n"/>
      <c r="X406" s="24" t="n"/>
    </row>
    <row customHeight="1" ht="16.5" r="407" s="29">
      <c r="A407" s="24" t="n"/>
      <c r="B407" s="24" t="n"/>
      <c r="C407" s="24" t="n"/>
      <c r="D407" s="24" t="n"/>
      <c r="E407" s="24" t="n"/>
      <c r="F407" s="24" t="n"/>
      <c r="G407" s="24" t="n"/>
      <c r="H407" s="24" t="n"/>
      <c r="I407" s="24" t="n"/>
      <c r="J407" s="24" t="n"/>
      <c r="K407" s="24" t="n"/>
      <c r="L407" s="24" t="n"/>
      <c r="M407" s="24" t="n"/>
      <c r="N407" s="24" t="n"/>
      <c r="O407" s="24" t="n"/>
      <c r="P407" s="24" t="n"/>
      <c r="Q407" s="24" t="n"/>
      <c r="R407" s="24" t="n"/>
      <c r="S407" s="24" t="n"/>
      <c r="T407" s="24" t="n"/>
      <c r="U407" s="24" t="n"/>
      <c r="V407" s="24" t="n"/>
      <c r="W407" s="24" t="n"/>
      <c r="X407" s="24" t="n"/>
    </row>
    <row customHeight="1" ht="16.5" r="408" s="29">
      <c r="A408" s="24" t="n"/>
      <c r="B408" s="24" t="n"/>
      <c r="C408" s="24" t="n"/>
      <c r="D408" s="24" t="n"/>
      <c r="E408" s="24" t="n"/>
      <c r="F408" s="24" t="n"/>
      <c r="G408" s="24" t="n"/>
      <c r="H408" s="24" t="n"/>
      <c r="I408" s="24" t="n"/>
      <c r="J408" s="24" t="n"/>
      <c r="K408" s="24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</row>
    <row customHeight="1" ht="16.5" r="409" s="29">
      <c r="A409" s="24" t="n"/>
      <c r="B409" s="24" t="n"/>
      <c r="C409" s="24" t="n"/>
      <c r="D409" s="24" t="n"/>
      <c r="E409" s="24" t="n"/>
      <c r="F409" s="24" t="n"/>
      <c r="G409" s="24" t="n"/>
      <c r="H409" s="24" t="n"/>
      <c r="I409" s="24" t="n"/>
      <c r="J409" s="24" t="n"/>
      <c r="K409" s="24" t="n"/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</row>
    <row customHeight="1" ht="16.5" r="410" s="29">
      <c r="A410" s="24" t="n"/>
      <c r="B410" s="24" t="n"/>
      <c r="C410" s="24" t="n"/>
      <c r="D410" s="24" t="n"/>
      <c r="E410" s="24" t="n"/>
      <c r="F410" s="24" t="n"/>
      <c r="G410" s="24" t="n"/>
      <c r="H410" s="24" t="n"/>
      <c r="I410" s="24" t="n"/>
      <c r="J410" s="24" t="n"/>
      <c r="K410" s="24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</row>
    <row customHeight="1" ht="16.5" r="411" s="29">
      <c r="A411" s="24" t="n"/>
      <c r="B411" s="24" t="n"/>
      <c r="C411" s="24" t="n"/>
      <c r="D411" s="24" t="n"/>
      <c r="E411" s="24" t="n"/>
      <c r="F411" s="24" t="n"/>
      <c r="G411" s="24" t="n"/>
      <c r="H411" s="24" t="n"/>
      <c r="I411" s="24" t="n"/>
      <c r="J411" s="24" t="n"/>
      <c r="K411" s="24" t="n"/>
      <c r="L411" s="24" t="n"/>
      <c r="M411" s="24" t="n"/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</row>
    <row customHeight="1" ht="16.5" r="412" s="29">
      <c r="A412" s="24" t="n"/>
      <c r="B412" s="24" t="n"/>
      <c r="C412" s="24" t="n"/>
      <c r="D412" s="24" t="n"/>
      <c r="E412" s="24" t="n"/>
      <c r="F412" s="24" t="n"/>
      <c r="G412" s="24" t="n"/>
      <c r="H412" s="24" t="n"/>
      <c r="I412" s="24" t="n"/>
      <c r="J412" s="24" t="n"/>
      <c r="K412" s="24" t="n"/>
      <c r="L412" s="24" t="n"/>
      <c r="M412" s="24" t="n"/>
      <c r="N412" s="24" t="n"/>
      <c r="O412" s="24" t="n"/>
      <c r="P412" s="24" t="n"/>
      <c r="Q412" s="24" t="n"/>
      <c r="R412" s="24" t="n"/>
      <c r="S412" s="24" t="n"/>
      <c r="T412" s="24" t="n"/>
      <c r="U412" s="24" t="n"/>
      <c r="V412" s="24" t="n"/>
      <c r="W412" s="24" t="n"/>
      <c r="X412" s="24" t="n"/>
    </row>
    <row customHeight="1" ht="16.5" r="413" s="29">
      <c r="A413" s="24" t="n"/>
      <c r="B413" s="24" t="n"/>
      <c r="C413" s="24" t="n"/>
      <c r="D413" s="24" t="n"/>
      <c r="E413" s="24" t="n"/>
      <c r="F413" s="24" t="n"/>
      <c r="G413" s="24" t="n"/>
      <c r="H413" s="24" t="n"/>
      <c r="I413" s="24" t="n"/>
      <c r="J413" s="24" t="n"/>
      <c r="K413" s="24" t="n"/>
      <c r="L413" s="24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</row>
    <row customHeight="1" ht="16.5" r="414" s="29">
      <c r="A414" s="24" t="n"/>
      <c r="B414" s="24" t="n"/>
      <c r="C414" s="24" t="n"/>
      <c r="D414" s="24" t="n"/>
      <c r="E414" s="24" t="n"/>
      <c r="F414" s="24" t="n"/>
      <c r="G414" s="2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</row>
    <row customHeight="1" ht="16.5" r="415" s="29">
      <c r="A415" s="24" t="n"/>
      <c r="B415" s="24" t="n"/>
      <c r="C415" s="24" t="n"/>
      <c r="D415" s="24" t="n"/>
      <c r="E415" s="24" t="n"/>
      <c r="F415" s="24" t="n"/>
      <c r="G415" s="24" t="n"/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</row>
    <row customHeight="1" ht="16.5" r="416" s="29">
      <c r="A416" s="24" t="n"/>
      <c r="B416" s="24" t="n"/>
      <c r="C416" s="24" t="n"/>
      <c r="D416" s="24" t="n"/>
      <c r="E416" s="24" t="n"/>
      <c r="F416" s="24" t="n"/>
      <c r="G416" s="2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</row>
    <row customHeight="1" ht="16.5" r="417" s="29">
      <c r="A417" s="24" t="n"/>
      <c r="B417" s="24" t="n"/>
      <c r="C417" s="24" t="n"/>
      <c r="D417" s="24" t="n"/>
      <c r="E417" s="24" t="n"/>
      <c r="F417" s="24" t="n"/>
      <c r="G417" s="24" t="n"/>
      <c r="H417" s="24" t="n"/>
      <c r="I417" s="24" t="n"/>
      <c r="J417" s="24" t="n"/>
      <c r="K417" s="24" t="n"/>
      <c r="L417" s="24" t="n"/>
      <c r="M417" s="24" t="n"/>
      <c r="N417" s="24" t="n"/>
      <c r="O417" s="24" t="n"/>
      <c r="P417" s="24" t="n"/>
      <c r="Q417" s="24" t="n"/>
      <c r="R417" s="24" t="n"/>
      <c r="S417" s="24" t="n"/>
      <c r="T417" s="24" t="n"/>
      <c r="U417" s="24" t="n"/>
      <c r="V417" s="24" t="n"/>
      <c r="W417" s="24" t="n"/>
      <c r="X417" s="24" t="n"/>
    </row>
    <row customHeight="1" ht="16.5" r="418" s="29">
      <c r="A418" s="24" t="n"/>
      <c r="B418" s="24" t="n"/>
      <c r="C418" s="24" t="n"/>
      <c r="D418" s="24" t="n"/>
      <c r="E418" s="24" t="n"/>
      <c r="F418" s="24" t="n"/>
      <c r="G418" s="24" t="n"/>
      <c r="H418" s="24" t="n"/>
      <c r="I418" s="24" t="n"/>
      <c r="J418" s="24" t="n"/>
      <c r="K418" s="24" t="n"/>
      <c r="L418" s="24" t="n"/>
      <c r="M418" s="24" t="n"/>
      <c r="N418" s="24" t="n"/>
      <c r="O418" s="24" t="n"/>
      <c r="P418" s="24" t="n"/>
      <c r="Q418" s="24" t="n"/>
      <c r="R418" s="24" t="n"/>
      <c r="S418" s="24" t="n"/>
      <c r="T418" s="24" t="n"/>
      <c r="U418" s="24" t="n"/>
      <c r="V418" s="24" t="n"/>
      <c r="W418" s="24" t="n"/>
      <c r="X418" s="24" t="n"/>
    </row>
    <row customHeight="1" ht="16.5" r="419" s="29">
      <c r="A419" s="24" t="n"/>
      <c r="B419" s="24" t="n"/>
      <c r="C419" s="24" t="n"/>
      <c r="D419" s="24" t="n"/>
      <c r="E419" s="24" t="n"/>
      <c r="F419" s="24" t="n"/>
      <c r="G419" s="24" t="n"/>
      <c r="H419" s="24" t="n"/>
      <c r="I419" s="24" t="n"/>
      <c r="J419" s="24" t="n"/>
      <c r="K419" s="24" t="n"/>
      <c r="L419" s="24" t="n"/>
      <c r="M419" s="24" t="n"/>
      <c r="N419" s="24" t="n"/>
      <c r="O419" s="24" t="n"/>
      <c r="P419" s="24" t="n"/>
      <c r="Q419" s="24" t="n"/>
      <c r="R419" s="24" t="n"/>
      <c r="S419" s="24" t="n"/>
      <c r="T419" s="24" t="n"/>
      <c r="U419" s="24" t="n"/>
      <c r="V419" s="24" t="n"/>
      <c r="W419" s="24" t="n"/>
      <c r="X419" s="24" t="n"/>
    </row>
    <row customHeight="1" ht="16.5" r="420" s="29">
      <c r="A420" s="24" t="n"/>
      <c r="B420" s="24" t="n"/>
      <c r="C420" s="24" t="n"/>
      <c r="D420" s="24" t="n"/>
      <c r="E420" s="24" t="n"/>
      <c r="F420" s="24" t="n"/>
      <c r="G420" s="24" t="n"/>
      <c r="H420" s="24" t="n"/>
      <c r="I420" s="24" t="n"/>
      <c r="J420" s="24" t="n"/>
      <c r="K420" s="24" t="n"/>
      <c r="L420" s="24" t="n"/>
      <c r="M420" s="24" t="n"/>
      <c r="N420" s="24" t="n"/>
      <c r="O420" s="24" t="n"/>
      <c r="P420" s="24" t="n"/>
      <c r="Q420" s="24" t="n"/>
      <c r="R420" s="24" t="n"/>
      <c r="S420" s="24" t="n"/>
      <c r="T420" s="24" t="n"/>
      <c r="U420" s="24" t="n"/>
      <c r="V420" s="24" t="n"/>
      <c r="W420" s="24" t="n"/>
      <c r="X420" s="24" t="n"/>
    </row>
    <row customHeight="1" ht="16.5" r="421" s="29">
      <c r="A421" s="24" t="n"/>
      <c r="B421" s="24" t="n"/>
      <c r="C421" s="24" t="n"/>
      <c r="D421" s="24" t="n"/>
      <c r="E421" s="24" t="n"/>
      <c r="F421" s="24" t="n"/>
      <c r="G421" s="24" t="n"/>
      <c r="H421" s="24" t="n"/>
      <c r="I421" s="24" t="n"/>
      <c r="J421" s="24" t="n"/>
      <c r="K421" s="24" t="n"/>
      <c r="L421" s="24" t="n"/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</row>
    <row customHeight="1" ht="16.5" r="422" s="29">
      <c r="A422" s="24" t="n"/>
      <c r="B422" s="24" t="n"/>
      <c r="C422" s="24" t="n"/>
      <c r="D422" s="24" t="n"/>
      <c r="E422" s="24" t="n"/>
      <c r="F422" s="24" t="n"/>
      <c r="G422" s="24" t="n"/>
      <c r="H422" s="24" t="n"/>
      <c r="I422" s="24" t="n"/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</row>
    <row customHeight="1" ht="16.5" r="423" s="29">
      <c r="A423" s="24" t="n"/>
      <c r="B423" s="24" t="n"/>
      <c r="C423" s="24" t="n"/>
      <c r="D423" s="24" t="n"/>
      <c r="E423" s="24" t="n"/>
      <c r="F423" s="24" t="n"/>
      <c r="G423" s="24" t="n"/>
      <c r="H423" s="24" t="n"/>
      <c r="I423" s="24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</row>
    <row customHeight="1" ht="16.5" r="424" s="29">
      <c r="A424" s="24" t="n"/>
      <c r="B424" s="24" t="n"/>
      <c r="C424" s="24" t="n"/>
      <c r="D424" s="24" t="n"/>
      <c r="E424" s="24" t="n"/>
      <c r="F424" s="24" t="n"/>
      <c r="G424" s="24" t="n"/>
      <c r="H424" s="24" t="n"/>
      <c r="I424" s="24" t="n"/>
      <c r="J424" s="24" t="n"/>
      <c r="K424" s="24" t="n"/>
      <c r="L424" s="24" t="n"/>
      <c r="M424" s="24" t="n"/>
      <c r="N424" s="24" t="n"/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/>
    </row>
    <row customHeight="1" ht="16.5" r="425" s="29">
      <c r="A425" s="24" t="n"/>
      <c r="B425" s="24" t="n"/>
      <c r="C425" s="24" t="n"/>
      <c r="D425" s="24" t="n"/>
      <c r="E425" s="24" t="n"/>
      <c r="F425" s="24" t="n"/>
      <c r="G425" s="24" t="n"/>
      <c r="H425" s="24" t="n"/>
      <c r="I425" s="24" t="n"/>
      <c r="J425" s="24" t="n"/>
      <c r="K425" s="24" t="n"/>
      <c r="L425" s="24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4" t="n"/>
      <c r="V425" s="24" t="n"/>
      <c r="W425" s="24" t="n"/>
      <c r="X425" s="24" t="n"/>
    </row>
    <row customHeight="1" ht="16.5" r="426" s="29">
      <c r="A426" s="24" t="n"/>
      <c r="B426" s="24" t="n"/>
      <c r="C426" s="24" t="n"/>
      <c r="D426" s="24" t="n"/>
      <c r="E426" s="24" t="n"/>
      <c r="F426" s="24" t="n"/>
      <c r="G426" s="24" t="n"/>
      <c r="H426" s="24" t="n"/>
      <c r="I426" s="24" t="n"/>
      <c r="J426" s="24" t="n"/>
      <c r="K426" s="24" t="n"/>
      <c r="L426" s="24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4" t="n"/>
      <c r="X426" s="24" t="n"/>
    </row>
    <row customHeight="1" ht="16.5" r="427" s="29">
      <c r="A427" s="24" t="n"/>
      <c r="B427" s="24" t="n"/>
      <c r="C427" s="24" t="n"/>
      <c r="D427" s="24" t="n"/>
      <c r="E427" s="24" t="n"/>
      <c r="F427" s="24" t="n"/>
      <c r="G427" s="24" t="n"/>
      <c r="H427" s="24" t="n"/>
      <c r="I427" s="24" t="n"/>
      <c r="J427" s="24" t="n"/>
      <c r="K427" s="24" t="n"/>
      <c r="L427" s="24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</row>
    <row customHeight="1" ht="16.5" r="428" s="29">
      <c r="A428" s="24" t="n"/>
      <c r="B428" s="24" t="n"/>
      <c r="C428" s="24" t="n"/>
      <c r="D428" s="24" t="n"/>
      <c r="E428" s="24" t="n"/>
      <c r="F428" s="24" t="n"/>
      <c r="G428" s="24" t="n"/>
      <c r="H428" s="24" t="n"/>
      <c r="I428" s="24" t="n"/>
      <c r="J428" s="24" t="n"/>
      <c r="K428" s="24" t="n"/>
      <c r="L428" s="24" t="n"/>
      <c r="M428" s="24" t="n"/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</row>
    <row customHeight="1" ht="16.5" r="429" s="29">
      <c r="A429" s="24" t="n"/>
      <c r="B429" s="24" t="n"/>
      <c r="C429" s="24" t="n"/>
      <c r="D429" s="24" t="n"/>
      <c r="E429" s="24" t="n"/>
      <c r="F429" s="24" t="n"/>
      <c r="G429" s="24" t="n"/>
      <c r="H429" s="24" t="n"/>
      <c r="I429" s="24" t="n"/>
      <c r="J429" s="24" t="n"/>
      <c r="K429" s="24" t="n"/>
      <c r="L429" s="24" t="n"/>
      <c r="M429" s="24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</row>
    <row customHeight="1" ht="16.5" r="430" s="29">
      <c r="A430" s="24" t="n"/>
      <c r="B430" s="24" t="n"/>
      <c r="C430" s="24" t="n"/>
      <c r="D430" s="24" t="n"/>
      <c r="E430" s="24" t="n"/>
      <c r="F430" s="24" t="n"/>
      <c r="G430" s="24" t="n"/>
      <c r="H430" s="24" t="n"/>
      <c r="I430" s="24" t="n"/>
      <c r="J430" s="24" t="n"/>
      <c r="K430" s="24" t="n"/>
      <c r="L430" s="24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</row>
    <row customHeight="1" ht="16.5" r="431" s="29">
      <c r="A431" s="24" t="n"/>
      <c r="B431" s="24" t="n"/>
      <c r="C431" s="24" t="n"/>
      <c r="D431" s="24" t="n"/>
      <c r="E431" s="24" t="n"/>
      <c r="F431" s="24" t="n"/>
      <c r="G431" s="24" t="n"/>
      <c r="H431" s="24" t="n"/>
      <c r="I431" s="24" t="n"/>
      <c r="J431" s="24" t="n"/>
      <c r="K431" s="24" t="n"/>
      <c r="L431" s="24" t="n"/>
      <c r="M431" s="24" t="n"/>
      <c r="N431" s="24" t="n"/>
      <c r="O431" s="24" t="n"/>
      <c r="P431" s="24" t="n"/>
      <c r="Q431" s="24" t="n"/>
      <c r="R431" s="24" t="n"/>
      <c r="S431" s="24" t="n"/>
      <c r="T431" s="24" t="n"/>
      <c r="U431" s="24" t="n"/>
      <c r="V431" s="24" t="n"/>
      <c r="W431" s="24" t="n"/>
      <c r="X431" s="24" t="n"/>
    </row>
    <row customHeight="1" ht="16.5" r="432" s="29">
      <c r="A432" s="24" t="n"/>
      <c r="B432" s="24" t="n"/>
      <c r="C432" s="24" t="n"/>
      <c r="D432" s="24" t="n"/>
      <c r="E432" s="24" t="n"/>
      <c r="F432" s="24" t="n"/>
      <c r="G432" s="24" t="n"/>
      <c r="H432" s="24" t="n"/>
      <c r="I432" s="24" t="n"/>
      <c r="J432" s="24" t="n"/>
      <c r="K432" s="24" t="n"/>
      <c r="L432" s="24" t="n"/>
      <c r="M432" s="24" t="n"/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</row>
    <row customHeight="1" ht="16.5" r="433" s="29">
      <c r="A433" s="24" t="n"/>
      <c r="B433" s="24" t="n"/>
      <c r="C433" s="24" t="n"/>
      <c r="D433" s="24" t="n"/>
      <c r="E433" s="24" t="n"/>
      <c r="F433" s="24" t="n"/>
      <c r="G433" s="2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</row>
    <row customHeight="1" ht="16.5" r="434" s="29">
      <c r="A434" s="24" t="n"/>
      <c r="B434" s="24" t="n"/>
      <c r="C434" s="24" t="n"/>
      <c r="D434" s="24" t="n"/>
      <c r="E434" s="24" t="n"/>
      <c r="F434" s="24" t="n"/>
      <c r="G434" s="24" t="n"/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</row>
    <row customHeight="1" ht="16.5" r="435" s="29">
      <c r="A435" s="24" t="n"/>
      <c r="B435" s="24" t="n"/>
      <c r="C435" s="24" t="n"/>
      <c r="D435" s="24" t="n"/>
      <c r="E435" s="24" t="n"/>
      <c r="F435" s="24" t="n"/>
      <c r="G435" s="2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</row>
    <row customHeight="1" ht="16.5" r="436" s="29">
      <c r="A436" s="24" t="n"/>
      <c r="B436" s="24" t="n"/>
      <c r="C436" s="24" t="n"/>
      <c r="D436" s="24" t="n"/>
      <c r="E436" s="24" t="n"/>
      <c r="F436" s="24" t="n"/>
      <c r="G436" s="24" t="n"/>
      <c r="H436" s="24" t="n"/>
      <c r="I436" s="24" t="n"/>
      <c r="J436" s="24" t="n"/>
      <c r="K436" s="24" t="n"/>
      <c r="L436" s="24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</row>
    <row customHeight="1" ht="16.5" r="437" s="29">
      <c r="A437" s="24" t="n"/>
      <c r="B437" s="24" t="n"/>
      <c r="C437" s="24" t="n"/>
      <c r="D437" s="24" t="n"/>
      <c r="E437" s="24" t="n"/>
      <c r="F437" s="24" t="n"/>
      <c r="G437" s="24" t="n"/>
      <c r="H437" s="24" t="n"/>
      <c r="I437" s="24" t="n"/>
      <c r="J437" s="24" t="n"/>
      <c r="K437" s="24" t="n"/>
      <c r="L437" s="24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</row>
    <row customHeight="1" ht="16.5" r="438" s="29">
      <c r="A438" s="24" t="n"/>
      <c r="B438" s="24" t="n"/>
      <c r="C438" s="24" t="n"/>
      <c r="D438" s="24" t="n"/>
      <c r="E438" s="24" t="n"/>
      <c r="F438" s="24" t="n"/>
      <c r="G438" s="24" t="n"/>
      <c r="H438" s="24" t="n"/>
      <c r="I438" s="24" t="n"/>
      <c r="J438" s="24" t="n"/>
      <c r="K438" s="24" t="n"/>
      <c r="L438" s="24" t="n"/>
      <c r="M438" s="24" t="n"/>
      <c r="N438" s="24" t="n"/>
      <c r="O438" s="24" t="n"/>
      <c r="P438" s="24" t="n"/>
      <c r="Q438" s="24" t="n"/>
      <c r="R438" s="24" t="n"/>
      <c r="S438" s="24" t="n"/>
      <c r="T438" s="24" t="n"/>
      <c r="U438" s="24" t="n"/>
      <c r="V438" s="24" t="n"/>
      <c r="W438" s="24" t="n"/>
      <c r="X438" s="24" t="n"/>
    </row>
    <row customHeight="1" ht="16.5" r="439" s="29">
      <c r="A439" s="24" t="n"/>
      <c r="B439" s="24" t="n"/>
      <c r="C439" s="24" t="n"/>
      <c r="D439" s="24" t="n"/>
      <c r="E439" s="24" t="n"/>
      <c r="F439" s="24" t="n"/>
      <c r="G439" s="24" t="n"/>
      <c r="H439" s="24" t="n"/>
      <c r="I439" s="24" t="n"/>
      <c r="J439" s="24" t="n"/>
      <c r="K439" s="24" t="n"/>
      <c r="L439" s="24" t="n"/>
      <c r="M439" s="24" t="n"/>
      <c r="N439" s="24" t="n"/>
      <c r="O439" s="24" t="n"/>
      <c r="P439" s="24" t="n"/>
      <c r="Q439" s="24" t="n"/>
      <c r="R439" s="24" t="n"/>
      <c r="S439" s="24" t="n"/>
      <c r="T439" s="24" t="n"/>
      <c r="U439" s="24" t="n"/>
      <c r="V439" s="24" t="n"/>
      <c r="W439" s="24" t="n"/>
      <c r="X439" s="24" t="n"/>
    </row>
    <row customHeight="1" ht="16.5" r="440" s="29">
      <c r="A440" s="24" t="n"/>
      <c r="B440" s="24" t="n"/>
      <c r="C440" s="24" t="n"/>
      <c r="D440" s="24" t="n"/>
      <c r="E440" s="24" t="n"/>
      <c r="F440" s="24" t="n"/>
      <c r="G440" s="24" t="n"/>
      <c r="H440" s="24" t="n"/>
      <c r="I440" s="24" t="n"/>
      <c r="J440" s="24" t="n"/>
      <c r="K440" s="24" t="n"/>
      <c r="L440" s="24" t="n"/>
      <c r="M440" s="24" t="n"/>
      <c r="N440" s="24" t="n"/>
      <c r="O440" s="24" t="n"/>
      <c r="P440" s="24" t="n"/>
      <c r="Q440" s="24" t="n"/>
      <c r="R440" s="24" t="n"/>
      <c r="S440" s="24" t="n"/>
      <c r="T440" s="24" t="n"/>
      <c r="U440" s="24" t="n"/>
      <c r="V440" s="24" t="n"/>
      <c r="W440" s="24" t="n"/>
      <c r="X440" s="24" t="n"/>
    </row>
    <row customHeight="1" ht="16.5" r="441" s="29">
      <c r="A441" s="24" t="n"/>
      <c r="B441" s="24" t="n"/>
      <c r="C441" s="24" t="n"/>
      <c r="D441" s="24" t="n"/>
      <c r="E441" s="24" t="n"/>
      <c r="F441" s="24" t="n"/>
      <c r="G441" s="24" t="n"/>
      <c r="H441" s="24" t="n"/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</row>
    <row customHeight="1" ht="16.5" r="442" s="29">
      <c r="A442" s="24" t="n"/>
      <c r="B442" s="24" t="n"/>
      <c r="C442" s="24" t="n"/>
      <c r="D442" s="24" t="n"/>
      <c r="E442" s="24" t="n"/>
      <c r="F442" s="24" t="n"/>
      <c r="G442" s="24" t="n"/>
      <c r="H442" s="24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</row>
    <row customHeight="1" ht="16.5" r="443" s="29">
      <c r="A443" s="24" t="n"/>
      <c r="B443" s="24" t="n"/>
      <c r="C443" s="24" t="n"/>
      <c r="D443" s="24" t="n"/>
      <c r="E443" s="24" t="n"/>
      <c r="F443" s="24" t="n"/>
      <c r="G443" s="24" t="n"/>
      <c r="H443" s="24" t="n"/>
      <c r="I443" s="24" t="n"/>
      <c r="J443" s="24" t="n"/>
      <c r="K443" s="24" t="n"/>
      <c r="L443" s="24" t="n"/>
      <c r="M443" s="24" t="n"/>
      <c r="N443" s="24" t="n"/>
      <c r="O443" s="24" t="n"/>
      <c r="P443" s="24" t="n"/>
      <c r="Q443" s="24" t="n"/>
      <c r="R443" s="24" t="n"/>
      <c r="S443" s="24" t="n"/>
      <c r="T443" s="24" t="n"/>
      <c r="U443" s="24" t="n"/>
      <c r="V443" s="24" t="n"/>
      <c r="W443" s="24" t="n"/>
      <c r="X443" s="24" t="n"/>
    </row>
    <row customHeight="1" ht="16.5" r="444" s="29">
      <c r="A444" s="24" t="n"/>
      <c r="B444" s="24" t="n"/>
      <c r="C444" s="24" t="n"/>
      <c r="D444" s="24" t="n"/>
      <c r="E444" s="24" t="n"/>
      <c r="F444" s="24" t="n"/>
      <c r="G444" s="24" t="n"/>
      <c r="H444" s="24" t="n"/>
      <c r="I444" s="24" t="n"/>
      <c r="J444" s="24" t="n"/>
      <c r="K444" s="24" t="n"/>
      <c r="L444" s="24" t="n"/>
      <c r="M444" s="24" t="n"/>
      <c r="N444" s="24" t="n"/>
      <c r="O444" s="24" t="n"/>
      <c r="P444" s="24" t="n"/>
      <c r="Q444" s="24" t="n"/>
      <c r="R444" s="24" t="n"/>
      <c r="S444" s="24" t="n"/>
      <c r="T444" s="24" t="n"/>
      <c r="U444" s="24" t="n"/>
      <c r="V444" s="24" t="n"/>
      <c r="W444" s="24" t="n"/>
      <c r="X444" s="24" t="n"/>
    </row>
    <row customHeight="1" ht="16.5" r="445" s="29">
      <c r="A445" s="24" t="n"/>
      <c r="B445" s="24" t="n"/>
      <c r="C445" s="24" t="n"/>
      <c r="D445" s="24" t="n"/>
      <c r="E445" s="24" t="n"/>
      <c r="F445" s="24" t="n"/>
      <c r="G445" s="24" t="n"/>
      <c r="H445" s="24" t="n"/>
      <c r="I445" s="24" t="n"/>
      <c r="J445" s="24" t="n"/>
      <c r="K445" s="24" t="n"/>
      <c r="L445" s="24" t="n"/>
      <c r="M445" s="24" t="n"/>
      <c r="N445" s="24" t="n"/>
      <c r="O445" s="24" t="n"/>
      <c r="P445" s="24" t="n"/>
      <c r="Q445" s="24" t="n"/>
      <c r="R445" s="24" t="n"/>
      <c r="S445" s="24" t="n"/>
      <c r="T445" s="24" t="n"/>
      <c r="U445" s="24" t="n"/>
      <c r="V445" s="24" t="n"/>
      <c r="W445" s="24" t="n"/>
      <c r="X445" s="24" t="n"/>
    </row>
    <row customHeight="1" ht="16.5" r="446" s="29">
      <c r="A446" s="24" t="n"/>
      <c r="B446" s="24" t="n"/>
      <c r="C446" s="24" t="n"/>
      <c r="D446" s="24" t="n"/>
      <c r="E446" s="24" t="n"/>
      <c r="F446" s="24" t="n"/>
      <c r="G446" s="24" t="n"/>
      <c r="H446" s="24" t="n"/>
      <c r="I446" s="24" t="n"/>
      <c r="J446" s="24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</row>
    <row customHeight="1" ht="16.5" r="447" s="29">
      <c r="A447" s="24" t="n"/>
      <c r="B447" s="24" t="n"/>
      <c r="C447" s="24" t="n"/>
      <c r="D447" s="24" t="n"/>
      <c r="E447" s="24" t="n"/>
      <c r="F447" s="24" t="n"/>
      <c r="G447" s="24" t="n"/>
      <c r="H447" s="24" t="n"/>
      <c r="I447" s="24" t="n"/>
      <c r="J447" s="24" t="n"/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</row>
    <row customHeight="1" ht="16.5" r="448" s="29">
      <c r="A448" s="24" t="n"/>
      <c r="B448" s="24" t="n"/>
      <c r="C448" s="24" t="n"/>
      <c r="D448" s="24" t="n"/>
      <c r="E448" s="24" t="n"/>
      <c r="F448" s="24" t="n"/>
      <c r="G448" s="24" t="n"/>
      <c r="H448" s="24" t="n"/>
      <c r="I448" s="24" t="n"/>
      <c r="J448" s="24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</row>
    <row customHeight="1" ht="16.5" r="449" s="29">
      <c r="A449" s="24" t="n"/>
      <c r="B449" s="24" t="n"/>
      <c r="C449" s="24" t="n"/>
      <c r="D449" s="24" t="n"/>
      <c r="E449" s="24" t="n"/>
      <c r="F449" s="24" t="n"/>
      <c r="G449" s="24" t="n"/>
      <c r="H449" s="24" t="n"/>
      <c r="I449" s="24" t="n"/>
      <c r="J449" s="24" t="n"/>
      <c r="K449" s="24" t="n"/>
      <c r="L449" s="24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/>
      <c r="X449" s="24" t="n"/>
    </row>
    <row customHeight="1" ht="16.5" r="450" s="29">
      <c r="A450" s="24" t="n"/>
      <c r="B450" s="24" t="n"/>
      <c r="C450" s="24" t="n"/>
      <c r="D450" s="24" t="n"/>
      <c r="E450" s="24" t="n"/>
      <c r="F450" s="24" t="n"/>
      <c r="G450" s="24" t="n"/>
      <c r="H450" s="24" t="n"/>
      <c r="I450" s="24" t="n"/>
      <c r="J450" s="24" t="n"/>
      <c r="K450" s="24" t="n"/>
      <c r="L450" s="24" t="n"/>
      <c r="M450" s="24" t="n"/>
      <c r="N450" s="24" t="n"/>
      <c r="O450" s="24" t="n"/>
      <c r="P450" s="24" t="n"/>
      <c r="Q450" s="24" t="n"/>
      <c r="R450" s="24" t="n"/>
      <c r="S450" s="24" t="n"/>
      <c r="T450" s="24" t="n"/>
      <c r="U450" s="24" t="n"/>
      <c r="V450" s="24" t="n"/>
      <c r="W450" s="24" t="n"/>
      <c r="X450" s="24" t="n"/>
    </row>
    <row customHeight="1" ht="16.5" r="451" s="29">
      <c r="A451" s="24" t="n"/>
      <c r="B451" s="24" t="n"/>
      <c r="C451" s="24" t="n"/>
      <c r="D451" s="24" t="n"/>
      <c r="E451" s="24" t="n"/>
      <c r="F451" s="24" t="n"/>
      <c r="G451" s="24" t="n"/>
      <c r="H451" s="24" t="n"/>
      <c r="I451" s="24" t="n"/>
      <c r="J451" s="24" t="n"/>
      <c r="K451" s="24" t="n"/>
      <c r="L451" s="24" t="n"/>
      <c r="M451" s="24" t="n"/>
      <c r="N451" s="24" t="n"/>
      <c r="O451" s="24" t="n"/>
      <c r="P451" s="24" t="n"/>
      <c r="Q451" s="24" t="n"/>
      <c r="R451" s="24" t="n"/>
      <c r="S451" s="24" t="n"/>
      <c r="T451" s="24" t="n"/>
      <c r="U451" s="24" t="n"/>
      <c r="V451" s="24" t="n"/>
      <c r="W451" s="24" t="n"/>
      <c r="X451" s="24" t="n"/>
    </row>
    <row customHeight="1" ht="16.5" r="452" s="29">
      <c r="A452" s="24" t="n"/>
      <c r="B452" s="24" t="n"/>
      <c r="C452" s="24" t="n"/>
      <c r="D452" s="24" t="n"/>
      <c r="E452" s="24" t="n"/>
      <c r="F452" s="24" t="n"/>
      <c r="G452" s="2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</row>
    <row customHeight="1" ht="16.5" r="453" s="29">
      <c r="A453" s="24" t="n"/>
      <c r="B453" s="24" t="n"/>
      <c r="C453" s="24" t="n"/>
      <c r="D453" s="24" t="n"/>
      <c r="E453" s="24" t="n"/>
      <c r="F453" s="24" t="n"/>
      <c r="G453" s="24" t="n"/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</row>
    <row customHeight="1" ht="16.5" r="454" s="29">
      <c r="A454" s="24" t="n"/>
      <c r="B454" s="24" t="n"/>
      <c r="C454" s="24" t="n"/>
      <c r="D454" s="24" t="n"/>
      <c r="E454" s="24" t="n"/>
      <c r="F454" s="24" t="n"/>
      <c r="G454" s="2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</row>
    <row customHeight="1" ht="16.5" r="455" s="29">
      <c r="A455" s="24" t="n"/>
      <c r="B455" s="24" t="n"/>
      <c r="C455" s="24" t="n"/>
      <c r="D455" s="24" t="n"/>
      <c r="E455" s="24" t="n"/>
      <c r="F455" s="24" t="n"/>
      <c r="G455" s="24" t="n"/>
      <c r="H455" s="24" t="n"/>
      <c r="I455" s="24" t="n"/>
      <c r="J455" s="24" t="n"/>
      <c r="K455" s="24" t="n"/>
      <c r="L455" s="24" t="n"/>
      <c r="M455" s="24" t="n"/>
      <c r="N455" s="24" t="n"/>
      <c r="O455" s="24" t="n"/>
      <c r="P455" s="24" t="n"/>
      <c r="Q455" s="24" t="n"/>
      <c r="R455" s="24" t="n"/>
      <c r="S455" s="24" t="n"/>
      <c r="T455" s="24" t="n"/>
      <c r="U455" s="24" t="n"/>
      <c r="V455" s="24" t="n"/>
      <c r="W455" s="24" t="n"/>
      <c r="X455" s="24" t="n"/>
    </row>
    <row customHeight="1" ht="16.5" r="456" s="29">
      <c r="A456" s="24" t="n"/>
      <c r="B456" s="24" t="n"/>
      <c r="C456" s="24" t="n"/>
      <c r="D456" s="24" t="n"/>
      <c r="E456" s="24" t="n"/>
      <c r="F456" s="24" t="n"/>
      <c r="G456" s="24" t="n"/>
      <c r="H456" s="24" t="n"/>
      <c r="I456" s="24" t="n"/>
      <c r="J456" s="24" t="n"/>
      <c r="K456" s="24" t="n"/>
      <c r="L456" s="24" t="n"/>
      <c r="M456" s="24" t="n"/>
      <c r="N456" s="24" t="n"/>
      <c r="O456" s="24" t="n"/>
      <c r="P456" s="24" t="n"/>
      <c r="Q456" s="24" t="n"/>
      <c r="R456" s="24" t="n"/>
      <c r="S456" s="24" t="n"/>
      <c r="T456" s="24" t="n"/>
      <c r="U456" s="24" t="n"/>
      <c r="V456" s="24" t="n"/>
      <c r="W456" s="24" t="n"/>
      <c r="X456" s="24" t="n"/>
    </row>
    <row customHeight="1" ht="16.5" r="457" s="29">
      <c r="A457" s="24" t="n"/>
      <c r="B457" s="24" t="n"/>
      <c r="C457" s="24" t="n"/>
      <c r="D457" s="24" t="n"/>
      <c r="E457" s="24" t="n"/>
      <c r="F457" s="24" t="n"/>
      <c r="G457" s="24" t="n"/>
      <c r="H457" s="24" t="n"/>
      <c r="I457" s="24" t="n"/>
      <c r="J457" s="24" t="n"/>
      <c r="K457" s="24" t="n"/>
      <c r="L457" s="24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</row>
    <row customHeight="1" ht="16.5" r="458" s="29">
      <c r="A458" s="24" t="n"/>
      <c r="B458" s="24" t="n"/>
      <c r="C458" s="24" t="n"/>
      <c r="D458" s="24" t="n"/>
      <c r="E458" s="24" t="n"/>
      <c r="F458" s="24" t="n"/>
      <c r="G458" s="24" t="n"/>
      <c r="H458" s="24" t="n"/>
      <c r="I458" s="24" t="n"/>
      <c r="J458" s="24" t="n"/>
      <c r="K458" s="24" t="n"/>
      <c r="L458" s="24" t="n"/>
      <c r="M458" s="24" t="n"/>
      <c r="N458" s="24" t="n"/>
      <c r="O458" s="24" t="n"/>
      <c r="P458" s="24" t="n"/>
      <c r="Q458" s="24" t="n"/>
      <c r="R458" s="24" t="n"/>
      <c r="S458" s="24" t="n"/>
      <c r="T458" s="24" t="n"/>
      <c r="U458" s="24" t="n"/>
      <c r="V458" s="24" t="n"/>
      <c r="W458" s="24" t="n"/>
      <c r="X458" s="24" t="n"/>
    </row>
    <row customHeight="1" ht="16.5" r="459" s="29">
      <c r="A459" s="24" t="n"/>
      <c r="B459" s="24" t="n"/>
      <c r="C459" s="24" t="n"/>
      <c r="D459" s="24" t="n"/>
      <c r="E459" s="24" t="n"/>
      <c r="F459" s="24" t="n"/>
      <c r="G459" s="24" t="n"/>
      <c r="H459" s="24" t="n"/>
      <c r="I459" s="24" t="n"/>
      <c r="J459" s="24" t="n"/>
      <c r="K459" s="24" t="n"/>
      <c r="L459" s="24" t="n"/>
      <c r="M459" s="24" t="n"/>
      <c r="N459" s="24" t="n"/>
      <c r="O459" s="24" t="n"/>
      <c r="P459" s="24" t="n"/>
      <c r="Q459" s="24" t="n"/>
      <c r="R459" s="24" t="n"/>
      <c r="S459" s="24" t="n"/>
      <c r="T459" s="24" t="n"/>
      <c r="U459" s="24" t="n"/>
      <c r="V459" s="24" t="n"/>
      <c r="W459" s="24" t="n"/>
      <c r="X459" s="24" t="n"/>
    </row>
    <row customHeight="1" ht="16.5" r="460" s="29">
      <c r="A460" s="24" t="n"/>
      <c r="B460" s="24" t="n"/>
      <c r="C460" s="24" t="n"/>
      <c r="D460" s="24" t="n"/>
      <c r="E460" s="24" t="n"/>
      <c r="F460" s="24" t="n"/>
      <c r="G460" s="24" t="n"/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</row>
    <row customHeight="1" ht="16.5" r="461" s="29">
      <c r="A461" s="24" t="n"/>
      <c r="B461" s="24" t="n"/>
      <c r="C461" s="24" t="n"/>
      <c r="D461" s="24" t="n"/>
      <c r="E461" s="24" t="n"/>
      <c r="F461" s="24" t="n"/>
      <c r="G461" s="2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</row>
    <row customHeight="1" ht="16.5" r="462" s="29">
      <c r="A462" s="24" t="n"/>
      <c r="B462" s="24" t="n"/>
      <c r="C462" s="24" t="n"/>
      <c r="D462" s="24" t="n"/>
      <c r="E462" s="24" t="n"/>
      <c r="F462" s="24" t="n"/>
      <c r="G462" s="24" t="n"/>
      <c r="H462" s="24" t="n"/>
      <c r="I462" s="24" t="n"/>
      <c r="J462" s="24" t="n"/>
      <c r="K462" s="24" t="n"/>
      <c r="L462" s="24" t="n"/>
      <c r="M462" s="24" t="n"/>
      <c r="N462" s="24" t="n"/>
      <c r="O462" s="24" t="n"/>
      <c r="P462" s="24" t="n"/>
      <c r="Q462" s="24" t="n"/>
      <c r="R462" s="24" t="n"/>
      <c r="S462" s="24" t="n"/>
      <c r="T462" s="24" t="n"/>
      <c r="U462" s="24" t="n"/>
      <c r="V462" s="24" t="n"/>
      <c r="W462" s="24" t="n"/>
      <c r="X462" s="24" t="n"/>
    </row>
    <row customHeight="1" ht="16.5" r="463" s="29">
      <c r="A463" s="24" t="n"/>
      <c r="B463" s="24" t="n"/>
      <c r="C463" s="24" t="n"/>
      <c r="D463" s="24" t="n"/>
      <c r="E463" s="24" t="n"/>
      <c r="F463" s="24" t="n"/>
      <c r="G463" s="24" t="n"/>
      <c r="H463" s="24" t="n"/>
      <c r="I463" s="24" t="n"/>
      <c r="J463" s="24" t="n"/>
      <c r="K463" s="24" t="n"/>
      <c r="L463" s="24" t="n"/>
      <c r="M463" s="24" t="n"/>
      <c r="N463" s="24" t="n"/>
      <c r="O463" s="24" t="n"/>
      <c r="P463" s="24" t="n"/>
      <c r="Q463" s="24" t="n"/>
      <c r="R463" s="24" t="n"/>
      <c r="S463" s="24" t="n"/>
      <c r="T463" s="24" t="n"/>
      <c r="U463" s="24" t="n"/>
      <c r="V463" s="24" t="n"/>
      <c r="W463" s="24" t="n"/>
      <c r="X463" s="24" t="n"/>
    </row>
    <row customHeight="1" ht="16.5" r="464" s="29">
      <c r="A464" s="24" t="n"/>
      <c r="B464" s="24" t="n"/>
      <c r="C464" s="24" t="n"/>
      <c r="D464" s="24" t="n"/>
      <c r="E464" s="24" t="n"/>
      <c r="F464" s="24" t="n"/>
      <c r="G464" s="24" t="n"/>
      <c r="H464" s="24" t="n"/>
      <c r="I464" s="24" t="n"/>
      <c r="J464" s="24" t="n"/>
      <c r="K464" s="24" t="n"/>
      <c r="L464" s="24" t="n"/>
      <c r="M464" s="24" t="n"/>
      <c r="N464" s="24" t="n"/>
      <c r="O464" s="24" t="n"/>
      <c r="P464" s="24" t="n"/>
      <c r="Q464" s="24" t="n"/>
      <c r="R464" s="24" t="n"/>
      <c r="S464" s="24" t="n"/>
      <c r="T464" s="24" t="n"/>
      <c r="U464" s="24" t="n"/>
      <c r="V464" s="24" t="n"/>
      <c r="W464" s="24" t="n"/>
      <c r="X464" s="24" t="n"/>
    </row>
    <row customHeight="1" ht="16.5" r="465" s="29">
      <c r="A465" s="24" t="n"/>
      <c r="B465" s="24" t="n"/>
      <c r="C465" s="24" t="n"/>
      <c r="D465" s="24" t="n"/>
      <c r="E465" s="24" t="n"/>
      <c r="F465" s="24" t="n"/>
      <c r="G465" s="24" t="n"/>
      <c r="H465" s="24" t="n"/>
      <c r="I465" s="24" t="n"/>
      <c r="J465" s="24" t="n"/>
      <c r="K465" s="24" t="n"/>
      <c r="L465" s="24" t="n"/>
      <c r="M465" s="24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</row>
    <row customHeight="1" ht="16.5" r="466" s="29">
      <c r="A466" s="24" t="n"/>
      <c r="B466" s="24" t="n"/>
      <c r="C466" s="24" t="n"/>
      <c r="D466" s="24" t="n"/>
      <c r="E466" s="24" t="n"/>
      <c r="F466" s="24" t="n"/>
      <c r="G466" s="24" t="n"/>
      <c r="H466" s="24" t="n"/>
      <c r="I466" s="24" t="n"/>
      <c r="J466" s="24" t="n"/>
      <c r="K466" s="24" t="n"/>
      <c r="L466" s="24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</row>
    <row customHeight="1" ht="16.5" r="467" s="29">
      <c r="A467" s="24" t="n"/>
      <c r="B467" s="24" t="n"/>
      <c r="C467" s="24" t="n"/>
      <c r="D467" s="24" t="n"/>
      <c r="E467" s="24" t="n"/>
      <c r="F467" s="24" t="n"/>
      <c r="G467" s="24" t="n"/>
      <c r="H467" s="24" t="n"/>
      <c r="I467" s="24" t="n"/>
      <c r="J467" s="24" t="n"/>
      <c r="K467" s="24" t="n"/>
      <c r="L467" s="24" t="n"/>
      <c r="M467" s="24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</row>
    <row customHeight="1" ht="16.5" r="468" s="29">
      <c r="A468" s="24" t="n"/>
      <c r="B468" s="24" t="n"/>
      <c r="C468" s="24" t="n"/>
      <c r="D468" s="24" t="n"/>
      <c r="E468" s="24" t="n"/>
      <c r="F468" s="24" t="n"/>
      <c r="G468" s="24" t="n"/>
      <c r="H468" s="24" t="n"/>
      <c r="I468" s="24" t="n"/>
      <c r="J468" s="24" t="n"/>
      <c r="K468" s="24" t="n"/>
      <c r="L468" s="24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</row>
    <row customHeight="1" ht="16.5" r="469" s="29">
      <c r="A469" s="24" t="n"/>
      <c r="B469" s="24" t="n"/>
      <c r="C469" s="24" t="n"/>
      <c r="D469" s="24" t="n"/>
      <c r="E469" s="24" t="n"/>
      <c r="F469" s="24" t="n"/>
      <c r="G469" s="24" t="n"/>
      <c r="H469" s="24" t="n"/>
      <c r="I469" s="24" t="n"/>
      <c r="J469" s="24" t="n"/>
      <c r="K469" s="24" t="n"/>
      <c r="L469" s="24" t="n"/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</row>
    <row customHeight="1" ht="16.5" r="470" s="29">
      <c r="A470" s="24" t="n"/>
      <c r="B470" s="24" t="n"/>
      <c r="C470" s="24" t="n"/>
      <c r="D470" s="24" t="n"/>
      <c r="E470" s="24" t="n"/>
      <c r="F470" s="24" t="n"/>
      <c r="G470" s="24" t="n"/>
      <c r="H470" s="24" t="n"/>
      <c r="I470" s="24" t="n"/>
      <c r="J470" s="24" t="n"/>
      <c r="K470" s="24" t="n"/>
      <c r="L470" s="24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</row>
    <row customHeight="1" ht="16.5" r="471" s="29">
      <c r="A471" s="24" t="n"/>
      <c r="B471" s="24" t="n"/>
      <c r="C471" s="24" t="n"/>
      <c r="D471" s="24" t="n"/>
      <c r="E471" s="24" t="n"/>
      <c r="F471" s="24" t="n"/>
      <c r="G471" s="2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</row>
    <row customHeight="1" ht="16.5" r="472" s="29">
      <c r="A472" s="24" t="n"/>
      <c r="B472" s="24" t="n"/>
      <c r="C472" s="24" t="n"/>
      <c r="D472" s="24" t="n"/>
      <c r="E472" s="24" t="n"/>
      <c r="F472" s="24" t="n"/>
      <c r="G472" s="24" t="n"/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</row>
    <row customHeight="1" ht="16.5" r="473" s="29">
      <c r="A473" s="24" t="n"/>
      <c r="B473" s="24" t="n"/>
      <c r="C473" s="24" t="n"/>
      <c r="D473" s="24" t="n"/>
      <c r="E473" s="24" t="n"/>
      <c r="F473" s="24" t="n"/>
      <c r="G473" s="2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</row>
    <row customHeight="1" ht="16.5" r="474" s="29">
      <c r="A474" s="24" t="n"/>
      <c r="B474" s="24" t="n"/>
      <c r="C474" s="24" t="n"/>
      <c r="D474" s="24" t="n"/>
      <c r="E474" s="24" t="n"/>
      <c r="F474" s="24" t="n"/>
      <c r="G474" s="24" t="n"/>
      <c r="H474" s="24" t="n"/>
      <c r="I474" s="24" t="n"/>
      <c r="J474" s="24" t="n"/>
      <c r="K474" s="24" t="n"/>
      <c r="L474" s="24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</row>
    <row customHeight="1" ht="16.5" r="475" s="29">
      <c r="A475" s="24" t="n"/>
      <c r="B475" s="24" t="n"/>
      <c r="C475" s="24" t="n"/>
      <c r="D475" s="24" t="n"/>
      <c r="E475" s="24" t="n"/>
      <c r="F475" s="24" t="n"/>
      <c r="G475" s="24" t="n"/>
      <c r="H475" s="24" t="n"/>
      <c r="I475" s="24" t="n"/>
      <c r="J475" s="24" t="n"/>
      <c r="K475" s="24" t="n"/>
      <c r="L475" s="24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</row>
    <row customHeight="1" ht="16.5" r="476" s="29">
      <c r="A476" s="24" t="n"/>
      <c r="B476" s="24" t="n"/>
      <c r="C476" s="24" t="n"/>
      <c r="D476" s="24" t="n"/>
      <c r="E476" s="24" t="n"/>
      <c r="F476" s="24" t="n"/>
      <c r="G476" s="24" t="n"/>
      <c r="H476" s="24" t="n"/>
      <c r="I476" s="24" t="n"/>
      <c r="J476" s="24" t="n"/>
      <c r="K476" s="24" t="n"/>
      <c r="L476" s="24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</row>
    <row customHeight="1" ht="16.5" r="477" s="29">
      <c r="A477" s="24" t="n"/>
      <c r="B477" s="24" t="n"/>
      <c r="C477" s="24" t="n"/>
      <c r="D477" s="24" t="n"/>
      <c r="E477" s="24" t="n"/>
      <c r="F477" s="24" t="n"/>
      <c r="G477" s="24" t="n"/>
      <c r="H477" s="24" t="n"/>
      <c r="I477" s="24" t="n"/>
      <c r="J477" s="24" t="n"/>
      <c r="K477" s="24" t="n"/>
      <c r="L477" s="24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</row>
    <row customHeight="1" ht="16.5" r="478" s="29">
      <c r="A478" s="24" t="n"/>
      <c r="B478" s="24" t="n"/>
      <c r="C478" s="24" t="n"/>
      <c r="D478" s="24" t="n"/>
      <c r="E478" s="24" t="n"/>
      <c r="F478" s="24" t="n"/>
      <c r="G478" s="24" t="n"/>
      <c r="H478" s="24" t="n"/>
      <c r="I478" s="24" t="n"/>
      <c r="J478" s="24" t="n"/>
      <c r="K478" s="24" t="n"/>
      <c r="L478" s="24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</row>
    <row customHeight="1" ht="16.5" r="479" s="29">
      <c r="A479" s="24" t="n"/>
      <c r="B479" s="24" t="n"/>
      <c r="C479" s="24" t="n"/>
      <c r="D479" s="24" t="n"/>
      <c r="E479" s="24" t="n"/>
      <c r="F479" s="24" t="n"/>
      <c r="G479" s="24" t="n"/>
      <c r="H479" s="24" t="n"/>
      <c r="I479" s="24" t="n"/>
      <c r="J479" s="24" t="n"/>
      <c r="K479" s="24" t="n"/>
      <c r="L479" s="24" t="n"/>
      <c r="M479" s="24" t="n"/>
      <c r="N479" s="24" t="n"/>
      <c r="O479" s="24" t="n"/>
      <c r="P479" s="24" t="n"/>
      <c r="Q479" s="24" t="n"/>
      <c r="R479" s="24" t="n"/>
      <c r="S479" s="24" t="n"/>
      <c r="T479" s="24" t="n"/>
      <c r="U479" s="24" t="n"/>
      <c r="V479" s="24" t="n"/>
      <c r="W479" s="24" t="n"/>
      <c r="X479" s="24" t="n"/>
    </row>
    <row customHeight="1" ht="16.5" r="480" s="29">
      <c r="A480" s="24" t="n"/>
      <c r="B480" s="24" t="n"/>
      <c r="C480" s="24" t="n"/>
      <c r="D480" s="24" t="n"/>
      <c r="E480" s="24" t="n"/>
      <c r="F480" s="24" t="n"/>
      <c r="G480" s="24" t="n"/>
      <c r="H480" s="24" t="n"/>
      <c r="I480" s="24" t="n"/>
      <c r="J480" s="24" t="n"/>
      <c r="K480" s="24" t="n"/>
      <c r="L480" s="24" t="n"/>
      <c r="M480" s="24" t="n"/>
      <c r="N480" s="24" t="n"/>
      <c r="O480" s="24" t="n"/>
      <c r="P480" s="24" t="n"/>
      <c r="Q480" s="24" t="n"/>
      <c r="R480" s="24" t="n"/>
      <c r="S480" s="24" t="n"/>
      <c r="T480" s="24" t="n"/>
      <c r="U480" s="24" t="n"/>
      <c r="V480" s="24" t="n"/>
      <c r="W480" s="24" t="n"/>
      <c r="X480" s="24" t="n"/>
    </row>
    <row customHeight="1" ht="16.5" r="481" s="29">
      <c r="A481" s="24" t="n"/>
      <c r="B481" s="24" t="n"/>
      <c r="C481" s="24" t="n"/>
      <c r="D481" s="24" t="n"/>
      <c r="E481" s="24" t="n"/>
      <c r="F481" s="24" t="n"/>
      <c r="G481" s="24" t="n"/>
      <c r="H481" s="24" t="n"/>
      <c r="I481" s="24" t="n"/>
      <c r="J481" s="24" t="n"/>
      <c r="K481" s="24" t="n"/>
      <c r="L481" s="24" t="n"/>
      <c r="M481" s="24" t="n"/>
      <c r="N481" s="24" t="n"/>
      <c r="O481" s="24" t="n"/>
      <c r="P481" s="24" t="n"/>
      <c r="Q481" s="24" t="n"/>
      <c r="R481" s="24" t="n"/>
      <c r="S481" s="24" t="n"/>
      <c r="T481" s="24" t="n"/>
      <c r="U481" s="24" t="n"/>
      <c r="V481" s="24" t="n"/>
      <c r="W481" s="24" t="n"/>
      <c r="X481" s="24" t="n"/>
    </row>
    <row customHeight="1" ht="16.5" r="482" s="29">
      <c r="A482" s="24" t="n"/>
      <c r="B482" s="24" t="n"/>
      <c r="C482" s="24" t="n"/>
      <c r="D482" s="24" t="n"/>
      <c r="E482" s="24" t="n"/>
      <c r="F482" s="24" t="n"/>
      <c r="G482" s="24" t="n"/>
      <c r="H482" s="24" t="n"/>
      <c r="I482" s="24" t="n"/>
      <c r="J482" s="24" t="n"/>
      <c r="K482" s="24" t="n"/>
      <c r="L482" s="24" t="n"/>
      <c r="M482" s="24" t="n"/>
      <c r="N482" s="24" t="n"/>
      <c r="O482" s="24" t="n"/>
      <c r="P482" s="24" t="n"/>
      <c r="Q482" s="24" t="n"/>
      <c r="R482" s="24" t="n"/>
      <c r="S482" s="24" t="n"/>
      <c r="T482" s="24" t="n"/>
      <c r="U482" s="24" t="n"/>
      <c r="V482" s="24" t="n"/>
      <c r="W482" s="24" t="n"/>
      <c r="X482" s="24" t="n"/>
    </row>
    <row customHeight="1" ht="16.5" r="483" s="29">
      <c r="A483" s="24" t="n"/>
      <c r="B483" s="24" t="n"/>
      <c r="C483" s="24" t="n"/>
      <c r="D483" s="24" t="n"/>
      <c r="E483" s="24" t="n"/>
      <c r="F483" s="24" t="n"/>
      <c r="G483" s="24" t="n"/>
      <c r="H483" s="24" t="n"/>
      <c r="I483" s="24" t="n"/>
      <c r="J483" s="24" t="n"/>
      <c r="K483" s="24" t="n"/>
      <c r="L483" s="24" t="n"/>
      <c r="M483" s="24" t="n"/>
      <c r="N483" s="24" t="n"/>
      <c r="O483" s="24" t="n"/>
      <c r="P483" s="24" t="n"/>
      <c r="Q483" s="24" t="n"/>
      <c r="R483" s="24" t="n"/>
      <c r="S483" s="24" t="n"/>
      <c r="T483" s="24" t="n"/>
      <c r="U483" s="24" t="n"/>
      <c r="V483" s="24" t="n"/>
      <c r="W483" s="24" t="n"/>
      <c r="X483" s="24" t="n"/>
    </row>
    <row customHeight="1" ht="16.5" r="484" s="29">
      <c r="A484" s="24" t="n"/>
      <c r="B484" s="24" t="n"/>
      <c r="C484" s="24" t="n"/>
      <c r="D484" s="24" t="n"/>
      <c r="E484" s="24" t="n"/>
      <c r="F484" s="24" t="n"/>
      <c r="G484" s="24" t="n"/>
      <c r="H484" s="24" t="n"/>
      <c r="I484" s="24" t="n"/>
      <c r="J484" s="24" t="n"/>
      <c r="K484" s="24" t="n"/>
      <c r="L484" s="24" t="n"/>
      <c r="M484" s="24" t="n"/>
      <c r="N484" s="24" t="n"/>
      <c r="O484" s="24" t="n"/>
      <c r="P484" s="24" t="n"/>
      <c r="Q484" s="24" t="n"/>
      <c r="R484" s="24" t="n"/>
      <c r="S484" s="24" t="n"/>
      <c r="T484" s="24" t="n"/>
      <c r="U484" s="24" t="n"/>
      <c r="V484" s="24" t="n"/>
      <c r="W484" s="24" t="n"/>
      <c r="X484" s="24" t="n"/>
    </row>
    <row customHeight="1" ht="16.5" r="485" s="29">
      <c r="A485" s="24" t="n"/>
      <c r="B485" s="24" t="n"/>
      <c r="C485" s="24" t="n"/>
      <c r="D485" s="24" t="n"/>
      <c r="E485" s="24" t="n"/>
      <c r="F485" s="24" t="n"/>
      <c r="G485" s="24" t="n"/>
      <c r="H485" s="24" t="n"/>
      <c r="I485" s="24" t="n"/>
      <c r="J485" s="24" t="n"/>
      <c r="K485" s="24" t="n"/>
      <c r="L485" s="24" t="n"/>
      <c r="M485" s="24" t="n"/>
      <c r="N485" s="24" t="n"/>
      <c r="O485" s="24" t="n"/>
      <c r="P485" s="24" t="n"/>
      <c r="Q485" s="24" t="n"/>
      <c r="R485" s="24" t="n"/>
      <c r="S485" s="24" t="n"/>
      <c r="T485" s="24" t="n"/>
      <c r="U485" s="24" t="n"/>
      <c r="V485" s="24" t="n"/>
      <c r="W485" s="24" t="n"/>
      <c r="X485" s="24" t="n"/>
    </row>
    <row customHeight="1" ht="16.5" r="486" s="29">
      <c r="A486" s="24" t="n"/>
      <c r="B486" s="24" t="n"/>
      <c r="C486" s="24" t="n"/>
      <c r="D486" s="24" t="n"/>
      <c r="E486" s="24" t="n"/>
      <c r="F486" s="24" t="n"/>
      <c r="G486" s="24" t="n"/>
      <c r="H486" s="24" t="n"/>
      <c r="I486" s="24" t="n"/>
      <c r="J486" s="24" t="n"/>
      <c r="K486" s="24" t="n"/>
      <c r="L486" s="24" t="n"/>
      <c r="M486" s="24" t="n"/>
      <c r="N486" s="24" t="n"/>
      <c r="O486" s="24" t="n"/>
      <c r="P486" s="24" t="n"/>
      <c r="Q486" s="24" t="n"/>
      <c r="R486" s="24" t="n"/>
      <c r="S486" s="24" t="n"/>
      <c r="T486" s="24" t="n"/>
      <c r="U486" s="24" t="n"/>
      <c r="V486" s="24" t="n"/>
      <c r="W486" s="24" t="n"/>
      <c r="X486" s="24" t="n"/>
    </row>
    <row customHeight="1" ht="16.5" r="487" s="29">
      <c r="A487" s="24" t="n"/>
      <c r="B487" s="24" t="n"/>
      <c r="C487" s="24" t="n"/>
      <c r="D487" s="24" t="n"/>
      <c r="E487" s="24" t="n"/>
      <c r="F487" s="24" t="n"/>
      <c r="G487" s="24" t="n"/>
      <c r="H487" s="24" t="n"/>
      <c r="I487" s="24" t="n"/>
      <c r="J487" s="24" t="n"/>
      <c r="K487" s="24" t="n"/>
      <c r="L487" s="24" t="n"/>
      <c r="M487" s="24" t="n"/>
      <c r="N487" s="24" t="n"/>
      <c r="O487" s="24" t="n"/>
      <c r="P487" s="24" t="n"/>
      <c r="Q487" s="24" t="n"/>
      <c r="R487" s="24" t="n"/>
      <c r="S487" s="24" t="n"/>
      <c r="T487" s="24" t="n"/>
      <c r="U487" s="24" t="n"/>
      <c r="V487" s="24" t="n"/>
      <c r="W487" s="24" t="n"/>
      <c r="X487" s="24" t="n"/>
    </row>
    <row customHeight="1" ht="16.5" r="488" s="29">
      <c r="A488" s="24" t="n"/>
      <c r="B488" s="24" t="n"/>
      <c r="C488" s="24" t="n"/>
      <c r="D488" s="24" t="n"/>
      <c r="E488" s="24" t="n"/>
      <c r="F488" s="24" t="n"/>
      <c r="G488" s="24" t="n"/>
      <c r="H488" s="24" t="n"/>
      <c r="I488" s="24" t="n"/>
      <c r="J488" s="24" t="n"/>
      <c r="K488" s="24" t="n"/>
      <c r="L488" s="24" t="n"/>
      <c r="M488" s="24" t="n"/>
      <c r="N488" s="24" t="n"/>
      <c r="O488" s="24" t="n"/>
      <c r="P488" s="24" t="n"/>
      <c r="Q488" s="24" t="n"/>
      <c r="R488" s="24" t="n"/>
      <c r="S488" s="24" t="n"/>
      <c r="T488" s="24" t="n"/>
      <c r="U488" s="24" t="n"/>
      <c r="V488" s="24" t="n"/>
      <c r="W488" s="24" t="n"/>
      <c r="X488" s="24" t="n"/>
    </row>
    <row customHeight="1" ht="16.5" r="489" s="29">
      <c r="A489" s="24" t="n"/>
      <c r="B489" s="24" t="n"/>
      <c r="C489" s="24" t="n"/>
      <c r="D489" s="24" t="n"/>
      <c r="E489" s="24" t="n"/>
      <c r="F489" s="24" t="n"/>
      <c r="G489" s="24" t="n"/>
      <c r="H489" s="24" t="n"/>
      <c r="I489" s="24" t="n"/>
      <c r="J489" s="24" t="n"/>
      <c r="K489" s="24" t="n"/>
      <c r="L489" s="24" t="n"/>
      <c r="M489" s="24" t="n"/>
      <c r="N489" s="24" t="n"/>
      <c r="O489" s="24" t="n"/>
      <c r="P489" s="24" t="n"/>
      <c r="Q489" s="24" t="n"/>
      <c r="R489" s="24" t="n"/>
      <c r="S489" s="24" t="n"/>
      <c r="T489" s="24" t="n"/>
      <c r="U489" s="24" t="n"/>
      <c r="V489" s="24" t="n"/>
      <c r="W489" s="24" t="n"/>
      <c r="X489" s="24" t="n"/>
    </row>
    <row customHeight="1" ht="16.5" r="490" s="29">
      <c r="A490" s="24" t="n"/>
      <c r="B490" s="24" t="n"/>
      <c r="C490" s="24" t="n"/>
      <c r="D490" s="24" t="n"/>
      <c r="E490" s="24" t="n"/>
      <c r="F490" s="24" t="n"/>
      <c r="G490" s="24" t="n"/>
      <c r="H490" s="24" t="n"/>
      <c r="I490" s="24" t="n"/>
      <c r="J490" s="24" t="n"/>
      <c r="K490" s="24" t="n"/>
      <c r="L490" s="24" t="n"/>
      <c r="M490" s="24" t="n"/>
      <c r="N490" s="24" t="n"/>
      <c r="O490" s="24" t="n"/>
      <c r="P490" s="24" t="n"/>
      <c r="Q490" s="24" t="n"/>
      <c r="R490" s="24" t="n"/>
      <c r="S490" s="24" t="n"/>
      <c r="T490" s="24" t="n"/>
      <c r="U490" s="24" t="n"/>
      <c r="V490" s="24" t="n"/>
      <c r="W490" s="24" t="n"/>
      <c r="X490" s="24" t="n"/>
    </row>
    <row customHeight="1" ht="16.5" r="491" s="29">
      <c r="A491" s="24" t="n"/>
      <c r="B491" s="24" t="n"/>
      <c r="C491" s="24" t="n"/>
      <c r="D491" s="24" t="n"/>
      <c r="E491" s="24" t="n"/>
      <c r="F491" s="24" t="n"/>
      <c r="G491" s="24" t="n"/>
      <c r="H491" s="24" t="n"/>
      <c r="I491" s="24" t="n"/>
      <c r="J491" s="24" t="n"/>
      <c r="K491" s="24" t="n"/>
      <c r="L491" s="24" t="n"/>
      <c r="M491" s="24" t="n"/>
      <c r="N491" s="24" t="n"/>
      <c r="O491" s="24" t="n"/>
      <c r="P491" s="24" t="n"/>
      <c r="Q491" s="24" t="n"/>
      <c r="R491" s="24" t="n"/>
      <c r="S491" s="24" t="n"/>
      <c r="T491" s="24" t="n"/>
      <c r="U491" s="24" t="n"/>
      <c r="V491" s="24" t="n"/>
      <c r="W491" s="24" t="n"/>
      <c r="X491" s="24" t="n"/>
    </row>
    <row customHeight="1" ht="16.5" r="492" s="29">
      <c r="A492" s="24" t="n"/>
      <c r="B492" s="24" t="n"/>
      <c r="C492" s="24" t="n"/>
      <c r="D492" s="24" t="n"/>
      <c r="E492" s="24" t="n"/>
      <c r="F492" s="24" t="n"/>
      <c r="G492" s="24" t="n"/>
      <c r="H492" s="24" t="n"/>
      <c r="I492" s="24" t="n"/>
      <c r="J492" s="24" t="n"/>
      <c r="K492" s="24" t="n"/>
      <c r="L492" s="24" t="n"/>
      <c r="M492" s="24" t="n"/>
      <c r="N492" s="24" t="n"/>
      <c r="O492" s="24" t="n"/>
      <c r="P492" s="24" t="n"/>
      <c r="Q492" s="24" t="n"/>
      <c r="R492" s="24" t="n"/>
      <c r="S492" s="24" t="n"/>
      <c r="T492" s="24" t="n"/>
      <c r="U492" s="24" t="n"/>
      <c r="V492" s="24" t="n"/>
      <c r="W492" s="24" t="n"/>
      <c r="X492" s="24" t="n"/>
    </row>
    <row customHeight="1" ht="16.5" r="493" s="29">
      <c r="A493" s="24" t="n"/>
      <c r="B493" s="24" t="n"/>
      <c r="C493" s="24" t="n"/>
      <c r="D493" s="24" t="n"/>
      <c r="E493" s="24" t="n"/>
      <c r="F493" s="24" t="n"/>
      <c r="G493" s="24" t="n"/>
      <c r="H493" s="24" t="n"/>
      <c r="I493" s="24" t="n"/>
      <c r="J493" s="24" t="n"/>
      <c r="K493" s="24" t="n"/>
      <c r="L493" s="24" t="n"/>
      <c r="M493" s="24" t="n"/>
      <c r="N493" s="24" t="n"/>
      <c r="O493" s="24" t="n"/>
      <c r="P493" s="24" t="n"/>
      <c r="Q493" s="24" t="n"/>
      <c r="R493" s="24" t="n"/>
      <c r="S493" s="24" t="n"/>
      <c r="T493" s="24" t="n"/>
      <c r="U493" s="24" t="n"/>
      <c r="V493" s="24" t="n"/>
      <c r="W493" s="24" t="n"/>
      <c r="X493" s="24" t="n"/>
    </row>
    <row customHeight="1" ht="16.5" r="494" s="29">
      <c r="A494" s="24" t="n"/>
      <c r="B494" s="24" t="n"/>
      <c r="C494" s="24" t="n"/>
      <c r="D494" s="24" t="n"/>
      <c r="E494" s="24" t="n"/>
      <c r="F494" s="24" t="n"/>
      <c r="G494" s="24" t="n"/>
      <c r="H494" s="24" t="n"/>
      <c r="I494" s="24" t="n"/>
      <c r="J494" s="24" t="n"/>
      <c r="K494" s="24" t="n"/>
      <c r="L494" s="24" t="n"/>
      <c r="M494" s="24" t="n"/>
      <c r="N494" s="24" t="n"/>
      <c r="O494" s="24" t="n"/>
      <c r="P494" s="24" t="n"/>
      <c r="Q494" s="24" t="n"/>
      <c r="R494" s="24" t="n"/>
      <c r="S494" s="24" t="n"/>
      <c r="T494" s="24" t="n"/>
      <c r="U494" s="24" t="n"/>
      <c r="V494" s="24" t="n"/>
      <c r="W494" s="24" t="n"/>
      <c r="X494" s="24" t="n"/>
    </row>
    <row customHeight="1" ht="16.5" r="495" s="29">
      <c r="A495" s="24" t="n"/>
      <c r="B495" s="24" t="n"/>
      <c r="C495" s="24" t="n"/>
      <c r="D495" s="24" t="n"/>
      <c r="E495" s="24" t="n"/>
      <c r="F495" s="24" t="n"/>
      <c r="G495" s="24" t="n"/>
      <c r="H495" s="24" t="n"/>
      <c r="I495" s="24" t="n"/>
      <c r="J495" s="24" t="n"/>
      <c r="K495" s="24" t="n"/>
      <c r="L495" s="24" t="n"/>
      <c r="M495" s="24" t="n"/>
      <c r="N495" s="24" t="n"/>
      <c r="O495" s="24" t="n"/>
      <c r="P495" s="24" t="n"/>
      <c r="Q495" s="24" t="n"/>
      <c r="R495" s="24" t="n"/>
      <c r="S495" s="24" t="n"/>
      <c r="T495" s="24" t="n"/>
      <c r="U495" s="24" t="n"/>
      <c r="V495" s="24" t="n"/>
      <c r="W495" s="24" t="n"/>
      <c r="X495" s="24" t="n"/>
    </row>
    <row customHeight="1" ht="16.5" r="496" s="29">
      <c r="A496" s="24" t="n"/>
      <c r="B496" s="24" t="n"/>
      <c r="C496" s="24" t="n"/>
      <c r="D496" s="24" t="n"/>
      <c r="E496" s="24" t="n"/>
      <c r="F496" s="24" t="n"/>
      <c r="G496" s="24" t="n"/>
      <c r="H496" s="24" t="n"/>
      <c r="I496" s="24" t="n"/>
      <c r="J496" s="24" t="n"/>
      <c r="K496" s="24" t="n"/>
      <c r="L496" s="24" t="n"/>
      <c r="M496" s="24" t="n"/>
      <c r="N496" s="24" t="n"/>
      <c r="O496" s="24" t="n"/>
      <c r="P496" s="24" t="n"/>
      <c r="Q496" s="24" t="n"/>
      <c r="R496" s="24" t="n"/>
      <c r="S496" s="24" t="n"/>
      <c r="T496" s="24" t="n"/>
      <c r="U496" s="24" t="n"/>
      <c r="V496" s="24" t="n"/>
      <c r="W496" s="24" t="n"/>
      <c r="X496" s="24" t="n"/>
    </row>
    <row customHeight="1" ht="16.5" r="497" s="29">
      <c r="A497" s="24" t="n"/>
      <c r="B497" s="24" t="n"/>
      <c r="C497" s="24" t="n"/>
      <c r="D497" s="24" t="n"/>
      <c r="E497" s="24" t="n"/>
      <c r="F497" s="24" t="n"/>
      <c r="G497" s="24" t="n"/>
      <c r="H497" s="24" t="n"/>
      <c r="I497" s="24" t="n"/>
      <c r="J497" s="24" t="n"/>
      <c r="K497" s="24" t="n"/>
      <c r="L497" s="24" t="n"/>
      <c r="M497" s="24" t="n"/>
      <c r="N497" s="24" t="n"/>
      <c r="O497" s="24" t="n"/>
      <c r="P497" s="24" t="n"/>
      <c r="Q497" s="24" t="n"/>
      <c r="R497" s="24" t="n"/>
      <c r="S497" s="24" t="n"/>
      <c r="T497" s="24" t="n"/>
      <c r="U497" s="24" t="n"/>
      <c r="V497" s="24" t="n"/>
      <c r="W497" s="24" t="n"/>
      <c r="X497" s="24" t="n"/>
    </row>
    <row customHeight="1" ht="16.5" r="498" s="29">
      <c r="A498" s="24" t="n"/>
      <c r="B498" s="24" t="n"/>
      <c r="C498" s="24" t="n"/>
      <c r="D498" s="24" t="n"/>
      <c r="E498" s="24" t="n"/>
      <c r="F498" s="24" t="n"/>
      <c r="G498" s="24" t="n"/>
      <c r="H498" s="24" t="n"/>
      <c r="I498" s="24" t="n"/>
      <c r="J498" s="24" t="n"/>
      <c r="K498" s="24" t="n"/>
      <c r="L498" s="24" t="n"/>
      <c r="M498" s="24" t="n"/>
      <c r="N498" s="24" t="n"/>
      <c r="O498" s="24" t="n"/>
      <c r="P498" s="24" t="n"/>
      <c r="Q498" s="24" t="n"/>
      <c r="R498" s="24" t="n"/>
      <c r="S498" s="24" t="n"/>
      <c r="T498" s="24" t="n"/>
      <c r="U498" s="24" t="n"/>
      <c r="V498" s="24" t="n"/>
      <c r="W498" s="24" t="n"/>
      <c r="X498" s="24" t="n"/>
    </row>
    <row customHeight="1" ht="16.5" r="499" s="29">
      <c r="A499" s="24" t="n"/>
      <c r="B499" s="24" t="n"/>
      <c r="C499" s="24" t="n"/>
      <c r="D499" s="24" t="n"/>
      <c r="E499" s="24" t="n"/>
      <c r="F499" s="24" t="n"/>
      <c r="G499" s="24" t="n"/>
      <c r="H499" s="24" t="n"/>
      <c r="I499" s="24" t="n"/>
      <c r="J499" s="24" t="n"/>
      <c r="K499" s="24" t="n"/>
      <c r="L499" s="24" t="n"/>
      <c r="M499" s="24" t="n"/>
      <c r="N499" s="24" t="n"/>
      <c r="O499" s="24" t="n"/>
      <c r="P499" s="24" t="n"/>
      <c r="Q499" s="24" t="n"/>
      <c r="R499" s="24" t="n"/>
      <c r="S499" s="24" t="n"/>
      <c r="T499" s="24" t="n"/>
      <c r="U499" s="24" t="n"/>
      <c r="V499" s="24" t="n"/>
      <c r="W499" s="24" t="n"/>
      <c r="X499" s="24" t="n"/>
    </row>
    <row customHeight="1" ht="16.5" r="500" s="29">
      <c r="A500" s="24" t="n"/>
      <c r="B500" s="24" t="n"/>
      <c r="C500" s="24" t="n"/>
      <c r="D500" s="24" t="n"/>
      <c r="E500" s="24" t="n"/>
      <c r="F500" s="24" t="n"/>
      <c r="G500" s="24" t="n"/>
      <c r="H500" s="24" t="n"/>
      <c r="I500" s="24" t="n"/>
      <c r="J500" s="24" t="n"/>
      <c r="K500" s="24" t="n"/>
      <c r="L500" s="24" t="n"/>
      <c r="M500" s="24" t="n"/>
      <c r="N500" s="24" t="n"/>
      <c r="O500" s="24" t="n"/>
      <c r="P500" s="24" t="n"/>
      <c r="Q500" s="24" t="n"/>
      <c r="R500" s="24" t="n"/>
      <c r="S500" s="24" t="n"/>
      <c r="T500" s="24" t="n"/>
      <c r="U500" s="24" t="n"/>
      <c r="V500" s="24" t="n"/>
      <c r="W500" s="24" t="n"/>
      <c r="X500" s="24" t="n"/>
    </row>
    <row customHeight="1" ht="16.5" r="501" s="29">
      <c r="A501" s="24" t="n"/>
      <c r="B501" s="24" t="n"/>
      <c r="C501" s="24" t="n"/>
      <c r="D501" s="24" t="n"/>
      <c r="E501" s="24" t="n"/>
      <c r="F501" s="24" t="n"/>
      <c r="G501" s="24" t="n"/>
      <c r="H501" s="24" t="n"/>
      <c r="I501" s="24" t="n"/>
      <c r="J501" s="24" t="n"/>
      <c r="K501" s="24" t="n"/>
      <c r="L501" s="24" t="n"/>
      <c r="M501" s="24" t="n"/>
      <c r="N501" s="24" t="n"/>
      <c r="O501" s="24" t="n"/>
      <c r="P501" s="24" t="n"/>
      <c r="Q501" s="24" t="n"/>
      <c r="R501" s="24" t="n"/>
      <c r="S501" s="24" t="n"/>
      <c r="T501" s="24" t="n"/>
      <c r="U501" s="24" t="n"/>
      <c r="V501" s="24" t="n"/>
      <c r="W501" s="24" t="n"/>
      <c r="X501" s="24" t="n"/>
    </row>
    <row customHeight="1" ht="16.5" r="502" s="29">
      <c r="A502" s="24" t="n"/>
      <c r="B502" s="24" t="n"/>
      <c r="C502" s="24" t="n"/>
      <c r="D502" s="24" t="n"/>
      <c r="E502" s="24" t="n"/>
      <c r="F502" s="24" t="n"/>
      <c r="G502" s="24" t="n"/>
      <c r="H502" s="24" t="n"/>
      <c r="I502" s="24" t="n"/>
      <c r="J502" s="24" t="n"/>
      <c r="K502" s="24" t="n"/>
      <c r="L502" s="24" t="n"/>
      <c r="M502" s="24" t="n"/>
      <c r="N502" s="24" t="n"/>
      <c r="O502" s="24" t="n"/>
      <c r="P502" s="24" t="n"/>
      <c r="Q502" s="24" t="n"/>
      <c r="R502" s="24" t="n"/>
      <c r="S502" s="24" t="n"/>
      <c r="T502" s="24" t="n"/>
      <c r="U502" s="24" t="n"/>
      <c r="V502" s="24" t="n"/>
      <c r="W502" s="24" t="n"/>
      <c r="X502" s="24" t="n"/>
    </row>
    <row customHeight="1" ht="16.5" r="503" s="29">
      <c r="A503" s="24" t="n"/>
      <c r="B503" s="24" t="n"/>
      <c r="C503" s="24" t="n"/>
      <c r="D503" s="24" t="n"/>
      <c r="E503" s="24" t="n"/>
      <c r="F503" s="24" t="n"/>
      <c r="G503" s="24" t="n"/>
      <c r="H503" s="24" t="n"/>
      <c r="I503" s="24" t="n"/>
      <c r="J503" s="24" t="n"/>
      <c r="K503" s="24" t="n"/>
      <c r="L503" s="24" t="n"/>
      <c r="M503" s="24" t="n"/>
      <c r="N503" s="24" t="n"/>
      <c r="O503" s="24" t="n"/>
      <c r="P503" s="24" t="n"/>
      <c r="Q503" s="24" t="n"/>
      <c r="R503" s="24" t="n"/>
      <c r="S503" s="24" t="n"/>
      <c r="T503" s="24" t="n"/>
      <c r="U503" s="24" t="n"/>
      <c r="V503" s="24" t="n"/>
      <c r="W503" s="24" t="n"/>
      <c r="X503" s="24" t="n"/>
    </row>
    <row customHeight="1" ht="16.5" r="504" s="29">
      <c r="A504" s="24" t="n"/>
      <c r="B504" s="24" t="n"/>
      <c r="C504" s="24" t="n"/>
      <c r="D504" s="24" t="n"/>
      <c r="E504" s="24" t="n"/>
      <c r="F504" s="24" t="n"/>
      <c r="G504" s="24" t="n"/>
      <c r="H504" s="24" t="n"/>
      <c r="I504" s="24" t="n"/>
      <c r="J504" s="24" t="n"/>
      <c r="K504" s="24" t="n"/>
      <c r="L504" s="24" t="n"/>
      <c r="M504" s="24" t="n"/>
      <c r="N504" s="24" t="n"/>
      <c r="O504" s="24" t="n"/>
      <c r="P504" s="24" t="n"/>
      <c r="Q504" s="24" t="n"/>
      <c r="R504" s="24" t="n"/>
      <c r="S504" s="24" t="n"/>
      <c r="T504" s="24" t="n"/>
      <c r="U504" s="24" t="n"/>
      <c r="V504" s="24" t="n"/>
      <c r="W504" s="24" t="n"/>
      <c r="X504" s="24" t="n"/>
    </row>
    <row customHeight="1" ht="16.5" r="505" s="29">
      <c r="A505" s="24" t="n"/>
      <c r="B505" s="24" t="n"/>
      <c r="C505" s="24" t="n"/>
      <c r="D505" s="24" t="n"/>
      <c r="E505" s="24" t="n"/>
      <c r="F505" s="24" t="n"/>
      <c r="G505" s="24" t="n"/>
      <c r="H505" s="24" t="n"/>
      <c r="I505" s="24" t="n"/>
      <c r="J505" s="24" t="n"/>
      <c r="K505" s="24" t="n"/>
      <c r="L505" s="24" t="n"/>
      <c r="M505" s="24" t="n"/>
      <c r="N505" s="24" t="n"/>
      <c r="O505" s="24" t="n"/>
      <c r="P505" s="24" t="n"/>
      <c r="Q505" s="24" t="n"/>
      <c r="R505" s="24" t="n"/>
      <c r="S505" s="24" t="n"/>
      <c r="T505" s="24" t="n"/>
      <c r="U505" s="24" t="n"/>
      <c r="V505" s="24" t="n"/>
      <c r="W505" s="24" t="n"/>
      <c r="X505" s="24" t="n"/>
    </row>
    <row customHeight="1" ht="16.5" r="506" s="29">
      <c r="A506" s="24" t="n"/>
      <c r="B506" s="24" t="n"/>
      <c r="C506" s="24" t="n"/>
      <c r="D506" s="24" t="n"/>
      <c r="E506" s="24" t="n"/>
      <c r="F506" s="24" t="n"/>
      <c r="G506" s="24" t="n"/>
      <c r="H506" s="24" t="n"/>
      <c r="I506" s="24" t="n"/>
      <c r="J506" s="24" t="n"/>
      <c r="K506" s="24" t="n"/>
      <c r="L506" s="24" t="n"/>
      <c r="M506" s="24" t="n"/>
      <c r="N506" s="24" t="n"/>
      <c r="O506" s="24" t="n"/>
      <c r="P506" s="24" t="n"/>
      <c r="Q506" s="24" t="n"/>
      <c r="R506" s="24" t="n"/>
      <c r="S506" s="24" t="n"/>
      <c r="T506" s="24" t="n"/>
      <c r="U506" s="24" t="n"/>
      <c r="V506" s="24" t="n"/>
      <c r="W506" s="24" t="n"/>
      <c r="X506" s="24" t="n"/>
    </row>
    <row customHeight="1" ht="16.5" r="507" s="29">
      <c r="A507" s="24" t="n"/>
      <c r="B507" s="24" t="n"/>
      <c r="C507" s="24" t="n"/>
      <c r="D507" s="24" t="n"/>
      <c r="E507" s="24" t="n"/>
      <c r="F507" s="24" t="n"/>
      <c r="G507" s="24" t="n"/>
      <c r="H507" s="24" t="n"/>
      <c r="I507" s="24" t="n"/>
      <c r="J507" s="24" t="n"/>
      <c r="K507" s="24" t="n"/>
      <c r="L507" s="24" t="n"/>
      <c r="M507" s="24" t="n"/>
      <c r="N507" s="24" t="n"/>
      <c r="O507" s="24" t="n"/>
      <c r="P507" s="24" t="n"/>
      <c r="Q507" s="24" t="n"/>
      <c r="R507" s="24" t="n"/>
      <c r="S507" s="24" t="n"/>
      <c r="T507" s="24" t="n"/>
      <c r="U507" s="24" t="n"/>
      <c r="V507" s="24" t="n"/>
      <c r="W507" s="24" t="n"/>
      <c r="X507" s="24" t="n"/>
    </row>
    <row customHeight="1" ht="16.5" r="508" s="29">
      <c r="A508" s="24" t="n"/>
      <c r="B508" s="24" t="n"/>
      <c r="C508" s="24" t="n"/>
      <c r="D508" s="24" t="n"/>
      <c r="E508" s="24" t="n"/>
      <c r="F508" s="24" t="n"/>
      <c r="G508" s="24" t="n"/>
      <c r="H508" s="24" t="n"/>
      <c r="I508" s="24" t="n"/>
      <c r="J508" s="24" t="n"/>
      <c r="K508" s="24" t="n"/>
      <c r="L508" s="24" t="n"/>
      <c r="M508" s="24" t="n"/>
      <c r="N508" s="24" t="n"/>
      <c r="O508" s="24" t="n"/>
      <c r="P508" s="24" t="n"/>
      <c r="Q508" s="24" t="n"/>
      <c r="R508" s="24" t="n"/>
      <c r="S508" s="24" t="n"/>
      <c r="T508" s="24" t="n"/>
      <c r="U508" s="24" t="n"/>
      <c r="V508" s="24" t="n"/>
      <c r="W508" s="24" t="n"/>
      <c r="X508" s="24" t="n"/>
    </row>
    <row customHeight="1" ht="16.5" r="509" s="29">
      <c r="A509" s="24" t="n"/>
      <c r="B509" s="24" t="n"/>
      <c r="C509" s="24" t="n"/>
      <c r="D509" s="24" t="n"/>
      <c r="E509" s="24" t="n"/>
      <c r="F509" s="24" t="n"/>
      <c r="G509" s="24" t="n"/>
      <c r="H509" s="24" t="n"/>
      <c r="I509" s="24" t="n"/>
      <c r="J509" s="24" t="n"/>
      <c r="K509" s="24" t="n"/>
      <c r="L509" s="24" t="n"/>
      <c r="M509" s="24" t="n"/>
      <c r="N509" s="24" t="n"/>
      <c r="O509" s="24" t="n"/>
      <c r="P509" s="24" t="n"/>
      <c r="Q509" s="24" t="n"/>
      <c r="R509" s="24" t="n"/>
      <c r="S509" s="24" t="n"/>
      <c r="T509" s="24" t="n"/>
      <c r="U509" s="24" t="n"/>
      <c r="V509" s="24" t="n"/>
      <c r="W509" s="24" t="n"/>
      <c r="X509" s="24" t="n"/>
    </row>
    <row customHeight="1" ht="16.5" r="510" s="29">
      <c r="A510" s="24" t="n"/>
      <c r="B510" s="24" t="n"/>
      <c r="C510" s="24" t="n"/>
      <c r="D510" s="24" t="n"/>
      <c r="E510" s="24" t="n"/>
      <c r="F510" s="24" t="n"/>
      <c r="G510" s="24" t="n"/>
      <c r="H510" s="24" t="n"/>
      <c r="I510" s="24" t="n"/>
      <c r="J510" s="24" t="n"/>
      <c r="K510" s="24" t="n"/>
      <c r="L510" s="24" t="n"/>
      <c r="M510" s="24" t="n"/>
      <c r="N510" s="24" t="n"/>
      <c r="O510" s="24" t="n"/>
      <c r="P510" s="24" t="n"/>
      <c r="Q510" s="24" t="n"/>
      <c r="R510" s="24" t="n"/>
      <c r="S510" s="24" t="n"/>
      <c r="T510" s="24" t="n"/>
      <c r="U510" s="24" t="n"/>
      <c r="V510" s="24" t="n"/>
      <c r="W510" s="24" t="n"/>
      <c r="X510" s="24" t="n"/>
    </row>
    <row customHeight="1" ht="16.5" r="511" s="29">
      <c r="A511" s="24" t="n"/>
      <c r="B511" s="24" t="n"/>
      <c r="C511" s="24" t="n"/>
      <c r="D511" s="24" t="n"/>
      <c r="E511" s="24" t="n"/>
      <c r="F511" s="24" t="n"/>
      <c r="G511" s="24" t="n"/>
      <c r="H511" s="24" t="n"/>
      <c r="I511" s="24" t="n"/>
      <c r="J511" s="24" t="n"/>
      <c r="K511" s="24" t="n"/>
      <c r="L511" s="24" t="n"/>
      <c r="M511" s="24" t="n"/>
      <c r="N511" s="24" t="n"/>
      <c r="O511" s="24" t="n"/>
      <c r="P511" s="24" t="n"/>
      <c r="Q511" s="24" t="n"/>
      <c r="R511" s="24" t="n"/>
      <c r="S511" s="24" t="n"/>
      <c r="T511" s="24" t="n"/>
      <c r="U511" s="24" t="n"/>
      <c r="V511" s="24" t="n"/>
      <c r="W511" s="24" t="n"/>
      <c r="X511" s="24" t="n"/>
    </row>
    <row customHeight="1" ht="16.5" r="512" s="29">
      <c r="A512" s="24" t="n"/>
      <c r="B512" s="24" t="n"/>
      <c r="C512" s="24" t="n"/>
      <c r="D512" s="24" t="n"/>
      <c r="E512" s="24" t="n"/>
      <c r="F512" s="24" t="n"/>
      <c r="G512" s="24" t="n"/>
      <c r="H512" s="24" t="n"/>
      <c r="I512" s="24" t="n"/>
      <c r="J512" s="24" t="n"/>
      <c r="K512" s="24" t="n"/>
      <c r="L512" s="24" t="n"/>
      <c r="M512" s="24" t="n"/>
      <c r="N512" s="24" t="n"/>
      <c r="O512" s="24" t="n"/>
      <c r="P512" s="24" t="n"/>
      <c r="Q512" s="24" t="n"/>
      <c r="R512" s="24" t="n"/>
      <c r="S512" s="24" t="n"/>
      <c r="T512" s="24" t="n"/>
      <c r="U512" s="24" t="n"/>
      <c r="V512" s="24" t="n"/>
      <c r="W512" s="24" t="n"/>
      <c r="X512" s="24" t="n"/>
    </row>
    <row customHeight="1" ht="16.5" r="513" s="29">
      <c r="A513" s="24" t="n"/>
      <c r="B513" s="24" t="n"/>
      <c r="C513" s="24" t="n"/>
      <c r="D513" s="24" t="n"/>
      <c r="E513" s="24" t="n"/>
      <c r="F513" s="24" t="n"/>
      <c r="G513" s="24" t="n"/>
      <c r="H513" s="24" t="n"/>
      <c r="I513" s="24" t="n"/>
      <c r="J513" s="24" t="n"/>
      <c r="K513" s="24" t="n"/>
      <c r="L513" s="24" t="n"/>
      <c r="M513" s="24" t="n"/>
      <c r="N513" s="24" t="n"/>
      <c r="O513" s="24" t="n"/>
      <c r="P513" s="24" t="n"/>
      <c r="Q513" s="24" t="n"/>
      <c r="R513" s="24" t="n"/>
      <c r="S513" s="24" t="n"/>
      <c r="T513" s="24" t="n"/>
      <c r="U513" s="24" t="n"/>
      <c r="V513" s="24" t="n"/>
      <c r="W513" s="24" t="n"/>
      <c r="X513" s="24" t="n"/>
    </row>
    <row customHeight="1" ht="16.5" r="514" s="29">
      <c r="A514" s="24" t="n"/>
      <c r="B514" s="24" t="n"/>
      <c r="C514" s="24" t="n"/>
      <c r="D514" s="24" t="n"/>
      <c r="E514" s="24" t="n"/>
      <c r="F514" s="24" t="n"/>
      <c r="G514" s="24" t="n"/>
      <c r="H514" s="24" t="n"/>
      <c r="I514" s="24" t="n"/>
      <c r="J514" s="24" t="n"/>
      <c r="K514" s="24" t="n"/>
      <c r="L514" s="24" t="n"/>
      <c r="M514" s="24" t="n"/>
      <c r="N514" s="24" t="n"/>
      <c r="O514" s="24" t="n"/>
      <c r="P514" s="24" t="n"/>
      <c r="Q514" s="24" t="n"/>
      <c r="R514" s="24" t="n"/>
      <c r="S514" s="24" t="n"/>
      <c r="T514" s="24" t="n"/>
      <c r="U514" s="24" t="n"/>
      <c r="V514" s="24" t="n"/>
      <c r="W514" s="24" t="n"/>
      <c r="X514" s="24" t="n"/>
    </row>
    <row customHeight="1" ht="16.5" r="515" s="29">
      <c r="A515" s="24" t="n"/>
      <c r="B515" s="24" t="n"/>
      <c r="C515" s="24" t="n"/>
      <c r="D515" s="24" t="n"/>
      <c r="E515" s="24" t="n"/>
      <c r="F515" s="24" t="n"/>
      <c r="G515" s="24" t="n"/>
      <c r="H515" s="24" t="n"/>
      <c r="I515" s="24" t="n"/>
      <c r="J515" s="24" t="n"/>
      <c r="K515" s="24" t="n"/>
      <c r="L515" s="24" t="n"/>
      <c r="M515" s="24" t="n"/>
      <c r="N515" s="24" t="n"/>
      <c r="O515" s="24" t="n"/>
      <c r="P515" s="24" t="n"/>
      <c r="Q515" s="24" t="n"/>
      <c r="R515" s="24" t="n"/>
      <c r="S515" s="24" t="n"/>
      <c r="T515" s="24" t="n"/>
      <c r="U515" s="24" t="n"/>
      <c r="V515" s="24" t="n"/>
      <c r="W515" s="24" t="n"/>
      <c r="X515" s="24" t="n"/>
    </row>
    <row customHeight="1" ht="16.5" r="516" s="29">
      <c r="A516" s="24" t="n"/>
      <c r="B516" s="24" t="n"/>
      <c r="C516" s="24" t="n"/>
      <c r="D516" s="24" t="n"/>
      <c r="E516" s="24" t="n"/>
      <c r="F516" s="24" t="n"/>
      <c r="G516" s="24" t="n"/>
      <c r="H516" s="24" t="n"/>
      <c r="I516" s="24" t="n"/>
      <c r="J516" s="24" t="n"/>
      <c r="K516" s="24" t="n"/>
      <c r="L516" s="24" t="n"/>
      <c r="M516" s="24" t="n"/>
      <c r="N516" s="24" t="n"/>
      <c r="O516" s="24" t="n"/>
      <c r="P516" s="24" t="n"/>
      <c r="Q516" s="24" t="n"/>
      <c r="R516" s="24" t="n"/>
      <c r="S516" s="24" t="n"/>
      <c r="T516" s="24" t="n"/>
      <c r="U516" s="24" t="n"/>
      <c r="V516" s="24" t="n"/>
      <c r="W516" s="24" t="n"/>
      <c r="X516" s="24" t="n"/>
    </row>
    <row customHeight="1" ht="16.5" r="517" s="29">
      <c r="A517" s="24" t="n"/>
      <c r="B517" s="24" t="n"/>
      <c r="C517" s="24" t="n"/>
      <c r="D517" s="24" t="n"/>
      <c r="E517" s="24" t="n"/>
      <c r="F517" s="24" t="n"/>
      <c r="G517" s="24" t="n"/>
      <c r="H517" s="24" t="n"/>
      <c r="I517" s="24" t="n"/>
      <c r="J517" s="24" t="n"/>
      <c r="K517" s="24" t="n"/>
      <c r="L517" s="24" t="n"/>
      <c r="M517" s="24" t="n"/>
      <c r="N517" s="24" t="n"/>
      <c r="O517" s="24" t="n"/>
      <c r="P517" s="24" t="n"/>
      <c r="Q517" s="24" t="n"/>
      <c r="R517" s="24" t="n"/>
      <c r="S517" s="24" t="n"/>
      <c r="T517" s="24" t="n"/>
      <c r="U517" s="24" t="n"/>
      <c r="V517" s="24" t="n"/>
      <c r="W517" s="24" t="n"/>
      <c r="X517" s="24" t="n"/>
    </row>
    <row customHeight="1" ht="16.5" r="518" s="29">
      <c r="A518" s="24" t="n"/>
      <c r="B518" s="24" t="n"/>
      <c r="C518" s="24" t="n"/>
      <c r="D518" s="24" t="n"/>
      <c r="E518" s="24" t="n"/>
      <c r="F518" s="24" t="n"/>
      <c r="G518" s="24" t="n"/>
      <c r="H518" s="24" t="n"/>
      <c r="I518" s="24" t="n"/>
      <c r="J518" s="24" t="n"/>
      <c r="K518" s="24" t="n"/>
      <c r="L518" s="24" t="n"/>
      <c r="M518" s="24" t="n"/>
      <c r="N518" s="24" t="n"/>
      <c r="O518" s="24" t="n"/>
      <c r="P518" s="24" t="n"/>
      <c r="Q518" s="24" t="n"/>
      <c r="R518" s="24" t="n"/>
      <c r="S518" s="24" t="n"/>
      <c r="T518" s="24" t="n"/>
      <c r="U518" s="24" t="n"/>
      <c r="V518" s="24" t="n"/>
      <c r="W518" s="24" t="n"/>
      <c r="X518" s="24" t="n"/>
    </row>
    <row customHeight="1" ht="16.5" r="519" s="29">
      <c r="A519" s="24" t="n"/>
      <c r="B519" s="24" t="n"/>
      <c r="C519" s="24" t="n"/>
      <c r="D519" s="24" t="n"/>
      <c r="E519" s="24" t="n"/>
      <c r="F519" s="24" t="n"/>
      <c r="G519" s="24" t="n"/>
      <c r="H519" s="24" t="n"/>
      <c r="I519" s="24" t="n"/>
      <c r="J519" s="24" t="n"/>
      <c r="K519" s="24" t="n"/>
      <c r="L519" s="24" t="n"/>
      <c r="M519" s="24" t="n"/>
      <c r="N519" s="24" t="n"/>
      <c r="O519" s="24" t="n"/>
      <c r="P519" s="24" t="n"/>
      <c r="Q519" s="24" t="n"/>
      <c r="R519" s="24" t="n"/>
      <c r="S519" s="24" t="n"/>
      <c r="T519" s="24" t="n"/>
      <c r="U519" s="24" t="n"/>
      <c r="V519" s="24" t="n"/>
      <c r="W519" s="24" t="n"/>
      <c r="X519" s="24" t="n"/>
    </row>
  </sheetData>
  <mergeCells count="220">
    <mergeCell ref="A111:C111"/>
    <mergeCell ref="A112:C112"/>
    <mergeCell ref="A101:C101"/>
    <mergeCell ref="A116:C116"/>
    <mergeCell ref="A104:C104"/>
    <mergeCell ref="A103:C103"/>
    <mergeCell ref="A102:C102"/>
    <mergeCell ref="A110:C110"/>
    <mergeCell ref="A113:C113"/>
    <mergeCell ref="A115:B115"/>
    <mergeCell ref="A131:B131"/>
    <mergeCell ref="A126:C126"/>
    <mergeCell ref="A127:C127"/>
    <mergeCell ref="A128:C128"/>
    <mergeCell ref="A129:C129"/>
    <mergeCell ref="A130:C130"/>
    <mergeCell ref="A133:C133"/>
    <mergeCell ref="A134:C134"/>
    <mergeCell ref="A98:C98"/>
    <mergeCell ref="A97:C97"/>
    <mergeCell ref="A87:C87"/>
    <mergeCell ref="A88:C88"/>
    <mergeCell ref="A94:C94"/>
    <mergeCell ref="A96:C96"/>
    <mergeCell ref="A135:C135"/>
    <mergeCell ref="A114:C114"/>
    <mergeCell ref="A95:C95"/>
    <mergeCell ref="A132:C132"/>
    <mergeCell ref="A255:C255"/>
    <mergeCell ref="A254:C254"/>
    <mergeCell ref="A264:C264"/>
    <mergeCell ref="A263:C263"/>
    <mergeCell ref="A260:C260"/>
    <mergeCell ref="A257:C257"/>
    <mergeCell ref="A259:B259"/>
    <mergeCell ref="A258:C258"/>
    <mergeCell ref="A256:C256"/>
    <mergeCell ref="A79:C79"/>
    <mergeCell ref="A80:C80"/>
    <mergeCell ref="A117:C117"/>
    <mergeCell ref="A118:C118"/>
    <mergeCell ref="A99:B99"/>
    <mergeCell ref="A100:C100"/>
    <mergeCell ref="A120:C120"/>
    <mergeCell ref="A119:C119"/>
    <mergeCell ref="A146:C146"/>
    <mergeCell ref="A147:B147"/>
    <mergeCell ref="A162:C162"/>
    <mergeCell ref="A136:C136"/>
    <mergeCell ref="A177:C177"/>
    <mergeCell ref="A176:C176"/>
    <mergeCell ref="A144:C144"/>
    <mergeCell ref="A143:C143"/>
    <mergeCell ref="A239:C239"/>
    <mergeCell ref="A242:C242"/>
    <mergeCell ref="A238:C238"/>
    <mergeCell ref="A243:B243"/>
    <mergeCell ref="A248:C248"/>
    <mergeCell ref="A231:C231"/>
    <mergeCell ref="A214:C214"/>
    <mergeCell ref="A230:C230"/>
    <mergeCell ref="A229:C229"/>
    <mergeCell ref="A223:C223"/>
    <mergeCell ref="A222:C222"/>
    <mergeCell ref="A225:C225"/>
    <mergeCell ref="A232:C232"/>
    <mergeCell ref="A287:C287"/>
    <mergeCell ref="A286:C286"/>
    <mergeCell ref="A272:C272"/>
    <mergeCell ref="A271:C271"/>
    <mergeCell ref="A288:C288"/>
    <mergeCell ref="A274:C274"/>
    <mergeCell ref="A273:C273"/>
    <mergeCell ref="A277:C277"/>
    <mergeCell ref="A278:C278"/>
    <mergeCell ref="A305:C305"/>
    <mergeCell ref="A306:C306"/>
    <mergeCell ref="A308:C308"/>
    <mergeCell ref="A307:B307"/>
    <mergeCell ref="A294:C294"/>
    <mergeCell ref="A296:C296"/>
    <mergeCell ref="A303:C303"/>
    <mergeCell ref="A302:C302"/>
    <mergeCell ref="A295:C295"/>
    <mergeCell ref="A309:C309"/>
    <mergeCell ref="A304:C304"/>
    <mergeCell ref="A247:C247"/>
    <mergeCell ref="A246:C246"/>
    <mergeCell ref="A270:C270"/>
    <mergeCell ref="A262:C262"/>
    <mergeCell ref="A261:C261"/>
    <mergeCell ref="A245:C245"/>
    <mergeCell ref="A241:C241"/>
    <mergeCell ref="A240:C240"/>
    <mergeCell ref="A244:C244"/>
    <mergeCell ref="A276:C276"/>
    <mergeCell ref="A275:B275"/>
    <mergeCell ref="A280:C280"/>
    <mergeCell ref="A279:C279"/>
    <mergeCell ref="A293:C293"/>
    <mergeCell ref="A292:C292"/>
    <mergeCell ref="A290:C290"/>
    <mergeCell ref="A291:B291"/>
    <mergeCell ref="A289:C289"/>
    <mergeCell ref="A310:C310"/>
    <mergeCell ref="A320:C320"/>
    <mergeCell ref="A318:C318"/>
    <mergeCell ref="A312:C312"/>
    <mergeCell ref="A311:C311"/>
    <mergeCell ref="A319:C319"/>
    <mergeCell ref="A20:C20"/>
    <mergeCell ref="A16:C16"/>
    <mergeCell ref="A17:C17"/>
    <mergeCell ref="A18:C18"/>
    <mergeCell ref="A19:B19"/>
    <mergeCell ref="A24:C24"/>
    <mergeCell ref="A30:C30"/>
    <mergeCell ref="A33:C33"/>
    <mergeCell ref="A34:C34"/>
    <mergeCell ref="A22:C22"/>
    <mergeCell ref="A23:C23"/>
    <mergeCell ref="A40:C40"/>
    <mergeCell ref="A37:C37"/>
    <mergeCell ref="A38:C38"/>
    <mergeCell ref="A39:C39"/>
    <mergeCell ref="A36:C36"/>
    <mergeCell ref="A35:B35"/>
    <mergeCell ref="A1:C1"/>
    <mergeCell ref="A2:C2"/>
    <mergeCell ref="A3:B3"/>
    <mergeCell ref="A4:C4"/>
    <mergeCell ref="A8:C8"/>
    <mergeCell ref="A5:C5"/>
    <mergeCell ref="A21:C21"/>
    <mergeCell ref="A184:C184"/>
    <mergeCell ref="A183:C183"/>
    <mergeCell ref="A182:C182"/>
    <mergeCell ref="A181:C181"/>
    <mergeCell ref="A179:B179"/>
    <mergeCell ref="A180:C180"/>
    <mergeCell ref="A165:C165"/>
    <mergeCell ref="A164:C164"/>
    <mergeCell ref="A178:C178"/>
    <mergeCell ref="A175:C175"/>
    <mergeCell ref="A163:B163"/>
    <mergeCell ref="A174:C174"/>
    <mergeCell ref="A167:C167"/>
    <mergeCell ref="A168:C168"/>
    <mergeCell ref="A190:C190"/>
    <mergeCell ref="A166:C166"/>
    <mergeCell ref="A149:C149"/>
    <mergeCell ref="A148:C148"/>
    <mergeCell ref="A152:C152"/>
    <mergeCell ref="A151:C151"/>
    <mergeCell ref="A145:C145"/>
    <mergeCell ref="A142:C142"/>
    <mergeCell ref="A161:C161"/>
    <mergeCell ref="A160:C160"/>
    <mergeCell ref="A158:C158"/>
    <mergeCell ref="A159:C159"/>
    <mergeCell ref="A150:C150"/>
    <mergeCell ref="A210:C210"/>
    <mergeCell ref="A206:C206"/>
    <mergeCell ref="A228:C228"/>
    <mergeCell ref="A191:C191"/>
    <mergeCell ref="A224:C224"/>
    <mergeCell ref="A194:C194"/>
    <mergeCell ref="A211:B211"/>
    <mergeCell ref="A216:C216"/>
    <mergeCell ref="A215:C215"/>
    <mergeCell ref="A227:B227"/>
    <mergeCell ref="A226:C226"/>
    <mergeCell ref="A192:C192"/>
    <mergeCell ref="A193:C193"/>
    <mergeCell ref="A196:C196"/>
    <mergeCell ref="A195:B195"/>
    <mergeCell ref="A207:C207"/>
    <mergeCell ref="A209:C209"/>
    <mergeCell ref="A208:C208"/>
    <mergeCell ref="A197:C197"/>
    <mergeCell ref="A198:C198"/>
    <mergeCell ref="A199:C199"/>
    <mergeCell ref="A200:C200"/>
    <mergeCell ref="A213:C213"/>
    <mergeCell ref="A212:C212"/>
    <mergeCell ref="A68:C68"/>
    <mergeCell ref="A67:B67"/>
    <mergeCell ref="A70:C70"/>
    <mergeCell ref="A69:C69"/>
    <mergeCell ref="A84:C84"/>
    <mergeCell ref="A86:C86"/>
    <mergeCell ref="A85:C85"/>
    <mergeCell ref="A66:C66"/>
    <mergeCell ref="A78:C78"/>
    <mergeCell ref="A81:C81"/>
    <mergeCell ref="A72:C72"/>
    <mergeCell ref="A71:C71"/>
    <mergeCell ref="A46:C46"/>
    <mergeCell ref="A50:C50"/>
    <mergeCell ref="A48:C48"/>
    <mergeCell ref="A49:C49"/>
    <mergeCell ref="A47:C47"/>
    <mergeCell ref="A51:B51"/>
    <mergeCell ref="A56:C56"/>
    <mergeCell ref="A55:C55"/>
    <mergeCell ref="A54:C54"/>
    <mergeCell ref="A53:C53"/>
    <mergeCell ref="A52:C52"/>
    <mergeCell ref="A83:B83"/>
    <mergeCell ref="A82:C82"/>
    <mergeCell ref="A7:C7"/>
    <mergeCell ref="A6:C6"/>
    <mergeCell ref="A15:C15"/>
    <mergeCell ref="A14:C14"/>
    <mergeCell ref="A32:C32"/>
    <mergeCell ref="A31:C31"/>
    <mergeCell ref="A62:C62"/>
    <mergeCell ref="A63:C63"/>
    <mergeCell ref="A64:C64"/>
    <mergeCell ref="A65:C65"/>
  </mergeCells>
  <pageMargins bottom="0.75" footer="0" header="0" left="0.7" right="0.7" top="0.75"/>
  <pageSetup orientation="landscape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519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8.75"/>
    <col customWidth="1" max="2" min="2" style="29" width="36.88"/>
    <col customWidth="1" max="3" min="3" style="29" width="3.25"/>
    <col customWidth="1" max="14" min="4" style="29" width="7.88"/>
    <col customWidth="1" max="24" min="15" style="29" width="7"/>
  </cols>
  <sheetData>
    <row customHeight="1" ht="99.75" r="1" s="29">
      <c r="A1" s="74" t="inlineStr">
        <is>
          <t xml:space="preserve"> </t>
        </is>
      </c>
      <c r="D1" s="88" t="n">
        <v>4</v>
      </c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</row>
    <row customHeight="1" ht="67.5" r="2" s="29">
      <c r="A2" s="90" t="inlineStr">
        <is>
          <t xml:space="preserve">澎湖縣政府獎狀 </t>
        </is>
      </c>
      <c r="D2" s="88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</row>
    <row customHeight="1" ht="27.75" r="3" s="29">
      <c r="A3" s="91">
        <f>'設定'!$B$4</f>
        <v/>
      </c>
      <c r="C3" s="92" t="n"/>
      <c r="D3" s="88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</row>
    <row customHeight="1" ht="19.5" r="4" s="29">
      <c r="A4" s="74" t="n"/>
      <c r="D4" s="88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</row>
    <row customHeight="1" ht="41.25" r="5" s="29">
      <c r="A5" s="93">
        <f>"澎湖縣"&amp;'設定'!$B$2&amp;"年度全縣兒童溜冰比賽"</f>
        <v/>
      </c>
      <c r="D5" s="88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</row>
    <row customHeight="1" ht="19.5" r="6" s="29">
      <c r="A6" s="94" t="n"/>
      <c r="D6" s="88" t="n"/>
      <c r="E6" s="2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</row>
    <row customHeight="1" ht="41.25" r="7" s="29">
      <c r="A7" s="93" t="inlineStr">
        <is>
          <t>優秀選手</t>
        </is>
      </c>
      <c r="D7" s="88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</row>
    <row customHeight="1" ht="19.5" r="8" s="29">
      <c r="A8" s="74" t="n"/>
      <c r="D8" s="88" t="n"/>
      <c r="E8" s="24" t="n"/>
      <c r="F8" s="24" t="n"/>
      <c r="G8" s="24" t="n"/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</row>
    <row customHeight="1" ht="34.5" r="9" s="29">
      <c r="A9" s="95" t="inlineStr">
        <is>
          <t>組別：</t>
        </is>
      </c>
      <c r="B9" s="96">
        <f>'成績單(橫)'!$K$2</f>
        <v/>
      </c>
      <c r="C9" s="96" t="n"/>
      <c r="D9" s="88" t="n"/>
      <c r="E9" s="24" t="n"/>
      <c r="F9" s="24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</row>
    <row customHeight="1" ht="34.5" r="10" s="29">
      <c r="A10" s="95" t="inlineStr">
        <is>
          <t>學校：</t>
        </is>
      </c>
      <c r="B10" s="96">
        <f ref="B10" t="array">INDEX('成績單(橫)'!M:M,D1)</f>
        <v/>
      </c>
      <c r="C10" s="96" t="n"/>
      <c r="D10" s="88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</row>
    <row customHeight="1" ht="34.5" r="11" s="29">
      <c r="A11" s="95" t="inlineStr">
        <is>
          <t>姓名：</t>
        </is>
      </c>
      <c r="B11" s="96">
        <f ref="B11" t="array">INDEX('成績單(橫)'!N:N,D1)</f>
        <v/>
      </c>
      <c r="C11" s="96" t="n"/>
      <c r="D11" s="88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</row>
    <row customHeight="1" ht="34.5" r="12" s="29">
      <c r="A12" s="95" t="inlineStr">
        <is>
          <t>名次：</t>
        </is>
      </c>
      <c r="B12" s="97">
        <f ref="B12" t="array">INDEX('成績單(橫)'!K:K,D1)</f>
        <v/>
      </c>
      <c r="C12" s="96" t="n"/>
      <c r="D12" s="88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</row>
    <row customHeight="1" ht="34.5" r="13" s="29">
      <c r="A13" s="95" t="inlineStr">
        <is>
          <t>成績：</t>
        </is>
      </c>
      <c r="B13" s="100">
        <f ref="B13" t="array">INDEX('成績單(橫)'!O:O,D1)</f>
        <v/>
      </c>
      <c r="C13" s="97" t="n"/>
      <c r="D13" s="88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</row>
    <row customHeight="1" ht="169.5" r="14" s="29">
      <c r="A14" s="98" t="n"/>
      <c r="D14" s="88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</row>
    <row customHeight="1" ht="41.25" r="15" s="29">
      <c r="A15" s="99">
        <f>"中 華 民 國　"&amp;'設定'!$B$2&amp;"　年　"&amp;'設定'!$C$2&amp;"　月　"&amp;'設定'!$D$2&amp;"　日"</f>
        <v/>
      </c>
      <c r="D15" s="88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</row>
    <row customHeight="1" ht="41.25" r="16" s="29">
      <c r="A16" s="99" t="n"/>
      <c r="D16" s="88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</row>
    <row customHeight="1" ht="99.75" r="17" s="29">
      <c r="A17" s="74" t="inlineStr">
        <is>
          <t xml:space="preserve"> </t>
        </is>
      </c>
      <c r="D17" s="88" t="n">
        <v>5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</row>
    <row customHeight="1" ht="67.5" r="18" s="29">
      <c r="A18" s="90" t="inlineStr">
        <is>
          <t xml:space="preserve">澎湖縣政府獎狀 </t>
        </is>
      </c>
      <c r="D18" s="88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</row>
    <row customHeight="1" ht="27.75" r="19" s="29">
      <c r="A19" s="91">
        <f>A3</f>
        <v/>
      </c>
      <c r="C19" s="92" t="n"/>
      <c r="D19" s="88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</row>
    <row customHeight="1" ht="19.5" r="20" s="29">
      <c r="A20" s="74" t="n"/>
      <c r="D20" s="88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</row>
    <row customHeight="1" ht="41.25" r="21" s="29">
      <c r="A21" s="93">
        <f>"澎湖縣"&amp;'設定'!$B$2&amp;"年度全縣兒童溜冰比賽"</f>
        <v/>
      </c>
      <c r="D21" s="88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</row>
    <row customHeight="1" ht="19.5" r="22" s="29">
      <c r="A22" s="94" t="n"/>
      <c r="D22" s="88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</row>
    <row customHeight="1" ht="41.25" r="23" s="29">
      <c r="A23" s="93" t="inlineStr">
        <is>
          <t>優秀選手</t>
        </is>
      </c>
      <c r="D23" s="88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</row>
    <row customHeight="1" ht="19.5" r="24" s="29">
      <c r="A24" s="74" t="n"/>
      <c r="D24" s="88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</row>
    <row customHeight="1" ht="34.5" r="25" s="29">
      <c r="A25" s="95" t="inlineStr">
        <is>
          <t>組別：</t>
        </is>
      </c>
      <c r="B25" s="96">
        <f>'成績單(橫)'!$K$2</f>
        <v/>
      </c>
      <c r="C25" s="96" t="n"/>
      <c r="D25" s="88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</row>
    <row customHeight="1" ht="34.5" r="26" s="29">
      <c r="A26" s="95" t="inlineStr">
        <is>
          <t>學校：</t>
        </is>
      </c>
      <c r="B26" s="96">
        <f ref="B26" t="array">INDEX('成績單(橫)'!M:M,D17)</f>
        <v/>
      </c>
      <c r="C26" s="96" t="n"/>
      <c r="D26" s="88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</row>
    <row customHeight="1" ht="34.5" r="27" s="29">
      <c r="A27" s="95" t="inlineStr">
        <is>
          <t>姓名：</t>
        </is>
      </c>
      <c r="B27" s="96">
        <f ref="B27" t="array">INDEX('成績單(橫)'!N:N,D17)</f>
        <v/>
      </c>
      <c r="C27" s="96" t="n"/>
      <c r="D27" s="88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</row>
    <row customHeight="1" ht="34.5" r="28" s="29">
      <c r="A28" s="95" t="inlineStr">
        <is>
          <t>名次：</t>
        </is>
      </c>
      <c r="B28" s="97">
        <f ref="B28" t="array">INDEX('成績單(橫)'!K:K,D17)</f>
        <v/>
      </c>
      <c r="C28" s="96" t="n"/>
      <c r="D28" s="88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</row>
    <row customHeight="1" ht="34.5" r="29" s="29">
      <c r="A29" s="95" t="inlineStr">
        <is>
          <t>成績：</t>
        </is>
      </c>
      <c r="B29" s="100">
        <f ref="B29" t="array">INDEX('成績單(橫)'!O:O,D17)</f>
        <v/>
      </c>
      <c r="C29" s="97" t="n"/>
      <c r="D29" s="88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</row>
    <row customHeight="1" ht="169.5" r="30" s="29">
      <c r="A30" s="98" t="n"/>
      <c r="D30" s="88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</row>
    <row customHeight="1" ht="41.25" r="31" s="29">
      <c r="A31" s="99">
        <f>A15</f>
        <v/>
      </c>
      <c r="D31" s="88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</row>
    <row customHeight="1" ht="41.25" r="32" s="29">
      <c r="A32" s="99" t="n"/>
      <c r="D32" s="88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</row>
    <row customHeight="1" ht="99.75" r="33" s="29">
      <c r="A33" s="74" t="inlineStr">
        <is>
          <t xml:space="preserve"> </t>
        </is>
      </c>
      <c r="D33" s="88" t="n">
        <v>6</v>
      </c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</row>
    <row customHeight="1" ht="67.5" r="34" s="29">
      <c r="A34" s="90" t="inlineStr">
        <is>
          <t xml:space="preserve">澎湖縣政府獎狀 </t>
        </is>
      </c>
      <c r="D34" s="88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</row>
    <row customHeight="1" ht="27.75" r="35" s="29">
      <c r="A35" s="91">
        <f>A19</f>
        <v/>
      </c>
      <c r="C35" s="92" t="n"/>
      <c r="D35" s="88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</row>
    <row customHeight="1" ht="19.5" r="36" s="29">
      <c r="A36" s="74" t="n"/>
      <c r="D36" s="88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</row>
    <row customHeight="1" ht="41.25" r="37" s="29">
      <c r="A37" s="93">
        <f>"澎湖縣"&amp;'設定'!$B$2&amp;"年度全縣兒童溜冰比賽"</f>
        <v/>
      </c>
      <c r="D37" s="88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</row>
    <row customHeight="1" ht="19.5" r="38" s="29">
      <c r="A38" s="94" t="n"/>
      <c r="D38" s="88" t="n"/>
      <c r="E38" s="24" t="n"/>
      <c r="F38" s="24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</row>
    <row customHeight="1" ht="41.25" r="39" s="29">
      <c r="A39" s="93" t="inlineStr">
        <is>
          <t>優秀選手</t>
        </is>
      </c>
      <c r="D39" s="88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</row>
    <row customHeight="1" ht="19.5" r="40" s="29">
      <c r="A40" s="74" t="n"/>
      <c r="D40" s="88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</row>
    <row customHeight="1" ht="34.5" r="41" s="29">
      <c r="A41" s="95" t="inlineStr">
        <is>
          <t>組別：</t>
        </is>
      </c>
      <c r="B41" s="96">
        <f>'成績單(橫)'!$K$2</f>
        <v/>
      </c>
      <c r="C41" s="96" t="n"/>
      <c r="D41" s="88" t="n"/>
      <c r="E41" s="24" t="n"/>
      <c r="F41" s="24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</row>
    <row customHeight="1" ht="34.5" r="42" s="29">
      <c r="A42" s="95" t="inlineStr">
        <is>
          <t>學校：</t>
        </is>
      </c>
      <c r="B42" s="96">
        <f ref="B42" t="array">INDEX('成績單(橫)'!M:M,D33)</f>
        <v/>
      </c>
      <c r="C42" s="96" t="n"/>
      <c r="D42" s="88" t="n"/>
      <c r="E42" s="24" t="n"/>
      <c r="F42" s="24" t="n"/>
      <c r="G42" s="24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</row>
    <row customHeight="1" ht="34.5" r="43" s="29">
      <c r="A43" s="95" t="inlineStr">
        <is>
          <t>姓名：</t>
        </is>
      </c>
      <c r="B43" s="96">
        <f ref="B43" t="array">INDEX('成績單(橫)'!N:N,D33)</f>
        <v/>
      </c>
      <c r="C43" s="96" t="n"/>
      <c r="D43" s="88" t="n"/>
      <c r="E43" s="24" t="n"/>
      <c r="F43" s="24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</row>
    <row customHeight="1" ht="34.5" r="44" s="29">
      <c r="A44" s="95" t="inlineStr">
        <is>
          <t>名次：</t>
        </is>
      </c>
      <c r="B44" s="97">
        <f ref="B44" t="array">INDEX('成績單(橫)'!K:K,D33)</f>
        <v/>
      </c>
      <c r="C44" s="96" t="n"/>
      <c r="D44" s="88" t="n"/>
      <c r="E44" s="24" t="n"/>
      <c r="F44" s="24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</row>
    <row customHeight="1" ht="34.5" r="45" s="29">
      <c r="A45" s="95" t="inlineStr">
        <is>
          <t>成績：</t>
        </is>
      </c>
      <c r="B45" s="100">
        <f ref="B45" t="array">INDEX('成績單(橫)'!O:O,D33)</f>
        <v/>
      </c>
      <c r="C45" s="97" t="n"/>
      <c r="D45" s="88" t="n"/>
      <c r="E45" s="24" t="n"/>
      <c r="F45" s="24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</row>
    <row customHeight="1" ht="169.5" r="46" s="29">
      <c r="A46" s="98" t="n"/>
      <c r="D46" s="88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</row>
    <row customHeight="1" ht="41.25" r="47" s="29">
      <c r="A47" s="99">
        <f>A31</f>
        <v/>
      </c>
      <c r="D47" s="88" t="n"/>
      <c r="E47" s="24" t="n"/>
      <c r="F47" s="24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</row>
    <row customHeight="1" ht="41.25" r="48" s="29">
      <c r="A48" s="99" t="n"/>
      <c r="D48" s="88" t="n"/>
      <c r="E48" s="24" t="n"/>
      <c r="F48" s="24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</row>
    <row customHeight="1" ht="99.75" r="49" s="29">
      <c r="A49" s="74" t="inlineStr">
        <is>
          <t xml:space="preserve"> </t>
        </is>
      </c>
      <c r="D49" s="88" t="n">
        <v>7</v>
      </c>
      <c r="E49" s="24" t="n"/>
      <c r="F49" s="24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</row>
    <row customHeight="1" ht="67.5" r="50" s="29">
      <c r="A50" s="90" t="inlineStr">
        <is>
          <t xml:space="preserve">澎湖縣政府獎狀 </t>
        </is>
      </c>
      <c r="D50" s="88" t="n"/>
      <c r="E50" s="24" t="n"/>
      <c r="F50" s="24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</row>
    <row customHeight="1" ht="27.75" r="51" s="29">
      <c r="A51" s="91">
        <f>A35</f>
        <v/>
      </c>
      <c r="C51" s="92" t="n"/>
      <c r="D51" s="88" t="n"/>
      <c r="E51" s="24" t="n"/>
      <c r="F51" s="24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</row>
    <row customHeight="1" ht="19.5" r="52" s="29">
      <c r="A52" s="74" t="n"/>
      <c r="D52" s="88" t="n"/>
      <c r="E52" s="24" t="n"/>
      <c r="F52" s="24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</row>
    <row customHeight="1" ht="41.25" r="53" s="29">
      <c r="A53" s="93">
        <f>"澎湖縣"&amp;'設定'!$B$2&amp;"年度全縣兒童溜冰比賽"</f>
        <v/>
      </c>
      <c r="D53" s="88" t="n"/>
      <c r="E53" s="24" t="n"/>
      <c r="F53" s="24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</row>
    <row customHeight="1" ht="19.5" r="54" s="29">
      <c r="A54" s="94" t="n"/>
      <c r="D54" s="88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</row>
    <row customHeight="1" ht="41.25" r="55" s="29">
      <c r="A55" s="93" t="inlineStr">
        <is>
          <t>優秀選手</t>
        </is>
      </c>
      <c r="D55" s="88" t="n"/>
      <c r="E55" s="24" t="n"/>
      <c r="F55" s="24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</row>
    <row customHeight="1" ht="19.5" r="56" s="29">
      <c r="A56" s="74" t="n"/>
      <c r="D56" s="88" t="n"/>
      <c r="E56" s="24" t="n"/>
      <c r="F56" s="24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</row>
    <row customHeight="1" ht="34.5" r="57" s="29">
      <c r="A57" s="95" t="inlineStr">
        <is>
          <t>組別：</t>
        </is>
      </c>
      <c r="B57" s="96">
        <f>'成績單(橫)'!$K$2</f>
        <v/>
      </c>
      <c r="C57" s="96" t="n"/>
      <c r="D57" s="88" t="n"/>
      <c r="E57" s="24" t="n"/>
      <c r="F57" s="24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</row>
    <row customHeight="1" ht="34.5" r="58" s="29">
      <c r="A58" s="95" t="inlineStr">
        <is>
          <t>學校：</t>
        </is>
      </c>
      <c r="B58" s="96">
        <f ref="B58" t="array">INDEX('成績單(橫)'!M:M,D49)</f>
        <v/>
      </c>
      <c r="C58" s="96" t="n"/>
      <c r="D58" s="88" t="n"/>
      <c r="E58" s="24" t="n"/>
      <c r="F58" s="24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</row>
    <row customHeight="1" ht="34.5" r="59" s="29">
      <c r="A59" s="95" t="inlineStr">
        <is>
          <t>姓名：</t>
        </is>
      </c>
      <c r="B59" s="96">
        <f ref="B59" t="array">INDEX('成績單(橫)'!N:N,D49)</f>
        <v/>
      </c>
      <c r="C59" s="96" t="n"/>
      <c r="D59" s="88" t="n"/>
      <c r="E59" s="24" t="n"/>
      <c r="F59" s="24" t="n"/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</row>
    <row customHeight="1" ht="34.5" r="60" s="29">
      <c r="A60" s="95" t="inlineStr">
        <is>
          <t>名次：</t>
        </is>
      </c>
      <c r="B60" s="97">
        <f ref="B60" t="array">INDEX('成績單(橫)'!K:K,D49)</f>
        <v/>
      </c>
      <c r="C60" s="96" t="n"/>
      <c r="D60" s="88" t="n"/>
      <c r="E60" s="24" t="n"/>
      <c r="F60" s="24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</row>
    <row customHeight="1" ht="34.5" r="61" s="29">
      <c r="A61" s="95" t="inlineStr">
        <is>
          <t>成績：</t>
        </is>
      </c>
      <c r="B61" s="100">
        <f ref="B61" t="array">INDEX('成績單(橫)'!O:O,D49)</f>
        <v/>
      </c>
      <c r="C61" s="97" t="n"/>
      <c r="D61" s="88" t="n"/>
      <c r="E61" s="24" t="n"/>
      <c r="F61" s="24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</row>
    <row customHeight="1" ht="169.5" r="62" s="29">
      <c r="A62" s="98" t="n"/>
      <c r="D62" s="88" t="n"/>
      <c r="E62" s="24" t="n"/>
      <c r="F62" s="24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</row>
    <row customHeight="1" ht="41.25" r="63" s="29">
      <c r="A63" s="99">
        <f>A47</f>
        <v/>
      </c>
      <c r="D63" s="88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</row>
    <row customHeight="1" ht="41.25" r="64" s="29">
      <c r="A64" s="99" t="n"/>
      <c r="D64" s="88" t="n"/>
      <c r="E64" s="24" t="n"/>
      <c r="F64" s="24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</row>
    <row customHeight="1" ht="99.75" r="65" s="29">
      <c r="A65" s="74" t="inlineStr">
        <is>
          <t xml:space="preserve"> </t>
        </is>
      </c>
      <c r="D65" s="88" t="n">
        <v>8</v>
      </c>
      <c r="E65" s="24" t="n"/>
      <c r="F65" s="24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</row>
    <row customHeight="1" ht="67.5" r="66" s="29">
      <c r="A66" s="90" t="inlineStr">
        <is>
          <t xml:space="preserve">澎湖縣政府獎狀 </t>
        </is>
      </c>
      <c r="D66" s="88" t="n"/>
      <c r="E66" s="24" t="n"/>
      <c r="F66" s="24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</row>
    <row customHeight="1" ht="27.75" r="67" s="29">
      <c r="A67" s="91">
        <f>A51</f>
        <v/>
      </c>
      <c r="C67" s="92" t="n"/>
      <c r="D67" s="88" t="n"/>
      <c r="E67" s="24" t="n"/>
      <c r="F67" s="24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</row>
    <row customHeight="1" ht="19.5" r="68" s="29">
      <c r="A68" s="74" t="n"/>
      <c r="D68" s="88" t="n"/>
      <c r="E68" s="24" t="n"/>
      <c r="F68" s="24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</row>
    <row customHeight="1" ht="41.25" r="69" s="29">
      <c r="A69" s="93">
        <f>"澎湖縣"&amp;'設定'!$B$2&amp;"年度全縣兒童溜冰比賽"</f>
        <v/>
      </c>
      <c r="D69" s="88" t="n"/>
      <c r="E69" s="24" t="n"/>
      <c r="F69" s="24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</row>
    <row customHeight="1" ht="19.5" r="70" s="29">
      <c r="A70" s="94" t="n"/>
      <c r="D70" s="88" t="n"/>
      <c r="E70" s="24" t="n"/>
      <c r="F70" s="24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</row>
    <row customHeight="1" ht="41.25" r="71" s="29">
      <c r="A71" s="93" t="inlineStr">
        <is>
          <t>優秀選手</t>
        </is>
      </c>
      <c r="D71" s="88" t="n"/>
      <c r="E71" s="24" t="n"/>
      <c r="F71" s="24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</row>
    <row customHeight="1" ht="19.5" r="72" s="29">
      <c r="A72" s="74" t="n"/>
      <c r="D72" s="88" t="n"/>
      <c r="E72" s="24" t="n"/>
      <c r="F72" s="24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</row>
    <row customHeight="1" ht="34.5" r="73" s="29">
      <c r="A73" s="95" t="inlineStr">
        <is>
          <t>組別：</t>
        </is>
      </c>
      <c r="B73" s="96">
        <f>'成績單(橫)'!$K$2</f>
        <v/>
      </c>
      <c r="C73" s="96" t="n"/>
      <c r="D73" s="88" t="n"/>
      <c r="E73" s="24" t="n"/>
      <c r="F73" s="24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</row>
    <row customHeight="1" ht="34.5" r="74" s="29">
      <c r="A74" s="95" t="inlineStr">
        <is>
          <t>學校：</t>
        </is>
      </c>
      <c r="B74" s="96">
        <f ref="B74" t="array">INDEX('成績單(橫)'!M:M,D65)</f>
        <v/>
      </c>
      <c r="C74" s="96" t="n"/>
      <c r="D74" s="88" t="n"/>
      <c r="E74" s="24" t="n"/>
      <c r="F74" s="24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</row>
    <row customHeight="1" ht="34.5" r="75" s="29">
      <c r="A75" s="95" t="inlineStr">
        <is>
          <t>姓名：</t>
        </is>
      </c>
      <c r="B75" s="96">
        <f ref="B75" t="array">INDEX('成績單(橫)'!N:N,D65)</f>
        <v/>
      </c>
      <c r="C75" s="96" t="n"/>
      <c r="D75" s="88" t="n"/>
      <c r="E75" s="24" t="n"/>
      <c r="F75" s="24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</row>
    <row customHeight="1" ht="34.5" r="76" s="29">
      <c r="A76" s="95" t="inlineStr">
        <is>
          <t>名次：</t>
        </is>
      </c>
      <c r="B76" s="97">
        <f ref="B76" t="array">INDEX('成績單(橫)'!K:K,D65)</f>
        <v/>
      </c>
      <c r="C76" s="96" t="n"/>
      <c r="D76" s="88" t="n"/>
      <c r="E76" s="24" t="n"/>
      <c r="F76" s="24" t="n"/>
      <c r="G76" s="24" t="n"/>
      <c r="H76" s="24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</row>
    <row customHeight="1" ht="34.5" r="77" s="29">
      <c r="A77" s="95" t="inlineStr">
        <is>
          <t>成績：</t>
        </is>
      </c>
      <c r="B77" s="100">
        <f ref="B77" t="array">INDEX('成績單(橫)'!O:O,D65)</f>
        <v/>
      </c>
      <c r="C77" s="97" t="n"/>
      <c r="D77" s="88" t="n"/>
      <c r="E77" s="24" t="n"/>
      <c r="F77" s="24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</row>
    <row customHeight="1" ht="169.5" r="78" s="29">
      <c r="A78" s="98" t="n"/>
      <c r="D78" s="88" t="n"/>
      <c r="E78" s="24" t="n"/>
      <c r="F78" s="24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</row>
    <row customHeight="1" ht="41.25" r="79" s="29">
      <c r="A79" s="99">
        <f>A63</f>
        <v/>
      </c>
      <c r="D79" s="88" t="n"/>
      <c r="E79" s="24" t="n"/>
      <c r="F79" s="24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</row>
    <row customHeight="1" ht="41.25" r="80" s="29">
      <c r="A80" s="99" t="n"/>
      <c r="D80" s="88" t="n"/>
      <c r="E80" s="24" t="n"/>
      <c r="F80" s="24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</row>
    <row customHeight="1" ht="99.75" r="81" s="29">
      <c r="A81" s="74" t="inlineStr">
        <is>
          <t xml:space="preserve"> </t>
        </is>
      </c>
      <c r="D81" s="88" t="n">
        <v>9</v>
      </c>
      <c r="E81" s="24" t="n"/>
      <c r="F81" s="24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</row>
    <row customHeight="1" ht="67.5" r="82" s="29">
      <c r="A82" s="90" t="inlineStr">
        <is>
          <t xml:space="preserve">澎湖縣政府獎狀 </t>
        </is>
      </c>
      <c r="D82" s="88" t="n"/>
      <c r="E82" s="24" t="n"/>
      <c r="F82" s="24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</row>
    <row customHeight="1" ht="27.75" r="83" s="29">
      <c r="A83" s="91">
        <f>A67</f>
        <v/>
      </c>
      <c r="C83" s="92" t="n"/>
      <c r="D83" s="88" t="n"/>
      <c r="E83" s="24" t="n"/>
      <c r="F83" s="24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</row>
    <row customHeight="1" ht="19.5" r="84" s="29">
      <c r="A84" s="74" t="n"/>
      <c r="D84" s="88" t="n"/>
      <c r="E84" s="24" t="n"/>
      <c r="F84" s="24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</row>
    <row customHeight="1" ht="41.25" r="85" s="29">
      <c r="A85" s="93">
        <f>"澎湖縣"&amp;'設定'!$B$2&amp;"年度全縣兒童溜冰比賽"</f>
        <v/>
      </c>
      <c r="D85" s="88" t="n"/>
      <c r="E85" s="24" t="n"/>
      <c r="F85" s="24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</row>
    <row customHeight="1" ht="19.5" r="86" s="29">
      <c r="A86" s="94" t="n"/>
      <c r="D86" s="88" t="n"/>
      <c r="E86" s="24" t="n"/>
      <c r="F86" s="24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</row>
    <row customHeight="1" ht="41.25" r="87" s="29">
      <c r="A87" s="93" t="inlineStr">
        <is>
          <t>優秀選手</t>
        </is>
      </c>
      <c r="D87" s="88" t="n"/>
      <c r="E87" s="24" t="n"/>
      <c r="F87" s="24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</row>
    <row customHeight="1" ht="19.5" r="88" s="29">
      <c r="A88" s="74" t="n"/>
      <c r="D88" s="88" t="n"/>
      <c r="E88" s="24" t="n"/>
      <c r="F88" s="24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</row>
    <row customHeight="1" ht="34.5" r="89" s="29">
      <c r="A89" s="95" t="inlineStr">
        <is>
          <t>組別：</t>
        </is>
      </c>
      <c r="B89" s="96">
        <f>'成績單(橫)'!$K$2</f>
        <v/>
      </c>
      <c r="C89" s="96" t="n"/>
      <c r="D89" s="88" t="n"/>
      <c r="E89" s="24" t="n"/>
      <c r="F89" s="24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</row>
    <row customHeight="1" ht="34.5" r="90" s="29">
      <c r="A90" s="95" t="inlineStr">
        <is>
          <t>學校：</t>
        </is>
      </c>
      <c r="B90" s="96">
        <f ref="B90" t="array">INDEX('成績單(橫)'!M:M,D81)</f>
        <v/>
      </c>
      <c r="C90" s="96" t="n"/>
      <c r="D90" s="88" t="n"/>
      <c r="E90" s="24" t="n"/>
      <c r="F90" s="24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</row>
    <row customHeight="1" ht="34.5" r="91" s="29">
      <c r="A91" s="95" t="inlineStr">
        <is>
          <t>姓名：</t>
        </is>
      </c>
      <c r="B91" s="96">
        <f ref="B91" t="array">INDEX('成績單(橫)'!N:N,D81)</f>
        <v/>
      </c>
      <c r="C91" s="96" t="n"/>
      <c r="D91" s="88" t="n"/>
      <c r="E91" s="2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</row>
    <row customHeight="1" ht="34.5" r="92" s="29">
      <c r="A92" s="95" t="inlineStr">
        <is>
          <t>名次：</t>
        </is>
      </c>
      <c r="B92" s="97">
        <f ref="B92" t="array">INDEX('成績單(橫)'!K:K,D81)</f>
        <v/>
      </c>
      <c r="C92" s="96" t="n"/>
      <c r="D92" s="88" t="n"/>
      <c r="E92" s="2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</row>
    <row customHeight="1" ht="34.5" r="93" s="29">
      <c r="A93" s="95" t="inlineStr">
        <is>
          <t>成績：</t>
        </is>
      </c>
      <c r="B93" s="100">
        <f ref="B93" t="array">INDEX('成績單(橫)'!O:O,D81)</f>
        <v/>
      </c>
      <c r="C93" s="97" t="n"/>
      <c r="D93" s="88" t="n"/>
      <c r="E93" s="2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</row>
    <row customHeight="1" ht="169.5" r="94" s="29">
      <c r="A94" s="98" t="n"/>
      <c r="D94" s="88" t="n"/>
      <c r="E94" s="2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</row>
    <row customHeight="1" ht="41.25" r="95" s="29">
      <c r="A95" s="99">
        <f>A79</f>
        <v/>
      </c>
      <c r="D95" s="88" t="n"/>
      <c r="E95" s="2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</row>
    <row customHeight="1" ht="41.25" r="96" s="29">
      <c r="A96" s="99" t="n"/>
      <c r="D96" s="88" t="n"/>
      <c r="E96" s="24" t="n"/>
      <c r="F96" s="24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</row>
    <row customHeight="1" ht="99.75" r="97" s="29">
      <c r="A97" s="74" t="inlineStr">
        <is>
          <t xml:space="preserve"> </t>
        </is>
      </c>
      <c r="D97" s="88" t="n">
        <v>10</v>
      </c>
      <c r="E97" s="2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</row>
    <row customHeight="1" ht="67.5" r="98" s="29">
      <c r="A98" s="90" t="inlineStr">
        <is>
          <t xml:space="preserve">澎湖縣政府獎狀 </t>
        </is>
      </c>
      <c r="D98" s="88" t="n"/>
      <c r="E98" s="24" t="n"/>
      <c r="F98" s="24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</row>
    <row customHeight="1" ht="27.75" r="99" s="29">
      <c r="A99" s="91">
        <f>A83</f>
        <v/>
      </c>
      <c r="C99" s="92" t="n"/>
      <c r="D99" s="88" t="n"/>
      <c r="E99" s="24" t="n"/>
      <c r="F99" s="24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</row>
    <row customHeight="1" ht="19.5" r="100" s="29">
      <c r="A100" s="74" t="n"/>
      <c r="D100" s="88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</row>
    <row customHeight="1" ht="41.25" r="101" s="29">
      <c r="A101" s="93">
        <f>"澎湖縣"&amp;'設定'!$B$2&amp;"年度全縣兒童溜冰比賽"</f>
        <v/>
      </c>
      <c r="D101" s="88" t="n"/>
      <c r="E101" s="24" t="n"/>
      <c r="F101" s="24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</row>
    <row customHeight="1" ht="19.5" r="102" s="29">
      <c r="A102" s="94" t="n"/>
      <c r="D102" s="88" t="n"/>
      <c r="E102" s="24" t="n"/>
      <c r="F102" s="24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</row>
    <row customHeight="1" ht="41.25" r="103" s="29">
      <c r="A103" s="93" t="inlineStr">
        <is>
          <t>優秀選手</t>
        </is>
      </c>
      <c r="D103" s="88" t="n"/>
      <c r="E103" s="24" t="n"/>
      <c r="F103" s="24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</row>
    <row customHeight="1" ht="19.5" r="104" s="29">
      <c r="A104" s="74" t="n"/>
      <c r="D104" s="88" t="n"/>
      <c r="E104" s="24" t="n"/>
      <c r="F104" s="24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</row>
    <row customHeight="1" ht="34.5" r="105" s="29">
      <c r="A105" s="95" t="inlineStr">
        <is>
          <t>組別：</t>
        </is>
      </c>
      <c r="B105" s="96">
        <f>'成績單(橫)'!$K$2</f>
        <v/>
      </c>
      <c r="C105" s="96" t="n"/>
      <c r="D105" s="88" t="n"/>
      <c r="E105" s="24" t="n"/>
      <c r="F105" s="24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</row>
    <row customHeight="1" ht="34.5" r="106" s="29">
      <c r="A106" s="95" t="inlineStr">
        <is>
          <t>學校：</t>
        </is>
      </c>
      <c r="B106" s="96">
        <f ref="B106" t="array">INDEX('成績單(橫)'!M:M,D97)</f>
        <v/>
      </c>
      <c r="C106" s="96" t="n"/>
      <c r="D106" s="88" t="n"/>
      <c r="E106" s="24" t="n"/>
      <c r="F106" s="24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</row>
    <row customHeight="1" ht="34.5" r="107" s="29">
      <c r="A107" s="95" t="inlineStr">
        <is>
          <t>姓名：</t>
        </is>
      </c>
      <c r="B107" s="96">
        <f ref="B107" t="array">INDEX('成績單(橫)'!N:N,D97)</f>
        <v/>
      </c>
      <c r="C107" s="96" t="n"/>
      <c r="D107" s="88" t="n"/>
      <c r="E107" s="24" t="n"/>
      <c r="F107" s="24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</row>
    <row customHeight="1" ht="34.5" r="108" s="29">
      <c r="A108" s="95" t="inlineStr">
        <is>
          <t>名次：</t>
        </is>
      </c>
      <c r="B108" s="97">
        <f ref="B108" t="array">INDEX('成績單(橫)'!K:K,D97)</f>
        <v/>
      </c>
      <c r="C108" s="96" t="n"/>
      <c r="D108" s="88" t="n"/>
      <c r="E108" s="2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</row>
    <row customHeight="1" ht="34.5" r="109" s="29">
      <c r="A109" s="95" t="inlineStr">
        <is>
          <t>成績：</t>
        </is>
      </c>
      <c r="B109" s="100">
        <f ref="B109" t="array">INDEX('成績單(橫)'!O:O,D97)</f>
        <v/>
      </c>
      <c r="C109" s="97" t="n"/>
      <c r="D109" s="88" t="n"/>
      <c r="E109" s="24" t="n"/>
      <c r="F109" s="24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</row>
    <row customHeight="1" ht="169.5" r="110" s="29">
      <c r="A110" s="98" t="n"/>
      <c r="D110" s="88" t="n"/>
      <c r="E110" s="24" t="n"/>
      <c r="F110" s="24" t="n"/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</row>
    <row customHeight="1" ht="41.25" r="111" s="29">
      <c r="A111" s="99">
        <f>A95</f>
        <v/>
      </c>
      <c r="D111" s="88" t="n"/>
      <c r="E111" s="2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</row>
    <row customHeight="1" ht="41.25" r="112" s="29">
      <c r="A112" s="99" t="n"/>
      <c r="D112" s="88" t="n"/>
      <c r="E112" s="24" t="n"/>
      <c r="F112" s="24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</row>
    <row customHeight="1" ht="99.75" r="113" s="29">
      <c r="A113" s="74" t="inlineStr">
        <is>
          <t xml:space="preserve"> </t>
        </is>
      </c>
      <c r="D113" s="88" t="n">
        <v>11</v>
      </c>
      <c r="E113" s="24" t="n"/>
      <c r="F113" s="24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</row>
    <row customHeight="1" ht="67.5" r="114" s="29">
      <c r="A114" s="90" t="inlineStr">
        <is>
          <t xml:space="preserve">澎湖縣政府獎狀 </t>
        </is>
      </c>
      <c r="D114" s="88" t="n"/>
      <c r="E114" s="24" t="n"/>
      <c r="F114" s="24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</row>
    <row customHeight="1" ht="27.75" r="115" s="29">
      <c r="A115" s="91">
        <f>A99</f>
        <v/>
      </c>
      <c r="C115" s="92" t="n"/>
      <c r="D115" s="88" t="n"/>
      <c r="E115" s="2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</row>
    <row customHeight="1" ht="19.5" r="116" s="29">
      <c r="A116" s="74" t="n"/>
      <c r="D116" s="88" t="n"/>
      <c r="E116" s="24" t="n"/>
      <c r="F116" s="24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</row>
    <row customHeight="1" ht="41.25" r="117" s="29">
      <c r="A117" s="93">
        <f>"澎湖縣"&amp;'設定'!$B$2&amp;"年度全縣兒童溜冰比賽"</f>
        <v/>
      </c>
      <c r="D117" s="88" t="n"/>
      <c r="E117" s="24" t="n"/>
      <c r="F117" s="24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</row>
    <row customHeight="1" ht="19.5" r="118" s="29">
      <c r="A118" s="94" t="n"/>
      <c r="D118" s="88" t="n"/>
      <c r="E118" s="2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</row>
    <row customHeight="1" ht="41.25" r="119" s="29">
      <c r="A119" s="93" t="inlineStr">
        <is>
          <t>優秀選手</t>
        </is>
      </c>
      <c r="D119" s="88" t="n"/>
      <c r="E119" s="24" t="n"/>
      <c r="F119" s="24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</row>
    <row customHeight="1" ht="19.5" r="120" s="29">
      <c r="A120" s="74" t="n"/>
      <c r="D120" s="88" t="n"/>
      <c r="E120" s="24" t="n"/>
      <c r="F120" s="24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</row>
    <row customHeight="1" ht="34.5" r="121" s="29">
      <c r="A121" s="95" t="inlineStr">
        <is>
          <t>組別：</t>
        </is>
      </c>
      <c r="B121" s="96">
        <f>'成績單(橫)'!$K$2</f>
        <v/>
      </c>
      <c r="C121" s="96" t="n"/>
      <c r="D121" s="88" t="n"/>
      <c r="E121" s="2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</row>
    <row customHeight="1" ht="34.5" r="122" s="29">
      <c r="A122" s="95" t="inlineStr">
        <is>
          <t>學校：</t>
        </is>
      </c>
      <c r="B122" s="96">
        <f ref="B122" t="array">INDEX('成績單(橫)'!M:M,D113)</f>
        <v/>
      </c>
      <c r="C122" s="96" t="n"/>
      <c r="D122" s="88" t="n"/>
      <c r="E122" s="24" t="n"/>
      <c r="F122" s="24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</row>
    <row customHeight="1" ht="34.5" r="123" s="29">
      <c r="A123" s="95" t="inlineStr">
        <is>
          <t>姓名：</t>
        </is>
      </c>
      <c r="B123" s="96">
        <f ref="B123" t="array">INDEX('成績單(橫)'!N:N,D113)</f>
        <v/>
      </c>
      <c r="C123" s="96" t="n"/>
      <c r="D123" s="88" t="n"/>
      <c r="E123" s="24" t="n"/>
      <c r="F123" s="24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</row>
    <row customHeight="1" ht="34.5" r="124" s="29">
      <c r="A124" s="95" t="inlineStr">
        <is>
          <t>名次：</t>
        </is>
      </c>
      <c r="B124" s="97">
        <f ref="B124" t="array">INDEX('成績單(橫)'!K:K,D113)</f>
        <v/>
      </c>
      <c r="C124" s="96" t="n"/>
      <c r="D124" s="88" t="n"/>
      <c r="E124" s="2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</row>
    <row customHeight="1" ht="34.5" r="125" s="29">
      <c r="A125" s="95" t="inlineStr">
        <is>
          <t>成績：</t>
        </is>
      </c>
      <c r="B125" s="100">
        <f ref="B125" t="array">INDEX('成績單(橫)'!O:O,D113)</f>
        <v/>
      </c>
      <c r="C125" s="97" t="n"/>
      <c r="D125" s="88" t="n"/>
      <c r="E125" s="24" t="n"/>
      <c r="F125" s="24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</row>
    <row customHeight="1" ht="169.5" r="126" s="29">
      <c r="A126" s="98" t="n"/>
      <c r="D126" s="88" t="n"/>
      <c r="E126" s="24" t="n"/>
      <c r="F126" s="24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</row>
    <row customHeight="1" ht="41.25" r="127" s="29">
      <c r="A127" s="99">
        <f>A111</f>
        <v/>
      </c>
      <c r="D127" s="88" t="n"/>
      <c r="E127" s="2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</row>
    <row customHeight="1" ht="41.25" r="128" s="29">
      <c r="A128" s="99" t="n"/>
      <c r="D128" s="88" t="n"/>
      <c r="E128" s="24" t="n"/>
      <c r="F128" s="24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</row>
    <row customHeight="1" ht="99.75" r="129" s="29">
      <c r="A129" s="74" t="inlineStr">
        <is>
          <t xml:space="preserve"> </t>
        </is>
      </c>
      <c r="D129" s="88" t="n">
        <v>12</v>
      </c>
      <c r="E129" s="24" t="n"/>
      <c r="F129" s="24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</row>
    <row customHeight="1" ht="67.5" r="130" s="29">
      <c r="A130" s="90" t="inlineStr">
        <is>
          <t xml:space="preserve">澎湖縣政府獎狀 </t>
        </is>
      </c>
      <c r="D130" s="88" t="n"/>
      <c r="E130" s="2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</row>
    <row customHeight="1" ht="27.75" r="131" s="29">
      <c r="A131" s="91">
        <f>A115</f>
        <v/>
      </c>
      <c r="C131" s="92" t="n"/>
      <c r="D131" s="88" t="n"/>
      <c r="E131" s="24" t="n"/>
      <c r="F131" s="24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</row>
    <row customHeight="1" ht="19.5" r="132" s="29">
      <c r="A132" s="74" t="n"/>
      <c r="D132" s="88" t="n"/>
      <c r="E132" s="24" t="n"/>
      <c r="F132" s="24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</row>
    <row customHeight="1" ht="41.25" r="133" s="29">
      <c r="A133" s="93">
        <f>"澎湖縣"&amp;'設定'!$B$2&amp;"年度全縣兒童溜冰比賽"</f>
        <v/>
      </c>
      <c r="D133" s="88" t="n"/>
      <c r="E133" s="2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</row>
    <row customHeight="1" ht="19.5" r="134" s="29">
      <c r="A134" s="94" t="n"/>
      <c r="D134" s="88" t="n"/>
      <c r="E134" s="24" t="n"/>
      <c r="F134" s="24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</row>
    <row customHeight="1" ht="41.25" r="135" s="29">
      <c r="A135" s="93" t="inlineStr">
        <is>
          <t>優秀選手</t>
        </is>
      </c>
      <c r="D135" s="88" t="n"/>
      <c r="E135" s="24" t="n"/>
      <c r="F135" s="24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</row>
    <row customHeight="1" ht="19.5" r="136" s="29">
      <c r="A136" s="74" t="n"/>
      <c r="D136" s="88" t="n"/>
      <c r="E136" s="24" t="n"/>
      <c r="F136" s="24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</row>
    <row customHeight="1" ht="34.5" r="137" s="29">
      <c r="A137" s="95" t="inlineStr">
        <is>
          <t>組別：</t>
        </is>
      </c>
      <c r="B137" s="96">
        <f>'成績單(橫)'!$K$2</f>
        <v/>
      </c>
      <c r="C137" s="96" t="n"/>
      <c r="D137" s="88" t="n"/>
      <c r="E137" s="24" t="n"/>
      <c r="F137" s="24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</row>
    <row customHeight="1" ht="34.5" r="138" s="29">
      <c r="A138" s="95" t="inlineStr">
        <is>
          <t>學校：</t>
        </is>
      </c>
      <c r="B138" s="96">
        <f ref="B138" t="array">INDEX('成績單(橫)'!M:M,D129)</f>
        <v/>
      </c>
      <c r="C138" s="96" t="n"/>
      <c r="D138" s="88" t="n"/>
      <c r="E138" s="24" t="n"/>
      <c r="F138" s="24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</row>
    <row customHeight="1" ht="34.5" r="139" s="29">
      <c r="A139" s="95" t="inlineStr">
        <is>
          <t>姓名：</t>
        </is>
      </c>
      <c r="B139" s="96">
        <f ref="B139" t="array">INDEX('成績單(橫)'!N:N,D129)</f>
        <v/>
      </c>
      <c r="C139" s="96" t="n"/>
      <c r="D139" s="88" t="n"/>
      <c r="E139" s="2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</row>
    <row customHeight="1" ht="34.5" r="140" s="29">
      <c r="A140" s="95" t="inlineStr">
        <is>
          <t>名次：</t>
        </is>
      </c>
      <c r="B140" s="97">
        <f ref="B140" t="array">INDEX('成績單(橫)'!K:K,D129)</f>
        <v/>
      </c>
      <c r="C140" s="96" t="n"/>
      <c r="D140" s="88" t="n"/>
      <c r="E140" s="24" t="n"/>
      <c r="F140" s="24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</row>
    <row customHeight="1" ht="34.5" r="141" s="29">
      <c r="A141" s="95" t="inlineStr">
        <is>
          <t>成績：</t>
        </is>
      </c>
      <c r="B141" s="100">
        <f ref="B141" t="array">INDEX('成績單(橫)'!O:O,D129)</f>
        <v/>
      </c>
      <c r="C141" s="97" t="n"/>
      <c r="D141" s="88" t="n"/>
      <c r="E141" s="24" t="n"/>
      <c r="F141" s="24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</row>
    <row customHeight="1" ht="169.5" r="142" s="29">
      <c r="A142" s="98" t="n"/>
      <c r="D142" s="88" t="n"/>
      <c r="E142" s="2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</row>
    <row customHeight="1" ht="41.25" r="143" s="29">
      <c r="A143" s="99">
        <f>A127</f>
        <v/>
      </c>
      <c r="D143" s="88" t="n"/>
      <c r="E143" s="24" t="n"/>
      <c r="F143" s="24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</row>
    <row customHeight="1" ht="41.25" r="144" s="29">
      <c r="A144" s="99" t="n"/>
      <c r="D144" s="88" t="n"/>
      <c r="E144" s="24" t="n"/>
      <c r="F144" s="24" t="n"/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</row>
    <row customHeight="1" ht="99.75" r="145" s="29">
      <c r="A145" s="74" t="inlineStr">
        <is>
          <t xml:space="preserve"> </t>
        </is>
      </c>
      <c r="D145" s="88" t="n">
        <v>13</v>
      </c>
      <c r="E145" s="24" t="n"/>
      <c r="F145" s="24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</row>
    <row customHeight="1" ht="67.5" r="146" s="29">
      <c r="A146" s="90" t="inlineStr">
        <is>
          <t xml:space="preserve">澎湖縣政府獎狀 </t>
        </is>
      </c>
      <c r="D146" s="88" t="n"/>
      <c r="E146" s="24" t="n"/>
      <c r="F146" s="24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</row>
    <row customHeight="1" ht="27.75" r="147" s="29">
      <c r="A147" s="91">
        <f>A131</f>
        <v/>
      </c>
      <c r="C147" s="92" t="n"/>
      <c r="D147" s="88" t="n"/>
      <c r="E147" s="24" t="n"/>
      <c r="F147" s="24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</row>
    <row customHeight="1" ht="19.5" r="148" s="29">
      <c r="A148" s="74" t="n"/>
      <c r="D148" s="88" t="n"/>
      <c r="E148" s="24" t="n"/>
      <c r="F148" s="24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</row>
    <row customHeight="1" ht="41.25" r="149" s="29">
      <c r="A149" s="93">
        <f>"澎湖縣"&amp;'設定'!$B$2&amp;"年度全縣兒童溜冰比賽"</f>
        <v/>
      </c>
      <c r="D149" s="88" t="n"/>
      <c r="E149" s="24" t="n"/>
      <c r="F149" s="24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</row>
    <row customHeight="1" ht="19.5" r="150" s="29">
      <c r="A150" s="94" t="n"/>
      <c r="D150" s="88" t="n"/>
      <c r="E150" s="24" t="n"/>
      <c r="F150" s="24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</row>
    <row customHeight="1" ht="41.25" r="151" s="29">
      <c r="A151" s="93" t="inlineStr">
        <is>
          <t>優秀選手</t>
        </is>
      </c>
      <c r="D151" s="88" t="n"/>
      <c r="E151" s="24" t="n"/>
      <c r="F151" s="24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</row>
    <row customHeight="1" ht="19.5" r="152" s="29">
      <c r="A152" s="74" t="n"/>
      <c r="D152" s="88" t="n"/>
      <c r="E152" s="24" t="n"/>
      <c r="F152" s="24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</row>
    <row customHeight="1" ht="34.5" r="153" s="29">
      <c r="A153" s="95" t="inlineStr">
        <is>
          <t>組別：</t>
        </is>
      </c>
      <c r="B153" s="96">
        <f>'成績單(橫)'!$K$2</f>
        <v/>
      </c>
      <c r="C153" s="96" t="n"/>
      <c r="D153" s="88" t="n"/>
      <c r="E153" s="24" t="n"/>
      <c r="F153" s="24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</row>
    <row customHeight="1" ht="34.5" r="154" s="29">
      <c r="A154" s="95" t="inlineStr">
        <is>
          <t>學校：</t>
        </is>
      </c>
      <c r="B154" s="96">
        <f ref="B154" t="array">INDEX('成績單(橫)'!M:M,D145)</f>
        <v/>
      </c>
      <c r="C154" s="96" t="n"/>
      <c r="D154" s="88" t="n"/>
      <c r="E154" s="24" t="n"/>
      <c r="F154" s="24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</row>
    <row customHeight="1" ht="34.5" r="155" s="29">
      <c r="A155" s="95" t="inlineStr">
        <is>
          <t>姓名：</t>
        </is>
      </c>
      <c r="B155" s="96">
        <f ref="B155" t="array">INDEX('成績單(橫)'!N:N,D145)</f>
        <v/>
      </c>
      <c r="C155" s="96" t="n"/>
      <c r="D155" s="88" t="n"/>
      <c r="E155" s="24" t="n"/>
      <c r="F155" s="24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</row>
    <row customHeight="1" ht="34.5" r="156" s="29">
      <c r="A156" s="95" t="inlineStr">
        <is>
          <t>名次：</t>
        </is>
      </c>
      <c r="B156" s="97">
        <f ref="B156" t="array">INDEX('成績單(橫)'!K:K,D145)</f>
        <v/>
      </c>
      <c r="C156" s="96" t="n"/>
      <c r="D156" s="88" t="n"/>
      <c r="E156" s="24" t="n"/>
      <c r="F156" s="24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</row>
    <row customHeight="1" ht="34.5" r="157" s="29">
      <c r="A157" s="95" t="inlineStr">
        <is>
          <t>成績：</t>
        </is>
      </c>
      <c r="B157" s="100">
        <f ref="B157" t="array">INDEX('成績單(橫)'!O:O,D145)</f>
        <v/>
      </c>
      <c r="C157" s="97" t="n"/>
      <c r="D157" s="88" t="n"/>
      <c r="E157" s="24" t="n"/>
      <c r="F157" s="24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</row>
    <row customHeight="1" ht="169.5" r="158" s="29">
      <c r="A158" s="98" t="n"/>
      <c r="D158" s="88" t="n"/>
      <c r="E158" s="24" t="n"/>
      <c r="F158" s="24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</row>
    <row customHeight="1" ht="41.25" r="159" s="29">
      <c r="A159" s="99">
        <f>A143</f>
        <v/>
      </c>
      <c r="D159" s="88" t="n"/>
      <c r="E159" s="24" t="n"/>
      <c r="F159" s="24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</row>
    <row customHeight="1" ht="41.25" r="160" s="29">
      <c r="A160" s="99" t="n"/>
      <c r="D160" s="88" t="n"/>
      <c r="E160" s="24" t="n"/>
      <c r="F160" s="24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</row>
    <row customHeight="1" ht="99.75" r="161" s="29">
      <c r="A161" s="74" t="inlineStr">
        <is>
          <t xml:space="preserve"> </t>
        </is>
      </c>
      <c r="D161" s="24" t="n"/>
      <c r="E161" s="24" t="n"/>
      <c r="F161" s="24" t="n"/>
      <c r="G161" s="24" t="n"/>
      <c r="H161" s="24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</row>
    <row customHeight="1" ht="67.5" r="162" s="29">
      <c r="A162" s="90" t="inlineStr">
        <is>
          <t xml:space="preserve">澎湖縣政府獎狀 </t>
        </is>
      </c>
      <c r="D162" s="24" t="n"/>
      <c r="E162" s="24" t="n"/>
      <c r="F162" s="24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</row>
    <row customHeight="1" ht="27.75" r="163" s="29">
      <c r="A163" s="91">
        <f>A147</f>
        <v/>
      </c>
      <c r="C163" s="92" t="n"/>
      <c r="D163" s="24" t="n"/>
      <c r="E163" s="24" t="n"/>
      <c r="F163" s="24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</row>
    <row customHeight="1" ht="19.5" r="164" s="29">
      <c r="A164" s="74" t="n"/>
      <c r="D164" s="24" t="n"/>
      <c r="E164" s="24" t="n"/>
      <c r="F164" s="24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</row>
    <row customHeight="1" ht="38.25" r="165" s="29">
      <c r="A165" s="93">
        <f>"澎湖縣"&amp;'設定'!$B$2&amp;"年度全縣兒童溜冰比賽"</f>
        <v/>
      </c>
      <c r="D165" s="24" t="n"/>
      <c r="E165" s="24" t="n"/>
      <c r="F165" s="24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</row>
    <row customHeight="1" ht="19.5" r="166" s="29">
      <c r="A166" s="94" t="n"/>
      <c r="D166" s="24" t="n"/>
      <c r="E166" s="24" t="n"/>
      <c r="F166" s="24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</row>
    <row customHeight="1" ht="38.25" r="167" s="29">
      <c r="A167" s="93" t="inlineStr">
        <is>
          <t>優秀選手</t>
        </is>
      </c>
      <c r="D167" s="24" t="n"/>
      <c r="E167" s="24" t="n"/>
      <c r="F167" s="24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</row>
    <row customHeight="1" ht="19.5" r="168" s="29">
      <c r="A168" s="74" t="n"/>
      <c r="D168" s="24" t="n"/>
      <c r="E168" s="24" t="n"/>
      <c r="F168" s="24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</row>
    <row customHeight="1" ht="34.5" r="169" s="29">
      <c r="A169" s="95" t="inlineStr">
        <is>
          <t>組別：</t>
        </is>
      </c>
      <c r="B169" s="96" t="inlineStr">
        <is>
          <t>高年級女生組</t>
        </is>
      </c>
      <c r="C169" s="96" t="n"/>
      <c r="D169" s="24" t="n"/>
      <c r="E169" s="24" t="n"/>
      <c r="F169" s="24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</row>
    <row customHeight="1" ht="34.5" r="170" s="29">
      <c r="A170" s="95" t="inlineStr">
        <is>
          <t>學校：</t>
        </is>
      </c>
      <c r="B170" s="96">
        <f ref="B170" t="array">INDEX('A61'!E:E,12)</f>
        <v/>
      </c>
      <c r="C170" s="96" t="n"/>
      <c r="D170" s="24" t="n"/>
      <c r="E170" s="24" t="n"/>
      <c r="F170" s="24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</row>
    <row customHeight="1" ht="34.5" r="171" s="29">
      <c r="A171" s="95" t="inlineStr">
        <is>
          <t>姓名：</t>
        </is>
      </c>
      <c r="B171" s="96">
        <f ref="B171" t="array">INDEX('A61'!F:F,12)</f>
        <v/>
      </c>
      <c r="C171" s="96" t="n"/>
      <c r="D171" s="24" t="n"/>
      <c r="E171" s="24" t="n"/>
      <c r="F171" s="24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</row>
    <row customHeight="1" ht="34.5" r="172" s="29">
      <c r="A172" s="95" t="inlineStr">
        <is>
          <t>名次：</t>
        </is>
      </c>
      <c r="B172" s="96" t="inlineStr">
        <is>
          <t>第十名</t>
        </is>
      </c>
      <c r="C172" s="96" t="n"/>
      <c r="D172" s="24" t="n"/>
      <c r="E172" s="24" t="n"/>
      <c r="F172" s="24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</row>
    <row customHeight="1" ht="34.5" r="173" s="29">
      <c r="A173" s="95" t="inlineStr">
        <is>
          <t>成績：</t>
        </is>
      </c>
      <c r="B173" s="97">
        <f ref="B173" t="array">INDEX('A61'!I:I,12)</f>
        <v/>
      </c>
      <c r="C173" s="97" t="n"/>
      <c r="D173" s="24" t="n"/>
      <c r="E173" s="24" t="n"/>
      <c r="F173" s="24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</row>
    <row customHeight="1" ht="169.5" r="174" s="29">
      <c r="A174" s="98" t="n"/>
      <c r="D174" s="24" t="n"/>
      <c r="E174" s="24" t="n"/>
      <c r="F174" s="24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</row>
    <row customHeight="1" ht="32.25" r="175" s="29">
      <c r="A175" s="99">
        <f>A159</f>
        <v/>
      </c>
      <c r="D175" s="24" t="n"/>
      <c r="E175" s="24" t="n"/>
      <c r="F175" s="24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</row>
    <row customHeight="1" ht="32.25" r="176" s="29">
      <c r="A176" s="99" t="n"/>
      <c r="D176" s="24" t="n"/>
      <c r="E176" s="24" t="n"/>
      <c r="F176" s="24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</row>
    <row customHeight="1" ht="99.75" r="177" s="29">
      <c r="A177" s="74" t="inlineStr">
        <is>
          <t xml:space="preserve"> </t>
        </is>
      </c>
      <c r="D177" s="24" t="n"/>
      <c r="E177" s="24" t="n"/>
      <c r="F177" s="24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</row>
    <row customHeight="1" ht="67.5" r="178" s="29">
      <c r="A178" s="90" t="inlineStr">
        <is>
          <t xml:space="preserve">澎湖縣政府獎狀 </t>
        </is>
      </c>
      <c r="D178" s="24" t="n"/>
      <c r="E178" s="24" t="n"/>
      <c r="F178" s="24" t="n"/>
      <c r="G178" s="24" t="n"/>
      <c r="H178" s="24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</row>
    <row customHeight="1" ht="27.75" r="179" s="29">
      <c r="A179" s="91">
        <f>A163</f>
        <v/>
      </c>
      <c r="C179" s="92" t="n"/>
      <c r="D179" s="24" t="n"/>
      <c r="E179" s="24" t="n"/>
      <c r="F179" s="24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</row>
    <row customHeight="1" ht="19.5" r="180" s="29">
      <c r="A180" s="74" t="n"/>
      <c r="D180" s="24" t="n"/>
      <c r="E180" s="24" t="n"/>
      <c r="F180" s="24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</row>
    <row customHeight="1" ht="38.25" r="181" s="29">
      <c r="A181" s="93">
        <f>"澎湖縣"&amp;'設定'!$B$2&amp;"年度全縣兒童溜冰比賽"</f>
        <v/>
      </c>
      <c r="D181" s="24" t="n"/>
      <c r="E181" s="24" t="n"/>
      <c r="F181" s="24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</row>
    <row customHeight="1" ht="19.5" r="182" s="29">
      <c r="A182" s="94" t="n"/>
      <c r="D182" s="24" t="n"/>
      <c r="E182" s="24" t="n"/>
      <c r="F182" s="24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</row>
    <row customHeight="1" ht="38.25" r="183" s="29">
      <c r="A183" s="93" t="inlineStr">
        <is>
          <t>優秀選手</t>
        </is>
      </c>
      <c r="D183" s="24" t="n"/>
      <c r="E183" s="24" t="n"/>
      <c r="F183" s="24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</row>
    <row customHeight="1" ht="19.5" r="184" s="29">
      <c r="A184" s="74" t="n"/>
      <c r="D184" s="24" t="n"/>
      <c r="E184" s="24" t="n"/>
      <c r="F184" s="24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</row>
    <row customHeight="1" ht="34.5" r="185" s="29">
      <c r="A185" s="95" t="inlineStr">
        <is>
          <t>組別：</t>
        </is>
      </c>
      <c r="B185" s="96" t="inlineStr">
        <is>
          <t>高年級女生組</t>
        </is>
      </c>
      <c r="C185" s="96" t="n"/>
      <c r="D185" s="24" t="n"/>
      <c r="E185" s="24" t="n"/>
      <c r="F185" s="24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</row>
    <row customHeight="1" ht="34.5" r="186" s="29">
      <c r="A186" s="95" t="inlineStr">
        <is>
          <t>學校：</t>
        </is>
      </c>
      <c r="B186" s="96">
        <f ref="B186" t="array">INDEX('A61'!E:E,13)</f>
        <v/>
      </c>
      <c r="C186" s="96" t="n"/>
      <c r="D186" s="24" t="n"/>
      <c r="E186" s="24" t="n"/>
      <c r="F186" s="24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</row>
    <row customHeight="1" ht="34.5" r="187" s="29">
      <c r="A187" s="95" t="inlineStr">
        <is>
          <t>姓名：</t>
        </is>
      </c>
      <c r="B187" s="96">
        <f ref="B187" t="array">INDEX('A61'!F:F,13)</f>
        <v/>
      </c>
      <c r="C187" s="96" t="n"/>
      <c r="D187" s="24" t="n"/>
      <c r="E187" s="24" t="n"/>
      <c r="F187" s="24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</row>
    <row customHeight="1" ht="34.5" r="188" s="29">
      <c r="A188" s="95" t="inlineStr">
        <is>
          <t>名次：</t>
        </is>
      </c>
      <c r="B188" s="96" t="inlineStr">
        <is>
          <t>優勝</t>
        </is>
      </c>
      <c r="C188" s="96" t="n"/>
      <c r="D188" s="24" t="n"/>
      <c r="E188" s="24" t="n"/>
      <c r="F188" s="24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</row>
    <row customHeight="1" ht="34.5" r="189" s="29">
      <c r="A189" s="95" t="inlineStr">
        <is>
          <t>成績：</t>
        </is>
      </c>
      <c r="B189" s="97">
        <f ref="B189" t="array">INDEX('A61'!I:I,13)</f>
        <v/>
      </c>
      <c r="C189" s="97" t="n"/>
      <c r="D189" s="24" t="n"/>
      <c r="E189" s="24" t="n"/>
      <c r="F189" s="24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</row>
    <row customHeight="1" ht="169.5" r="190" s="29">
      <c r="A190" s="98" t="n"/>
      <c r="D190" s="24" t="n"/>
      <c r="E190" s="24" t="n"/>
      <c r="F190" s="24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</row>
    <row customHeight="1" ht="32.25" r="191" s="29">
      <c r="A191" s="99">
        <f>A175</f>
        <v/>
      </c>
      <c r="D191" s="24" t="n"/>
      <c r="E191" s="24" t="n"/>
      <c r="F191" s="24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</row>
    <row customHeight="1" ht="32.25" r="192" s="29">
      <c r="A192" s="99" t="n"/>
      <c r="D192" s="24" t="n"/>
      <c r="E192" s="24" t="n"/>
      <c r="F192" s="24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</row>
    <row customHeight="1" ht="99.75" r="193" s="29">
      <c r="A193" s="74" t="inlineStr">
        <is>
          <t xml:space="preserve"> </t>
        </is>
      </c>
      <c r="D193" s="24" t="n"/>
      <c r="E193" s="24" t="n"/>
      <c r="F193" s="24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</row>
    <row customHeight="1" ht="67.5" r="194" s="29">
      <c r="A194" s="90" t="inlineStr">
        <is>
          <t xml:space="preserve">澎湖縣政府獎狀 </t>
        </is>
      </c>
      <c r="D194" s="24" t="n"/>
      <c r="E194" s="24" t="n"/>
      <c r="F194" s="24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</row>
    <row customHeight="1" ht="27.75" r="195" s="29">
      <c r="A195" s="91">
        <f>A179</f>
        <v/>
      </c>
      <c r="C195" s="92" t="n"/>
      <c r="D195" s="24" t="n"/>
      <c r="E195" s="24" t="n"/>
      <c r="F195" s="24" t="n"/>
      <c r="G195" s="2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</row>
    <row customHeight="1" ht="19.5" r="196" s="29">
      <c r="A196" s="74" t="n"/>
      <c r="D196" s="24" t="n"/>
      <c r="E196" s="24" t="n"/>
      <c r="F196" s="24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</row>
    <row customHeight="1" ht="38.25" r="197" s="29">
      <c r="A197" s="93">
        <f>"澎湖縣"&amp;'設定'!$B$2&amp;"年度全縣兒童溜冰比賽"</f>
        <v/>
      </c>
      <c r="D197" s="24" t="n"/>
      <c r="E197" s="24" t="n"/>
      <c r="F197" s="24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</row>
    <row customHeight="1" ht="19.5" r="198" s="29">
      <c r="A198" s="94" t="n"/>
      <c r="D198" s="24" t="n"/>
      <c r="E198" s="24" t="n"/>
      <c r="F198" s="24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</row>
    <row customHeight="1" ht="38.25" r="199" s="29">
      <c r="A199" s="93" t="inlineStr">
        <is>
          <t>優秀選手</t>
        </is>
      </c>
      <c r="D199" s="24" t="n"/>
      <c r="E199" s="24" t="n"/>
      <c r="F199" s="24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</row>
    <row customHeight="1" ht="19.5" r="200" s="29">
      <c r="A200" s="74" t="n"/>
      <c r="D200" s="24" t="n"/>
      <c r="E200" s="24" t="n"/>
      <c r="F200" s="24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</row>
    <row customHeight="1" ht="34.5" r="201" s="29">
      <c r="A201" s="95" t="inlineStr">
        <is>
          <t>組別：</t>
        </is>
      </c>
      <c r="B201" s="96" t="inlineStr">
        <is>
          <t>高年級女生組</t>
        </is>
      </c>
      <c r="C201" s="96" t="n"/>
      <c r="D201" s="24" t="n"/>
      <c r="E201" s="24" t="n"/>
      <c r="F201" s="24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</row>
    <row customHeight="1" ht="34.5" r="202" s="29">
      <c r="A202" s="95" t="inlineStr">
        <is>
          <t>學校：</t>
        </is>
      </c>
      <c r="B202" s="96">
        <f ref="B202" t="array">INDEX('A61'!E:E,14)</f>
        <v/>
      </c>
      <c r="C202" s="96" t="n"/>
      <c r="D202" s="24" t="n"/>
      <c r="E202" s="24" t="n"/>
      <c r="F202" s="24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</row>
    <row customHeight="1" ht="34.5" r="203" s="29">
      <c r="A203" s="95" t="inlineStr">
        <is>
          <t>姓名：</t>
        </is>
      </c>
      <c r="B203" s="96">
        <f ref="B203" t="array">INDEX('A61'!F:F,14)</f>
        <v/>
      </c>
      <c r="C203" s="96" t="n"/>
      <c r="D203" s="24" t="n"/>
      <c r="E203" s="24" t="n"/>
      <c r="F203" s="24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</row>
    <row customHeight="1" ht="34.5" r="204" s="29">
      <c r="A204" s="95" t="inlineStr">
        <is>
          <t>名次：</t>
        </is>
      </c>
      <c r="B204" s="96" t="inlineStr">
        <is>
          <t>優勝</t>
        </is>
      </c>
      <c r="C204" s="96" t="n"/>
      <c r="D204" s="24" t="n"/>
      <c r="E204" s="24" t="n"/>
      <c r="F204" s="24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</row>
    <row customHeight="1" ht="34.5" r="205" s="29">
      <c r="A205" s="95" t="inlineStr">
        <is>
          <t>成績：</t>
        </is>
      </c>
      <c r="B205" s="97">
        <f ref="B205" t="array">INDEX('A61'!I:I,14)</f>
        <v/>
      </c>
      <c r="C205" s="97" t="n"/>
      <c r="D205" s="24" t="n"/>
      <c r="E205" s="24" t="n"/>
      <c r="F205" s="24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</row>
    <row customHeight="1" ht="169.5" r="206" s="29">
      <c r="A206" s="98" t="n"/>
      <c r="D206" s="24" t="n"/>
      <c r="E206" s="24" t="n"/>
      <c r="F206" s="24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</row>
    <row customHeight="1" ht="32.25" r="207" s="29">
      <c r="A207" s="99">
        <f>A191</f>
        <v/>
      </c>
      <c r="D207" s="24" t="n"/>
      <c r="E207" s="24" t="n"/>
      <c r="F207" s="24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</row>
    <row customHeight="1" ht="32.25" r="208" s="29">
      <c r="A208" s="99" t="n"/>
      <c r="D208" s="24" t="n"/>
      <c r="E208" s="24" t="n"/>
      <c r="F208" s="24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</row>
    <row customHeight="1" ht="99.75" r="209" s="29">
      <c r="A209" s="74" t="inlineStr">
        <is>
          <t xml:space="preserve"> </t>
        </is>
      </c>
      <c r="D209" s="24" t="n"/>
      <c r="E209" s="24" t="n"/>
      <c r="F209" s="24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</row>
    <row customHeight="1" ht="67.5" r="210" s="29">
      <c r="A210" s="90" t="inlineStr">
        <is>
          <t xml:space="preserve">澎湖縣政府獎狀 </t>
        </is>
      </c>
      <c r="D210" s="24" t="n"/>
      <c r="E210" s="24" t="n"/>
      <c r="F210" s="24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</row>
    <row customHeight="1" ht="27.75" r="211" s="29">
      <c r="A211" s="91">
        <f>A195</f>
        <v/>
      </c>
      <c r="C211" s="92" t="n"/>
      <c r="D211" s="24" t="n"/>
      <c r="E211" s="24" t="n"/>
      <c r="F211" s="24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</row>
    <row customHeight="1" ht="19.5" r="212" s="29">
      <c r="A212" s="74" t="n"/>
      <c r="D212" s="24" t="n"/>
      <c r="E212" s="24" t="n"/>
      <c r="F212" s="24" t="n"/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</row>
    <row customHeight="1" ht="38.25" r="213" s="29">
      <c r="A213" s="93">
        <f>"澎湖縣"&amp;'設定'!$B$2&amp;"年度全縣兒童溜冰比賽"</f>
        <v/>
      </c>
      <c r="D213" s="24" t="n"/>
      <c r="E213" s="24" t="n"/>
      <c r="F213" s="24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</row>
    <row customHeight="1" ht="19.5" r="214" s="29">
      <c r="A214" s="94" t="n"/>
      <c r="D214" s="24" t="n"/>
      <c r="E214" s="24" t="n"/>
      <c r="F214" s="24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</row>
    <row customHeight="1" ht="38.25" r="215" s="29">
      <c r="A215" s="93" t="inlineStr">
        <is>
          <t>優秀選手</t>
        </is>
      </c>
      <c r="D215" s="24" t="n"/>
      <c r="E215" s="24" t="n"/>
      <c r="F215" s="24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</row>
    <row customHeight="1" ht="19.5" r="216" s="29">
      <c r="A216" s="74" t="n"/>
      <c r="D216" s="24" t="n"/>
      <c r="E216" s="24" t="n"/>
      <c r="F216" s="24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</row>
    <row customHeight="1" ht="34.5" r="217" s="29">
      <c r="A217" s="95" t="inlineStr">
        <is>
          <t>組別：</t>
        </is>
      </c>
      <c r="B217" s="96" t="inlineStr">
        <is>
          <t>高年級女生組</t>
        </is>
      </c>
      <c r="C217" s="96" t="n"/>
      <c r="D217" s="24" t="n"/>
      <c r="E217" s="24" t="n"/>
      <c r="F217" s="24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</row>
    <row customHeight="1" ht="34.5" r="218" s="29">
      <c r="A218" s="95" t="inlineStr">
        <is>
          <t>學校：</t>
        </is>
      </c>
      <c r="B218" s="96">
        <f ref="B218" t="array">INDEX('A61'!E:E,15)</f>
        <v/>
      </c>
      <c r="C218" s="96" t="n"/>
      <c r="D218" s="24" t="n"/>
      <c r="E218" s="24" t="n"/>
      <c r="F218" s="24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</row>
    <row customHeight="1" ht="34.5" r="219" s="29">
      <c r="A219" s="95" t="inlineStr">
        <is>
          <t>姓名：</t>
        </is>
      </c>
      <c r="B219" s="96">
        <f ref="B219" t="array">INDEX('A61'!F:F,15)</f>
        <v/>
      </c>
      <c r="C219" s="96" t="n"/>
      <c r="D219" s="24" t="n"/>
      <c r="E219" s="24" t="n"/>
      <c r="F219" s="24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</row>
    <row customHeight="1" ht="34.5" r="220" s="29">
      <c r="A220" s="95" t="inlineStr">
        <is>
          <t>名次：</t>
        </is>
      </c>
      <c r="B220" s="96" t="inlineStr">
        <is>
          <t>優勝</t>
        </is>
      </c>
      <c r="C220" s="96" t="n"/>
      <c r="D220" s="24" t="n"/>
      <c r="E220" s="24" t="n"/>
      <c r="F220" s="24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</row>
    <row customHeight="1" ht="34.5" r="221" s="29">
      <c r="A221" s="95" t="inlineStr">
        <is>
          <t>成績：</t>
        </is>
      </c>
      <c r="B221" s="97">
        <f ref="B221" t="array">INDEX('A61'!I:I,15)</f>
        <v/>
      </c>
      <c r="C221" s="97" t="n"/>
      <c r="D221" s="24" t="n"/>
      <c r="E221" s="24" t="n"/>
      <c r="F221" s="24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</row>
    <row customHeight="1" ht="169.5" r="222" s="29">
      <c r="A222" s="98" t="n"/>
      <c r="D222" s="24" t="n"/>
      <c r="E222" s="24" t="n"/>
      <c r="F222" s="24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</row>
    <row customHeight="1" ht="32.25" r="223" s="29">
      <c r="A223" s="99">
        <f>A207</f>
        <v/>
      </c>
      <c r="D223" s="24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</row>
    <row customHeight="1" ht="32.25" r="224" s="29">
      <c r="A224" s="99" t="n"/>
      <c r="D224" s="24" t="n"/>
      <c r="E224" s="24" t="n"/>
      <c r="F224" s="24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</row>
    <row customHeight="1" ht="99.75" r="225" s="29">
      <c r="A225" s="74" t="inlineStr">
        <is>
          <t xml:space="preserve"> </t>
        </is>
      </c>
      <c r="D225" s="24" t="n"/>
      <c r="E225" s="24" t="n"/>
      <c r="F225" s="24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</row>
    <row customHeight="1" ht="67.5" r="226" s="29">
      <c r="A226" s="90" t="inlineStr">
        <is>
          <t xml:space="preserve">澎湖縣政府獎狀 </t>
        </is>
      </c>
      <c r="D226" s="24" t="n"/>
      <c r="E226" s="24" t="n"/>
      <c r="F226" s="24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</row>
    <row customHeight="1" ht="27.75" r="227" s="29">
      <c r="A227" s="91">
        <f>A211</f>
        <v/>
      </c>
      <c r="C227" s="92" t="n"/>
      <c r="D227" s="24" t="n"/>
      <c r="E227" s="24" t="n"/>
      <c r="F227" s="24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</row>
    <row customHeight="1" ht="19.5" r="228" s="29">
      <c r="A228" s="74" t="n"/>
      <c r="D228" s="24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</row>
    <row customHeight="1" ht="38.25" r="229" s="29">
      <c r="A229" s="93">
        <f>"澎湖縣"&amp;'設定'!$B$2&amp;"年度全縣兒童溜冰比賽"</f>
        <v/>
      </c>
      <c r="D229" s="24" t="n"/>
      <c r="E229" s="24" t="n"/>
      <c r="F229" s="24" t="n"/>
      <c r="G229" s="24" t="n"/>
      <c r="H229" s="24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</row>
    <row customHeight="1" ht="19.5" r="230" s="29">
      <c r="A230" s="94" t="n"/>
      <c r="D230" s="24" t="n"/>
      <c r="E230" s="24" t="n"/>
      <c r="F230" s="24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</row>
    <row customHeight="1" ht="38.25" r="231" s="29">
      <c r="A231" s="93" t="inlineStr">
        <is>
          <t>優秀選手</t>
        </is>
      </c>
      <c r="D231" s="24" t="n"/>
      <c r="E231" s="24" t="n"/>
      <c r="F231" s="24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</row>
    <row customHeight="1" ht="19.5" r="232" s="29">
      <c r="A232" s="74" t="n"/>
      <c r="D232" s="24" t="n"/>
      <c r="E232" s="24" t="n"/>
      <c r="F232" s="24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</row>
    <row customHeight="1" ht="34.5" r="233" s="29">
      <c r="A233" s="95" t="inlineStr">
        <is>
          <t>組別：</t>
        </is>
      </c>
      <c r="B233" s="96" t="inlineStr">
        <is>
          <t>高年級女生組</t>
        </is>
      </c>
      <c r="C233" s="96" t="n"/>
      <c r="D233" s="24" t="n"/>
      <c r="E233" s="24" t="n"/>
      <c r="F233" s="24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</row>
    <row customHeight="1" ht="34.5" r="234" s="29">
      <c r="A234" s="95" t="inlineStr">
        <is>
          <t>學校：</t>
        </is>
      </c>
      <c r="B234" s="96">
        <f ref="B234" t="array">INDEX('A61'!E:E,16)</f>
        <v/>
      </c>
      <c r="C234" s="96" t="n"/>
      <c r="D234" s="24" t="n"/>
      <c r="E234" s="24" t="n"/>
      <c r="F234" s="24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</row>
    <row customHeight="1" ht="34.5" r="235" s="29">
      <c r="A235" s="95" t="inlineStr">
        <is>
          <t>姓名：</t>
        </is>
      </c>
      <c r="B235" s="96">
        <f ref="B235" t="array">INDEX('A61'!F:F,16)</f>
        <v/>
      </c>
      <c r="C235" s="96" t="n"/>
      <c r="D235" s="24" t="n"/>
      <c r="E235" s="24" t="n"/>
      <c r="F235" s="24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</row>
    <row customHeight="1" ht="34.5" r="236" s="29">
      <c r="A236" s="95" t="inlineStr">
        <is>
          <t>名次：</t>
        </is>
      </c>
      <c r="B236" s="96" t="inlineStr">
        <is>
          <t>優勝</t>
        </is>
      </c>
      <c r="C236" s="96" t="n"/>
      <c r="D236" s="24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</row>
    <row customHeight="1" ht="34.5" r="237" s="29">
      <c r="A237" s="95" t="inlineStr">
        <is>
          <t>成績：</t>
        </is>
      </c>
      <c r="B237" s="97">
        <f ref="B237" t="array">INDEX('A61'!I:I,16)</f>
        <v/>
      </c>
      <c r="C237" s="97" t="n"/>
      <c r="D237" s="24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</row>
    <row customHeight="1" ht="169.5" r="238" s="29">
      <c r="A238" s="98" t="n"/>
      <c r="D238" s="24" t="n"/>
      <c r="E238" s="24" t="n"/>
      <c r="F238" s="24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</row>
    <row customHeight="1" ht="32.25" r="239" s="29">
      <c r="A239" s="99">
        <f>A223</f>
        <v/>
      </c>
      <c r="D239" s="24" t="n"/>
      <c r="E239" s="24" t="n"/>
      <c r="F239" s="24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</row>
    <row customHeight="1" ht="32.25" r="240" s="29">
      <c r="A240" s="99" t="n"/>
      <c r="D240" s="24" t="n"/>
      <c r="E240" s="24" t="n"/>
      <c r="F240" s="24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</row>
    <row customHeight="1" ht="99.75" r="241" s="29">
      <c r="A241" s="74" t="inlineStr">
        <is>
          <t xml:space="preserve"> </t>
        </is>
      </c>
      <c r="D241" s="24" t="n"/>
      <c r="E241" s="24" t="n"/>
      <c r="F241" s="24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</row>
    <row customHeight="1" ht="67.5" r="242" s="29">
      <c r="A242" s="90" t="inlineStr">
        <is>
          <t xml:space="preserve">澎湖縣政府獎狀 </t>
        </is>
      </c>
      <c r="D242" s="24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</row>
    <row customHeight="1" ht="27.75" r="243" s="29">
      <c r="A243" s="91">
        <f>A227</f>
        <v/>
      </c>
      <c r="C243" s="92" t="n"/>
      <c r="D243" s="24" t="n"/>
      <c r="E243" s="24" t="n"/>
      <c r="F243" s="24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</row>
    <row customHeight="1" ht="19.5" r="244" s="29">
      <c r="A244" s="74" t="n"/>
      <c r="D244" s="24" t="n"/>
      <c r="E244" s="24" t="n"/>
      <c r="F244" s="24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</row>
    <row customHeight="1" ht="38.25" r="245" s="29">
      <c r="A245" s="93">
        <f>"澎湖縣"&amp;'設定'!$B$2&amp;"年度全縣兒童溜冰比賽"</f>
        <v/>
      </c>
      <c r="D245" s="24" t="n"/>
      <c r="E245" s="24" t="n"/>
      <c r="F245" s="24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</row>
    <row customHeight="1" ht="19.5" r="246" s="29">
      <c r="A246" s="94" t="n"/>
      <c r="D246" s="24" t="n"/>
      <c r="E246" s="24" t="n"/>
      <c r="F246" s="24" t="n"/>
      <c r="G246" s="24" t="n"/>
      <c r="H246" s="24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</row>
    <row customHeight="1" ht="38.25" r="247" s="29">
      <c r="A247" s="93" t="inlineStr">
        <is>
          <t>優秀選手</t>
        </is>
      </c>
      <c r="D247" s="24" t="n"/>
      <c r="E247" s="24" t="n"/>
      <c r="F247" s="24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</row>
    <row customHeight="1" ht="19.5" r="248" s="29">
      <c r="A248" s="74" t="n"/>
      <c r="D248" s="24" t="n"/>
      <c r="E248" s="24" t="n"/>
      <c r="F248" s="24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</row>
    <row customHeight="1" ht="34.5" r="249" s="29">
      <c r="A249" s="95" t="inlineStr">
        <is>
          <t>組別：</t>
        </is>
      </c>
      <c r="B249" s="96" t="inlineStr">
        <is>
          <t>高年級女生組</t>
        </is>
      </c>
      <c r="C249" s="96" t="n"/>
      <c r="D249" s="24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</row>
    <row customHeight="1" ht="34.5" r="250" s="29">
      <c r="A250" s="95" t="inlineStr">
        <is>
          <t>學校：</t>
        </is>
      </c>
      <c r="B250" s="96">
        <f ref="B250" t="array">INDEX('A61'!E:E,17)</f>
        <v/>
      </c>
      <c r="C250" s="96" t="n"/>
      <c r="D250" s="24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</row>
    <row customHeight="1" ht="34.5" r="251" s="29">
      <c r="A251" s="95" t="inlineStr">
        <is>
          <t>姓名：</t>
        </is>
      </c>
      <c r="B251" s="96">
        <f ref="B251" t="array">INDEX('A61'!F:F,17)</f>
        <v/>
      </c>
      <c r="C251" s="96" t="n"/>
      <c r="D251" s="24" t="n"/>
      <c r="E251" s="24" t="n"/>
      <c r="F251" s="24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</row>
    <row customHeight="1" ht="34.5" r="252" s="29">
      <c r="A252" s="95" t="inlineStr">
        <is>
          <t>名次：</t>
        </is>
      </c>
      <c r="B252" s="96" t="inlineStr">
        <is>
          <t>優勝</t>
        </is>
      </c>
      <c r="C252" s="96" t="n"/>
      <c r="D252" s="24" t="n"/>
      <c r="E252" s="24" t="n"/>
      <c r="F252" s="24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</row>
    <row customHeight="1" ht="34.5" r="253" s="29">
      <c r="A253" s="95" t="inlineStr">
        <is>
          <t>成績：</t>
        </is>
      </c>
      <c r="B253" s="97">
        <f ref="B253" t="array">INDEX('A61'!I:I,17)</f>
        <v/>
      </c>
      <c r="C253" s="97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</row>
    <row customHeight="1" ht="169.5" r="254" s="29">
      <c r="A254" s="98" t="n"/>
      <c r="D254" s="24" t="n"/>
      <c r="E254" s="24" t="n"/>
      <c r="F254" s="24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</row>
    <row customHeight="1" ht="32.25" r="255" s="29">
      <c r="A255" s="99">
        <f>A239</f>
        <v/>
      </c>
      <c r="D255" s="24" t="n"/>
      <c r="E255" s="24" t="n"/>
      <c r="F255" s="24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</row>
    <row customHeight="1" ht="32.25" r="256" s="29">
      <c r="A256" s="99" t="n"/>
      <c r="D256" s="24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</row>
    <row customHeight="1" ht="99.75" r="257" s="29">
      <c r="A257" s="74" t="inlineStr">
        <is>
          <t xml:space="preserve"> </t>
        </is>
      </c>
      <c r="D257" s="24" t="n"/>
      <c r="E257" s="24" t="n"/>
      <c r="F257" s="24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</row>
    <row customHeight="1" ht="67.5" r="258" s="29">
      <c r="A258" s="90" t="inlineStr">
        <is>
          <t xml:space="preserve">澎湖縣政府獎狀 </t>
        </is>
      </c>
      <c r="D258" s="24" t="n"/>
      <c r="E258" s="24" t="n"/>
      <c r="F258" s="24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</row>
    <row customHeight="1" ht="27.75" r="259" s="29">
      <c r="A259" s="91">
        <f>A243</f>
        <v/>
      </c>
      <c r="C259" s="92" t="n"/>
      <c r="D259" s="24" t="n"/>
      <c r="E259" s="24" t="n"/>
      <c r="F259" s="24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</row>
    <row customHeight="1" ht="19.5" r="260" s="29">
      <c r="A260" s="74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</row>
    <row customHeight="1" ht="38.25" r="261" s="29">
      <c r="A261" s="93">
        <f>"澎湖縣"&amp;'設定'!$B$2&amp;"年度全縣兒童溜冰比賽"</f>
        <v/>
      </c>
      <c r="D261" s="24" t="n"/>
      <c r="E261" s="24" t="n"/>
      <c r="F261" s="24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</row>
    <row customHeight="1" ht="19.5" r="262" s="29">
      <c r="A262" s="94" t="n"/>
      <c r="D262" s="24" t="n"/>
      <c r="E262" s="24" t="n"/>
      <c r="F262" s="24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</row>
    <row customHeight="1" ht="38.25" r="263" s="29">
      <c r="A263" s="93" t="inlineStr">
        <is>
          <t>優秀選手</t>
        </is>
      </c>
      <c r="D263" s="24" t="n"/>
      <c r="E263" s="24" t="n"/>
      <c r="F263" s="24" t="n"/>
      <c r="G263" s="24" t="n"/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</row>
    <row customHeight="1" ht="19.5" r="264" s="29">
      <c r="A264" s="74" t="n"/>
      <c r="D264" s="24" t="n"/>
      <c r="E264" s="24" t="n"/>
      <c r="F264" s="24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</row>
    <row customHeight="1" ht="34.5" r="265" s="29">
      <c r="A265" s="95" t="inlineStr">
        <is>
          <t>組別：</t>
        </is>
      </c>
      <c r="B265" s="96" t="inlineStr">
        <is>
          <t>高年級女生組</t>
        </is>
      </c>
      <c r="C265" s="96" t="n"/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</row>
    <row customHeight="1" ht="34.5" r="266" s="29">
      <c r="A266" s="95" t="inlineStr">
        <is>
          <t>學校：</t>
        </is>
      </c>
      <c r="B266" s="96">
        <f ref="B266" t="array">INDEX('A61'!E:E,18)</f>
        <v/>
      </c>
      <c r="C266" s="96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</row>
    <row customHeight="1" ht="34.5" r="267" s="29">
      <c r="A267" s="95" t="inlineStr">
        <is>
          <t>姓名：</t>
        </is>
      </c>
      <c r="B267" s="96">
        <f ref="B267" t="array">INDEX('A61'!F:F,18)</f>
        <v/>
      </c>
      <c r="C267" s="96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</row>
    <row customHeight="1" ht="34.5" r="268" s="29">
      <c r="A268" s="95" t="inlineStr">
        <is>
          <t>名次：</t>
        </is>
      </c>
      <c r="B268" s="96" t="inlineStr">
        <is>
          <t>優勝</t>
        </is>
      </c>
      <c r="C268" s="96" t="n"/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</row>
    <row customHeight="1" ht="34.5" r="269" s="29">
      <c r="A269" s="95" t="inlineStr">
        <is>
          <t>成績：</t>
        </is>
      </c>
      <c r="B269" s="97">
        <f ref="B269" t="array">INDEX('A61'!I:I,18)</f>
        <v/>
      </c>
      <c r="C269" s="97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</row>
    <row customHeight="1" ht="169.5" r="270" s="29">
      <c r="A270" s="98" t="n"/>
      <c r="D270" s="24" t="n"/>
      <c r="E270" s="24" t="n"/>
      <c r="F270" s="24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</row>
    <row customHeight="1" ht="32.25" r="271" s="29">
      <c r="A271" s="99">
        <f>A255</f>
        <v/>
      </c>
      <c r="D271" s="24" t="n"/>
      <c r="E271" s="24" t="n"/>
      <c r="F271" s="24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</row>
    <row customHeight="1" ht="32.25" r="272" s="29">
      <c r="A272" s="99" t="n"/>
      <c r="D272" s="24" t="n"/>
      <c r="E272" s="24" t="n"/>
      <c r="F272" s="24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</row>
    <row customHeight="1" ht="99.75" r="273" s="29">
      <c r="A273" s="74" t="inlineStr">
        <is>
          <t xml:space="preserve"> </t>
        </is>
      </c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</row>
    <row customHeight="1" ht="67.5" r="274" s="29">
      <c r="A274" s="90" t="inlineStr">
        <is>
          <t xml:space="preserve">澎湖縣政府獎狀 </t>
        </is>
      </c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</row>
    <row customHeight="1" ht="27.75" r="275" s="29">
      <c r="A275" s="91">
        <f>A259</f>
        <v/>
      </c>
      <c r="C275" s="92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</row>
    <row customHeight="1" ht="19.5" r="276" s="29">
      <c r="A276" s="74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</row>
    <row customHeight="1" ht="38.25" r="277" s="29">
      <c r="A277" s="93">
        <f>"澎湖縣"&amp;'設定'!$B$2&amp;"年度全縣兒童溜冰比賽"</f>
        <v/>
      </c>
      <c r="D277" s="24" t="n"/>
      <c r="E277" s="24" t="n"/>
      <c r="F277" s="24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</row>
    <row customHeight="1" ht="19.5" r="278" s="29">
      <c r="A278" s="94" t="n"/>
      <c r="D278" s="24" t="n"/>
      <c r="E278" s="24" t="n"/>
      <c r="F278" s="24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</row>
    <row customHeight="1" ht="38.25" r="279" s="29">
      <c r="A279" s="93" t="inlineStr">
        <is>
          <t>優秀選手</t>
        </is>
      </c>
      <c r="D279" s="24" t="n"/>
      <c r="E279" s="24" t="n"/>
      <c r="F279" s="24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</row>
    <row customHeight="1" ht="19.5" r="280" s="29">
      <c r="A280" s="74" t="n"/>
      <c r="D280" s="24" t="n"/>
      <c r="E280" s="2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</row>
    <row customHeight="1" ht="34.5" r="281" s="29">
      <c r="A281" s="95" t="inlineStr">
        <is>
          <t>組別：</t>
        </is>
      </c>
      <c r="B281" s="96" t="inlineStr">
        <is>
          <t>高年級女生組</t>
        </is>
      </c>
      <c r="C281" s="96" t="n"/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</row>
    <row customHeight="1" ht="34.5" r="282" s="29">
      <c r="A282" s="95" t="inlineStr">
        <is>
          <t>學校：</t>
        </is>
      </c>
      <c r="B282" s="96">
        <f ref="B282" t="array">INDEX('A61'!E:E,19)</f>
        <v/>
      </c>
      <c r="C282" s="96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</row>
    <row customHeight="1" ht="34.5" r="283" s="29">
      <c r="A283" s="95" t="inlineStr">
        <is>
          <t>姓名：</t>
        </is>
      </c>
      <c r="B283" s="96">
        <f ref="B283" t="array">INDEX('A61'!F:F,19)</f>
        <v/>
      </c>
      <c r="C283" s="96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</row>
    <row customHeight="1" ht="34.5" r="284" s="29">
      <c r="A284" s="95" t="inlineStr">
        <is>
          <t>名次：</t>
        </is>
      </c>
      <c r="B284" s="96" t="inlineStr">
        <is>
          <t>優勝</t>
        </is>
      </c>
      <c r="C284" s="96" t="n"/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</row>
    <row customHeight="1" ht="34.5" r="285" s="29">
      <c r="A285" s="95" t="inlineStr">
        <is>
          <t>成績：</t>
        </is>
      </c>
      <c r="B285" s="97">
        <f ref="B285" t="array">INDEX('A61'!I:I,19)</f>
        <v/>
      </c>
      <c r="C285" s="97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</row>
    <row customHeight="1" ht="169.5" r="286" s="29">
      <c r="A286" s="98" t="n"/>
      <c r="D286" s="24" t="n"/>
      <c r="E286" s="2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</row>
    <row customHeight="1" ht="32.25" r="287" s="29">
      <c r="A287" s="99">
        <f>A271</f>
        <v/>
      </c>
      <c r="D287" s="24" t="n"/>
      <c r="E287" s="2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</row>
    <row customHeight="1" ht="32.25" r="288" s="29">
      <c r="A288" s="99" t="n"/>
      <c r="D288" s="24" t="n"/>
      <c r="E288" s="2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</row>
    <row customHeight="1" ht="99.75" r="289" s="29">
      <c r="A289" s="74" t="inlineStr">
        <is>
          <t xml:space="preserve"> </t>
        </is>
      </c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</row>
    <row customHeight="1" ht="67.5" r="290" s="29">
      <c r="A290" s="90" t="inlineStr">
        <is>
          <t xml:space="preserve">澎湖縣政府獎狀 </t>
        </is>
      </c>
      <c r="D290" s="24" t="n"/>
      <c r="E290" s="24" t="n"/>
      <c r="F290" s="24" t="n"/>
      <c r="G290" s="24" t="n"/>
      <c r="H290" s="24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</row>
    <row customHeight="1" ht="27.75" r="291" s="29">
      <c r="A291" s="91">
        <f>A275</f>
        <v/>
      </c>
      <c r="C291" s="92" t="n"/>
      <c r="D291" s="24" t="n"/>
      <c r="E291" s="24" t="n"/>
      <c r="F291" s="24" t="n"/>
      <c r="G291" s="24" t="n"/>
      <c r="H291" s="24" t="n"/>
      <c r="I291" s="24" t="n"/>
      <c r="J291" s="24" t="n"/>
      <c r="K291" s="24" t="n"/>
      <c r="L291" s="24" t="n"/>
      <c r="M291" s="2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</row>
    <row customHeight="1" ht="19.5" r="292" s="29">
      <c r="A292" s="74" t="n"/>
      <c r="D292" s="24" t="n"/>
      <c r="E292" s="24" t="n"/>
      <c r="F292" s="24" t="n"/>
      <c r="G292" s="24" t="n"/>
      <c r="H292" s="24" t="n"/>
      <c r="I292" s="24" t="n"/>
      <c r="J292" s="24" t="n"/>
      <c r="K292" s="24" t="n"/>
      <c r="L292" s="24" t="n"/>
      <c r="M292" s="2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</row>
    <row customHeight="1" ht="38.25" r="293" s="29">
      <c r="A293" s="93">
        <f>"澎湖縣"&amp;'設定'!$B$2&amp;"年度全縣兒童溜冰比賽"</f>
        <v/>
      </c>
      <c r="D293" s="24" t="n"/>
      <c r="E293" s="24" t="n"/>
      <c r="F293" s="24" t="n"/>
      <c r="G293" s="24" t="n"/>
      <c r="H293" s="24" t="n"/>
      <c r="I293" s="24" t="n"/>
      <c r="J293" s="24" t="n"/>
      <c r="K293" s="24" t="n"/>
      <c r="L293" s="24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</row>
    <row customHeight="1" ht="19.5" r="294" s="29">
      <c r="A294" s="94" t="n"/>
      <c r="D294" s="24" t="n"/>
      <c r="E294" s="24" t="n"/>
      <c r="F294" s="24" t="n"/>
      <c r="G294" s="24" t="n"/>
      <c r="H294" s="24" t="n"/>
      <c r="I294" s="24" t="n"/>
      <c r="J294" s="24" t="n"/>
      <c r="K294" s="24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</row>
    <row customHeight="1" ht="38.25" r="295" s="29">
      <c r="A295" s="93" t="inlineStr">
        <is>
          <t>優秀選手</t>
        </is>
      </c>
      <c r="D295" s="24" t="n"/>
      <c r="E295" s="24" t="n"/>
      <c r="F295" s="24" t="n"/>
      <c r="G295" s="24" t="n"/>
      <c r="H295" s="24" t="n"/>
      <c r="I295" s="24" t="n"/>
      <c r="J295" s="24" t="n"/>
      <c r="K295" s="24" t="n"/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</row>
    <row customHeight="1" ht="19.5" r="296" s="29">
      <c r="A296" s="74" t="n"/>
      <c r="D296" s="24" t="n"/>
      <c r="E296" s="24" t="n"/>
      <c r="F296" s="24" t="n"/>
      <c r="G296" s="24" t="n"/>
      <c r="H296" s="24" t="n"/>
      <c r="I296" s="24" t="n"/>
      <c r="J296" s="24" t="n"/>
      <c r="K296" s="24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</row>
    <row customHeight="1" ht="34.5" r="297" s="29">
      <c r="A297" s="95" t="inlineStr">
        <is>
          <t>組別：</t>
        </is>
      </c>
      <c r="B297" s="96" t="inlineStr">
        <is>
          <t>高年級女生組</t>
        </is>
      </c>
      <c r="C297" s="96" t="n"/>
      <c r="D297" s="24" t="n"/>
      <c r="E297" s="24" t="n"/>
      <c r="F297" s="24" t="n"/>
      <c r="G297" s="24" t="n"/>
      <c r="H297" s="24" t="n"/>
      <c r="I297" s="24" t="n"/>
      <c r="J297" s="24" t="n"/>
      <c r="K297" s="24" t="n"/>
      <c r="L297" s="24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</row>
    <row customHeight="1" ht="34.5" r="298" s="29">
      <c r="A298" s="95" t="inlineStr">
        <is>
          <t>學校：</t>
        </is>
      </c>
      <c r="B298" s="96">
        <f ref="B298" t="array">INDEX('A61'!E:E,20)</f>
        <v/>
      </c>
      <c r="C298" s="96" t="n"/>
      <c r="D298" s="24" t="n"/>
      <c r="E298" s="24" t="n"/>
      <c r="F298" s="24" t="n"/>
      <c r="G298" s="24" t="n"/>
      <c r="H298" s="24" t="n"/>
      <c r="I298" s="24" t="n"/>
      <c r="J298" s="24" t="n"/>
      <c r="K298" s="24" t="n"/>
      <c r="L298" s="24" t="n"/>
      <c r="M298" s="2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</row>
    <row customHeight="1" ht="34.5" r="299" s="29">
      <c r="A299" s="95" t="inlineStr">
        <is>
          <t>姓名：</t>
        </is>
      </c>
      <c r="B299" s="96">
        <f ref="B299" t="array">INDEX('A61'!F:F,20)</f>
        <v/>
      </c>
      <c r="C299" s="96" t="n"/>
      <c r="D299" s="24" t="n"/>
      <c r="E299" s="24" t="n"/>
      <c r="F299" s="24" t="n"/>
      <c r="G299" s="24" t="n"/>
      <c r="H299" s="24" t="n"/>
      <c r="I299" s="24" t="n"/>
      <c r="J299" s="24" t="n"/>
      <c r="K299" s="24" t="n"/>
      <c r="L299" s="24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</row>
    <row customHeight="1" ht="34.5" r="300" s="29">
      <c r="A300" s="95" t="inlineStr">
        <is>
          <t>名次：</t>
        </is>
      </c>
      <c r="B300" s="96" t="inlineStr">
        <is>
          <t>優勝</t>
        </is>
      </c>
      <c r="C300" s="96" t="n"/>
      <c r="D300" s="24" t="n"/>
      <c r="E300" s="24" t="n"/>
      <c r="F300" s="24" t="n"/>
      <c r="G300" s="2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</row>
    <row customHeight="1" ht="34.5" r="301" s="29">
      <c r="A301" s="95" t="inlineStr">
        <is>
          <t>成績：</t>
        </is>
      </c>
      <c r="B301" s="97">
        <f ref="B301" t="array">INDEX('A61'!I:I,20)</f>
        <v/>
      </c>
      <c r="C301" s="97" t="n"/>
      <c r="D301" s="24" t="n"/>
      <c r="E301" s="24" t="n"/>
      <c r="F301" s="24" t="n"/>
      <c r="G301" s="24" t="n"/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</row>
    <row customHeight="1" ht="169.5" r="302" s="29">
      <c r="A302" s="98" t="n"/>
      <c r="D302" s="24" t="n"/>
      <c r="E302" s="24" t="n"/>
      <c r="F302" s="24" t="n"/>
      <c r="G302" s="2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</row>
    <row customHeight="1" ht="32.25" r="303" s="29">
      <c r="A303" s="99">
        <f>A287</f>
        <v/>
      </c>
      <c r="D303" s="24" t="n"/>
      <c r="E303" s="24" t="n"/>
      <c r="F303" s="24" t="n"/>
      <c r="G303" s="24" t="n"/>
      <c r="H303" s="24" t="n"/>
      <c r="I303" s="24" t="n"/>
      <c r="J303" s="24" t="n"/>
      <c r="K303" s="24" t="n"/>
      <c r="L303" s="24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</row>
    <row customHeight="1" ht="32.25" r="304" s="29">
      <c r="A304" s="99" t="n"/>
      <c r="D304" s="24" t="n"/>
      <c r="E304" s="24" t="n"/>
      <c r="F304" s="24" t="n"/>
      <c r="G304" s="24" t="n"/>
      <c r="H304" s="24" t="n"/>
      <c r="I304" s="24" t="n"/>
      <c r="J304" s="24" t="n"/>
      <c r="K304" s="24" t="n"/>
      <c r="L304" s="24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</row>
    <row customHeight="1" ht="99.75" r="305" s="29">
      <c r="A305" s="74" t="inlineStr">
        <is>
          <t xml:space="preserve"> </t>
        </is>
      </c>
      <c r="D305" s="24" t="n"/>
      <c r="E305" s="24" t="n"/>
      <c r="F305" s="24" t="n"/>
      <c r="G305" s="24" t="n"/>
      <c r="H305" s="24" t="n"/>
      <c r="I305" s="24" t="n"/>
      <c r="J305" s="24" t="n"/>
      <c r="K305" s="24" t="n"/>
      <c r="L305" s="24" t="n"/>
      <c r="M305" s="24" t="n"/>
      <c r="N305" s="24" t="n"/>
      <c r="O305" s="24" t="n"/>
      <c r="P305" s="24" t="n"/>
      <c r="Q305" s="24" t="n"/>
      <c r="R305" s="24" t="n"/>
      <c r="S305" s="24" t="n"/>
      <c r="T305" s="24" t="n"/>
      <c r="U305" s="24" t="n"/>
      <c r="V305" s="24" t="n"/>
      <c r="W305" s="24" t="n"/>
      <c r="X305" s="24" t="n"/>
    </row>
    <row customHeight="1" ht="67.5" r="306" s="29">
      <c r="A306" s="90" t="inlineStr">
        <is>
          <t xml:space="preserve">澎湖縣政府獎狀 </t>
        </is>
      </c>
      <c r="D306" s="24" t="n"/>
      <c r="E306" s="24" t="n"/>
      <c r="F306" s="24" t="n"/>
      <c r="G306" s="24" t="n"/>
      <c r="H306" s="24" t="n"/>
      <c r="I306" s="24" t="n"/>
      <c r="J306" s="24" t="n"/>
      <c r="K306" s="24" t="n"/>
      <c r="L306" s="24" t="n"/>
      <c r="M306" s="24" t="n"/>
      <c r="N306" s="24" t="n"/>
      <c r="O306" s="24" t="n"/>
      <c r="P306" s="24" t="n"/>
      <c r="Q306" s="24" t="n"/>
      <c r="R306" s="24" t="n"/>
      <c r="S306" s="24" t="n"/>
      <c r="T306" s="24" t="n"/>
      <c r="U306" s="24" t="n"/>
      <c r="V306" s="24" t="n"/>
      <c r="W306" s="24" t="n"/>
      <c r="X306" s="24" t="n"/>
    </row>
    <row customHeight="1" ht="27.75" r="307" s="29">
      <c r="A307" s="91">
        <f>A291</f>
        <v/>
      </c>
      <c r="C307" s="92" t="n"/>
      <c r="D307" s="24" t="n"/>
      <c r="E307" s="24" t="n"/>
      <c r="F307" s="24" t="n"/>
      <c r="G307" s="24" t="n"/>
      <c r="H307" s="24" t="n"/>
      <c r="I307" s="24" t="n"/>
      <c r="J307" s="24" t="n"/>
      <c r="K307" s="24" t="n"/>
      <c r="L307" s="24" t="n"/>
      <c r="M307" s="24" t="n"/>
      <c r="N307" s="24" t="n"/>
      <c r="O307" s="24" t="n"/>
      <c r="P307" s="24" t="n"/>
      <c r="Q307" s="24" t="n"/>
      <c r="R307" s="24" t="n"/>
      <c r="S307" s="24" t="n"/>
      <c r="T307" s="24" t="n"/>
      <c r="U307" s="24" t="n"/>
      <c r="V307" s="24" t="n"/>
      <c r="W307" s="24" t="n"/>
      <c r="X307" s="24" t="n"/>
    </row>
    <row customHeight="1" ht="19.5" r="308" s="29">
      <c r="A308" s="74" t="n"/>
      <c r="D308" s="24" t="n"/>
      <c r="E308" s="24" t="n"/>
      <c r="F308" s="24" t="n"/>
      <c r="G308" s="24" t="n"/>
      <c r="H308" s="24" t="n"/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</row>
    <row customHeight="1" ht="38.25" r="309" s="29">
      <c r="A309" s="93">
        <f>"澎湖縣"&amp;'設定'!$B$2&amp;"年度全縣兒童溜冰比賽"</f>
        <v/>
      </c>
      <c r="D309" s="24" t="n"/>
      <c r="E309" s="24" t="n"/>
      <c r="F309" s="24" t="n"/>
      <c r="G309" s="24" t="n"/>
      <c r="H309" s="24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</row>
    <row customHeight="1" ht="19.5" r="310" s="29">
      <c r="A310" s="94" t="n"/>
      <c r="D310" s="24" t="n"/>
      <c r="E310" s="24" t="n"/>
      <c r="F310" s="24" t="n"/>
      <c r="G310" s="24" t="n"/>
      <c r="H310" s="24" t="n"/>
      <c r="I310" s="24" t="n"/>
      <c r="J310" s="24" t="n"/>
      <c r="K310" s="24" t="n"/>
      <c r="L310" s="24" t="n"/>
      <c r="M310" s="24" t="n"/>
      <c r="N310" s="24" t="n"/>
      <c r="O310" s="24" t="n"/>
      <c r="P310" s="24" t="n"/>
      <c r="Q310" s="24" t="n"/>
      <c r="R310" s="24" t="n"/>
      <c r="S310" s="24" t="n"/>
      <c r="T310" s="24" t="n"/>
      <c r="U310" s="24" t="n"/>
      <c r="V310" s="24" t="n"/>
      <c r="W310" s="24" t="n"/>
      <c r="X310" s="24" t="n"/>
    </row>
    <row customHeight="1" ht="38.25" r="311" s="29">
      <c r="A311" s="93" t="inlineStr">
        <is>
          <t>優秀選手</t>
        </is>
      </c>
      <c r="D311" s="24" t="n"/>
      <c r="E311" s="24" t="n"/>
      <c r="F311" s="24" t="n"/>
      <c r="G311" s="24" t="n"/>
      <c r="H311" s="24" t="n"/>
      <c r="I311" s="24" t="n"/>
      <c r="J311" s="24" t="n"/>
      <c r="K311" s="24" t="n"/>
      <c r="L311" s="24" t="n"/>
      <c r="M311" s="24" t="n"/>
      <c r="N311" s="24" t="n"/>
      <c r="O311" s="24" t="n"/>
      <c r="P311" s="24" t="n"/>
      <c r="Q311" s="24" t="n"/>
      <c r="R311" s="24" t="n"/>
      <c r="S311" s="24" t="n"/>
      <c r="T311" s="24" t="n"/>
      <c r="U311" s="24" t="n"/>
      <c r="V311" s="24" t="n"/>
      <c r="W311" s="24" t="n"/>
      <c r="X311" s="24" t="n"/>
    </row>
    <row customHeight="1" ht="19.5" r="312" s="29">
      <c r="A312" s="74" t="n"/>
      <c r="D312" s="24" t="n"/>
      <c r="E312" s="24" t="n"/>
      <c r="F312" s="24" t="n"/>
      <c r="G312" s="24" t="n"/>
      <c r="H312" s="24" t="n"/>
      <c r="I312" s="24" t="n"/>
      <c r="J312" s="24" t="n"/>
      <c r="K312" s="24" t="n"/>
      <c r="L312" s="24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4" t="n"/>
      <c r="W312" s="24" t="n"/>
      <c r="X312" s="24" t="n"/>
    </row>
    <row customHeight="1" ht="34.5" r="313" s="29">
      <c r="A313" s="95" t="inlineStr">
        <is>
          <t>組別：</t>
        </is>
      </c>
      <c r="B313" s="96" t="inlineStr">
        <is>
          <t>高年級女生組</t>
        </is>
      </c>
      <c r="C313" s="96" t="n"/>
      <c r="D313" s="24" t="n"/>
      <c r="E313" s="24" t="n"/>
      <c r="F313" s="24" t="n"/>
      <c r="G313" s="24" t="n"/>
      <c r="H313" s="24" t="n"/>
      <c r="I313" s="24" t="n"/>
      <c r="J313" s="24" t="n"/>
      <c r="K313" s="24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</row>
    <row customHeight="1" ht="34.5" r="314" s="29">
      <c r="A314" s="95" t="inlineStr">
        <is>
          <t>學校：</t>
        </is>
      </c>
      <c r="B314" s="96">
        <f ref="B314" t="array">INDEX('A61'!E:E,21)</f>
        <v/>
      </c>
      <c r="C314" s="96" t="n"/>
      <c r="D314" s="24" t="n"/>
      <c r="E314" s="24" t="n"/>
      <c r="F314" s="24" t="n"/>
      <c r="G314" s="24" t="n"/>
      <c r="H314" s="24" t="n"/>
      <c r="I314" s="24" t="n"/>
      <c r="J314" s="24" t="n"/>
      <c r="K314" s="24" t="n"/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</row>
    <row customHeight="1" ht="34.5" r="315" s="29">
      <c r="A315" s="95" t="inlineStr">
        <is>
          <t>姓名：</t>
        </is>
      </c>
      <c r="B315" s="96">
        <f ref="B315" t="array">INDEX('A61'!F:F,21)</f>
        <v/>
      </c>
      <c r="C315" s="96" t="n"/>
      <c r="D315" s="24" t="n"/>
      <c r="E315" s="24" t="n"/>
      <c r="F315" s="24" t="n"/>
      <c r="G315" s="24" t="n"/>
      <c r="H315" s="24" t="n"/>
      <c r="I315" s="24" t="n"/>
      <c r="J315" s="24" t="n"/>
      <c r="K315" s="24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</row>
    <row customHeight="1" ht="34.5" r="316" s="29">
      <c r="A316" s="95" t="inlineStr">
        <is>
          <t>名次：</t>
        </is>
      </c>
      <c r="B316" s="96" t="inlineStr">
        <is>
          <t>優勝</t>
        </is>
      </c>
      <c r="C316" s="96" t="n"/>
      <c r="D316" s="24" t="n"/>
      <c r="E316" s="24" t="n"/>
      <c r="F316" s="24" t="n"/>
      <c r="G316" s="24" t="n"/>
      <c r="H316" s="24" t="n"/>
      <c r="I316" s="24" t="n"/>
      <c r="J316" s="24" t="n"/>
      <c r="K316" s="24" t="n"/>
      <c r="L316" s="24" t="n"/>
      <c r="M316" s="24" t="n"/>
      <c r="N316" s="24" t="n"/>
      <c r="O316" s="24" t="n"/>
      <c r="P316" s="24" t="n"/>
      <c r="Q316" s="24" t="n"/>
      <c r="R316" s="24" t="n"/>
      <c r="S316" s="24" t="n"/>
      <c r="T316" s="24" t="n"/>
      <c r="U316" s="24" t="n"/>
      <c r="V316" s="24" t="n"/>
      <c r="W316" s="24" t="n"/>
      <c r="X316" s="24" t="n"/>
    </row>
    <row customHeight="1" ht="34.5" r="317" s="29">
      <c r="A317" s="95" t="inlineStr">
        <is>
          <t>成績：</t>
        </is>
      </c>
      <c r="B317" s="97">
        <f ref="B317" t="array">INDEX('A61'!I:I,21)</f>
        <v/>
      </c>
      <c r="C317" s="97" t="n"/>
      <c r="D317" s="24" t="n"/>
      <c r="E317" s="24" t="n"/>
      <c r="F317" s="24" t="n"/>
      <c r="G317" s="24" t="n"/>
      <c r="H317" s="24" t="n"/>
      <c r="I317" s="24" t="n"/>
      <c r="J317" s="24" t="n"/>
      <c r="K317" s="24" t="n"/>
      <c r="L317" s="24" t="n"/>
      <c r="M317" s="24" t="n"/>
      <c r="N317" s="24" t="n"/>
      <c r="O317" s="24" t="n"/>
      <c r="P317" s="24" t="n"/>
      <c r="Q317" s="24" t="n"/>
      <c r="R317" s="24" t="n"/>
      <c r="S317" s="24" t="n"/>
      <c r="T317" s="24" t="n"/>
      <c r="U317" s="24" t="n"/>
      <c r="V317" s="24" t="n"/>
      <c r="W317" s="24" t="n"/>
      <c r="X317" s="24" t="n"/>
    </row>
    <row customHeight="1" ht="169.5" r="318" s="29">
      <c r="A318" s="98" t="n"/>
      <c r="D318" s="24" t="n"/>
      <c r="E318" s="24" t="n"/>
      <c r="F318" s="24" t="n"/>
      <c r="G318" s="24" t="n"/>
      <c r="H318" s="24" t="n"/>
      <c r="I318" s="24" t="n"/>
      <c r="J318" s="24" t="n"/>
      <c r="K318" s="24" t="n"/>
      <c r="L318" s="24" t="n"/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</row>
    <row customHeight="1" ht="32.25" r="319" s="29">
      <c r="A319" s="99">
        <f>A303</f>
        <v/>
      </c>
      <c r="D319" s="24" t="n"/>
      <c r="E319" s="24" t="n"/>
      <c r="F319" s="24" t="n"/>
      <c r="G319" s="2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</row>
    <row customHeight="1" ht="32.25" r="320" s="29">
      <c r="A320" s="99" t="n"/>
      <c r="D320" s="24" t="n"/>
      <c r="E320" s="24" t="n"/>
      <c r="F320" s="24" t="n"/>
      <c r="G320" s="24" t="n"/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</row>
    <row customHeight="1" ht="16.5" r="321" s="29">
      <c r="A321" s="24" t="n"/>
      <c r="B321" s="24" t="n"/>
      <c r="C321" s="24" t="n"/>
      <c r="D321" s="24" t="n"/>
      <c r="E321" s="24" t="n"/>
      <c r="F321" s="24" t="n"/>
      <c r="G321" s="2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</row>
    <row customHeight="1" ht="16.5" r="322" s="29">
      <c r="A322" s="24" t="n"/>
      <c r="B322" s="24" t="n"/>
      <c r="C322" s="24" t="n"/>
      <c r="D322" s="24" t="n"/>
      <c r="E322" s="24" t="n"/>
      <c r="F322" s="24" t="n"/>
      <c r="G322" s="24" t="n"/>
      <c r="H322" s="24" t="n"/>
      <c r="I322" s="24" t="n"/>
      <c r="J322" s="24" t="n"/>
      <c r="K322" s="24" t="n"/>
      <c r="L322" s="24" t="n"/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</row>
    <row customHeight="1" ht="16.5" r="323" s="29">
      <c r="A323" s="24" t="n"/>
      <c r="B323" s="24" t="n"/>
      <c r="C323" s="24" t="n"/>
      <c r="D323" s="24" t="n"/>
      <c r="E323" s="24" t="n"/>
      <c r="F323" s="24" t="n"/>
      <c r="G323" s="24" t="n"/>
      <c r="H323" s="24" t="n"/>
      <c r="I323" s="24" t="n"/>
      <c r="J323" s="24" t="n"/>
      <c r="K323" s="24" t="n"/>
      <c r="L323" s="24" t="n"/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</row>
    <row customHeight="1" ht="16.5" r="324" s="29">
      <c r="A324" s="24" t="n"/>
      <c r="B324" s="24" t="n"/>
      <c r="C324" s="24" t="n"/>
      <c r="D324" s="24" t="n"/>
      <c r="E324" s="24" t="n"/>
      <c r="F324" s="24" t="n"/>
      <c r="G324" s="24" t="n"/>
      <c r="H324" s="24" t="n"/>
      <c r="I324" s="24" t="n"/>
      <c r="J324" s="24" t="n"/>
      <c r="K324" s="24" t="n"/>
      <c r="L324" s="24" t="n"/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</row>
    <row customHeight="1" ht="16.5" r="325" s="29">
      <c r="A325" s="24" t="n"/>
      <c r="B325" s="24" t="n"/>
      <c r="C325" s="24" t="n"/>
      <c r="D325" s="24" t="n"/>
      <c r="E325" s="24" t="n"/>
      <c r="F325" s="24" t="n"/>
      <c r="G325" s="24" t="n"/>
      <c r="H325" s="24" t="n"/>
      <c r="I325" s="24" t="n"/>
      <c r="J325" s="24" t="n"/>
      <c r="K325" s="24" t="n"/>
      <c r="L325" s="24" t="n"/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</row>
    <row customHeight="1" ht="16.5" r="326" s="29">
      <c r="A326" s="24" t="n"/>
      <c r="B326" s="24" t="n"/>
      <c r="C326" s="24" t="n"/>
      <c r="D326" s="24" t="n"/>
      <c r="E326" s="24" t="n"/>
      <c r="F326" s="24" t="n"/>
      <c r="G326" s="24" t="n"/>
      <c r="H326" s="24" t="n"/>
      <c r="I326" s="24" t="n"/>
      <c r="J326" s="24" t="n"/>
      <c r="K326" s="24" t="n"/>
      <c r="L326" s="24" t="n"/>
      <c r="M326" s="24" t="n"/>
      <c r="N326" s="24" t="n"/>
      <c r="O326" s="24" t="n"/>
      <c r="P326" s="24" t="n"/>
      <c r="Q326" s="24" t="n"/>
      <c r="R326" s="24" t="n"/>
      <c r="S326" s="24" t="n"/>
      <c r="T326" s="24" t="n"/>
      <c r="U326" s="24" t="n"/>
      <c r="V326" s="24" t="n"/>
      <c r="W326" s="24" t="n"/>
      <c r="X326" s="24" t="n"/>
    </row>
    <row customHeight="1" ht="16.5" r="327" s="29">
      <c r="A327" s="24" t="n"/>
      <c r="B327" s="24" t="n"/>
      <c r="C327" s="24" t="n"/>
      <c r="D327" s="24" t="n"/>
      <c r="E327" s="24" t="n"/>
      <c r="F327" s="24" t="n"/>
      <c r="G327" s="24" t="n"/>
      <c r="H327" s="24" t="n"/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</row>
    <row customHeight="1" ht="16.5" r="328" s="29">
      <c r="A328" s="24" t="n"/>
      <c r="B328" s="24" t="n"/>
      <c r="C328" s="24" t="n"/>
      <c r="D328" s="24" t="n"/>
      <c r="E328" s="24" t="n"/>
      <c r="F328" s="24" t="n"/>
      <c r="G328" s="24" t="n"/>
      <c r="H328" s="24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</row>
    <row customHeight="1" ht="16.5" r="329" s="29">
      <c r="A329" s="24" t="n"/>
      <c r="B329" s="24" t="n"/>
      <c r="C329" s="24" t="n"/>
      <c r="D329" s="24" t="n"/>
      <c r="E329" s="24" t="n"/>
      <c r="F329" s="24" t="n"/>
      <c r="G329" s="24" t="n"/>
      <c r="H329" s="24" t="n"/>
      <c r="I329" s="24" t="n"/>
      <c r="J329" s="24" t="n"/>
      <c r="K329" s="24" t="n"/>
      <c r="L329" s="24" t="n"/>
      <c r="M329" s="24" t="n"/>
      <c r="N329" s="24" t="n"/>
      <c r="O329" s="24" t="n"/>
      <c r="P329" s="24" t="n"/>
      <c r="Q329" s="24" t="n"/>
      <c r="R329" s="24" t="n"/>
      <c r="S329" s="24" t="n"/>
      <c r="T329" s="24" t="n"/>
      <c r="U329" s="24" t="n"/>
      <c r="V329" s="24" t="n"/>
      <c r="W329" s="24" t="n"/>
      <c r="X329" s="24" t="n"/>
    </row>
    <row customHeight="1" ht="16.5" r="330" s="29">
      <c r="A330" s="24" t="n"/>
      <c r="B330" s="24" t="n"/>
      <c r="C330" s="24" t="n"/>
      <c r="D330" s="24" t="n"/>
      <c r="E330" s="24" t="n"/>
      <c r="F330" s="24" t="n"/>
      <c r="G330" s="24" t="n"/>
      <c r="H330" s="24" t="n"/>
      <c r="I330" s="24" t="n"/>
      <c r="J330" s="24" t="n"/>
      <c r="K330" s="24" t="n"/>
      <c r="L330" s="24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</row>
    <row customHeight="1" ht="16.5" r="331" s="29">
      <c r="A331" s="24" t="n"/>
      <c r="B331" s="24" t="n"/>
      <c r="C331" s="24" t="n"/>
      <c r="D331" s="24" t="n"/>
      <c r="E331" s="24" t="n"/>
      <c r="F331" s="24" t="n"/>
      <c r="G331" s="24" t="n"/>
      <c r="H331" s="24" t="n"/>
      <c r="I331" s="24" t="n"/>
      <c r="J331" s="24" t="n"/>
      <c r="K331" s="24" t="n"/>
      <c r="L331" s="24" t="n"/>
      <c r="M331" s="24" t="n"/>
      <c r="N331" s="24" t="n"/>
      <c r="O331" s="24" t="n"/>
      <c r="P331" s="24" t="n"/>
      <c r="Q331" s="24" t="n"/>
      <c r="R331" s="24" t="n"/>
      <c r="S331" s="24" t="n"/>
      <c r="T331" s="24" t="n"/>
      <c r="U331" s="24" t="n"/>
      <c r="V331" s="24" t="n"/>
      <c r="W331" s="24" t="n"/>
      <c r="X331" s="24" t="n"/>
    </row>
    <row customHeight="1" ht="16.5" r="332" s="29">
      <c r="A332" s="24" t="n"/>
      <c r="B332" s="24" t="n"/>
      <c r="C332" s="24" t="n"/>
      <c r="D332" s="24" t="n"/>
      <c r="E332" s="24" t="n"/>
      <c r="F332" s="24" t="n"/>
      <c r="G332" s="24" t="n"/>
      <c r="H332" s="24" t="n"/>
      <c r="I332" s="24" t="n"/>
      <c r="J332" s="24" t="n"/>
      <c r="K332" s="24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</row>
    <row customHeight="1" ht="16.5" r="333" s="29">
      <c r="A333" s="24" t="n"/>
      <c r="B333" s="24" t="n"/>
      <c r="C333" s="24" t="n"/>
      <c r="D333" s="24" t="n"/>
      <c r="E333" s="24" t="n"/>
      <c r="F333" s="24" t="n"/>
      <c r="G333" s="24" t="n"/>
      <c r="H333" s="24" t="n"/>
      <c r="I333" s="24" t="n"/>
      <c r="J333" s="24" t="n"/>
      <c r="K333" s="24" t="n"/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</row>
    <row customHeight="1" ht="16.5" r="334" s="29">
      <c r="A334" s="24" t="n"/>
      <c r="B334" s="24" t="n"/>
      <c r="C334" s="24" t="n"/>
      <c r="D334" s="24" t="n"/>
      <c r="E334" s="24" t="n"/>
      <c r="F334" s="24" t="n"/>
      <c r="G334" s="24" t="n"/>
      <c r="H334" s="24" t="n"/>
      <c r="I334" s="24" t="n"/>
      <c r="J334" s="24" t="n"/>
      <c r="K334" s="24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</row>
    <row customHeight="1" ht="16.5" r="335" s="29">
      <c r="A335" s="24" t="n"/>
      <c r="B335" s="24" t="n"/>
      <c r="C335" s="24" t="n"/>
      <c r="D335" s="24" t="n"/>
      <c r="E335" s="24" t="n"/>
      <c r="F335" s="24" t="n"/>
      <c r="G335" s="24" t="n"/>
      <c r="H335" s="24" t="n"/>
      <c r="I335" s="24" t="n"/>
      <c r="J335" s="24" t="n"/>
      <c r="K335" s="24" t="n"/>
      <c r="L335" s="24" t="n"/>
      <c r="M335" s="24" t="n"/>
      <c r="N335" s="24" t="n"/>
      <c r="O335" s="24" t="n"/>
      <c r="P335" s="24" t="n"/>
      <c r="Q335" s="24" t="n"/>
      <c r="R335" s="24" t="n"/>
      <c r="S335" s="24" t="n"/>
      <c r="T335" s="24" t="n"/>
      <c r="U335" s="24" t="n"/>
      <c r="V335" s="24" t="n"/>
      <c r="W335" s="24" t="n"/>
      <c r="X335" s="24" t="n"/>
    </row>
    <row customHeight="1" ht="16.5" r="336" s="29">
      <c r="A336" s="24" t="n"/>
      <c r="B336" s="24" t="n"/>
      <c r="C336" s="24" t="n"/>
      <c r="D336" s="24" t="n"/>
      <c r="E336" s="24" t="n"/>
      <c r="F336" s="24" t="n"/>
      <c r="G336" s="24" t="n"/>
      <c r="H336" s="24" t="n"/>
      <c r="I336" s="24" t="n"/>
      <c r="J336" s="24" t="n"/>
      <c r="K336" s="24" t="n"/>
      <c r="L336" s="24" t="n"/>
      <c r="M336" s="24" t="n"/>
      <c r="N336" s="24" t="n"/>
      <c r="O336" s="24" t="n"/>
      <c r="P336" s="24" t="n"/>
      <c r="Q336" s="24" t="n"/>
      <c r="R336" s="24" t="n"/>
      <c r="S336" s="24" t="n"/>
      <c r="T336" s="24" t="n"/>
      <c r="U336" s="24" t="n"/>
      <c r="V336" s="24" t="n"/>
      <c r="W336" s="24" t="n"/>
      <c r="X336" s="24" t="n"/>
    </row>
    <row customHeight="1" ht="16.5" r="337" s="29">
      <c r="A337" s="24" t="n"/>
      <c r="B337" s="24" t="n"/>
      <c r="C337" s="24" t="n"/>
      <c r="D337" s="24" t="n"/>
      <c r="E337" s="24" t="n"/>
      <c r="F337" s="24" t="n"/>
      <c r="G337" s="24" t="n"/>
      <c r="H337" s="24" t="n"/>
      <c r="I337" s="24" t="n"/>
      <c r="J337" s="24" t="n"/>
      <c r="K337" s="24" t="n"/>
      <c r="L337" s="24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</row>
    <row customHeight="1" ht="16.5" r="338" s="29">
      <c r="A338" s="24" t="n"/>
      <c r="B338" s="24" t="n"/>
      <c r="C338" s="24" t="n"/>
      <c r="D338" s="24" t="n"/>
      <c r="E338" s="24" t="n"/>
      <c r="F338" s="24" t="n"/>
      <c r="G338" s="2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</row>
    <row customHeight="1" ht="16.5" r="339" s="29">
      <c r="A339" s="24" t="n"/>
      <c r="B339" s="24" t="n"/>
      <c r="C339" s="24" t="n"/>
      <c r="D339" s="24" t="n"/>
      <c r="E339" s="24" t="n"/>
      <c r="F339" s="24" t="n"/>
      <c r="G339" s="24" t="n"/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</row>
    <row customHeight="1" ht="16.5" r="340" s="29">
      <c r="A340" s="24" t="n"/>
      <c r="B340" s="24" t="n"/>
      <c r="C340" s="24" t="n"/>
      <c r="D340" s="24" t="n"/>
      <c r="E340" s="24" t="n"/>
      <c r="F340" s="24" t="n"/>
      <c r="G340" s="2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</row>
    <row customHeight="1" ht="16.5" r="341" s="29">
      <c r="A341" s="24" t="n"/>
      <c r="B341" s="24" t="n"/>
      <c r="C341" s="24" t="n"/>
      <c r="D341" s="24" t="n"/>
      <c r="E341" s="24" t="n"/>
      <c r="F341" s="24" t="n"/>
      <c r="G341" s="24" t="n"/>
      <c r="H341" s="24" t="n"/>
      <c r="I341" s="24" t="n"/>
      <c r="J341" s="24" t="n"/>
      <c r="K341" s="24" t="n"/>
      <c r="L341" s="24" t="n"/>
      <c r="M341" s="24" t="n"/>
      <c r="N341" s="24" t="n"/>
      <c r="O341" s="24" t="n"/>
      <c r="P341" s="24" t="n"/>
      <c r="Q341" s="24" t="n"/>
      <c r="R341" s="24" t="n"/>
      <c r="S341" s="24" t="n"/>
      <c r="T341" s="24" t="n"/>
      <c r="U341" s="24" t="n"/>
      <c r="V341" s="24" t="n"/>
      <c r="W341" s="24" t="n"/>
      <c r="X341" s="24" t="n"/>
    </row>
    <row customHeight="1" ht="16.5" r="342" s="29">
      <c r="A342" s="24" t="n"/>
      <c r="B342" s="24" t="n"/>
      <c r="C342" s="24" t="n"/>
      <c r="D342" s="24" t="n"/>
      <c r="E342" s="24" t="n"/>
      <c r="F342" s="24" t="n"/>
      <c r="G342" s="24" t="n"/>
      <c r="H342" s="24" t="n"/>
      <c r="I342" s="24" t="n"/>
      <c r="J342" s="24" t="n"/>
      <c r="K342" s="24" t="n"/>
      <c r="L342" s="24" t="n"/>
      <c r="M342" s="24" t="n"/>
      <c r="N342" s="24" t="n"/>
      <c r="O342" s="24" t="n"/>
      <c r="P342" s="24" t="n"/>
      <c r="Q342" s="24" t="n"/>
      <c r="R342" s="24" t="n"/>
      <c r="S342" s="24" t="n"/>
      <c r="T342" s="24" t="n"/>
      <c r="U342" s="24" t="n"/>
      <c r="V342" s="24" t="n"/>
      <c r="W342" s="24" t="n"/>
      <c r="X342" s="24" t="n"/>
    </row>
    <row customHeight="1" ht="16.5" r="343" s="29">
      <c r="A343" s="24" t="n"/>
      <c r="B343" s="24" t="n"/>
      <c r="C343" s="24" t="n"/>
      <c r="D343" s="24" t="n"/>
      <c r="E343" s="24" t="n"/>
      <c r="F343" s="24" t="n"/>
      <c r="G343" s="24" t="n"/>
      <c r="H343" s="24" t="n"/>
      <c r="I343" s="24" t="n"/>
      <c r="J343" s="24" t="n"/>
      <c r="K343" s="24" t="n"/>
      <c r="L343" s="24" t="n"/>
      <c r="M343" s="24" t="n"/>
      <c r="N343" s="24" t="n"/>
      <c r="O343" s="24" t="n"/>
      <c r="P343" s="24" t="n"/>
      <c r="Q343" s="24" t="n"/>
      <c r="R343" s="24" t="n"/>
      <c r="S343" s="24" t="n"/>
      <c r="T343" s="24" t="n"/>
      <c r="U343" s="24" t="n"/>
      <c r="V343" s="24" t="n"/>
      <c r="W343" s="24" t="n"/>
      <c r="X343" s="24" t="n"/>
    </row>
    <row customHeight="1" ht="16.5" r="344" s="29">
      <c r="A344" s="24" t="n"/>
      <c r="B344" s="24" t="n"/>
      <c r="C344" s="24" t="n"/>
      <c r="D344" s="24" t="n"/>
      <c r="E344" s="24" t="n"/>
      <c r="F344" s="24" t="n"/>
      <c r="G344" s="24" t="n"/>
      <c r="H344" s="24" t="n"/>
      <c r="I344" s="24" t="n"/>
      <c r="J344" s="24" t="n"/>
      <c r="K344" s="24" t="n"/>
      <c r="L344" s="24" t="n"/>
      <c r="M344" s="24" t="n"/>
      <c r="N344" s="24" t="n"/>
      <c r="O344" s="24" t="n"/>
      <c r="P344" s="24" t="n"/>
      <c r="Q344" s="24" t="n"/>
      <c r="R344" s="24" t="n"/>
      <c r="S344" s="24" t="n"/>
      <c r="T344" s="24" t="n"/>
      <c r="U344" s="24" t="n"/>
      <c r="V344" s="24" t="n"/>
      <c r="W344" s="24" t="n"/>
      <c r="X344" s="24" t="n"/>
    </row>
    <row customHeight="1" ht="16.5" r="345" s="29">
      <c r="A345" s="24" t="n"/>
      <c r="B345" s="24" t="n"/>
      <c r="C345" s="24" t="n"/>
      <c r="D345" s="24" t="n"/>
      <c r="E345" s="24" t="n"/>
      <c r="F345" s="24" t="n"/>
      <c r="G345" s="24" t="n"/>
      <c r="H345" s="24" t="n"/>
      <c r="I345" s="24" t="n"/>
      <c r="J345" s="24" t="n"/>
      <c r="K345" s="24" t="n"/>
      <c r="L345" s="24" t="n"/>
      <c r="M345" s="24" t="n"/>
      <c r="N345" s="24" t="n"/>
      <c r="O345" s="24" t="n"/>
      <c r="P345" s="24" t="n"/>
      <c r="Q345" s="24" t="n"/>
      <c r="R345" s="24" t="n"/>
      <c r="S345" s="24" t="n"/>
      <c r="T345" s="24" t="n"/>
      <c r="U345" s="24" t="n"/>
      <c r="V345" s="24" t="n"/>
      <c r="W345" s="24" t="n"/>
      <c r="X345" s="24" t="n"/>
    </row>
    <row customHeight="1" ht="16.5" r="346" s="29">
      <c r="A346" s="24" t="n"/>
      <c r="B346" s="24" t="n"/>
      <c r="C346" s="24" t="n"/>
      <c r="D346" s="24" t="n"/>
      <c r="E346" s="24" t="n"/>
      <c r="F346" s="24" t="n"/>
      <c r="G346" s="24" t="n"/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</row>
    <row customHeight="1" ht="16.5" r="347" s="29">
      <c r="A347" s="24" t="n"/>
      <c r="B347" s="24" t="n"/>
      <c r="C347" s="24" t="n"/>
      <c r="D347" s="24" t="n"/>
      <c r="E347" s="24" t="n"/>
      <c r="F347" s="24" t="n"/>
      <c r="G347" s="2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</row>
    <row customHeight="1" ht="16.5" r="348" s="29">
      <c r="A348" s="24" t="n"/>
      <c r="B348" s="24" t="n"/>
      <c r="C348" s="24" t="n"/>
      <c r="D348" s="24" t="n"/>
      <c r="E348" s="24" t="n"/>
      <c r="F348" s="24" t="n"/>
      <c r="G348" s="24" t="n"/>
      <c r="H348" s="24" t="n"/>
      <c r="I348" s="24" t="n"/>
      <c r="J348" s="24" t="n"/>
      <c r="K348" s="24" t="n"/>
      <c r="L348" s="24" t="n"/>
      <c r="M348" s="24" t="n"/>
      <c r="N348" s="24" t="n"/>
      <c r="O348" s="24" t="n"/>
      <c r="P348" s="24" t="n"/>
      <c r="Q348" s="24" t="n"/>
      <c r="R348" s="24" t="n"/>
      <c r="S348" s="24" t="n"/>
      <c r="T348" s="24" t="n"/>
      <c r="U348" s="24" t="n"/>
      <c r="V348" s="24" t="n"/>
      <c r="W348" s="24" t="n"/>
      <c r="X348" s="24" t="n"/>
    </row>
    <row customHeight="1" ht="16.5" r="349" s="29">
      <c r="A349" s="24" t="n"/>
      <c r="B349" s="24" t="n"/>
      <c r="C349" s="24" t="n"/>
      <c r="D349" s="24" t="n"/>
      <c r="E349" s="24" t="n"/>
      <c r="F349" s="24" t="n"/>
      <c r="G349" s="24" t="n"/>
      <c r="H349" s="24" t="n"/>
      <c r="I349" s="24" t="n"/>
      <c r="J349" s="24" t="n"/>
      <c r="K349" s="24" t="n"/>
      <c r="L349" s="24" t="n"/>
      <c r="M349" s="24" t="n"/>
      <c r="N349" s="24" t="n"/>
      <c r="O349" s="24" t="n"/>
      <c r="P349" s="24" t="n"/>
      <c r="Q349" s="24" t="n"/>
      <c r="R349" s="24" t="n"/>
      <c r="S349" s="24" t="n"/>
      <c r="T349" s="24" t="n"/>
      <c r="U349" s="24" t="n"/>
      <c r="V349" s="24" t="n"/>
      <c r="W349" s="24" t="n"/>
      <c r="X349" s="24" t="n"/>
    </row>
    <row customHeight="1" ht="16.5" r="350" s="29">
      <c r="A350" s="24" t="n"/>
      <c r="B350" s="24" t="n"/>
      <c r="C350" s="24" t="n"/>
      <c r="D350" s="24" t="n"/>
      <c r="E350" s="24" t="n"/>
      <c r="F350" s="24" t="n"/>
      <c r="G350" s="24" t="n"/>
      <c r="H350" s="24" t="n"/>
      <c r="I350" s="24" t="n"/>
      <c r="J350" s="24" t="n"/>
      <c r="K350" s="24" t="n"/>
      <c r="L350" s="24" t="n"/>
      <c r="M350" s="24" t="n"/>
      <c r="N350" s="24" t="n"/>
      <c r="O350" s="24" t="n"/>
      <c r="P350" s="24" t="n"/>
      <c r="Q350" s="24" t="n"/>
      <c r="R350" s="24" t="n"/>
      <c r="S350" s="24" t="n"/>
      <c r="T350" s="24" t="n"/>
      <c r="U350" s="24" t="n"/>
      <c r="V350" s="24" t="n"/>
      <c r="W350" s="24" t="n"/>
      <c r="X350" s="24" t="n"/>
    </row>
    <row customHeight="1" ht="16.5" r="351" s="29">
      <c r="A351" s="24" t="n"/>
      <c r="B351" s="24" t="n"/>
      <c r="C351" s="24" t="n"/>
      <c r="D351" s="24" t="n"/>
      <c r="E351" s="24" t="n"/>
      <c r="F351" s="24" t="n"/>
      <c r="G351" s="24" t="n"/>
      <c r="H351" s="24" t="n"/>
      <c r="I351" s="24" t="n"/>
      <c r="J351" s="24" t="n"/>
      <c r="K351" s="24" t="n"/>
      <c r="L351" s="24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</row>
    <row customHeight="1" ht="16.5" r="352" s="29">
      <c r="A352" s="24" t="n"/>
      <c r="B352" s="24" t="n"/>
      <c r="C352" s="24" t="n"/>
      <c r="D352" s="24" t="n"/>
      <c r="E352" s="24" t="n"/>
      <c r="F352" s="24" t="n"/>
      <c r="G352" s="24" t="n"/>
      <c r="H352" s="24" t="n"/>
      <c r="I352" s="24" t="n"/>
      <c r="J352" s="24" t="n"/>
      <c r="K352" s="24" t="n"/>
      <c r="L352" s="24" t="n"/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</row>
    <row customHeight="1" ht="16.5" r="353" s="29">
      <c r="A353" s="24" t="n"/>
      <c r="B353" s="24" t="n"/>
      <c r="C353" s="24" t="n"/>
      <c r="D353" s="24" t="n"/>
      <c r="E353" s="24" t="n"/>
      <c r="F353" s="24" t="n"/>
      <c r="G353" s="24" t="n"/>
      <c r="H353" s="24" t="n"/>
      <c r="I353" s="24" t="n"/>
      <c r="J353" s="24" t="n"/>
      <c r="K353" s="24" t="n"/>
      <c r="L353" s="24" t="n"/>
      <c r="M353" s="24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</row>
    <row customHeight="1" ht="16.5" r="354" s="29">
      <c r="A354" s="24" t="n"/>
      <c r="B354" s="24" t="n"/>
      <c r="C354" s="24" t="n"/>
      <c r="D354" s="24" t="n"/>
      <c r="E354" s="24" t="n"/>
      <c r="F354" s="24" t="n"/>
      <c r="G354" s="24" t="n"/>
      <c r="H354" s="24" t="n"/>
      <c r="I354" s="24" t="n"/>
      <c r="J354" s="24" t="n"/>
      <c r="K354" s="24" t="n"/>
      <c r="L354" s="24" t="n"/>
      <c r="M354" s="24" t="n"/>
      <c r="N354" s="24" t="n"/>
      <c r="O354" s="24" t="n"/>
      <c r="P354" s="24" t="n"/>
      <c r="Q354" s="24" t="n"/>
      <c r="R354" s="24" t="n"/>
      <c r="S354" s="24" t="n"/>
      <c r="T354" s="24" t="n"/>
      <c r="U354" s="24" t="n"/>
      <c r="V354" s="24" t="n"/>
      <c r="W354" s="24" t="n"/>
      <c r="X354" s="24" t="n"/>
    </row>
    <row customHeight="1" ht="16.5" r="355" s="29">
      <c r="A355" s="24" t="n"/>
      <c r="B355" s="24" t="n"/>
      <c r="C355" s="24" t="n"/>
      <c r="D355" s="24" t="n"/>
      <c r="E355" s="24" t="n"/>
      <c r="F355" s="24" t="n"/>
      <c r="G355" s="24" t="n"/>
      <c r="H355" s="24" t="n"/>
      <c r="I355" s="24" t="n"/>
      <c r="J355" s="24" t="n"/>
      <c r="K355" s="24" t="n"/>
      <c r="L355" s="24" t="n"/>
      <c r="M355" s="24" t="n"/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4" t="n"/>
      <c r="W355" s="24" t="n"/>
      <c r="X355" s="24" t="n"/>
    </row>
    <row customHeight="1" ht="16.5" r="356" s="29">
      <c r="A356" s="24" t="n"/>
      <c r="B356" s="24" t="n"/>
      <c r="C356" s="24" t="n"/>
      <c r="D356" s="24" t="n"/>
      <c r="E356" s="24" t="n"/>
      <c r="F356" s="24" t="n"/>
      <c r="G356" s="24" t="n"/>
      <c r="H356" s="24" t="n"/>
      <c r="I356" s="24" t="n"/>
      <c r="J356" s="24" t="n"/>
      <c r="K356" s="24" t="n"/>
      <c r="L356" s="24" t="n"/>
      <c r="M356" s="24" t="n"/>
      <c r="N356" s="24" t="n"/>
      <c r="O356" s="24" t="n"/>
      <c r="P356" s="24" t="n"/>
      <c r="Q356" s="24" t="n"/>
      <c r="R356" s="24" t="n"/>
      <c r="S356" s="24" t="n"/>
      <c r="T356" s="24" t="n"/>
      <c r="U356" s="24" t="n"/>
      <c r="V356" s="24" t="n"/>
      <c r="W356" s="24" t="n"/>
      <c r="X356" s="24" t="n"/>
    </row>
    <row customHeight="1" ht="16.5" r="357" s="29">
      <c r="A357" s="24" t="n"/>
      <c r="B357" s="24" t="n"/>
      <c r="C357" s="24" t="n"/>
      <c r="D357" s="24" t="n"/>
      <c r="E357" s="24" t="n"/>
      <c r="F357" s="24" t="n"/>
      <c r="G357" s="2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</row>
    <row customHeight="1" ht="16.5" r="358" s="29">
      <c r="A358" s="24" t="n"/>
      <c r="B358" s="24" t="n"/>
      <c r="C358" s="24" t="n"/>
      <c r="D358" s="24" t="n"/>
      <c r="E358" s="24" t="n"/>
      <c r="F358" s="24" t="n"/>
      <c r="G358" s="24" t="n"/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</row>
    <row customHeight="1" ht="16.5" r="359" s="29">
      <c r="A359" s="24" t="n"/>
      <c r="B359" s="24" t="n"/>
      <c r="C359" s="24" t="n"/>
      <c r="D359" s="24" t="n"/>
      <c r="E359" s="24" t="n"/>
      <c r="F359" s="24" t="n"/>
      <c r="G359" s="2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</row>
    <row customHeight="1" ht="16.5" r="360" s="29">
      <c r="A360" s="24" t="n"/>
      <c r="B360" s="24" t="n"/>
      <c r="C360" s="24" t="n"/>
      <c r="D360" s="24" t="n"/>
      <c r="E360" s="24" t="n"/>
      <c r="F360" s="24" t="n"/>
      <c r="G360" s="24" t="n"/>
      <c r="H360" s="24" t="n"/>
      <c r="I360" s="24" t="n"/>
      <c r="J360" s="24" t="n"/>
      <c r="K360" s="24" t="n"/>
      <c r="L360" s="24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4" t="n"/>
      <c r="W360" s="24" t="n"/>
      <c r="X360" s="24" t="n"/>
    </row>
    <row customHeight="1" ht="16.5" r="361" s="29">
      <c r="A361" s="24" t="n"/>
      <c r="B361" s="24" t="n"/>
      <c r="C361" s="24" t="n"/>
      <c r="D361" s="24" t="n"/>
      <c r="E361" s="24" t="n"/>
      <c r="F361" s="24" t="n"/>
      <c r="G361" s="24" t="n"/>
      <c r="H361" s="24" t="n"/>
      <c r="I361" s="24" t="n"/>
      <c r="J361" s="24" t="n"/>
      <c r="K361" s="24" t="n"/>
      <c r="L361" s="24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4" t="n"/>
      <c r="X361" s="24" t="n"/>
    </row>
    <row customHeight="1" ht="16.5" r="362" s="29">
      <c r="A362" s="24" t="n"/>
      <c r="B362" s="24" t="n"/>
      <c r="C362" s="24" t="n"/>
      <c r="D362" s="24" t="n"/>
      <c r="E362" s="24" t="n"/>
      <c r="F362" s="24" t="n"/>
      <c r="G362" s="24" t="n"/>
      <c r="H362" s="24" t="n"/>
      <c r="I362" s="24" t="n"/>
      <c r="J362" s="24" t="n"/>
      <c r="K362" s="24" t="n"/>
      <c r="L362" s="24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</row>
    <row customHeight="1" ht="16.5" r="363" s="29">
      <c r="A363" s="24" t="n"/>
      <c r="B363" s="24" t="n"/>
      <c r="C363" s="24" t="n"/>
      <c r="D363" s="24" t="n"/>
      <c r="E363" s="24" t="n"/>
      <c r="F363" s="24" t="n"/>
      <c r="G363" s="24" t="n"/>
      <c r="H363" s="24" t="n"/>
      <c r="I363" s="24" t="n"/>
      <c r="J363" s="24" t="n"/>
      <c r="K363" s="24" t="n"/>
      <c r="L363" s="24" t="n"/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</row>
    <row customHeight="1" ht="16.5" r="364" s="29">
      <c r="A364" s="24" t="n"/>
      <c r="B364" s="24" t="n"/>
      <c r="C364" s="24" t="n"/>
      <c r="D364" s="24" t="n"/>
      <c r="E364" s="24" t="n"/>
      <c r="F364" s="24" t="n"/>
      <c r="G364" s="24" t="n"/>
      <c r="H364" s="24" t="n"/>
      <c r="I364" s="24" t="n"/>
      <c r="J364" s="24" t="n"/>
      <c r="K364" s="24" t="n"/>
      <c r="L364" s="24" t="n"/>
      <c r="M364" s="24" t="n"/>
      <c r="N364" s="24" t="n"/>
      <c r="O364" s="24" t="n"/>
      <c r="P364" s="24" t="n"/>
      <c r="Q364" s="24" t="n"/>
      <c r="R364" s="24" t="n"/>
      <c r="S364" s="24" t="n"/>
      <c r="T364" s="24" t="n"/>
      <c r="U364" s="24" t="n"/>
      <c r="V364" s="24" t="n"/>
      <c r="W364" s="24" t="n"/>
      <c r="X364" s="24" t="n"/>
    </row>
    <row customHeight="1" ht="16.5" r="365" s="29">
      <c r="A365" s="24" t="n"/>
      <c r="B365" s="24" t="n"/>
      <c r="C365" s="24" t="n"/>
      <c r="D365" s="24" t="n"/>
      <c r="E365" s="24" t="n"/>
      <c r="F365" s="24" t="n"/>
      <c r="G365" s="24" t="n"/>
      <c r="H365" s="24" t="n"/>
      <c r="I365" s="24" t="n"/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</row>
    <row customHeight="1" ht="16.5" r="366" s="29">
      <c r="A366" s="24" t="n"/>
      <c r="B366" s="24" t="n"/>
      <c r="C366" s="24" t="n"/>
      <c r="D366" s="24" t="n"/>
      <c r="E366" s="24" t="n"/>
      <c r="F366" s="24" t="n"/>
      <c r="G366" s="24" t="n"/>
      <c r="H366" s="24" t="n"/>
      <c r="I366" s="24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</row>
    <row customHeight="1" ht="16.5" r="367" s="29">
      <c r="A367" s="24" t="n"/>
      <c r="B367" s="24" t="n"/>
      <c r="C367" s="24" t="n"/>
      <c r="D367" s="24" t="n"/>
      <c r="E367" s="24" t="n"/>
      <c r="F367" s="24" t="n"/>
      <c r="G367" s="24" t="n"/>
      <c r="H367" s="24" t="n"/>
      <c r="I367" s="24" t="n"/>
      <c r="J367" s="24" t="n"/>
      <c r="K367" s="24" t="n"/>
      <c r="L367" s="24" t="n"/>
      <c r="M367" s="24" t="n"/>
      <c r="N367" s="24" t="n"/>
      <c r="O367" s="24" t="n"/>
      <c r="P367" s="24" t="n"/>
      <c r="Q367" s="24" t="n"/>
      <c r="R367" s="24" t="n"/>
      <c r="S367" s="24" t="n"/>
      <c r="T367" s="24" t="n"/>
      <c r="U367" s="24" t="n"/>
      <c r="V367" s="24" t="n"/>
      <c r="W367" s="24" t="n"/>
      <c r="X367" s="24" t="n"/>
    </row>
    <row customHeight="1" ht="16.5" r="368" s="29">
      <c r="A368" s="24" t="n"/>
      <c r="B368" s="24" t="n"/>
      <c r="C368" s="24" t="n"/>
      <c r="D368" s="24" t="n"/>
      <c r="E368" s="24" t="n"/>
      <c r="F368" s="24" t="n"/>
      <c r="G368" s="24" t="n"/>
      <c r="H368" s="24" t="n"/>
      <c r="I368" s="24" t="n"/>
      <c r="J368" s="24" t="n"/>
      <c r="K368" s="24" t="n"/>
      <c r="L368" s="24" t="n"/>
      <c r="M368" s="24" t="n"/>
      <c r="N368" s="24" t="n"/>
      <c r="O368" s="24" t="n"/>
      <c r="P368" s="24" t="n"/>
      <c r="Q368" s="24" t="n"/>
      <c r="R368" s="24" t="n"/>
      <c r="S368" s="24" t="n"/>
      <c r="T368" s="24" t="n"/>
      <c r="U368" s="24" t="n"/>
      <c r="V368" s="24" t="n"/>
      <c r="W368" s="24" t="n"/>
      <c r="X368" s="24" t="n"/>
    </row>
    <row customHeight="1" ht="16.5" r="369" s="29">
      <c r="A369" s="24" t="n"/>
      <c r="B369" s="24" t="n"/>
      <c r="C369" s="24" t="n"/>
      <c r="D369" s="24" t="n"/>
      <c r="E369" s="24" t="n"/>
      <c r="F369" s="24" t="n"/>
      <c r="G369" s="24" t="n"/>
      <c r="H369" s="24" t="n"/>
      <c r="I369" s="24" t="n"/>
      <c r="J369" s="24" t="n"/>
      <c r="K369" s="24" t="n"/>
      <c r="L369" s="24" t="n"/>
      <c r="M369" s="24" t="n"/>
      <c r="N369" s="24" t="n"/>
      <c r="O369" s="24" t="n"/>
      <c r="P369" s="24" t="n"/>
      <c r="Q369" s="24" t="n"/>
      <c r="R369" s="24" t="n"/>
      <c r="S369" s="24" t="n"/>
      <c r="T369" s="24" t="n"/>
      <c r="U369" s="24" t="n"/>
      <c r="V369" s="24" t="n"/>
      <c r="W369" s="24" t="n"/>
      <c r="X369" s="24" t="n"/>
    </row>
    <row customHeight="1" ht="16.5" r="370" s="29">
      <c r="A370" s="24" t="n"/>
      <c r="B370" s="24" t="n"/>
      <c r="C370" s="24" t="n"/>
      <c r="D370" s="24" t="n"/>
      <c r="E370" s="24" t="n"/>
      <c r="F370" s="24" t="n"/>
      <c r="G370" s="24" t="n"/>
      <c r="H370" s="24" t="n"/>
      <c r="I370" s="24" t="n"/>
      <c r="J370" s="24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</row>
    <row customHeight="1" ht="16.5" r="371" s="29">
      <c r="A371" s="24" t="n"/>
      <c r="B371" s="24" t="n"/>
      <c r="C371" s="24" t="n"/>
      <c r="D371" s="24" t="n"/>
      <c r="E371" s="24" t="n"/>
      <c r="F371" s="24" t="n"/>
      <c r="G371" s="24" t="n"/>
      <c r="H371" s="24" t="n"/>
      <c r="I371" s="24" t="n"/>
      <c r="J371" s="24" t="n"/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</row>
    <row customHeight="1" ht="16.5" r="372" s="29">
      <c r="A372" s="24" t="n"/>
      <c r="B372" s="24" t="n"/>
      <c r="C372" s="24" t="n"/>
      <c r="D372" s="24" t="n"/>
      <c r="E372" s="24" t="n"/>
      <c r="F372" s="24" t="n"/>
      <c r="G372" s="24" t="n"/>
      <c r="H372" s="24" t="n"/>
      <c r="I372" s="24" t="n"/>
      <c r="J372" s="24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</row>
    <row customHeight="1" ht="16.5" r="373" s="29">
      <c r="A373" s="24" t="n"/>
      <c r="B373" s="24" t="n"/>
      <c r="C373" s="24" t="n"/>
      <c r="D373" s="24" t="n"/>
      <c r="E373" s="24" t="n"/>
      <c r="F373" s="24" t="n"/>
      <c r="G373" s="24" t="n"/>
      <c r="H373" s="24" t="n"/>
      <c r="I373" s="24" t="n"/>
      <c r="J373" s="24" t="n"/>
      <c r="K373" s="24" t="n"/>
      <c r="L373" s="24" t="n"/>
      <c r="M373" s="24" t="n"/>
      <c r="N373" s="24" t="n"/>
      <c r="O373" s="24" t="n"/>
      <c r="P373" s="24" t="n"/>
      <c r="Q373" s="24" t="n"/>
      <c r="R373" s="24" t="n"/>
      <c r="S373" s="24" t="n"/>
      <c r="T373" s="24" t="n"/>
      <c r="U373" s="24" t="n"/>
      <c r="V373" s="24" t="n"/>
      <c r="W373" s="24" t="n"/>
      <c r="X373" s="24" t="n"/>
    </row>
    <row customHeight="1" ht="16.5" r="374" s="29">
      <c r="A374" s="24" t="n"/>
      <c r="B374" s="24" t="n"/>
      <c r="C374" s="24" t="n"/>
      <c r="D374" s="24" t="n"/>
      <c r="E374" s="24" t="n"/>
      <c r="F374" s="24" t="n"/>
      <c r="G374" s="24" t="n"/>
      <c r="H374" s="24" t="n"/>
      <c r="I374" s="24" t="n"/>
      <c r="J374" s="24" t="n"/>
      <c r="K374" s="24" t="n"/>
      <c r="L374" s="24" t="n"/>
      <c r="M374" s="24" t="n"/>
      <c r="N374" s="24" t="n"/>
      <c r="O374" s="24" t="n"/>
      <c r="P374" s="24" t="n"/>
      <c r="Q374" s="24" t="n"/>
      <c r="R374" s="24" t="n"/>
      <c r="S374" s="24" t="n"/>
      <c r="T374" s="24" t="n"/>
      <c r="U374" s="24" t="n"/>
      <c r="V374" s="24" t="n"/>
      <c r="W374" s="24" t="n"/>
      <c r="X374" s="24" t="n"/>
    </row>
    <row customHeight="1" ht="16.5" r="375" s="29">
      <c r="A375" s="24" t="n"/>
      <c r="B375" s="24" t="n"/>
      <c r="C375" s="24" t="n"/>
      <c r="D375" s="24" t="n"/>
      <c r="E375" s="24" t="n"/>
      <c r="F375" s="24" t="n"/>
      <c r="G375" s="24" t="n"/>
      <c r="H375" s="24" t="n"/>
      <c r="I375" s="24" t="n"/>
      <c r="J375" s="24" t="n"/>
      <c r="K375" s="24" t="n"/>
      <c r="L375" s="24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</row>
    <row customHeight="1" ht="16.5" r="376" s="29">
      <c r="A376" s="24" t="n"/>
      <c r="B376" s="24" t="n"/>
      <c r="C376" s="24" t="n"/>
      <c r="D376" s="24" t="n"/>
      <c r="E376" s="24" t="n"/>
      <c r="F376" s="24" t="n"/>
      <c r="G376" s="2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</row>
    <row customHeight="1" ht="16.5" r="377" s="29">
      <c r="A377" s="24" t="n"/>
      <c r="B377" s="24" t="n"/>
      <c r="C377" s="24" t="n"/>
      <c r="D377" s="24" t="n"/>
      <c r="E377" s="24" t="n"/>
      <c r="F377" s="24" t="n"/>
      <c r="G377" s="24" t="n"/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</row>
    <row customHeight="1" ht="16.5" r="378" s="29">
      <c r="A378" s="24" t="n"/>
      <c r="B378" s="24" t="n"/>
      <c r="C378" s="24" t="n"/>
      <c r="D378" s="24" t="n"/>
      <c r="E378" s="24" t="n"/>
      <c r="F378" s="24" t="n"/>
      <c r="G378" s="2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</row>
    <row customHeight="1" ht="16.5" r="379" s="29">
      <c r="A379" s="24" t="n"/>
      <c r="B379" s="24" t="n"/>
      <c r="C379" s="24" t="n"/>
      <c r="D379" s="24" t="n"/>
      <c r="E379" s="24" t="n"/>
      <c r="F379" s="24" t="n"/>
      <c r="G379" s="24" t="n"/>
      <c r="H379" s="24" t="n"/>
      <c r="I379" s="24" t="n"/>
      <c r="J379" s="24" t="n"/>
      <c r="K379" s="24" t="n"/>
      <c r="L379" s="24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</row>
    <row customHeight="1" ht="16.5" r="380" s="29">
      <c r="A380" s="24" t="n"/>
      <c r="B380" s="24" t="n"/>
      <c r="C380" s="24" t="n"/>
      <c r="D380" s="24" t="n"/>
      <c r="E380" s="24" t="n"/>
      <c r="F380" s="24" t="n"/>
      <c r="G380" s="24" t="n"/>
      <c r="H380" s="24" t="n"/>
      <c r="I380" s="24" t="n"/>
      <c r="J380" s="24" t="n"/>
      <c r="K380" s="24" t="n"/>
      <c r="L380" s="24" t="n"/>
      <c r="M380" s="24" t="n"/>
      <c r="N380" s="24" t="n"/>
      <c r="O380" s="24" t="n"/>
      <c r="P380" s="24" t="n"/>
      <c r="Q380" s="24" t="n"/>
      <c r="R380" s="24" t="n"/>
      <c r="S380" s="24" t="n"/>
      <c r="T380" s="24" t="n"/>
      <c r="U380" s="24" t="n"/>
      <c r="V380" s="24" t="n"/>
      <c r="W380" s="24" t="n"/>
      <c r="X380" s="24" t="n"/>
    </row>
    <row customHeight="1" ht="16.5" r="381" s="29">
      <c r="A381" s="24" t="n"/>
      <c r="B381" s="24" t="n"/>
      <c r="C381" s="24" t="n"/>
      <c r="D381" s="24" t="n"/>
      <c r="E381" s="24" t="n"/>
      <c r="F381" s="24" t="n"/>
      <c r="G381" s="24" t="n"/>
      <c r="H381" s="24" t="n"/>
      <c r="I381" s="24" t="n"/>
      <c r="J381" s="24" t="n"/>
      <c r="K381" s="24" t="n"/>
      <c r="L381" s="24" t="n"/>
      <c r="M381" s="24" t="n"/>
      <c r="N381" s="24" t="n"/>
      <c r="O381" s="24" t="n"/>
      <c r="P381" s="24" t="n"/>
      <c r="Q381" s="24" t="n"/>
      <c r="R381" s="24" t="n"/>
      <c r="S381" s="24" t="n"/>
      <c r="T381" s="24" t="n"/>
      <c r="U381" s="24" t="n"/>
      <c r="V381" s="24" t="n"/>
      <c r="W381" s="24" t="n"/>
      <c r="X381" s="24" t="n"/>
    </row>
    <row customHeight="1" ht="16.5" r="382" s="29">
      <c r="A382" s="24" t="n"/>
      <c r="B382" s="24" t="n"/>
      <c r="C382" s="24" t="n"/>
      <c r="D382" s="24" t="n"/>
      <c r="E382" s="24" t="n"/>
      <c r="F382" s="24" t="n"/>
      <c r="G382" s="24" t="n"/>
      <c r="H382" s="24" t="n"/>
      <c r="I382" s="24" t="n"/>
      <c r="J382" s="24" t="n"/>
      <c r="K382" s="24" t="n"/>
      <c r="L382" s="24" t="n"/>
      <c r="M382" s="24" t="n"/>
      <c r="N382" s="24" t="n"/>
      <c r="O382" s="24" t="n"/>
      <c r="P382" s="24" t="n"/>
      <c r="Q382" s="24" t="n"/>
      <c r="R382" s="24" t="n"/>
      <c r="S382" s="24" t="n"/>
      <c r="T382" s="24" t="n"/>
      <c r="U382" s="24" t="n"/>
      <c r="V382" s="24" t="n"/>
      <c r="W382" s="24" t="n"/>
      <c r="X382" s="24" t="n"/>
    </row>
    <row customHeight="1" ht="16.5" r="383" s="29">
      <c r="A383" s="24" t="n"/>
      <c r="B383" s="24" t="n"/>
      <c r="C383" s="24" t="n"/>
      <c r="D383" s="24" t="n"/>
      <c r="E383" s="24" t="n"/>
      <c r="F383" s="24" t="n"/>
      <c r="G383" s="24" t="n"/>
      <c r="H383" s="24" t="n"/>
      <c r="I383" s="24" t="n"/>
      <c r="J383" s="24" t="n"/>
      <c r="K383" s="24" t="n"/>
      <c r="L383" s="24" t="n"/>
      <c r="M383" s="24" t="n"/>
      <c r="N383" s="24" t="n"/>
      <c r="O383" s="24" t="n"/>
      <c r="P383" s="24" t="n"/>
      <c r="Q383" s="24" t="n"/>
      <c r="R383" s="24" t="n"/>
      <c r="S383" s="24" t="n"/>
      <c r="T383" s="24" t="n"/>
      <c r="U383" s="24" t="n"/>
      <c r="V383" s="24" t="n"/>
      <c r="W383" s="24" t="n"/>
      <c r="X383" s="24" t="n"/>
    </row>
    <row customHeight="1" ht="16.5" r="384" s="29">
      <c r="A384" s="24" t="n"/>
      <c r="B384" s="24" t="n"/>
      <c r="C384" s="24" t="n"/>
      <c r="D384" s="24" t="n"/>
      <c r="E384" s="24" t="n"/>
      <c r="F384" s="24" t="n"/>
      <c r="G384" s="24" t="n"/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</row>
    <row customHeight="1" ht="16.5" r="385" s="29">
      <c r="A385" s="24" t="n"/>
      <c r="B385" s="24" t="n"/>
      <c r="C385" s="24" t="n"/>
      <c r="D385" s="24" t="n"/>
      <c r="E385" s="24" t="n"/>
      <c r="F385" s="24" t="n"/>
      <c r="G385" s="2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</row>
    <row customHeight="1" ht="16.5" r="386" s="29">
      <c r="A386" s="24" t="n"/>
      <c r="B386" s="24" t="n"/>
      <c r="C386" s="24" t="n"/>
      <c r="D386" s="24" t="n"/>
      <c r="E386" s="24" t="n"/>
      <c r="F386" s="24" t="n"/>
      <c r="G386" s="24" t="n"/>
      <c r="H386" s="24" t="n"/>
      <c r="I386" s="24" t="n"/>
      <c r="J386" s="24" t="n"/>
      <c r="K386" s="24" t="n"/>
      <c r="L386" s="24" t="n"/>
      <c r="M386" s="24" t="n"/>
      <c r="N386" s="24" t="n"/>
      <c r="O386" s="24" t="n"/>
      <c r="P386" s="24" t="n"/>
      <c r="Q386" s="24" t="n"/>
      <c r="R386" s="24" t="n"/>
      <c r="S386" s="24" t="n"/>
      <c r="T386" s="24" t="n"/>
      <c r="U386" s="24" t="n"/>
      <c r="V386" s="24" t="n"/>
      <c r="W386" s="24" t="n"/>
      <c r="X386" s="24" t="n"/>
    </row>
    <row customHeight="1" ht="16.5" r="387" s="29">
      <c r="A387" s="24" t="n"/>
      <c r="B387" s="24" t="n"/>
      <c r="C387" s="24" t="n"/>
      <c r="D387" s="24" t="n"/>
      <c r="E387" s="24" t="n"/>
      <c r="F387" s="24" t="n"/>
      <c r="G387" s="24" t="n"/>
      <c r="H387" s="24" t="n"/>
      <c r="I387" s="24" t="n"/>
      <c r="J387" s="24" t="n"/>
      <c r="K387" s="24" t="n"/>
      <c r="L387" s="24" t="n"/>
      <c r="M387" s="24" t="n"/>
      <c r="N387" s="24" t="n"/>
      <c r="O387" s="24" t="n"/>
      <c r="P387" s="24" t="n"/>
      <c r="Q387" s="24" t="n"/>
      <c r="R387" s="24" t="n"/>
      <c r="S387" s="24" t="n"/>
      <c r="T387" s="24" t="n"/>
      <c r="U387" s="24" t="n"/>
      <c r="V387" s="24" t="n"/>
      <c r="W387" s="24" t="n"/>
      <c r="X387" s="24" t="n"/>
    </row>
    <row customHeight="1" ht="16.5" r="388" s="29">
      <c r="A388" s="24" t="n"/>
      <c r="B388" s="24" t="n"/>
      <c r="C388" s="24" t="n"/>
      <c r="D388" s="24" t="n"/>
      <c r="E388" s="24" t="n"/>
      <c r="F388" s="24" t="n"/>
      <c r="G388" s="24" t="n"/>
      <c r="H388" s="24" t="n"/>
      <c r="I388" s="24" t="n"/>
      <c r="J388" s="24" t="n"/>
      <c r="K388" s="24" t="n"/>
      <c r="L388" s="24" t="n"/>
      <c r="M388" s="24" t="n"/>
      <c r="N388" s="24" t="n"/>
      <c r="O388" s="24" t="n"/>
      <c r="P388" s="24" t="n"/>
      <c r="Q388" s="24" t="n"/>
      <c r="R388" s="24" t="n"/>
      <c r="S388" s="24" t="n"/>
      <c r="T388" s="24" t="n"/>
      <c r="U388" s="24" t="n"/>
      <c r="V388" s="24" t="n"/>
      <c r="W388" s="24" t="n"/>
      <c r="X388" s="24" t="n"/>
    </row>
    <row customHeight="1" ht="16.5" r="389" s="29">
      <c r="A389" s="24" t="n"/>
      <c r="B389" s="24" t="n"/>
      <c r="C389" s="24" t="n"/>
      <c r="D389" s="24" t="n"/>
      <c r="E389" s="24" t="n"/>
      <c r="F389" s="24" t="n"/>
      <c r="G389" s="24" t="n"/>
      <c r="H389" s="24" t="n"/>
      <c r="I389" s="24" t="n"/>
      <c r="J389" s="24" t="n"/>
      <c r="K389" s="24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</row>
    <row customHeight="1" ht="16.5" r="390" s="29">
      <c r="A390" s="24" t="n"/>
      <c r="B390" s="24" t="n"/>
      <c r="C390" s="24" t="n"/>
      <c r="D390" s="24" t="n"/>
      <c r="E390" s="24" t="n"/>
      <c r="F390" s="24" t="n"/>
      <c r="G390" s="24" t="n"/>
      <c r="H390" s="24" t="n"/>
      <c r="I390" s="24" t="n"/>
      <c r="J390" s="24" t="n"/>
      <c r="K390" s="24" t="n"/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</row>
    <row customHeight="1" ht="16.5" r="391" s="29">
      <c r="A391" s="24" t="n"/>
      <c r="B391" s="24" t="n"/>
      <c r="C391" s="24" t="n"/>
      <c r="D391" s="24" t="n"/>
      <c r="E391" s="24" t="n"/>
      <c r="F391" s="24" t="n"/>
      <c r="G391" s="24" t="n"/>
      <c r="H391" s="24" t="n"/>
      <c r="I391" s="24" t="n"/>
      <c r="J391" s="24" t="n"/>
      <c r="K391" s="24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</row>
    <row customHeight="1" ht="16.5" r="392" s="29">
      <c r="A392" s="24" t="n"/>
      <c r="B392" s="24" t="n"/>
      <c r="C392" s="24" t="n"/>
      <c r="D392" s="24" t="n"/>
      <c r="E392" s="24" t="n"/>
      <c r="F392" s="24" t="n"/>
      <c r="G392" s="24" t="n"/>
      <c r="H392" s="24" t="n"/>
      <c r="I392" s="24" t="n"/>
      <c r="J392" s="24" t="n"/>
      <c r="K392" s="24" t="n"/>
      <c r="L392" s="24" t="n"/>
      <c r="M392" s="24" t="n"/>
      <c r="N392" s="24" t="n"/>
      <c r="O392" s="24" t="n"/>
      <c r="P392" s="24" t="n"/>
      <c r="Q392" s="24" t="n"/>
      <c r="R392" s="24" t="n"/>
      <c r="S392" s="24" t="n"/>
      <c r="T392" s="24" t="n"/>
      <c r="U392" s="24" t="n"/>
      <c r="V392" s="24" t="n"/>
      <c r="W392" s="24" t="n"/>
      <c r="X392" s="24" t="n"/>
    </row>
    <row customHeight="1" ht="16.5" r="393" s="29">
      <c r="A393" s="24" t="n"/>
      <c r="B393" s="24" t="n"/>
      <c r="C393" s="24" t="n"/>
      <c r="D393" s="24" t="n"/>
      <c r="E393" s="24" t="n"/>
      <c r="F393" s="24" t="n"/>
      <c r="G393" s="24" t="n"/>
      <c r="H393" s="24" t="n"/>
      <c r="I393" s="24" t="n"/>
      <c r="J393" s="24" t="n"/>
      <c r="K393" s="24" t="n"/>
      <c r="L393" s="24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</row>
    <row customHeight="1" ht="16.5" r="394" s="29">
      <c r="A394" s="24" t="n"/>
      <c r="B394" s="24" t="n"/>
      <c r="C394" s="24" t="n"/>
      <c r="D394" s="24" t="n"/>
      <c r="E394" s="24" t="n"/>
      <c r="F394" s="24" t="n"/>
      <c r="G394" s="24" t="n"/>
      <c r="H394" s="24" t="n"/>
      <c r="I394" s="24" t="n"/>
      <c r="J394" s="24" t="n"/>
      <c r="K394" s="24" t="n"/>
      <c r="L394" s="24" t="n"/>
      <c r="M394" s="24" t="n"/>
      <c r="N394" s="24" t="n"/>
      <c r="O394" s="24" t="n"/>
      <c r="P394" s="24" t="n"/>
      <c r="Q394" s="24" t="n"/>
      <c r="R394" s="24" t="n"/>
      <c r="S394" s="24" t="n"/>
      <c r="T394" s="24" t="n"/>
      <c r="U394" s="24" t="n"/>
      <c r="V394" s="24" t="n"/>
      <c r="W394" s="24" t="n"/>
      <c r="X394" s="24" t="n"/>
    </row>
    <row customHeight="1" ht="16.5" r="395" s="29">
      <c r="A395" s="24" t="n"/>
      <c r="B395" s="24" t="n"/>
      <c r="C395" s="24" t="n"/>
      <c r="D395" s="24" t="n"/>
      <c r="E395" s="24" t="n"/>
      <c r="F395" s="24" t="n"/>
      <c r="G395" s="2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</row>
    <row customHeight="1" ht="16.5" r="396" s="29">
      <c r="A396" s="24" t="n"/>
      <c r="B396" s="24" t="n"/>
      <c r="C396" s="24" t="n"/>
      <c r="D396" s="24" t="n"/>
      <c r="E396" s="24" t="n"/>
      <c r="F396" s="24" t="n"/>
      <c r="G396" s="24" t="n"/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</row>
    <row customHeight="1" ht="16.5" r="397" s="29">
      <c r="A397" s="24" t="n"/>
      <c r="B397" s="24" t="n"/>
      <c r="C397" s="24" t="n"/>
      <c r="D397" s="24" t="n"/>
      <c r="E397" s="24" t="n"/>
      <c r="F397" s="24" t="n"/>
      <c r="G397" s="2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</row>
    <row customHeight="1" ht="16.5" r="398" s="29">
      <c r="A398" s="24" t="n"/>
      <c r="B398" s="24" t="n"/>
      <c r="C398" s="24" t="n"/>
      <c r="D398" s="24" t="n"/>
      <c r="E398" s="24" t="n"/>
      <c r="F398" s="24" t="n"/>
      <c r="G398" s="24" t="n"/>
      <c r="H398" s="24" t="n"/>
      <c r="I398" s="24" t="n"/>
      <c r="J398" s="24" t="n"/>
      <c r="K398" s="24" t="n"/>
      <c r="L398" s="24" t="n"/>
      <c r="M398" s="24" t="n"/>
      <c r="N398" s="24" t="n"/>
      <c r="O398" s="24" t="n"/>
      <c r="P398" s="24" t="n"/>
      <c r="Q398" s="24" t="n"/>
      <c r="R398" s="24" t="n"/>
      <c r="S398" s="24" t="n"/>
      <c r="T398" s="24" t="n"/>
      <c r="U398" s="24" t="n"/>
      <c r="V398" s="24" t="n"/>
      <c r="W398" s="24" t="n"/>
      <c r="X398" s="24" t="n"/>
    </row>
    <row customHeight="1" ht="16.5" r="399" s="29">
      <c r="A399" s="24" t="n"/>
      <c r="B399" s="24" t="n"/>
      <c r="C399" s="24" t="n"/>
      <c r="D399" s="24" t="n"/>
      <c r="E399" s="24" t="n"/>
      <c r="F399" s="24" t="n"/>
      <c r="G399" s="24" t="n"/>
      <c r="H399" s="24" t="n"/>
      <c r="I399" s="24" t="n"/>
      <c r="J399" s="24" t="n"/>
      <c r="K399" s="24" t="n"/>
      <c r="L399" s="24" t="n"/>
      <c r="M399" s="24" t="n"/>
      <c r="N399" s="24" t="n"/>
      <c r="O399" s="24" t="n"/>
      <c r="P399" s="24" t="n"/>
      <c r="Q399" s="24" t="n"/>
      <c r="R399" s="24" t="n"/>
      <c r="S399" s="24" t="n"/>
      <c r="T399" s="24" t="n"/>
      <c r="U399" s="24" t="n"/>
      <c r="V399" s="24" t="n"/>
      <c r="W399" s="24" t="n"/>
      <c r="X399" s="24" t="n"/>
    </row>
    <row customHeight="1" ht="16.5" r="400" s="29">
      <c r="A400" s="24" t="n"/>
      <c r="B400" s="24" t="n"/>
      <c r="C400" s="24" t="n"/>
      <c r="D400" s="24" t="n"/>
      <c r="E400" s="24" t="n"/>
      <c r="F400" s="24" t="n"/>
      <c r="G400" s="24" t="n"/>
      <c r="H400" s="24" t="n"/>
      <c r="I400" s="24" t="n"/>
      <c r="J400" s="24" t="n"/>
      <c r="K400" s="24" t="n"/>
      <c r="L400" s="24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</row>
    <row customHeight="1" ht="16.5" r="401" s="29">
      <c r="A401" s="24" t="n"/>
      <c r="B401" s="24" t="n"/>
      <c r="C401" s="24" t="n"/>
      <c r="D401" s="24" t="n"/>
      <c r="E401" s="24" t="n"/>
      <c r="F401" s="24" t="n"/>
      <c r="G401" s="24" t="n"/>
      <c r="H401" s="24" t="n"/>
      <c r="I401" s="24" t="n"/>
      <c r="J401" s="24" t="n"/>
      <c r="K401" s="24" t="n"/>
      <c r="L401" s="24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</row>
    <row customHeight="1" ht="16.5" r="402" s="29">
      <c r="A402" s="24" t="n"/>
      <c r="B402" s="24" t="n"/>
      <c r="C402" s="24" t="n"/>
      <c r="D402" s="24" t="n"/>
      <c r="E402" s="24" t="n"/>
      <c r="F402" s="24" t="n"/>
      <c r="G402" s="24" t="n"/>
      <c r="H402" s="24" t="n"/>
      <c r="I402" s="24" t="n"/>
      <c r="J402" s="24" t="n"/>
      <c r="K402" s="24" t="n"/>
      <c r="L402" s="24" t="n"/>
      <c r="M402" s="24" t="n"/>
      <c r="N402" s="24" t="n"/>
      <c r="O402" s="24" t="n"/>
      <c r="P402" s="24" t="n"/>
      <c r="Q402" s="24" t="n"/>
      <c r="R402" s="24" t="n"/>
      <c r="S402" s="24" t="n"/>
      <c r="T402" s="24" t="n"/>
      <c r="U402" s="24" t="n"/>
      <c r="V402" s="24" t="n"/>
      <c r="W402" s="24" t="n"/>
      <c r="X402" s="24" t="n"/>
    </row>
    <row customHeight="1" ht="16.5" r="403" s="29">
      <c r="A403" s="24" t="n"/>
      <c r="B403" s="24" t="n"/>
      <c r="C403" s="24" t="n"/>
      <c r="D403" s="24" t="n"/>
      <c r="E403" s="24" t="n"/>
      <c r="F403" s="24" t="n"/>
      <c r="G403" s="24" t="n"/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</row>
    <row customHeight="1" ht="16.5" r="404" s="29">
      <c r="A404" s="24" t="n"/>
      <c r="B404" s="24" t="n"/>
      <c r="C404" s="24" t="n"/>
      <c r="D404" s="24" t="n"/>
      <c r="E404" s="24" t="n"/>
      <c r="F404" s="24" t="n"/>
      <c r="G404" s="2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</row>
    <row customHeight="1" ht="16.5" r="405" s="29">
      <c r="A405" s="24" t="n"/>
      <c r="B405" s="24" t="n"/>
      <c r="C405" s="24" t="n"/>
      <c r="D405" s="24" t="n"/>
      <c r="E405" s="24" t="n"/>
      <c r="F405" s="24" t="n"/>
      <c r="G405" s="24" t="n"/>
      <c r="H405" s="24" t="n"/>
      <c r="I405" s="24" t="n"/>
      <c r="J405" s="24" t="n"/>
      <c r="K405" s="24" t="n"/>
      <c r="L405" s="24" t="n"/>
      <c r="M405" s="24" t="n"/>
      <c r="N405" s="24" t="n"/>
      <c r="O405" s="24" t="n"/>
      <c r="P405" s="24" t="n"/>
      <c r="Q405" s="24" t="n"/>
      <c r="R405" s="24" t="n"/>
      <c r="S405" s="24" t="n"/>
      <c r="T405" s="24" t="n"/>
      <c r="U405" s="24" t="n"/>
      <c r="V405" s="24" t="n"/>
      <c r="W405" s="24" t="n"/>
      <c r="X405" s="24" t="n"/>
    </row>
    <row customHeight="1" ht="16.5" r="406" s="29">
      <c r="A406" s="24" t="n"/>
      <c r="B406" s="24" t="n"/>
      <c r="C406" s="24" t="n"/>
      <c r="D406" s="24" t="n"/>
      <c r="E406" s="24" t="n"/>
      <c r="F406" s="24" t="n"/>
      <c r="G406" s="24" t="n"/>
      <c r="H406" s="24" t="n"/>
      <c r="I406" s="24" t="n"/>
      <c r="J406" s="24" t="n"/>
      <c r="K406" s="24" t="n"/>
      <c r="L406" s="24" t="n"/>
      <c r="M406" s="24" t="n"/>
      <c r="N406" s="24" t="n"/>
      <c r="O406" s="24" t="n"/>
      <c r="P406" s="24" t="n"/>
      <c r="Q406" s="24" t="n"/>
      <c r="R406" s="24" t="n"/>
      <c r="S406" s="24" t="n"/>
      <c r="T406" s="24" t="n"/>
      <c r="U406" s="24" t="n"/>
      <c r="V406" s="24" t="n"/>
      <c r="W406" s="24" t="n"/>
      <c r="X406" s="24" t="n"/>
    </row>
    <row customHeight="1" ht="16.5" r="407" s="29">
      <c r="A407" s="24" t="n"/>
      <c r="B407" s="24" t="n"/>
      <c r="C407" s="24" t="n"/>
      <c r="D407" s="24" t="n"/>
      <c r="E407" s="24" t="n"/>
      <c r="F407" s="24" t="n"/>
      <c r="G407" s="24" t="n"/>
      <c r="H407" s="24" t="n"/>
      <c r="I407" s="24" t="n"/>
      <c r="J407" s="24" t="n"/>
      <c r="K407" s="24" t="n"/>
      <c r="L407" s="24" t="n"/>
      <c r="M407" s="24" t="n"/>
      <c r="N407" s="24" t="n"/>
      <c r="O407" s="24" t="n"/>
      <c r="P407" s="24" t="n"/>
      <c r="Q407" s="24" t="n"/>
      <c r="R407" s="24" t="n"/>
      <c r="S407" s="24" t="n"/>
      <c r="T407" s="24" t="n"/>
      <c r="U407" s="24" t="n"/>
      <c r="V407" s="24" t="n"/>
      <c r="W407" s="24" t="n"/>
      <c r="X407" s="24" t="n"/>
    </row>
    <row customHeight="1" ht="16.5" r="408" s="29">
      <c r="A408" s="24" t="n"/>
      <c r="B408" s="24" t="n"/>
      <c r="C408" s="24" t="n"/>
      <c r="D408" s="24" t="n"/>
      <c r="E408" s="24" t="n"/>
      <c r="F408" s="24" t="n"/>
      <c r="G408" s="24" t="n"/>
      <c r="H408" s="24" t="n"/>
      <c r="I408" s="24" t="n"/>
      <c r="J408" s="24" t="n"/>
      <c r="K408" s="24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</row>
    <row customHeight="1" ht="16.5" r="409" s="29">
      <c r="A409" s="24" t="n"/>
      <c r="B409" s="24" t="n"/>
      <c r="C409" s="24" t="n"/>
      <c r="D409" s="24" t="n"/>
      <c r="E409" s="24" t="n"/>
      <c r="F409" s="24" t="n"/>
      <c r="G409" s="24" t="n"/>
      <c r="H409" s="24" t="n"/>
      <c r="I409" s="24" t="n"/>
      <c r="J409" s="24" t="n"/>
      <c r="K409" s="24" t="n"/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</row>
    <row customHeight="1" ht="16.5" r="410" s="29">
      <c r="A410" s="24" t="n"/>
      <c r="B410" s="24" t="n"/>
      <c r="C410" s="24" t="n"/>
      <c r="D410" s="24" t="n"/>
      <c r="E410" s="24" t="n"/>
      <c r="F410" s="24" t="n"/>
      <c r="G410" s="24" t="n"/>
      <c r="H410" s="24" t="n"/>
      <c r="I410" s="24" t="n"/>
      <c r="J410" s="24" t="n"/>
      <c r="K410" s="24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</row>
    <row customHeight="1" ht="16.5" r="411" s="29">
      <c r="A411" s="24" t="n"/>
      <c r="B411" s="24" t="n"/>
      <c r="C411" s="24" t="n"/>
      <c r="D411" s="24" t="n"/>
      <c r="E411" s="24" t="n"/>
      <c r="F411" s="24" t="n"/>
      <c r="G411" s="24" t="n"/>
      <c r="H411" s="24" t="n"/>
      <c r="I411" s="24" t="n"/>
      <c r="J411" s="24" t="n"/>
      <c r="K411" s="24" t="n"/>
      <c r="L411" s="24" t="n"/>
      <c r="M411" s="24" t="n"/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</row>
    <row customHeight="1" ht="16.5" r="412" s="29">
      <c r="A412" s="24" t="n"/>
      <c r="B412" s="24" t="n"/>
      <c r="C412" s="24" t="n"/>
      <c r="D412" s="24" t="n"/>
      <c r="E412" s="24" t="n"/>
      <c r="F412" s="24" t="n"/>
      <c r="G412" s="24" t="n"/>
      <c r="H412" s="24" t="n"/>
      <c r="I412" s="24" t="n"/>
      <c r="J412" s="24" t="n"/>
      <c r="K412" s="24" t="n"/>
      <c r="L412" s="24" t="n"/>
      <c r="M412" s="24" t="n"/>
      <c r="N412" s="24" t="n"/>
      <c r="O412" s="24" t="n"/>
      <c r="P412" s="24" t="n"/>
      <c r="Q412" s="24" t="n"/>
      <c r="R412" s="24" t="n"/>
      <c r="S412" s="24" t="n"/>
      <c r="T412" s="24" t="n"/>
      <c r="U412" s="24" t="n"/>
      <c r="V412" s="24" t="n"/>
      <c r="W412" s="24" t="n"/>
      <c r="X412" s="24" t="n"/>
    </row>
    <row customHeight="1" ht="16.5" r="413" s="29">
      <c r="A413" s="24" t="n"/>
      <c r="B413" s="24" t="n"/>
      <c r="C413" s="24" t="n"/>
      <c r="D413" s="24" t="n"/>
      <c r="E413" s="24" t="n"/>
      <c r="F413" s="24" t="n"/>
      <c r="G413" s="24" t="n"/>
      <c r="H413" s="24" t="n"/>
      <c r="I413" s="24" t="n"/>
      <c r="J413" s="24" t="n"/>
      <c r="K413" s="24" t="n"/>
      <c r="L413" s="24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</row>
    <row customHeight="1" ht="16.5" r="414" s="29">
      <c r="A414" s="24" t="n"/>
      <c r="B414" s="24" t="n"/>
      <c r="C414" s="24" t="n"/>
      <c r="D414" s="24" t="n"/>
      <c r="E414" s="24" t="n"/>
      <c r="F414" s="24" t="n"/>
      <c r="G414" s="2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</row>
    <row customHeight="1" ht="16.5" r="415" s="29">
      <c r="A415" s="24" t="n"/>
      <c r="B415" s="24" t="n"/>
      <c r="C415" s="24" t="n"/>
      <c r="D415" s="24" t="n"/>
      <c r="E415" s="24" t="n"/>
      <c r="F415" s="24" t="n"/>
      <c r="G415" s="24" t="n"/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</row>
    <row customHeight="1" ht="16.5" r="416" s="29">
      <c r="A416" s="24" t="n"/>
      <c r="B416" s="24" t="n"/>
      <c r="C416" s="24" t="n"/>
      <c r="D416" s="24" t="n"/>
      <c r="E416" s="24" t="n"/>
      <c r="F416" s="24" t="n"/>
      <c r="G416" s="2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</row>
    <row customHeight="1" ht="16.5" r="417" s="29">
      <c r="A417" s="24" t="n"/>
      <c r="B417" s="24" t="n"/>
      <c r="C417" s="24" t="n"/>
      <c r="D417" s="24" t="n"/>
      <c r="E417" s="24" t="n"/>
      <c r="F417" s="24" t="n"/>
      <c r="G417" s="24" t="n"/>
      <c r="H417" s="24" t="n"/>
      <c r="I417" s="24" t="n"/>
      <c r="J417" s="24" t="n"/>
      <c r="K417" s="24" t="n"/>
      <c r="L417" s="24" t="n"/>
      <c r="M417" s="24" t="n"/>
      <c r="N417" s="24" t="n"/>
      <c r="O417" s="24" t="n"/>
      <c r="P417" s="24" t="n"/>
      <c r="Q417" s="24" t="n"/>
      <c r="R417" s="24" t="n"/>
      <c r="S417" s="24" t="n"/>
      <c r="T417" s="24" t="n"/>
      <c r="U417" s="24" t="n"/>
      <c r="V417" s="24" t="n"/>
      <c r="W417" s="24" t="n"/>
      <c r="X417" s="24" t="n"/>
    </row>
    <row customHeight="1" ht="16.5" r="418" s="29">
      <c r="A418" s="24" t="n"/>
      <c r="B418" s="24" t="n"/>
      <c r="C418" s="24" t="n"/>
      <c r="D418" s="24" t="n"/>
      <c r="E418" s="24" t="n"/>
      <c r="F418" s="24" t="n"/>
      <c r="G418" s="24" t="n"/>
      <c r="H418" s="24" t="n"/>
      <c r="I418" s="24" t="n"/>
      <c r="J418" s="24" t="n"/>
      <c r="K418" s="24" t="n"/>
      <c r="L418" s="24" t="n"/>
      <c r="M418" s="24" t="n"/>
      <c r="N418" s="24" t="n"/>
      <c r="O418" s="24" t="n"/>
      <c r="P418" s="24" t="n"/>
      <c r="Q418" s="24" t="n"/>
      <c r="R418" s="24" t="n"/>
      <c r="S418" s="24" t="n"/>
      <c r="T418" s="24" t="n"/>
      <c r="U418" s="24" t="n"/>
      <c r="V418" s="24" t="n"/>
      <c r="W418" s="24" t="n"/>
      <c r="X418" s="24" t="n"/>
    </row>
    <row customHeight="1" ht="16.5" r="419" s="29">
      <c r="A419" s="24" t="n"/>
      <c r="B419" s="24" t="n"/>
      <c r="C419" s="24" t="n"/>
      <c r="D419" s="24" t="n"/>
      <c r="E419" s="24" t="n"/>
      <c r="F419" s="24" t="n"/>
      <c r="G419" s="24" t="n"/>
      <c r="H419" s="24" t="n"/>
      <c r="I419" s="24" t="n"/>
      <c r="J419" s="24" t="n"/>
      <c r="K419" s="24" t="n"/>
      <c r="L419" s="24" t="n"/>
      <c r="M419" s="24" t="n"/>
      <c r="N419" s="24" t="n"/>
      <c r="O419" s="24" t="n"/>
      <c r="P419" s="24" t="n"/>
      <c r="Q419" s="24" t="n"/>
      <c r="R419" s="24" t="n"/>
      <c r="S419" s="24" t="n"/>
      <c r="T419" s="24" t="n"/>
      <c r="U419" s="24" t="n"/>
      <c r="V419" s="24" t="n"/>
      <c r="W419" s="24" t="n"/>
      <c r="X419" s="24" t="n"/>
    </row>
    <row customHeight="1" ht="16.5" r="420" s="29">
      <c r="A420" s="24" t="n"/>
      <c r="B420" s="24" t="n"/>
      <c r="C420" s="24" t="n"/>
      <c r="D420" s="24" t="n"/>
      <c r="E420" s="24" t="n"/>
      <c r="F420" s="24" t="n"/>
      <c r="G420" s="24" t="n"/>
      <c r="H420" s="24" t="n"/>
      <c r="I420" s="24" t="n"/>
      <c r="J420" s="24" t="n"/>
      <c r="K420" s="24" t="n"/>
      <c r="L420" s="24" t="n"/>
      <c r="M420" s="24" t="n"/>
      <c r="N420" s="24" t="n"/>
      <c r="O420" s="24" t="n"/>
      <c r="P420" s="24" t="n"/>
      <c r="Q420" s="24" t="n"/>
      <c r="R420" s="24" t="n"/>
      <c r="S420" s="24" t="n"/>
      <c r="T420" s="24" t="n"/>
      <c r="U420" s="24" t="n"/>
      <c r="V420" s="24" t="n"/>
      <c r="W420" s="24" t="n"/>
      <c r="X420" s="24" t="n"/>
    </row>
    <row customHeight="1" ht="16.5" r="421" s="29">
      <c r="A421" s="24" t="n"/>
      <c r="B421" s="24" t="n"/>
      <c r="C421" s="24" t="n"/>
      <c r="D421" s="24" t="n"/>
      <c r="E421" s="24" t="n"/>
      <c r="F421" s="24" t="n"/>
      <c r="G421" s="24" t="n"/>
      <c r="H421" s="24" t="n"/>
      <c r="I421" s="24" t="n"/>
      <c r="J421" s="24" t="n"/>
      <c r="K421" s="24" t="n"/>
      <c r="L421" s="24" t="n"/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</row>
    <row customHeight="1" ht="16.5" r="422" s="29">
      <c r="A422" s="24" t="n"/>
      <c r="B422" s="24" t="n"/>
      <c r="C422" s="24" t="n"/>
      <c r="D422" s="24" t="n"/>
      <c r="E422" s="24" t="n"/>
      <c r="F422" s="24" t="n"/>
      <c r="G422" s="24" t="n"/>
      <c r="H422" s="24" t="n"/>
      <c r="I422" s="24" t="n"/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</row>
    <row customHeight="1" ht="16.5" r="423" s="29">
      <c r="A423" s="24" t="n"/>
      <c r="B423" s="24" t="n"/>
      <c r="C423" s="24" t="n"/>
      <c r="D423" s="24" t="n"/>
      <c r="E423" s="24" t="n"/>
      <c r="F423" s="24" t="n"/>
      <c r="G423" s="24" t="n"/>
      <c r="H423" s="24" t="n"/>
      <c r="I423" s="24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</row>
    <row customHeight="1" ht="16.5" r="424" s="29">
      <c r="A424" s="24" t="n"/>
      <c r="B424" s="24" t="n"/>
      <c r="C424" s="24" t="n"/>
      <c r="D424" s="24" t="n"/>
      <c r="E424" s="24" t="n"/>
      <c r="F424" s="24" t="n"/>
      <c r="G424" s="24" t="n"/>
      <c r="H424" s="24" t="n"/>
      <c r="I424" s="24" t="n"/>
      <c r="J424" s="24" t="n"/>
      <c r="K424" s="24" t="n"/>
      <c r="L424" s="24" t="n"/>
      <c r="M424" s="24" t="n"/>
      <c r="N424" s="24" t="n"/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/>
    </row>
    <row customHeight="1" ht="16.5" r="425" s="29">
      <c r="A425" s="24" t="n"/>
      <c r="B425" s="24" t="n"/>
      <c r="C425" s="24" t="n"/>
      <c r="D425" s="24" t="n"/>
      <c r="E425" s="24" t="n"/>
      <c r="F425" s="24" t="n"/>
      <c r="G425" s="24" t="n"/>
      <c r="H425" s="24" t="n"/>
      <c r="I425" s="24" t="n"/>
      <c r="J425" s="24" t="n"/>
      <c r="K425" s="24" t="n"/>
      <c r="L425" s="24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4" t="n"/>
      <c r="V425" s="24" t="n"/>
      <c r="W425" s="24" t="n"/>
      <c r="X425" s="24" t="n"/>
    </row>
    <row customHeight="1" ht="16.5" r="426" s="29">
      <c r="A426" s="24" t="n"/>
      <c r="B426" s="24" t="n"/>
      <c r="C426" s="24" t="n"/>
      <c r="D426" s="24" t="n"/>
      <c r="E426" s="24" t="n"/>
      <c r="F426" s="24" t="n"/>
      <c r="G426" s="24" t="n"/>
      <c r="H426" s="24" t="n"/>
      <c r="I426" s="24" t="n"/>
      <c r="J426" s="24" t="n"/>
      <c r="K426" s="24" t="n"/>
      <c r="L426" s="24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4" t="n"/>
      <c r="X426" s="24" t="n"/>
    </row>
    <row customHeight="1" ht="16.5" r="427" s="29">
      <c r="A427" s="24" t="n"/>
      <c r="B427" s="24" t="n"/>
      <c r="C427" s="24" t="n"/>
      <c r="D427" s="24" t="n"/>
      <c r="E427" s="24" t="n"/>
      <c r="F427" s="24" t="n"/>
      <c r="G427" s="24" t="n"/>
      <c r="H427" s="24" t="n"/>
      <c r="I427" s="24" t="n"/>
      <c r="J427" s="24" t="n"/>
      <c r="K427" s="24" t="n"/>
      <c r="L427" s="24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</row>
    <row customHeight="1" ht="16.5" r="428" s="29">
      <c r="A428" s="24" t="n"/>
      <c r="B428" s="24" t="n"/>
      <c r="C428" s="24" t="n"/>
      <c r="D428" s="24" t="n"/>
      <c r="E428" s="24" t="n"/>
      <c r="F428" s="24" t="n"/>
      <c r="G428" s="24" t="n"/>
      <c r="H428" s="24" t="n"/>
      <c r="I428" s="24" t="n"/>
      <c r="J428" s="24" t="n"/>
      <c r="K428" s="24" t="n"/>
      <c r="L428" s="24" t="n"/>
      <c r="M428" s="24" t="n"/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</row>
    <row customHeight="1" ht="16.5" r="429" s="29">
      <c r="A429" s="24" t="n"/>
      <c r="B429" s="24" t="n"/>
      <c r="C429" s="24" t="n"/>
      <c r="D429" s="24" t="n"/>
      <c r="E429" s="24" t="n"/>
      <c r="F429" s="24" t="n"/>
      <c r="G429" s="24" t="n"/>
      <c r="H429" s="24" t="n"/>
      <c r="I429" s="24" t="n"/>
      <c r="J429" s="24" t="n"/>
      <c r="K429" s="24" t="n"/>
      <c r="L429" s="24" t="n"/>
      <c r="M429" s="24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</row>
    <row customHeight="1" ht="16.5" r="430" s="29">
      <c r="A430" s="24" t="n"/>
      <c r="B430" s="24" t="n"/>
      <c r="C430" s="24" t="n"/>
      <c r="D430" s="24" t="n"/>
      <c r="E430" s="24" t="n"/>
      <c r="F430" s="24" t="n"/>
      <c r="G430" s="24" t="n"/>
      <c r="H430" s="24" t="n"/>
      <c r="I430" s="24" t="n"/>
      <c r="J430" s="24" t="n"/>
      <c r="K430" s="24" t="n"/>
      <c r="L430" s="24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</row>
    <row customHeight="1" ht="16.5" r="431" s="29">
      <c r="A431" s="24" t="n"/>
      <c r="B431" s="24" t="n"/>
      <c r="C431" s="24" t="n"/>
      <c r="D431" s="24" t="n"/>
      <c r="E431" s="24" t="n"/>
      <c r="F431" s="24" t="n"/>
      <c r="G431" s="24" t="n"/>
      <c r="H431" s="24" t="n"/>
      <c r="I431" s="24" t="n"/>
      <c r="J431" s="24" t="n"/>
      <c r="K431" s="24" t="n"/>
      <c r="L431" s="24" t="n"/>
      <c r="M431" s="24" t="n"/>
      <c r="N431" s="24" t="n"/>
      <c r="O431" s="24" t="n"/>
      <c r="P431" s="24" t="n"/>
      <c r="Q431" s="24" t="n"/>
      <c r="R431" s="24" t="n"/>
      <c r="S431" s="24" t="n"/>
      <c r="T431" s="24" t="n"/>
      <c r="U431" s="24" t="n"/>
      <c r="V431" s="24" t="n"/>
      <c r="W431" s="24" t="n"/>
      <c r="X431" s="24" t="n"/>
    </row>
    <row customHeight="1" ht="16.5" r="432" s="29">
      <c r="A432" s="24" t="n"/>
      <c r="B432" s="24" t="n"/>
      <c r="C432" s="24" t="n"/>
      <c r="D432" s="24" t="n"/>
      <c r="E432" s="24" t="n"/>
      <c r="F432" s="24" t="n"/>
      <c r="G432" s="24" t="n"/>
      <c r="H432" s="24" t="n"/>
      <c r="I432" s="24" t="n"/>
      <c r="J432" s="24" t="n"/>
      <c r="K432" s="24" t="n"/>
      <c r="L432" s="24" t="n"/>
      <c r="M432" s="24" t="n"/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</row>
    <row customHeight="1" ht="16.5" r="433" s="29">
      <c r="A433" s="24" t="n"/>
      <c r="B433" s="24" t="n"/>
      <c r="C433" s="24" t="n"/>
      <c r="D433" s="24" t="n"/>
      <c r="E433" s="24" t="n"/>
      <c r="F433" s="24" t="n"/>
      <c r="G433" s="2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</row>
    <row customHeight="1" ht="16.5" r="434" s="29">
      <c r="A434" s="24" t="n"/>
      <c r="B434" s="24" t="n"/>
      <c r="C434" s="24" t="n"/>
      <c r="D434" s="24" t="n"/>
      <c r="E434" s="24" t="n"/>
      <c r="F434" s="24" t="n"/>
      <c r="G434" s="24" t="n"/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</row>
    <row customHeight="1" ht="16.5" r="435" s="29">
      <c r="A435" s="24" t="n"/>
      <c r="B435" s="24" t="n"/>
      <c r="C435" s="24" t="n"/>
      <c r="D435" s="24" t="n"/>
      <c r="E435" s="24" t="n"/>
      <c r="F435" s="24" t="n"/>
      <c r="G435" s="2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</row>
    <row customHeight="1" ht="16.5" r="436" s="29">
      <c r="A436" s="24" t="n"/>
      <c r="B436" s="24" t="n"/>
      <c r="C436" s="24" t="n"/>
      <c r="D436" s="24" t="n"/>
      <c r="E436" s="24" t="n"/>
      <c r="F436" s="24" t="n"/>
      <c r="G436" s="24" t="n"/>
      <c r="H436" s="24" t="n"/>
      <c r="I436" s="24" t="n"/>
      <c r="J436" s="24" t="n"/>
      <c r="K436" s="24" t="n"/>
      <c r="L436" s="24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</row>
    <row customHeight="1" ht="16.5" r="437" s="29">
      <c r="A437" s="24" t="n"/>
      <c r="B437" s="24" t="n"/>
      <c r="C437" s="24" t="n"/>
      <c r="D437" s="24" t="n"/>
      <c r="E437" s="24" t="n"/>
      <c r="F437" s="24" t="n"/>
      <c r="G437" s="24" t="n"/>
      <c r="H437" s="24" t="n"/>
      <c r="I437" s="24" t="n"/>
      <c r="J437" s="24" t="n"/>
      <c r="K437" s="24" t="n"/>
      <c r="L437" s="24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</row>
    <row customHeight="1" ht="16.5" r="438" s="29">
      <c r="A438" s="24" t="n"/>
      <c r="B438" s="24" t="n"/>
      <c r="C438" s="24" t="n"/>
      <c r="D438" s="24" t="n"/>
      <c r="E438" s="24" t="n"/>
      <c r="F438" s="24" t="n"/>
      <c r="G438" s="24" t="n"/>
      <c r="H438" s="24" t="n"/>
      <c r="I438" s="24" t="n"/>
      <c r="J438" s="24" t="n"/>
      <c r="K438" s="24" t="n"/>
      <c r="L438" s="24" t="n"/>
      <c r="M438" s="24" t="n"/>
      <c r="N438" s="24" t="n"/>
      <c r="O438" s="24" t="n"/>
      <c r="P438" s="24" t="n"/>
      <c r="Q438" s="24" t="n"/>
      <c r="R438" s="24" t="n"/>
      <c r="S438" s="24" t="n"/>
      <c r="T438" s="24" t="n"/>
      <c r="U438" s="24" t="n"/>
      <c r="V438" s="24" t="n"/>
      <c r="W438" s="24" t="n"/>
      <c r="X438" s="24" t="n"/>
    </row>
    <row customHeight="1" ht="16.5" r="439" s="29">
      <c r="A439" s="24" t="n"/>
      <c r="B439" s="24" t="n"/>
      <c r="C439" s="24" t="n"/>
      <c r="D439" s="24" t="n"/>
      <c r="E439" s="24" t="n"/>
      <c r="F439" s="24" t="n"/>
      <c r="G439" s="24" t="n"/>
      <c r="H439" s="24" t="n"/>
      <c r="I439" s="24" t="n"/>
      <c r="J439" s="24" t="n"/>
      <c r="K439" s="24" t="n"/>
      <c r="L439" s="24" t="n"/>
      <c r="M439" s="24" t="n"/>
      <c r="N439" s="24" t="n"/>
      <c r="O439" s="24" t="n"/>
      <c r="P439" s="24" t="n"/>
      <c r="Q439" s="24" t="n"/>
      <c r="R439" s="24" t="n"/>
      <c r="S439" s="24" t="n"/>
      <c r="T439" s="24" t="n"/>
      <c r="U439" s="24" t="n"/>
      <c r="V439" s="24" t="n"/>
      <c r="W439" s="24" t="n"/>
      <c r="X439" s="24" t="n"/>
    </row>
    <row customHeight="1" ht="16.5" r="440" s="29">
      <c r="A440" s="24" t="n"/>
      <c r="B440" s="24" t="n"/>
      <c r="C440" s="24" t="n"/>
      <c r="D440" s="24" t="n"/>
      <c r="E440" s="24" t="n"/>
      <c r="F440" s="24" t="n"/>
      <c r="G440" s="24" t="n"/>
      <c r="H440" s="24" t="n"/>
      <c r="I440" s="24" t="n"/>
      <c r="J440" s="24" t="n"/>
      <c r="K440" s="24" t="n"/>
      <c r="L440" s="24" t="n"/>
      <c r="M440" s="24" t="n"/>
      <c r="N440" s="24" t="n"/>
      <c r="O440" s="24" t="n"/>
      <c r="P440" s="24" t="n"/>
      <c r="Q440" s="24" t="n"/>
      <c r="R440" s="24" t="n"/>
      <c r="S440" s="24" t="n"/>
      <c r="T440" s="24" t="n"/>
      <c r="U440" s="24" t="n"/>
      <c r="V440" s="24" t="n"/>
      <c r="W440" s="24" t="n"/>
      <c r="X440" s="24" t="n"/>
    </row>
    <row customHeight="1" ht="16.5" r="441" s="29">
      <c r="A441" s="24" t="n"/>
      <c r="B441" s="24" t="n"/>
      <c r="C441" s="24" t="n"/>
      <c r="D441" s="24" t="n"/>
      <c r="E441" s="24" t="n"/>
      <c r="F441" s="24" t="n"/>
      <c r="G441" s="24" t="n"/>
      <c r="H441" s="24" t="n"/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</row>
    <row customHeight="1" ht="16.5" r="442" s="29">
      <c r="A442" s="24" t="n"/>
      <c r="B442" s="24" t="n"/>
      <c r="C442" s="24" t="n"/>
      <c r="D442" s="24" t="n"/>
      <c r="E442" s="24" t="n"/>
      <c r="F442" s="24" t="n"/>
      <c r="G442" s="24" t="n"/>
      <c r="H442" s="24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</row>
    <row customHeight="1" ht="16.5" r="443" s="29">
      <c r="A443" s="24" t="n"/>
      <c r="B443" s="24" t="n"/>
      <c r="C443" s="24" t="n"/>
      <c r="D443" s="24" t="n"/>
      <c r="E443" s="24" t="n"/>
      <c r="F443" s="24" t="n"/>
      <c r="G443" s="24" t="n"/>
      <c r="H443" s="24" t="n"/>
      <c r="I443" s="24" t="n"/>
      <c r="J443" s="24" t="n"/>
      <c r="K443" s="24" t="n"/>
      <c r="L443" s="24" t="n"/>
      <c r="M443" s="24" t="n"/>
      <c r="N443" s="24" t="n"/>
      <c r="O443" s="24" t="n"/>
      <c r="P443" s="24" t="n"/>
      <c r="Q443" s="24" t="n"/>
      <c r="R443" s="24" t="n"/>
      <c r="S443" s="24" t="n"/>
      <c r="T443" s="24" t="n"/>
      <c r="U443" s="24" t="n"/>
      <c r="V443" s="24" t="n"/>
      <c r="W443" s="24" t="n"/>
      <c r="X443" s="24" t="n"/>
    </row>
    <row customHeight="1" ht="16.5" r="444" s="29">
      <c r="A444" s="24" t="n"/>
      <c r="B444" s="24" t="n"/>
      <c r="C444" s="24" t="n"/>
      <c r="D444" s="24" t="n"/>
      <c r="E444" s="24" t="n"/>
      <c r="F444" s="24" t="n"/>
      <c r="G444" s="24" t="n"/>
      <c r="H444" s="24" t="n"/>
      <c r="I444" s="24" t="n"/>
      <c r="J444" s="24" t="n"/>
      <c r="K444" s="24" t="n"/>
      <c r="L444" s="24" t="n"/>
      <c r="M444" s="24" t="n"/>
      <c r="N444" s="24" t="n"/>
      <c r="O444" s="24" t="n"/>
      <c r="P444" s="24" t="n"/>
      <c r="Q444" s="24" t="n"/>
      <c r="R444" s="24" t="n"/>
      <c r="S444" s="24" t="n"/>
      <c r="T444" s="24" t="n"/>
      <c r="U444" s="24" t="n"/>
      <c r="V444" s="24" t="n"/>
      <c r="W444" s="24" t="n"/>
      <c r="X444" s="24" t="n"/>
    </row>
    <row customHeight="1" ht="16.5" r="445" s="29">
      <c r="A445" s="24" t="n"/>
      <c r="B445" s="24" t="n"/>
      <c r="C445" s="24" t="n"/>
      <c r="D445" s="24" t="n"/>
      <c r="E445" s="24" t="n"/>
      <c r="F445" s="24" t="n"/>
      <c r="G445" s="24" t="n"/>
      <c r="H445" s="24" t="n"/>
      <c r="I445" s="24" t="n"/>
      <c r="J445" s="24" t="n"/>
      <c r="K445" s="24" t="n"/>
      <c r="L445" s="24" t="n"/>
      <c r="M445" s="24" t="n"/>
      <c r="N445" s="24" t="n"/>
      <c r="O445" s="24" t="n"/>
      <c r="P445" s="24" t="n"/>
      <c r="Q445" s="24" t="n"/>
      <c r="R445" s="24" t="n"/>
      <c r="S445" s="24" t="n"/>
      <c r="T445" s="24" t="n"/>
      <c r="U445" s="24" t="n"/>
      <c r="V445" s="24" t="n"/>
      <c r="W445" s="24" t="n"/>
      <c r="X445" s="24" t="n"/>
    </row>
    <row customHeight="1" ht="16.5" r="446" s="29">
      <c r="A446" s="24" t="n"/>
      <c r="B446" s="24" t="n"/>
      <c r="C446" s="24" t="n"/>
      <c r="D446" s="24" t="n"/>
      <c r="E446" s="24" t="n"/>
      <c r="F446" s="24" t="n"/>
      <c r="G446" s="24" t="n"/>
      <c r="H446" s="24" t="n"/>
      <c r="I446" s="24" t="n"/>
      <c r="J446" s="24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</row>
    <row customHeight="1" ht="16.5" r="447" s="29">
      <c r="A447" s="24" t="n"/>
      <c r="B447" s="24" t="n"/>
      <c r="C447" s="24" t="n"/>
      <c r="D447" s="24" t="n"/>
      <c r="E447" s="24" t="n"/>
      <c r="F447" s="24" t="n"/>
      <c r="G447" s="24" t="n"/>
      <c r="H447" s="24" t="n"/>
      <c r="I447" s="24" t="n"/>
      <c r="J447" s="24" t="n"/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</row>
    <row customHeight="1" ht="16.5" r="448" s="29">
      <c r="A448" s="24" t="n"/>
      <c r="B448" s="24" t="n"/>
      <c r="C448" s="24" t="n"/>
      <c r="D448" s="24" t="n"/>
      <c r="E448" s="24" t="n"/>
      <c r="F448" s="24" t="n"/>
      <c r="G448" s="24" t="n"/>
      <c r="H448" s="24" t="n"/>
      <c r="I448" s="24" t="n"/>
      <c r="J448" s="24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</row>
    <row customHeight="1" ht="16.5" r="449" s="29">
      <c r="A449" s="24" t="n"/>
      <c r="B449" s="24" t="n"/>
      <c r="C449" s="24" t="n"/>
      <c r="D449" s="24" t="n"/>
      <c r="E449" s="24" t="n"/>
      <c r="F449" s="24" t="n"/>
      <c r="G449" s="24" t="n"/>
      <c r="H449" s="24" t="n"/>
      <c r="I449" s="24" t="n"/>
      <c r="J449" s="24" t="n"/>
      <c r="K449" s="24" t="n"/>
      <c r="L449" s="24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/>
      <c r="X449" s="24" t="n"/>
    </row>
    <row customHeight="1" ht="16.5" r="450" s="29">
      <c r="A450" s="24" t="n"/>
      <c r="B450" s="24" t="n"/>
      <c r="C450" s="24" t="n"/>
      <c r="D450" s="24" t="n"/>
      <c r="E450" s="24" t="n"/>
      <c r="F450" s="24" t="n"/>
      <c r="G450" s="24" t="n"/>
      <c r="H450" s="24" t="n"/>
      <c r="I450" s="24" t="n"/>
      <c r="J450" s="24" t="n"/>
      <c r="K450" s="24" t="n"/>
      <c r="L450" s="24" t="n"/>
      <c r="M450" s="24" t="n"/>
      <c r="N450" s="24" t="n"/>
      <c r="O450" s="24" t="n"/>
      <c r="P450" s="24" t="n"/>
      <c r="Q450" s="24" t="n"/>
      <c r="R450" s="24" t="n"/>
      <c r="S450" s="24" t="n"/>
      <c r="T450" s="24" t="n"/>
      <c r="U450" s="24" t="n"/>
      <c r="V450" s="24" t="n"/>
      <c r="W450" s="24" t="n"/>
      <c r="X450" s="24" t="n"/>
    </row>
    <row customHeight="1" ht="16.5" r="451" s="29">
      <c r="A451" s="24" t="n"/>
      <c r="B451" s="24" t="n"/>
      <c r="C451" s="24" t="n"/>
      <c r="D451" s="24" t="n"/>
      <c r="E451" s="24" t="n"/>
      <c r="F451" s="24" t="n"/>
      <c r="G451" s="24" t="n"/>
      <c r="H451" s="24" t="n"/>
      <c r="I451" s="24" t="n"/>
      <c r="J451" s="24" t="n"/>
      <c r="K451" s="24" t="n"/>
      <c r="L451" s="24" t="n"/>
      <c r="M451" s="24" t="n"/>
      <c r="N451" s="24" t="n"/>
      <c r="O451" s="24" t="n"/>
      <c r="P451" s="24" t="n"/>
      <c r="Q451" s="24" t="n"/>
      <c r="R451" s="24" t="n"/>
      <c r="S451" s="24" t="n"/>
      <c r="T451" s="24" t="n"/>
      <c r="U451" s="24" t="n"/>
      <c r="V451" s="24" t="n"/>
      <c r="W451" s="24" t="n"/>
      <c r="X451" s="24" t="n"/>
    </row>
    <row customHeight="1" ht="16.5" r="452" s="29">
      <c r="A452" s="24" t="n"/>
      <c r="B452" s="24" t="n"/>
      <c r="C452" s="24" t="n"/>
      <c r="D452" s="24" t="n"/>
      <c r="E452" s="24" t="n"/>
      <c r="F452" s="24" t="n"/>
      <c r="G452" s="2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</row>
    <row customHeight="1" ht="16.5" r="453" s="29">
      <c r="A453" s="24" t="n"/>
      <c r="B453" s="24" t="n"/>
      <c r="C453" s="24" t="n"/>
      <c r="D453" s="24" t="n"/>
      <c r="E453" s="24" t="n"/>
      <c r="F453" s="24" t="n"/>
      <c r="G453" s="24" t="n"/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</row>
    <row customHeight="1" ht="16.5" r="454" s="29">
      <c r="A454" s="24" t="n"/>
      <c r="B454" s="24" t="n"/>
      <c r="C454" s="24" t="n"/>
      <c r="D454" s="24" t="n"/>
      <c r="E454" s="24" t="n"/>
      <c r="F454" s="24" t="n"/>
      <c r="G454" s="2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</row>
    <row customHeight="1" ht="16.5" r="455" s="29">
      <c r="A455" s="24" t="n"/>
      <c r="B455" s="24" t="n"/>
      <c r="C455" s="24" t="n"/>
      <c r="D455" s="24" t="n"/>
      <c r="E455" s="24" t="n"/>
      <c r="F455" s="24" t="n"/>
      <c r="G455" s="24" t="n"/>
      <c r="H455" s="24" t="n"/>
      <c r="I455" s="24" t="n"/>
      <c r="J455" s="24" t="n"/>
      <c r="K455" s="24" t="n"/>
      <c r="L455" s="24" t="n"/>
      <c r="M455" s="24" t="n"/>
      <c r="N455" s="24" t="n"/>
      <c r="O455" s="24" t="n"/>
      <c r="P455" s="24" t="n"/>
      <c r="Q455" s="24" t="n"/>
      <c r="R455" s="24" t="n"/>
      <c r="S455" s="24" t="n"/>
      <c r="T455" s="24" t="n"/>
      <c r="U455" s="24" t="n"/>
      <c r="V455" s="24" t="n"/>
      <c r="W455" s="24" t="n"/>
      <c r="X455" s="24" t="n"/>
    </row>
    <row customHeight="1" ht="16.5" r="456" s="29">
      <c r="A456" s="24" t="n"/>
      <c r="B456" s="24" t="n"/>
      <c r="C456" s="24" t="n"/>
      <c r="D456" s="24" t="n"/>
      <c r="E456" s="24" t="n"/>
      <c r="F456" s="24" t="n"/>
      <c r="G456" s="24" t="n"/>
      <c r="H456" s="24" t="n"/>
      <c r="I456" s="24" t="n"/>
      <c r="J456" s="24" t="n"/>
      <c r="K456" s="24" t="n"/>
      <c r="L456" s="24" t="n"/>
      <c r="M456" s="24" t="n"/>
      <c r="N456" s="24" t="n"/>
      <c r="O456" s="24" t="n"/>
      <c r="P456" s="24" t="n"/>
      <c r="Q456" s="24" t="n"/>
      <c r="R456" s="24" t="n"/>
      <c r="S456" s="24" t="n"/>
      <c r="T456" s="24" t="n"/>
      <c r="U456" s="24" t="n"/>
      <c r="V456" s="24" t="n"/>
      <c r="W456" s="24" t="n"/>
      <c r="X456" s="24" t="n"/>
    </row>
    <row customHeight="1" ht="16.5" r="457" s="29">
      <c r="A457" s="24" t="n"/>
      <c r="B457" s="24" t="n"/>
      <c r="C457" s="24" t="n"/>
      <c r="D457" s="24" t="n"/>
      <c r="E457" s="24" t="n"/>
      <c r="F457" s="24" t="n"/>
      <c r="G457" s="24" t="n"/>
      <c r="H457" s="24" t="n"/>
      <c r="I457" s="24" t="n"/>
      <c r="J457" s="24" t="n"/>
      <c r="K457" s="24" t="n"/>
      <c r="L457" s="24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</row>
    <row customHeight="1" ht="16.5" r="458" s="29">
      <c r="A458" s="24" t="n"/>
      <c r="B458" s="24" t="n"/>
      <c r="C458" s="24" t="n"/>
      <c r="D458" s="24" t="n"/>
      <c r="E458" s="24" t="n"/>
      <c r="F458" s="24" t="n"/>
      <c r="G458" s="24" t="n"/>
      <c r="H458" s="24" t="n"/>
      <c r="I458" s="24" t="n"/>
      <c r="J458" s="24" t="n"/>
      <c r="K458" s="24" t="n"/>
      <c r="L458" s="24" t="n"/>
      <c r="M458" s="24" t="n"/>
      <c r="N458" s="24" t="n"/>
      <c r="O458" s="24" t="n"/>
      <c r="P458" s="24" t="n"/>
      <c r="Q458" s="24" t="n"/>
      <c r="R458" s="24" t="n"/>
      <c r="S458" s="24" t="n"/>
      <c r="T458" s="24" t="n"/>
      <c r="U458" s="24" t="n"/>
      <c r="V458" s="24" t="n"/>
      <c r="W458" s="24" t="n"/>
      <c r="X458" s="24" t="n"/>
    </row>
    <row customHeight="1" ht="16.5" r="459" s="29">
      <c r="A459" s="24" t="n"/>
      <c r="B459" s="24" t="n"/>
      <c r="C459" s="24" t="n"/>
      <c r="D459" s="24" t="n"/>
      <c r="E459" s="24" t="n"/>
      <c r="F459" s="24" t="n"/>
      <c r="G459" s="24" t="n"/>
      <c r="H459" s="24" t="n"/>
      <c r="I459" s="24" t="n"/>
      <c r="J459" s="24" t="n"/>
      <c r="K459" s="24" t="n"/>
      <c r="L459" s="24" t="n"/>
      <c r="M459" s="24" t="n"/>
      <c r="N459" s="24" t="n"/>
      <c r="O459" s="24" t="n"/>
      <c r="P459" s="24" t="n"/>
      <c r="Q459" s="24" t="n"/>
      <c r="R459" s="24" t="n"/>
      <c r="S459" s="24" t="n"/>
      <c r="T459" s="24" t="n"/>
      <c r="U459" s="24" t="n"/>
      <c r="V459" s="24" t="n"/>
      <c r="W459" s="24" t="n"/>
      <c r="X459" s="24" t="n"/>
    </row>
    <row customHeight="1" ht="16.5" r="460" s="29">
      <c r="A460" s="24" t="n"/>
      <c r="B460" s="24" t="n"/>
      <c r="C460" s="24" t="n"/>
      <c r="D460" s="24" t="n"/>
      <c r="E460" s="24" t="n"/>
      <c r="F460" s="24" t="n"/>
      <c r="G460" s="24" t="n"/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</row>
    <row customHeight="1" ht="16.5" r="461" s="29">
      <c r="A461" s="24" t="n"/>
      <c r="B461" s="24" t="n"/>
      <c r="C461" s="24" t="n"/>
      <c r="D461" s="24" t="n"/>
      <c r="E461" s="24" t="n"/>
      <c r="F461" s="24" t="n"/>
      <c r="G461" s="2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</row>
    <row customHeight="1" ht="16.5" r="462" s="29">
      <c r="A462" s="24" t="n"/>
      <c r="B462" s="24" t="n"/>
      <c r="C462" s="24" t="n"/>
      <c r="D462" s="24" t="n"/>
      <c r="E462" s="24" t="n"/>
      <c r="F462" s="24" t="n"/>
      <c r="G462" s="24" t="n"/>
      <c r="H462" s="24" t="n"/>
      <c r="I462" s="24" t="n"/>
      <c r="J462" s="24" t="n"/>
      <c r="K462" s="24" t="n"/>
      <c r="L462" s="24" t="n"/>
      <c r="M462" s="24" t="n"/>
      <c r="N462" s="24" t="n"/>
      <c r="O462" s="24" t="n"/>
      <c r="P462" s="24" t="n"/>
      <c r="Q462" s="24" t="n"/>
      <c r="R462" s="24" t="n"/>
      <c r="S462" s="24" t="n"/>
      <c r="T462" s="24" t="n"/>
      <c r="U462" s="24" t="n"/>
      <c r="V462" s="24" t="n"/>
      <c r="W462" s="24" t="n"/>
      <c r="X462" s="24" t="n"/>
    </row>
    <row customHeight="1" ht="16.5" r="463" s="29">
      <c r="A463" s="24" t="n"/>
      <c r="B463" s="24" t="n"/>
      <c r="C463" s="24" t="n"/>
      <c r="D463" s="24" t="n"/>
      <c r="E463" s="24" t="n"/>
      <c r="F463" s="24" t="n"/>
      <c r="G463" s="24" t="n"/>
      <c r="H463" s="24" t="n"/>
      <c r="I463" s="24" t="n"/>
      <c r="J463" s="24" t="n"/>
      <c r="K463" s="24" t="n"/>
      <c r="L463" s="24" t="n"/>
      <c r="M463" s="24" t="n"/>
      <c r="N463" s="24" t="n"/>
      <c r="O463" s="24" t="n"/>
      <c r="P463" s="24" t="n"/>
      <c r="Q463" s="24" t="n"/>
      <c r="R463" s="24" t="n"/>
      <c r="S463" s="24" t="n"/>
      <c r="T463" s="24" t="n"/>
      <c r="U463" s="24" t="n"/>
      <c r="V463" s="24" t="n"/>
      <c r="W463" s="24" t="n"/>
      <c r="X463" s="24" t="n"/>
    </row>
    <row customHeight="1" ht="16.5" r="464" s="29">
      <c r="A464" s="24" t="n"/>
      <c r="B464" s="24" t="n"/>
      <c r="C464" s="24" t="n"/>
      <c r="D464" s="24" t="n"/>
      <c r="E464" s="24" t="n"/>
      <c r="F464" s="24" t="n"/>
      <c r="G464" s="24" t="n"/>
      <c r="H464" s="24" t="n"/>
      <c r="I464" s="24" t="n"/>
      <c r="J464" s="24" t="n"/>
      <c r="K464" s="24" t="n"/>
      <c r="L464" s="24" t="n"/>
      <c r="M464" s="24" t="n"/>
      <c r="N464" s="24" t="n"/>
      <c r="O464" s="24" t="n"/>
      <c r="P464" s="24" t="n"/>
      <c r="Q464" s="24" t="n"/>
      <c r="R464" s="24" t="n"/>
      <c r="S464" s="24" t="n"/>
      <c r="T464" s="24" t="n"/>
      <c r="U464" s="24" t="n"/>
      <c r="V464" s="24" t="n"/>
      <c r="W464" s="24" t="n"/>
      <c r="X464" s="24" t="n"/>
    </row>
    <row customHeight="1" ht="16.5" r="465" s="29">
      <c r="A465" s="24" t="n"/>
      <c r="B465" s="24" t="n"/>
      <c r="C465" s="24" t="n"/>
      <c r="D465" s="24" t="n"/>
      <c r="E465" s="24" t="n"/>
      <c r="F465" s="24" t="n"/>
      <c r="G465" s="24" t="n"/>
      <c r="H465" s="24" t="n"/>
      <c r="I465" s="24" t="n"/>
      <c r="J465" s="24" t="n"/>
      <c r="K465" s="24" t="n"/>
      <c r="L465" s="24" t="n"/>
      <c r="M465" s="24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</row>
    <row customHeight="1" ht="16.5" r="466" s="29">
      <c r="A466" s="24" t="n"/>
      <c r="B466" s="24" t="n"/>
      <c r="C466" s="24" t="n"/>
      <c r="D466" s="24" t="n"/>
      <c r="E466" s="24" t="n"/>
      <c r="F466" s="24" t="n"/>
      <c r="G466" s="24" t="n"/>
      <c r="H466" s="24" t="n"/>
      <c r="I466" s="24" t="n"/>
      <c r="J466" s="24" t="n"/>
      <c r="K466" s="24" t="n"/>
      <c r="L466" s="24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</row>
    <row customHeight="1" ht="16.5" r="467" s="29">
      <c r="A467" s="24" t="n"/>
      <c r="B467" s="24" t="n"/>
      <c r="C467" s="24" t="n"/>
      <c r="D467" s="24" t="n"/>
      <c r="E467" s="24" t="n"/>
      <c r="F467" s="24" t="n"/>
      <c r="G467" s="24" t="n"/>
      <c r="H467" s="24" t="n"/>
      <c r="I467" s="24" t="n"/>
      <c r="J467" s="24" t="n"/>
      <c r="K467" s="24" t="n"/>
      <c r="L467" s="24" t="n"/>
      <c r="M467" s="24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</row>
    <row customHeight="1" ht="16.5" r="468" s="29">
      <c r="A468" s="24" t="n"/>
      <c r="B468" s="24" t="n"/>
      <c r="C468" s="24" t="n"/>
      <c r="D468" s="24" t="n"/>
      <c r="E468" s="24" t="n"/>
      <c r="F468" s="24" t="n"/>
      <c r="G468" s="24" t="n"/>
      <c r="H468" s="24" t="n"/>
      <c r="I468" s="24" t="n"/>
      <c r="J468" s="24" t="n"/>
      <c r="K468" s="24" t="n"/>
      <c r="L468" s="24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</row>
    <row customHeight="1" ht="16.5" r="469" s="29">
      <c r="A469" s="24" t="n"/>
      <c r="B469" s="24" t="n"/>
      <c r="C469" s="24" t="n"/>
      <c r="D469" s="24" t="n"/>
      <c r="E469" s="24" t="n"/>
      <c r="F469" s="24" t="n"/>
      <c r="G469" s="24" t="n"/>
      <c r="H469" s="24" t="n"/>
      <c r="I469" s="24" t="n"/>
      <c r="J469" s="24" t="n"/>
      <c r="K469" s="24" t="n"/>
      <c r="L469" s="24" t="n"/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</row>
    <row customHeight="1" ht="16.5" r="470" s="29">
      <c r="A470" s="24" t="n"/>
      <c r="B470" s="24" t="n"/>
      <c r="C470" s="24" t="n"/>
      <c r="D470" s="24" t="n"/>
      <c r="E470" s="24" t="n"/>
      <c r="F470" s="24" t="n"/>
      <c r="G470" s="24" t="n"/>
      <c r="H470" s="24" t="n"/>
      <c r="I470" s="24" t="n"/>
      <c r="J470" s="24" t="n"/>
      <c r="K470" s="24" t="n"/>
      <c r="L470" s="24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</row>
    <row customHeight="1" ht="16.5" r="471" s="29">
      <c r="A471" s="24" t="n"/>
      <c r="B471" s="24" t="n"/>
      <c r="C471" s="24" t="n"/>
      <c r="D471" s="24" t="n"/>
      <c r="E471" s="24" t="n"/>
      <c r="F471" s="24" t="n"/>
      <c r="G471" s="2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</row>
    <row customHeight="1" ht="16.5" r="472" s="29">
      <c r="A472" s="24" t="n"/>
      <c r="B472" s="24" t="n"/>
      <c r="C472" s="24" t="n"/>
      <c r="D472" s="24" t="n"/>
      <c r="E472" s="24" t="n"/>
      <c r="F472" s="24" t="n"/>
      <c r="G472" s="24" t="n"/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</row>
    <row customHeight="1" ht="16.5" r="473" s="29">
      <c r="A473" s="24" t="n"/>
      <c r="B473" s="24" t="n"/>
      <c r="C473" s="24" t="n"/>
      <c r="D473" s="24" t="n"/>
      <c r="E473" s="24" t="n"/>
      <c r="F473" s="24" t="n"/>
      <c r="G473" s="2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</row>
    <row customHeight="1" ht="16.5" r="474" s="29">
      <c r="A474" s="24" t="n"/>
      <c r="B474" s="24" t="n"/>
      <c r="C474" s="24" t="n"/>
      <c r="D474" s="24" t="n"/>
      <c r="E474" s="24" t="n"/>
      <c r="F474" s="24" t="n"/>
      <c r="G474" s="24" t="n"/>
      <c r="H474" s="24" t="n"/>
      <c r="I474" s="24" t="n"/>
      <c r="J474" s="24" t="n"/>
      <c r="K474" s="24" t="n"/>
      <c r="L474" s="24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</row>
    <row customHeight="1" ht="16.5" r="475" s="29">
      <c r="A475" s="24" t="n"/>
      <c r="B475" s="24" t="n"/>
      <c r="C475" s="24" t="n"/>
      <c r="D475" s="24" t="n"/>
      <c r="E475" s="24" t="n"/>
      <c r="F475" s="24" t="n"/>
      <c r="G475" s="24" t="n"/>
      <c r="H475" s="24" t="n"/>
      <c r="I475" s="24" t="n"/>
      <c r="J475" s="24" t="n"/>
      <c r="K475" s="24" t="n"/>
      <c r="L475" s="24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</row>
    <row customHeight="1" ht="16.5" r="476" s="29">
      <c r="A476" s="24" t="n"/>
      <c r="B476" s="24" t="n"/>
      <c r="C476" s="24" t="n"/>
      <c r="D476" s="24" t="n"/>
      <c r="E476" s="24" t="n"/>
      <c r="F476" s="24" t="n"/>
      <c r="G476" s="24" t="n"/>
      <c r="H476" s="24" t="n"/>
      <c r="I476" s="24" t="n"/>
      <c r="J476" s="24" t="n"/>
      <c r="K476" s="24" t="n"/>
      <c r="L476" s="24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</row>
    <row customHeight="1" ht="16.5" r="477" s="29">
      <c r="A477" s="24" t="n"/>
      <c r="B477" s="24" t="n"/>
      <c r="C477" s="24" t="n"/>
      <c r="D477" s="24" t="n"/>
      <c r="E477" s="24" t="n"/>
      <c r="F477" s="24" t="n"/>
      <c r="G477" s="24" t="n"/>
      <c r="H477" s="24" t="n"/>
      <c r="I477" s="24" t="n"/>
      <c r="J477" s="24" t="n"/>
      <c r="K477" s="24" t="n"/>
      <c r="L477" s="24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</row>
    <row customHeight="1" ht="16.5" r="478" s="29">
      <c r="A478" s="24" t="n"/>
      <c r="B478" s="24" t="n"/>
      <c r="C478" s="24" t="n"/>
      <c r="D478" s="24" t="n"/>
      <c r="E478" s="24" t="n"/>
      <c r="F478" s="24" t="n"/>
      <c r="G478" s="24" t="n"/>
      <c r="H478" s="24" t="n"/>
      <c r="I478" s="24" t="n"/>
      <c r="J478" s="24" t="n"/>
      <c r="K478" s="24" t="n"/>
      <c r="L478" s="24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</row>
    <row customHeight="1" ht="16.5" r="479" s="29">
      <c r="A479" s="24" t="n"/>
      <c r="B479" s="24" t="n"/>
      <c r="C479" s="24" t="n"/>
      <c r="D479" s="24" t="n"/>
      <c r="E479" s="24" t="n"/>
      <c r="F479" s="24" t="n"/>
      <c r="G479" s="24" t="n"/>
      <c r="H479" s="24" t="n"/>
      <c r="I479" s="24" t="n"/>
      <c r="J479" s="24" t="n"/>
      <c r="K479" s="24" t="n"/>
      <c r="L479" s="24" t="n"/>
      <c r="M479" s="24" t="n"/>
      <c r="N479" s="24" t="n"/>
      <c r="O479" s="24" t="n"/>
      <c r="P479" s="24" t="n"/>
      <c r="Q479" s="24" t="n"/>
      <c r="R479" s="24" t="n"/>
      <c r="S479" s="24" t="n"/>
      <c r="T479" s="24" t="n"/>
      <c r="U479" s="24" t="n"/>
      <c r="V479" s="24" t="n"/>
      <c r="W479" s="24" t="n"/>
      <c r="X479" s="24" t="n"/>
    </row>
    <row customHeight="1" ht="16.5" r="480" s="29">
      <c r="A480" s="24" t="n"/>
      <c r="B480" s="24" t="n"/>
      <c r="C480" s="24" t="n"/>
      <c r="D480" s="24" t="n"/>
      <c r="E480" s="24" t="n"/>
      <c r="F480" s="24" t="n"/>
      <c r="G480" s="24" t="n"/>
      <c r="H480" s="24" t="n"/>
      <c r="I480" s="24" t="n"/>
      <c r="J480" s="24" t="n"/>
      <c r="K480" s="24" t="n"/>
      <c r="L480" s="24" t="n"/>
      <c r="M480" s="24" t="n"/>
      <c r="N480" s="24" t="n"/>
      <c r="O480" s="24" t="n"/>
      <c r="P480" s="24" t="n"/>
      <c r="Q480" s="24" t="n"/>
      <c r="R480" s="24" t="n"/>
      <c r="S480" s="24" t="n"/>
      <c r="T480" s="24" t="n"/>
      <c r="U480" s="24" t="n"/>
      <c r="V480" s="24" t="n"/>
      <c r="W480" s="24" t="n"/>
      <c r="X480" s="24" t="n"/>
    </row>
    <row customHeight="1" ht="16.5" r="481" s="29">
      <c r="A481" s="24" t="n"/>
      <c r="B481" s="24" t="n"/>
      <c r="C481" s="24" t="n"/>
      <c r="D481" s="24" t="n"/>
      <c r="E481" s="24" t="n"/>
      <c r="F481" s="24" t="n"/>
      <c r="G481" s="24" t="n"/>
      <c r="H481" s="24" t="n"/>
      <c r="I481" s="24" t="n"/>
      <c r="J481" s="24" t="n"/>
      <c r="K481" s="24" t="n"/>
      <c r="L481" s="24" t="n"/>
      <c r="M481" s="24" t="n"/>
      <c r="N481" s="24" t="n"/>
      <c r="O481" s="24" t="n"/>
      <c r="P481" s="24" t="n"/>
      <c r="Q481" s="24" t="n"/>
      <c r="R481" s="24" t="n"/>
      <c r="S481" s="24" t="n"/>
      <c r="T481" s="24" t="n"/>
      <c r="U481" s="24" t="n"/>
      <c r="V481" s="24" t="n"/>
      <c r="W481" s="24" t="n"/>
      <c r="X481" s="24" t="n"/>
    </row>
    <row customHeight="1" ht="16.5" r="482" s="29">
      <c r="A482" s="24" t="n"/>
      <c r="B482" s="24" t="n"/>
      <c r="C482" s="24" t="n"/>
      <c r="D482" s="24" t="n"/>
      <c r="E482" s="24" t="n"/>
      <c r="F482" s="24" t="n"/>
      <c r="G482" s="24" t="n"/>
      <c r="H482" s="24" t="n"/>
      <c r="I482" s="24" t="n"/>
      <c r="J482" s="24" t="n"/>
      <c r="K482" s="24" t="n"/>
      <c r="L482" s="24" t="n"/>
      <c r="M482" s="24" t="n"/>
      <c r="N482" s="24" t="n"/>
      <c r="O482" s="24" t="n"/>
      <c r="P482" s="24" t="n"/>
      <c r="Q482" s="24" t="n"/>
      <c r="R482" s="24" t="n"/>
      <c r="S482" s="24" t="n"/>
      <c r="T482" s="24" t="n"/>
      <c r="U482" s="24" t="n"/>
      <c r="V482" s="24" t="n"/>
      <c r="W482" s="24" t="n"/>
      <c r="X482" s="24" t="n"/>
    </row>
    <row customHeight="1" ht="16.5" r="483" s="29">
      <c r="A483" s="24" t="n"/>
      <c r="B483" s="24" t="n"/>
      <c r="C483" s="24" t="n"/>
      <c r="D483" s="24" t="n"/>
      <c r="E483" s="24" t="n"/>
      <c r="F483" s="24" t="n"/>
      <c r="G483" s="24" t="n"/>
      <c r="H483" s="24" t="n"/>
      <c r="I483" s="24" t="n"/>
      <c r="J483" s="24" t="n"/>
      <c r="K483" s="24" t="n"/>
      <c r="L483" s="24" t="n"/>
      <c r="M483" s="24" t="n"/>
      <c r="N483" s="24" t="n"/>
      <c r="O483" s="24" t="n"/>
      <c r="P483" s="24" t="n"/>
      <c r="Q483" s="24" t="n"/>
      <c r="R483" s="24" t="n"/>
      <c r="S483" s="24" t="n"/>
      <c r="T483" s="24" t="n"/>
      <c r="U483" s="24" t="n"/>
      <c r="V483" s="24" t="n"/>
      <c r="W483" s="24" t="n"/>
      <c r="X483" s="24" t="n"/>
    </row>
    <row customHeight="1" ht="16.5" r="484" s="29">
      <c r="A484" s="24" t="n"/>
      <c r="B484" s="24" t="n"/>
      <c r="C484" s="24" t="n"/>
      <c r="D484" s="24" t="n"/>
      <c r="E484" s="24" t="n"/>
      <c r="F484" s="24" t="n"/>
      <c r="G484" s="24" t="n"/>
      <c r="H484" s="24" t="n"/>
      <c r="I484" s="24" t="n"/>
      <c r="J484" s="24" t="n"/>
      <c r="K484" s="24" t="n"/>
      <c r="L484" s="24" t="n"/>
      <c r="M484" s="24" t="n"/>
      <c r="N484" s="24" t="n"/>
      <c r="O484" s="24" t="n"/>
      <c r="P484" s="24" t="n"/>
      <c r="Q484" s="24" t="n"/>
      <c r="R484" s="24" t="n"/>
      <c r="S484" s="24" t="n"/>
      <c r="T484" s="24" t="n"/>
      <c r="U484" s="24" t="n"/>
      <c r="V484" s="24" t="n"/>
      <c r="W484" s="24" t="n"/>
      <c r="X484" s="24" t="n"/>
    </row>
    <row customHeight="1" ht="16.5" r="485" s="29">
      <c r="A485" s="24" t="n"/>
      <c r="B485" s="24" t="n"/>
      <c r="C485" s="24" t="n"/>
      <c r="D485" s="24" t="n"/>
      <c r="E485" s="24" t="n"/>
      <c r="F485" s="24" t="n"/>
      <c r="G485" s="24" t="n"/>
      <c r="H485" s="24" t="n"/>
      <c r="I485" s="24" t="n"/>
      <c r="J485" s="24" t="n"/>
      <c r="K485" s="24" t="n"/>
      <c r="L485" s="24" t="n"/>
      <c r="M485" s="24" t="n"/>
      <c r="N485" s="24" t="n"/>
      <c r="O485" s="24" t="n"/>
      <c r="P485" s="24" t="n"/>
      <c r="Q485" s="24" t="n"/>
      <c r="R485" s="24" t="n"/>
      <c r="S485" s="24" t="n"/>
      <c r="T485" s="24" t="n"/>
      <c r="U485" s="24" t="n"/>
      <c r="V485" s="24" t="n"/>
      <c r="W485" s="24" t="n"/>
      <c r="X485" s="24" t="n"/>
    </row>
    <row customHeight="1" ht="16.5" r="486" s="29">
      <c r="A486" s="24" t="n"/>
      <c r="B486" s="24" t="n"/>
      <c r="C486" s="24" t="n"/>
      <c r="D486" s="24" t="n"/>
      <c r="E486" s="24" t="n"/>
      <c r="F486" s="24" t="n"/>
      <c r="G486" s="24" t="n"/>
      <c r="H486" s="24" t="n"/>
      <c r="I486" s="24" t="n"/>
      <c r="J486" s="24" t="n"/>
      <c r="K486" s="24" t="n"/>
      <c r="L486" s="24" t="n"/>
      <c r="M486" s="24" t="n"/>
      <c r="N486" s="24" t="n"/>
      <c r="O486" s="24" t="n"/>
      <c r="P486" s="24" t="n"/>
      <c r="Q486" s="24" t="n"/>
      <c r="R486" s="24" t="n"/>
      <c r="S486" s="24" t="n"/>
      <c r="T486" s="24" t="n"/>
      <c r="U486" s="24" t="n"/>
      <c r="V486" s="24" t="n"/>
      <c r="W486" s="24" t="n"/>
      <c r="X486" s="24" t="n"/>
    </row>
    <row customHeight="1" ht="16.5" r="487" s="29">
      <c r="A487" s="24" t="n"/>
      <c r="B487" s="24" t="n"/>
      <c r="C487" s="24" t="n"/>
      <c r="D487" s="24" t="n"/>
      <c r="E487" s="24" t="n"/>
      <c r="F487" s="24" t="n"/>
      <c r="G487" s="24" t="n"/>
      <c r="H487" s="24" t="n"/>
      <c r="I487" s="24" t="n"/>
      <c r="J487" s="24" t="n"/>
      <c r="K487" s="24" t="n"/>
      <c r="L487" s="24" t="n"/>
      <c r="M487" s="24" t="n"/>
      <c r="N487" s="24" t="n"/>
      <c r="O487" s="24" t="n"/>
      <c r="P487" s="24" t="n"/>
      <c r="Q487" s="24" t="n"/>
      <c r="R487" s="24" t="n"/>
      <c r="S487" s="24" t="n"/>
      <c r="T487" s="24" t="n"/>
      <c r="U487" s="24" t="n"/>
      <c r="V487" s="24" t="n"/>
      <c r="W487" s="24" t="n"/>
      <c r="X487" s="24" t="n"/>
    </row>
    <row customHeight="1" ht="16.5" r="488" s="29">
      <c r="A488" s="24" t="n"/>
      <c r="B488" s="24" t="n"/>
      <c r="C488" s="24" t="n"/>
      <c r="D488" s="24" t="n"/>
      <c r="E488" s="24" t="n"/>
      <c r="F488" s="24" t="n"/>
      <c r="G488" s="24" t="n"/>
      <c r="H488" s="24" t="n"/>
      <c r="I488" s="24" t="n"/>
      <c r="J488" s="24" t="n"/>
      <c r="K488" s="24" t="n"/>
      <c r="L488" s="24" t="n"/>
      <c r="M488" s="24" t="n"/>
      <c r="N488" s="24" t="n"/>
      <c r="O488" s="24" t="n"/>
      <c r="P488" s="24" t="n"/>
      <c r="Q488" s="24" t="n"/>
      <c r="R488" s="24" t="n"/>
      <c r="S488" s="24" t="n"/>
      <c r="T488" s="24" t="n"/>
      <c r="U488" s="24" t="n"/>
      <c r="V488" s="24" t="n"/>
      <c r="W488" s="24" t="n"/>
      <c r="X488" s="24" t="n"/>
    </row>
    <row customHeight="1" ht="16.5" r="489" s="29">
      <c r="A489" s="24" t="n"/>
      <c r="B489" s="24" t="n"/>
      <c r="C489" s="24" t="n"/>
      <c r="D489" s="24" t="n"/>
      <c r="E489" s="24" t="n"/>
      <c r="F489" s="24" t="n"/>
      <c r="G489" s="24" t="n"/>
      <c r="H489" s="24" t="n"/>
      <c r="I489" s="24" t="n"/>
      <c r="J489" s="24" t="n"/>
      <c r="K489" s="24" t="n"/>
      <c r="L489" s="24" t="n"/>
      <c r="M489" s="24" t="n"/>
      <c r="N489" s="24" t="n"/>
      <c r="O489" s="24" t="n"/>
      <c r="P489" s="24" t="n"/>
      <c r="Q489" s="24" t="n"/>
      <c r="R489" s="24" t="n"/>
      <c r="S489" s="24" t="n"/>
      <c r="T489" s="24" t="n"/>
      <c r="U489" s="24" t="n"/>
      <c r="V489" s="24" t="n"/>
      <c r="W489" s="24" t="n"/>
      <c r="X489" s="24" t="n"/>
    </row>
    <row customHeight="1" ht="16.5" r="490" s="29">
      <c r="A490" s="24" t="n"/>
      <c r="B490" s="24" t="n"/>
      <c r="C490" s="24" t="n"/>
      <c r="D490" s="24" t="n"/>
      <c r="E490" s="24" t="n"/>
      <c r="F490" s="24" t="n"/>
      <c r="G490" s="24" t="n"/>
      <c r="H490" s="24" t="n"/>
      <c r="I490" s="24" t="n"/>
      <c r="J490" s="24" t="n"/>
      <c r="K490" s="24" t="n"/>
      <c r="L490" s="24" t="n"/>
      <c r="M490" s="24" t="n"/>
      <c r="N490" s="24" t="n"/>
      <c r="O490" s="24" t="n"/>
      <c r="P490" s="24" t="n"/>
      <c r="Q490" s="24" t="n"/>
      <c r="R490" s="24" t="n"/>
      <c r="S490" s="24" t="n"/>
      <c r="T490" s="24" t="n"/>
      <c r="U490" s="24" t="n"/>
      <c r="V490" s="24" t="n"/>
      <c r="W490" s="24" t="n"/>
      <c r="X490" s="24" t="n"/>
    </row>
    <row customHeight="1" ht="16.5" r="491" s="29">
      <c r="A491" s="24" t="n"/>
      <c r="B491" s="24" t="n"/>
      <c r="C491" s="24" t="n"/>
      <c r="D491" s="24" t="n"/>
      <c r="E491" s="24" t="n"/>
      <c r="F491" s="24" t="n"/>
      <c r="G491" s="24" t="n"/>
      <c r="H491" s="24" t="n"/>
      <c r="I491" s="24" t="n"/>
      <c r="J491" s="24" t="n"/>
      <c r="K491" s="24" t="n"/>
      <c r="L491" s="24" t="n"/>
      <c r="M491" s="24" t="n"/>
      <c r="N491" s="24" t="n"/>
      <c r="O491" s="24" t="n"/>
      <c r="P491" s="24" t="n"/>
      <c r="Q491" s="24" t="n"/>
      <c r="R491" s="24" t="n"/>
      <c r="S491" s="24" t="n"/>
      <c r="T491" s="24" t="n"/>
      <c r="U491" s="24" t="n"/>
      <c r="V491" s="24" t="n"/>
      <c r="W491" s="24" t="n"/>
      <c r="X491" s="24" t="n"/>
    </row>
    <row customHeight="1" ht="16.5" r="492" s="29">
      <c r="A492" s="24" t="n"/>
      <c r="B492" s="24" t="n"/>
      <c r="C492" s="24" t="n"/>
      <c r="D492" s="24" t="n"/>
      <c r="E492" s="24" t="n"/>
      <c r="F492" s="24" t="n"/>
      <c r="G492" s="24" t="n"/>
      <c r="H492" s="24" t="n"/>
      <c r="I492" s="24" t="n"/>
      <c r="J492" s="24" t="n"/>
      <c r="K492" s="24" t="n"/>
      <c r="L492" s="24" t="n"/>
      <c r="M492" s="24" t="n"/>
      <c r="N492" s="24" t="n"/>
      <c r="O492" s="24" t="n"/>
      <c r="P492" s="24" t="n"/>
      <c r="Q492" s="24" t="n"/>
      <c r="R492" s="24" t="n"/>
      <c r="S492" s="24" t="n"/>
      <c r="T492" s="24" t="n"/>
      <c r="U492" s="24" t="n"/>
      <c r="V492" s="24" t="n"/>
      <c r="W492" s="24" t="n"/>
      <c r="X492" s="24" t="n"/>
    </row>
    <row customHeight="1" ht="16.5" r="493" s="29">
      <c r="A493" s="24" t="n"/>
      <c r="B493" s="24" t="n"/>
      <c r="C493" s="24" t="n"/>
      <c r="D493" s="24" t="n"/>
      <c r="E493" s="24" t="n"/>
      <c r="F493" s="24" t="n"/>
      <c r="G493" s="24" t="n"/>
      <c r="H493" s="24" t="n"/>
      <c r="I493" s="24" t="n"/>
      <c r="J493" s="24" t="n"/>
      <c r="K493" s="24" t="n"/>
      <c r="L493" s="24" t="n"/>
      <c r="M493" s="24" t="n"/>
      <c r="N493" s="24" t="n"/>
      <c r="O493" s="24" t="n"/>
      <c r="P493" s="24" t="n"/>
      <c r="Q493" s="24" t="n"/>
      <c r="R493" s="24" t="n"/>
      <c r="S493" s="24" t="n"/>
      <c r="T493" s="24" t="n"/>
      <c r="U493" s="24" t="n"/>
      <c r="V493" s="24" t="n"/>
      <c r="W493" s="24" t="n"/>
      <c r="X493" s="24" t="n"/>
    </row>
    <row customHeight="1" ht="16.5" r="494" s="29">
      <c r="A494" s="24" t="n"/>
      <c r="B494" s="24" t="n"/>
      <c r="C494" s="24" t="n"/>
      <c r="D494" s="24" t="n"/>
      <c r="E494" s="24" t="n"/>
      <c r="F494" s="24" t="n"/>
      <c r="G494" s="24" t="n"/>
      <c r="H494" s="24" t="n"/>
      <c r="I494" s="24" t="n"/>
      <c r="J494" s="24" t="n"/>
      <c r="K494" s="24" t="n"/>
      <c r="L494" s="24" t="n"/>
      <c r="M494" s="24" t="n"/>
      <c r="N494" s="24" t="n"/>
      <c r="O494" s="24" t="n"/>
      <c r="P494" s="24" t="n"/>
      <c r="Q494" s="24" t="n"/>
      <c r="R494" s="24" t="n"/>
      <c r="S494" s="24" t="n"/>
      <c r="T494" s="24" t="n"/>
      <c r="U494" s="24" t="n"/>
      <c r="V494" s="24" t="n"/>
      <c r="W494" s="24" t="n"/>
      <c r="X494" s="24" t="n"/>
    </row>
    <row customHeight="1" ht="16.5" r="495" s="29">
      <c r="A495" s="24" t="n"/>
      <c r="B495" s="24" t="n"/>
      <c r="C495" s="24" t="n"/>
      <c r="D495" s="24" t="n"/>
      <c r="E495" s="24" t="n"/>
      <c r="F495" s="24" t="n"/>
      <c r="G495" s="24" t="n"/>
      <c r="H495" s="24" t="n"/>
      <c r="I495" s="24" t="n"/>
      <c r="J495" s="24" t="n"/>
      <c r="K495" s="24" t="n"/>
      <c r="L495" s="24" t="n"/>
      <c r="M495" s="24" t="n"/>
      <c r="N495" s="24" t="n"/>
      <c r="O495" s="24" t="n"/>
      <c r="P495" s="24" t="n"/>
      <c r="Q495" s="24" t="n"/>
      <c r="R495" s="24" t="n"/>
      <c r="S495" s="24" t="n"/>
      <c r="T495" s="24" t="n"/>
      <c r="U495" s="24" t="n"/>
      <c r="V495" s="24" t="n"/>
      <c r="W495" s="24" t="n"/>
      <c r="X495" s="24" t="n"/>
    </row>
    <row customHeight="1" ht="16.5" r="496" s="29">
      <c r="A496" s="24" t="n"/>
      <c r="B496" s="24" t="n"/>
      <c r="C496" s="24" t="n"/>
      <c r="D496" s="24" t="n"/>
      <c r="E496" s="24" t="n"/>
      <c r="F496" s="24" t="n"/>
      <c r="G496" s="24" t="n"/>
      <c r="H496" s="24" t="n"/>
      <c r="I496" s="24" t="n"/>
      <c r="J496" s="24" t="n"/>
      <c r="K496" s="24" t="n"/>
      <c r="L496" s="24" t="n"/>
      <c r="M496" s="24" t="n"/>
      <c r="N496" s="24" t="n"/>
      <c r="O496" s="24" t="n"/>
      <c r="P496" s="24" t="n"/>
      <c r="Q496" s="24" t="n"/>
      <c r="R496" s="24" t="n"/>
      <c r="S496" s="24" t="n"/>
      <c r="T496" s="24" t="n"/>
      <c r="U496" s="24" t="n"/>
      <c r="V496" s="24" t="n"/>
      <c r="W496" s="24" t="n"/>
      <c r="X496" s="24" t="n"/>
    </row>
    <row customHeight="1" ht="16.5" r="497" s="29">
      <c r="A497" s="24" t="n"/>
      <c r="B497" s="24" t="n"/>
      <c r="C497" s="24" t="n"/>
      <c r="D497" s="24" t="n"/>
      <c r="E497" s="24" t="n"/>
      <c r="F497" s="24" t="n"/>
      <c r="G497" s="24" t="n"/>
      <c r="H497" s="24" t="n"/>
      <c r="I497" s="24" t="n"/>
      <c r="J497" s="24" t="n"/>
      <c r="K497" s="24" t="n"/>
      <c r="L497" s="24" t="n"/>
      <c r="M497" s="24" t="n"/>
      <c r="N497" s="24" t="n"/>
      <c r="O497" s="24" t="n"/>
      <c r="P497" s="24" t="n"/>
      <c r="Q497" s="24" t="n"/>
      <c r="R497" s="24" t="n"/>
      <c r="S497" s="24" t="n"/>
      <c r="T497" s="24" t="n"/>
      <c r="U497" s="24" t="n"/>
      <c r="V497" s="24" t="n"/>
      <c r="W497" s="24" t="n"/>
      <c r="X497" s="24" t="n"/>
    </row>
    <row customHeight="1" ht="16.5" r="498" s="29">
      <c r="A498" s="24" t="n"/>
      <c r="B498" s="24" t="n"/>
      <c r="C498" s="24" t="n"/>
      <c r="D498" s="24" t="n"/>
      <c r="E498" s="24" t="n"/>
      <c r="F498" s="24" t="n"/>
      <c r="G498" s="24" t="n"/>
      <c r="H498" s="24" t="n"/>
      <c r="I498" s="24" t="n"/>
      <c r="J498" s="24" t="n"/>
      <c r="K498" s="24" t="n"/>
      <c r="L498" s="24" t="n"/>
      <c r="M498" s="24" t="n"/>
      <c r="N498" s="24" t="n"/>
      <c r="O498" s="24" t="n"/>
      <c r="P498" s="24" t="n"/>
      <c r="Q498" s="24" t="n"/>
      <c r="R498" s="24" t="n"/>
      <c r="S498" s="24" t="n"/>
      <c r="T498" s="24" t="n"/>
      <c r="U498" s="24" t="n"/>
      <c r="V498" s="24" t="n"/>
      <c r="W498" s="24" t="n"/>
      <c r="X498" s="24" t="n"/>
    </row>
    <row customHeight="1" ht="16.5" r="499" s="29">
      <c r="A499" s="24" t="n"/>
      <c r="B499" s="24" t="n"/>
      <c r="C499" s="24" t="n"/>
      <c r="D499" s="24" t="n"/>
      <c r="E499" s="24" t="n"/>
      <c r="F499" s="24" t="n"/>
      <c r="G499" s="24" t="n"/>
      <c r="H499" s="24" t="n"/>
      <c r="I499" s="24" t="n"/>
      <c r="J499" s="24" t="n"/>
      <c r="K499" s="24" t="n"/>
      <c r="L499" s="24" t="n"/>
      <c r="M499" s="24" t="n"/>
      <c r="N499" s="24" t="n"/>
      <c r="O499" s="24" t="n"/>
      <c r="P499" s="24" t="n"/>
      <c r="Q499" s="24" t="n"/>
      <c r="R499" s="24" t="n"/>
      <c r="S499" s="24" t="n"/>
      <c r="T499" s="24" t="n"/>
      <c r="U499" s="24" t="n"/>
      <c r="V499" s="24" t="n"/>
      <c r="W499" s="24" t="n"/>
      <c r="X499" s="24" t="n"/>
    </row>
    <row customHeight="1" ht="16.5" r="500" s="29">
      <c r="A500" s="24" t="n"/>
      <c r="B500" s="24" t="n"/>
      <c r="C500" s="24" t="n"/>
      <c r="D500" s="24" t="n"/>
      <c r="E500" s="24" t="n"/>
      <c r="F500" s="24" t="n"/>
      <c r="G500" s="24" t="n"/>
      <c r="H500" s="24" t="n"/>
      <c r="I500" s="24" t="n"/>
      <c r="J500" s="24" t="n"/>
      <c r="K500" s="24" t="n"/>
      <c r="L500" s="24" t="n"/>
      <c r="M500" s="24" t="n"/>
      <c r="N500" s="24" t="n"/>
      <c r="O500" s="24" t="n"/>
      <c r="P500" s="24" t="n"/>
      <c r="Q500" s="24" t="n"/>
      <c r="R500" s="24" t="n"/>
      <c r="S500" s="24" t="n"/>
      <c r="T500" s="24" t="n"/>
      <c r="U500" s="24" t="n"/>
      <c r="V500" s="24" t="n"/>
      <c r="W500" s="24" t="n"/>
      <c r="X500" s="24" t="n"/>
    </row>
    <row customHeight="1" ht="16.5" r="501" s="29">
      <c r="A501" s="24" t="n"/>
      <c r="B501" s="24" t="n"/>
      <c r="C501" s="24" t="n"/>
      <c r="D501" s="24" t="n"/>
      <c r="E501" s="24" t="n"/>
      <c r="F501" s="24" t="n"/>
      <c r="G501" s="24" t="n"/>
      <c r="H501" s="24" t="n"/>
      <c r="I501" s="24" t="n"/>
      <c r="J501" s="24" t="n"/>
      <c r="K501" s="24" t="n"/>
      <c r="L501" s="24" t="n"/>
      <c r="M501" s="24" t="n"/>
      <c r="N501" s="24" t="n"/>
      <c r="O501" s="24" t="n"/>
      <c r="P501" s="24" t="n"/>
      <c r="Q501" s="24" t="n"/>
      <c r="R501" s="24" t="n"/>
      <c r="S501" s="24" t="n"/>
      <c r="T501" s="24" t="n"/>
      <c r="U501" s="24" t="n"/>
      <c r="V501" s="24" t="n"/>
      <c r="W501" s="24" t="n"/>
      <c r="X501" s="24" t="n"/>
    </row>
    <row customHeight="1" ht="16.5" r="502" s="29">
      <c r="A502" s="24" t="n"/>
      <c r="B502" s="24" t="n"/>
      <c r="C502" s="24" t="n"/>
      <c r="D502" s="24" t="n"/>
      <c r="E502" s="24" t="n"/>
      <c r="F502" s="24" t="n"/>
      <c r="G502" s="24" t="n"/>
      <c r="H502" s="24" t="n"/>
      <c r="I502" s="24" t="n"/>
      <c r="J502" s="24" t="n"/>
      <c r="K502" s="24" t="n"/>
      <c r="L502" s="24" t="n"/>
      <c r="M502" s="24" t="n"/>
      <c r="N502" s="24" t="n"/>
      <c r="O502" s="24" t="n"/>
      <c r="P502" s="24" t="n"/>
      <c r="Q502" s="24" t="n"/>
      <c r="R502" s="24" t="n"/>
      <c r="S502" s="24" t="n"/>
      <c r="T502" s="24" t="n"/>
      <c r="U502" s="24" t="n"/>
      <c r="V502" s="24" t="n"/>
      <c r="W502" s="24" t="n"/>
      <c r="X502" s="24" t="n"/>
    </row>
    <row customHeight="1" ht="16.5" r="503" s="29">
      <c r="A503" s="24" t="n"/>
      <c r="B503" s="24" t="n"/>
      <c r="C503" s="24" t="n"/>
      <c r="D503" s="24" t="n"/>
      <c r="E503" s="24" t="n"/>
      <c r="F503" s="24" t="n"/>
      <c r="G503" s="24" t="n"/>
      <c r="H503" s="24" t="n"/>
      <c r="I503" s="24" t="n"/>
      <c r="J503" s="24" t="n"/>
      <c r="K503" s="24" t="n"/>
      <c r="L503" s="24" t="n"/>
      <c r="M503" s="24" t="n"/>
      <c r="N503" s="24" t="n"/>
      <c r="O503" s="24" t="n"/>
      <c r="P503" s="24" t="n"/>
      <c r="Q503" s="24" t="n"/>
      <c r="R503" s="24" t="n"/>
      <c r="S503" s="24" t="n"/>
      <c r="T503" s="24" t="n"/>
      <c r="U503" s="24" t="n"/>
      <c r="V503" s="24" t="n"/>
      <c r="W503" s="24" t="n"/>
      <c r="X503" s="24" t="n"/>
    </row>
    <row customHeight="1" ht="16.5" r="504" s="29">
      <c r="A504" s="24" t="n"/>
      <c r="B504" s="24" t="n"/>
      <c r="C504" s="24" t="n"/>
      <c r="D504" s="24" t="n"/>
      <c r="E504" s="24" t="n"/>
      <c r="F504" s="24" t="n"/>
      <c r="G504" s="24" t="n"/>
      <c r="H504" s="24" t="n"/>
      <c r="I504" s="24" t="n"/>
      <c r="J504" s="24" t="n"/>
      <c r="K504" s="24" t="n"/>
      <c r="L504" s="24" t="n"/>
      <c r="M504" s="24" t="n"/>
      <c r="N504" s="24" t="n"/>
      <c r="O504" s="24" t="n"/>
      <c r="P504" s="24" t="n"/>
      <c r="Q504" s="24" t="n"/>
      <c r="R504" s="24" t="n"/>
      <c r="S504" s="24" t="n"/>
      <c r="T504" s="24" t="n"/>
      <c r="U504" s="24" t="n"/>
      <c r="V504" s="24" t="n"/>
      <c r="W504" s="24" t="n"/>
      <c r="X504" s="24" t="n"/>
    </row>
    <row customHeight="1" ht="16.5" r="505" s="29">
      <c r="A505" s="24" t="n"/>
      <c r="B505" s="24" t="n"/>
      <c r="C505" s="24" t="n"/>
      <c r="D505" s="24" t="n"/>
      <c r="E505" s="24" t="n"/>
      <c r="F505" s="24" t="n"/>
      <c r="G505" s="24" t="n"/>
      <c r="H505" s="24" t="n"/>
      <c r="I505" s="24" t="n"/>
      <c r="J505" s="24" t="n"/>
      <c r="K505" s="24" t="n"/>
      <c r="L505" s="24" t="n"/>
      <c r="M505" s="24" t="n"/>
      <c r="N505" s="24" t="n"/>
      <c r="O505" s="24" t="n"/>
      <c r="P505" s="24" t="n"/>
      <c r="Q505" s="24" t="n"/>
      <c r="R505" s="24" t="n"/>
      <c r="S505" s="24" t="n"/>
      <c r="T505" s="24" t="n"/>
      <c r="U505" s="24" t="n"/>
      <c r="V505" s="24" t="n"/>
      <c r="W505" s="24" t="n"/>
      <c r="X505" s="24" t="n"/>
    </row>
    <row customHeight="1" ht="16.5" r="506" s="29">
      <c r="A506" s="24" t="n"/>
      <c r="B506" s="24" t="n"/>
      <c r="C506" s="24" t="n"/>
      <c r="D506" s="24" t="n"/>
      <c r="E506" s="24" t="n"/>
      <c r="F506" s="24" t="n"/>
      <c r="G506" s="24" t="n"/>
      <c r="H506" s="24" t="n"/>
      <c r="I506" s="24" t="n"/>
      <c r="J506" s="24" t="n"/>
      <c r="K506" s="24" t="n"/>
      <c r="L506" s="24" t="n"/>
      <c r="M506" s="24" t="n"/>
      <c r="N506" s="24" t="n"/>
      <c r="O506" s="24" t="n"/>
      <c r="P506" s="24" t="n"/>
      <c r="Q506" s="24" t="n"/>
      <c r="R506" s="24" t="n"/>
      <c r="S506" s="24" t="n"/>
      <c r="T506" s="24" t="n"/>
      <c r="U506" s="24" t="n"/>
      <c r="V506" s="24" t="n"/>
      <c r="W506" s="24" t="n"/>
      <c r="X506" s="24" t="n"/>
    </row>
    <row customHeight="1" ht="16.5" r="507" s="29">
      <c r="A507" s="24" t="n"/>
      <c r="B507" s="24" t="n"/>
      <c r="C507" s="24" t="n"/>
      <c r="D507" s="24" t="n"/>
      <c r="E507" s="24" t="n"/>
      <c r="F507" s="24" t="n"/>
      <c r="G507" s="24" t="n"/>
      <c r="H507" s="24" t="n"/>
      <c r="I507" s="24" t="n"/>
      <c r="J507" s="24" t="n"/>
      <c r="K507" s="24" t="n"/>
      <c r="L507" s="24" t="n"/>
      <c r="M507" s="24" t="n"/>
      <c r="N507" s="24" t="n"/>
      <c r="O507" s="24" t="n"/>
      <c r="P507" s="24" t="n"/>
      <c r="Q507" s="24" t="n"/>
      <c r="R507" s="24" t="n"/>
      <c r="S507" s="24" t="n"/>
      <c r="T507" s="24" t="n"/>
      <c r="U507" s="24" t="n"/>
      <c r="V507" s="24" t="n"/>
      <c r="W507" s="24" t="n"/>
      <c r="X507" s="24" t="n"/>
    </row>
    <row customHeight="1" ht="16.5" r="508" s="29">
      <c r="A508" s="24" t="n"/>
      <c r="B508" s="24" t="n"/>
      <c r="C508" s="24" t="n"/>
      <c r="D508" s="24" t="n"/>
      <c r="E508" s="24" t="n"/>
      <c r="F508" s="24" t="n"/>
      <c r="G508" s="24" t="n"/>
      <c r="H508" s="24" t="n"/>
      <c r="I508" s="24" t="n"/>
      <c r="J508" s="24" t="n"/>
      <c r="K508" s="24" t="n"/>
      <c r="L508" s="24" t="n"/>
      <c r="M508" s="24" t="n"/>
      <c r="N508" s="24" t="n"/>
      <c r="O508" s="24" t="n"/>
      <c r="P508" s="24" t="n"/>
      <c r="Q508" s="24" t="n"/>
      <c r="R508" s="24" t="n"/>
      <c r="S508" s="24" t="n"/>
      <c r="T508" s="24" t="n"/>
      <c r="U508" s="24" t="n"/>
      <c r="V508" s="24" t="n"/>
      <c r="W508" s="24" t="n"/>
      <c r="X508" s="24" t="n"/>
    </row>
    <row customHeight="1" ht="16.5" r="509" s="29">
      <c r="A509" s="24" t="n"/>
      <c r="B509" s="24" t="n"/>
      <c r="C509" s="24" t="n"/>
      <c r="D509" s="24" t="n"/>
      <c r="E509" s="24" t="n"/>
      <c r="F509" s="24" t="n"/>
      <c r="G509" s="24" t="n"/>
      <c r="H509" s="24" t="n"/>
      <c r="I509" s="24" t="n"/>
      <c r="J509" s="24" t="n"/>
      <c r="K509" s="24" t="n"/>
      <c r="L509" s="24" t="n"/>
      <c r="M509" s="24" t="n"/>
      <c r="N509" s="24" t="n"/>
      <c r="O509" s="24" t="n"/>
      <c r="P509" s="24" t="n"/>
      <c r="Q509" s="24" t="n"/>
      <c r="R509" s="24" t="n"/>
      <c r="S509" s="24" t="n"/>
      <c r="T509" s="24" t="n"/>
      <c r="U509" s="24" t="n"/>
      <c r="V509" s="24" t="n"/>
      <c r="W509" s="24" t="n"/>
      <c r="X509" s="24" t="n"/>
    </row>
    <row customHeight="1" ht="16.5" r="510" s="29">
      <c r="A510" s="24" t="n"/>
      <c r="B510" s="24" t="n"/>
      <c r="C510" s="24" t="n"/>
      <c r="D510" s="24" t="n"/>
      <c r="E510" s="24" t="n"/>
      <c r="F510" s="24" t="n"/>
      <c r="G510" s="24" t="n"/>
      <c r="H510" s="24" t="n"/>
      <c r="I510" s="24" t="n"/>
      <c r="J510" s="24" t="n"/>
      <c r="K510" s="24" t="n"/>
      <c r="L510" s="24" t="n"/>
      <c r="M510" s="24" t="n"/>
      <c r="N510" s="24" t="n"/>
      <c r="O510" s="24" t="n"/>
      <c r="P510" s="24" t="n"/>
      <c r="Q510" s="24" t="n"/>
      <c r="R510" s="24" t="n"/>
      <c r="S510" s="24" t="n"/>
      <c r="T510" s="24" t="n"/>
      <c r="U510" s="24" t="n"/>
      <c r="V510" s="24" t="n"/>
      <c r="W510" s="24" t="n"/>
      <c r="X510" s="24" t="n"/>
    </row>
    <row customHeight="1" ht="16.5" r="511" s="29">
      <c r="A511" s="24" t="n"/>
      <c r="B511" s="24" t="n"/>
      <c r="C511" s="24" t="n"/>
      <c r="D511" s="24" t="n"/>
      <c r="E511" s="24" t="n"/>
      <c r="F511" s="24" t="n"/>
      <c r="G511" s="24" t="n"/>
      <c r="H511" s="24" t="n"/>
      <c r="I511" s="24" t="n"/>
      <c r="J511" s="24" t="n"/>
      <c r="K511" s="24" t="n"/>
      <c r="L511" s="24" t="n"/>
      <c r="M511" s="24" t="n"/>
      <c r="N511" s="24" t="n"/>
      <c r="O511" s="24" t="n"/>
      <c r="P511" s="24" t="n"/>
      <c r="Q511" s="24" t="n"/>
      <c r="R511" s="24" t="n"/>
      <c r="S511" s="24" t="n"/>
      <c r="T511" s="24" t="n"/>
      <c r="U511" s="24" t="n"/>
      <c r="V511" s="24" t="n"/>
      <c r="W511" s="24" t="n"/>
      <c r="X511" s="24" t="n"/>
    </row>
    <row customHeight="1" ht="16.5" r="512" s="29">
      <c r="A512" s="24" t="n"/>
      <c r="B512" s="24" t="n"/>
      <c r="C512" s="24" t="n"/>
      <c r="D512" s="24" t="n"/>
      <c r="E512" s="24" t="n"/>
      <c r="F512" s="24" t="n"/>
      <c r="G512" s="24" t="n"/>
      <c r="H512" s="24" t="n"/>
      <c r="I512" s="24" t="n"/>
      <c r="J512" s="24" t="n"/>
      <c r="K512" s="24" t="n"/>
      <c r="L512" s="24" t="n"/>
      <c r="M512" s="24" t="n"/>
      <c r="N512" s="24" t="n"/>
      <c r="O512" s="24" t="n"/>
      <c r="P512" s="24" t="n"/>
      <c r="Q512" s="24" t="n"/>
      <c r="R512" s="24" t="n"/>
      <c r="S512" s="24" t="n"/>
      <c r="T512" s="24" t="n"/>
      <c r="U512" s="24" t="n"/>
      <c r="V512" s="24" t="n"/>
      <c r="W512" s="24" t="n"/>
      <c r="X512" s="24" t="n"/>
    </row>
    <row customHeight="1" ht="16.5" r="513" s="29">
      <c r="A513" s="24" t="n"/>
      <c r="B513" s="24" t="n"/>
      <c r="C513" s="24" t="n"/>
      <c r="D513" s="24" t="n"/>
      <c r="E513" s="24" t="n"/>
      <c r="F513" s="24" t="n"/>
      <c r="G513" s="24" t="n"/>
      <c r="H513" s="24" t="n"/>
      <c r="I513" s="24" t="n"/>
      <c r="J513" s="24" t="n"/>
      <c r="K513" s="24" t="n"/>
      <c r="L513" s="24" t="n"/>
      <c r="M513" s="24" t="n"/>
      <c r="N513" s="24" t="n"/>
      <c r="O513" s="24" t="n"/>
      <c r="P513" s="24" t="n"/>
      <c r="Q513" s="24" t="n"/>
      <c r="R513" s="24" t="n"/>
      <c r="S513" s="24" t="n"/>
      <c r="T513" s="24" t="n"/>
      <c r="U513" s="24" t="n"/>
      <c r="V513" s="24" t="n"/>
      <c r="W513" s="24" t="n"/>
      <c r="X513" s="24" t="n"/>
    </row>
    <row customHeight="1" ht="16.5" r="514" s="29">
      <c r="A514" s="24" t="n"/>
      <c r="B514" s="24" t="n"/>
      <c r="C514" s="24" t="n"/>
      <c r="D514" s="24" t="n"/>
      <c r="E514" s="24" t="n"/>
      <c r="F514" s="24" t="n"/>
      <c r="G514" s="24" t="n"/>
      <c r="H514" s="24" t="n"/>
      <c r="I514" s="24" t="n"/>
      <c r="J514" s="24" t="n"/>
      <c r="K514" s="24" t="n"/>
      <c r="L514" s="24" t="n"/>
      <c r="M514" s="24" t="n"/>
      <c r="N514" s="24" t="n"/>
      <c r="O514" s="24" t="n"/>
      <c r="P514" s="24" t="n"/>
      <c r="Q514" s="24" t="n"/>
      <c r="R514" s="24" t="n"/>
      <c r="S514" s="24" t="n"/>
      <c r="T514" s="24" t="n"/>
      <c r="U514" s="24" t="n"/>
      <c r="V514" s="24" t="n"/>
      <c r="W514" s="24" t="n"/>
      <c r="X514" s="24" t="n"/>
    </row>
    <row customHeight="1" ht="16.5" r="515" s="29">
      <c r="A515" s="24" t="n"/>
      <c r="B515" s="24" t="n"/>
      <c r="C515" s="24" t="n"/>
      <c r="D515" s="24" t="n"/>
      <c r="E515" s="24" t="n"/>
      <c r="F515" s="24" t="n"/>
      <c r="G515" s="24" t="n"/>
      <c r="H515" s="24" t="n"/>
      <c r="I515" s="24" t="n"/>
      <c r="J515" s="24" t="n"/>
      <c r="K515" s="24" t="n"/>
      <c r="L515" s="24" t="n"/>
      <c r="M515" s="24" t="n"/>
      <c r="N515" s="24" t="n"/>
      <c r="O515" s="24" t="n"/>
      <c r="P515" s="24" t="n"/>
      <c r="Q515" s="24" t="n"/>
      <c r="R515" s="24" t="n"/>
      <c r="S515" s="24" t="n"/>
      <c r="T515" s="24" t="n"/>
      <c r="U515" s="24" t="n"/>
      <c r="V515" s="24" t="n"/>
      <c r="W515" s="24" t="n"/>
      <c r="X515" s="24" t="n"/>
    </row>
    <row customHeight="1" ht="16.5" r="516" s="29">
      <c r="A516" s="24" t="n"/>
      <c r="B516" s="24" t="n"/>
      <c r="C516" s="24" t="n"/>
      <c r="D516" s="24" t="n"/>
      <c r="E516" s="24" t="n"/>
      <c r="F516" s="24" t="n"/>
      <c r="G516" s="24" t="n"/>
      <c r="H516" s="24" t="n"/>
      <c r="I516" s="24" t="n"/>
      <c r="J516" s="24" t="n"/>
      <c r="K516" s="24" t="n"/>
      <c r="L516" s="24" t="n"/>
      <c r="M516" s="24" t="n"/>
      <c r="N516" s="24" t="n"/>
      <c r="O516" s="24" t="n"/>
      <c r="P516" s="24" t="n"/>
      <c r="Q516" s="24" t="n"/>
      <c r="R516" s="24" t="n"/>
      <c r="S516" s="24" t="n"/>
      <c r="T516" s="24" t="n"/>
      <c r="U516" s="24" t="n"/>
      <c r="V516" s="24" t="n"/>
      <c r="W516" s="24" t="n"/>
      <c r="X516" s="24" t="n"/>
    </row>
    <row customHeight="1" ht="16.5" r="517" s="29">
      <c r="A517" s="24" t="n"/>
      <c r="B517" s="24" t="n"/>
      <c r="C517" s="24" t="n"/>
      <c r="D517" s="24" t="n"/>
      <c r="E517" s="24" t="n"/>
      <c r="F517" s="24" t="n"/>
      <c r="G517" s="24" t="n"/>
      <c r="H517" s="24" t="n"/>
      <c r="I517" s="24" t="n"/>
      <c r="J517" s="24" t="n"/>
      <c r="K517" s="24" t="n"/>
      <c r="L517" s="24" t="n"/>
      <c r="M517" s="24" t="n"/>
      <c r="N517" s="24" t="n"/>
      <c r="O517" s="24" t="n"/>
      <c r="P517" s="24" t="n"/>
      <c r="Q517" s="24" t="n"/>
      <c r="R517" s="24" t="n"/>
      <c r="S517" s="24" t="n"/>
      <c r="T517" s="24" t="n"/>
      <c r="U517" s="24" t="n"/>
      <c r="V517" s="24" t="n"/>
      <c r="W517" s="24" t="n"/>
      <c r="X517" s="24" t="n"/>
    </row>
    <row customHeight="1" ht="16.5" r="518" s="29">
      <c r="A518" s="24" t="n"/>
      <c r="B518" s="24" t="n"/>
      <c r="C518" s="24" t="n"/>
      <c r="D518" s="24" t="n"/>
      <c r="E518" s="24" t="n"/>
      <c r="F518" s="24" t="n"/>
      <c r="G518" s="24" t="n"/>
      <c r="H518" s="24" t="n"/>
      <c r="I518" s="24" t="n"/>
      <c r="J518" s="24" t="n"/>
      <c r="K518" s="24" t="n"/>
      <c r="L518" s="24" t="n"/>
      <c r="M518" s="24" t="n"/>
      <c r="N518" s="24" t="n"/>
      <c r="O518" s="24" t="n"/>
      <c r="P518" s="24" t="n"/>
      <c r="Q518" s="24" t="n"/>
      <c r="R518" s="24" t="n"/>
      <c r="S518" s="24" t="n"/>
      <c r="T518" s="24" t="n"/>
      <c r="U518" s="24" t="n"/>
      <c r="V518" s="24" t="n"/>
      <c r="W518" s="24" t="n"/>
      <c r="X518" s="24" t="n"/>
    </row>
    <row customHeight="1" ht="16.5" r="519" s="29">
      <c r="A519" s="24" t="n"/>
      <c r="B519" s="24" t="n"/>
      <c r="C519" s="24" t="n"/>
      <c r="D519" s="24" t="n"/>
      <c r="E519" s="24" t="n"/>
      <c r="F519" s="24" t="n"/>
      <c r="G519" s="24" t="n"/>
      <c r="H519" s="24" t="n"/>
      <c r="I519" s="24" t="n"/>
      <c r="J519" s="24" t="n"/>
      <c r="K519" s="24" t="n"/>
      <c r="L519" s="24" t="n"/>
      <c r="M519" s="24" t="n"/>
      <c r="N519" s="24" t="n"/>
      <c r="O519" s="24" t="n"/>
      <c r="P519" s="24" t="n"/>
      <c r="Q519" s="24" t="n"/>
      <c r="R519" s="24" t="n"/>
      <c r="S519" s="24" t="n"/>
      <c r="T519" s="24" t="n"/>
      <c r="U519" s="24" t="n"/>
      <c r="V519" s="24" t="n"/>
      <c r="W519" s="24" t="n"/>
      <c r="X519" s="24" t="n"/>
    </row>
  </sheetData>
  <mergeCells count="220">
    <mergeCell ref="A103:C103"/>
    <mergeCell ref="A98:C98"/>
    <mergeCell ref="A99:B99"/>
    <mergeCell ref="A111:C111"/>
    <mergeCell ref="A110:C110"/>
    <mergeCell ref="A68:C68"/>
    <mergeCell ref="A64:C64"/>
    <mergeCell ref="A65:C65"/>
    <mergeCell ref="A66:C66"/>
    <mergeCell ref="A67:B67"/>
    <mergeCell ref="A6:C6"/>
    <mergeCell ref="A3:B3"/>
    <mergeCell ref="A1:C1"/>
    <mergeCell ref="A2:C2"/>
    <mergeCell ref="A4:C4"/>
    <mergeCell ref="A5:C5"/>
    <mergeCell ref="A15:C15"/>
    <mergeCell ref="A14:C14"/>
    <mergeCell ref="A21:C21"/>
    <mergeCell ref="A24:C24"/>
    <mergeCell ref="A23:C23"/>
    <mergeCell ref="A22:C22"/>
    <mergeCell ref="A8:C8"/>
    <mergeCell ref="A7:C7"/>
    <mergeCell ref="A17:C17"/>
    <mergeCell ref="A18:C18"/>
    <mergeCell ref="A20:C20"/>
    <mergeCell ref="A19:B19"/>
    <mergeCell ref="A16:C16"/>
    <mergeCell ref="A35:B35"/>
    <mergeCell ref="A34:C34"/>
    <mergeCell ref="A39:C39"/>
    <mergeCell ref="A36:C36"/>
    <mergeCell ref="A56:C56"/>
    <mergeCell ref="A62:C62"/>
    <mergeCell ref="A63:C63"/>
    <mergeCell ref="A37:C37"/>
    <mergeCell ref="A38:C38"/>
    <mergeCell ref="A127:C127"/>
    <mergeCell ref="A126:C126"/>
    <mergeCell ref="A191:C191"/>
    <mergeCell ref="A190:C190"/>
    <mergeCell ref="A79:C79"/>
    <mergeCell ref="A81:C81"/>
    <mergeCell ref="A82:C82"/>
    <mergeCell ref="A87:C87"/>
    <mergeCell ref="A104:C104"/>
    <mergeCell ref="A97:C97"/>
    <mergeCell ref="A129:C129"/>
    <mergeCell ref="A130:C130"/>
    <mergeCell ref="A128:C128"/>
    <mergeCell ref="A135:C135"/>
    <mergeCell ref="A134:C134"/>
    <mergeCell ref="A131:B131"/>
    <mergeCell ref="A132:C132"/>
    <mergeCell ref="A136:C136"/>
    <mergeCell ref="A133:C133"/>
    <mergeCell ref="A32:C32"/>
    <mergeCell ref="A33:C33"/>
    <mergeCell ref="A31:C31"/>
    <mergeCell ref="A30:C30"/>
    <mergeCell ref="A224:C224"/>
    <mergeCell ref="A223:C223"/>
    <mergeCell ref="A192:C192"/>
    <mergeCell ref="A198:C198"/>
    <mergeCell ref="A195:B195"/>
    <mergeCell ref="A196:C196"/>
    <mergeCell ref="A194:C194"/>
    <mergeCell ref="A193:C193"/>
    <mergeCell ref="A197:C197"/>
    <mergeCell ref="A225:C225"/>
    <mergeCell ref="A222:C222"/>
    <mergeCell ref="A200:C200"/>
    <mergeCell ref="A199:C199"/>
    <mergeCell ref="A159:C159"/>
    <mergeCell ref="A158:C158"/>
    <mergeCell ref="A162:C162"/>
    <mergeCell ref="A168:C168"/>
    <mergeCell ref="A211:B211"/>
    <mergeCell ref="A212:C212"/>
    <mergeCell ref="A210:C210"/>
    <mergeCell ref="A215:C215"/>
    <mergeCell ref="A305:C305"/>
    <mergeCell ref="A304:C304"/>
    <mergeCell ref="A307:B307"/>
    <mergeCell ref="A309:C309"/>
    <mergeCell ref="A308:C308"/>
    <mergeCell ref="A312:C312"/>
    <mergeCell ref="A303:C303"/>
    <mergeCell ref="A320:C320"/>
    <mergeCell ref="A306:C306"/>
    <mergeCell ref="A163:B163"/>
    <mergeCell ref="A181:C181"/>
    <mergeCell ref="A151:C151"/>
    <mergeCell ref="A230:C230"/>
    <mergeCell ref="A228:C228"/>
    <mergeCell ref="A227:B227"/>
    <mergeCell ref="A226:C226"/>
    <mergeCell ref="A152:C152"/>
    <mergeCell ref="A229:C229"/>
    <mergeCell ref="A318:C318"/>
    <mergeCell ref="A319:C319"/>
    <mergeCell ref="A290:C290"/>
    <mergeCell ref="A291:B291"/>
    <mergeCell ref="A293:C293"/>
    <mergeCell ref="A296:C296"/>
    <mergeCell ref="A295:C295"/>
    <mergeCell ref="A294:C294"/>
    <mergeCell ref="A292:C292"/>
    <mergeCell ref="A274:C274"/>
    <mergeCell ref="A271:C271"/>
    <mergeCell ref="A270:C270"/>
    <mergeCell ref="A272:C272"/>
    <mergeCell ref="A273:C273"/>
    <mergeCell ref="A277:C277"/>
    <mergeCell ref="A276:C276"/>
    <mergeCell ref="A311:C311"/>
    <mergeCell ref="A310:C310"/>
    <mergeCell ref="A247:C247"/>
    <mergeCell ref="A243:B243"/>
    <mergeCell ref="A238:C238"/>
    <mergeCell ref="A246:C246"/>
    <mergeCell ref="A244:C244"/>
    <mergeCell ref="A259:B259"/>
    <mergeCell ref="A261:C261"/>
    <mergeCell ref="A260:C260"/>
    <mergeCell ref="A263:C263"/>
    <mergeCell ref="A262:C262"/>
    <mergeCell ref="A264:C264"/>
    <mergeCell ref="A248:C248"/>
    <mergeCell ref="A255:C255"/>
    <mergeCell ref="A231:C231"/>
    <mergeCell ref="A232:C232"/>
    <mergeCell ref="A54:C54"/>
    <mergeCell ref="A55:C55"/>
    <mergeCell ref="A50:C50"/>
    <mergeCell ref="A49:C49"/>
    <mergeCell ref="A40:C40"/>
    <mergeCell ref="A48:C48"/>
    <mergeCell ref="A47:C47"/>
    <mergeCell ref="A51:B51"/>
    <mergeCell ref="A52:C52"/>
    <mergeCell ref="A53:C53"/>
    <mergeCell ref="A46:C46"/>
    <mergeCell ref="A71:C71"/>
    <mergeCell ref="A72:C72"/>
    <mergeCell ref="A70:C70"/>
    <mergeCell ref="A69:C69"/>
    <mergeCell ref="A102:C102"/>
    <mergeCell ref="A100:C100"/>
    <mergeCell ref="A101:C101"/>
    <mergeCell ref="A86:C86"/>
    <mergeCell ref="A88:C88"/>
    <mergeCell ref="A83:B83"/>
    <mergeCell ref="A85:C85"/>
    <mergeCell ref="A84:C84"/>
    <mergeCell ref="A96:C96"/>
    <mergeCell ref="A94:C94"/>
    <mergeCell ref="A95:C95"/>
    <mergeCell ref="A80:C80"/>
    <mergeCell ref="A78:C78"/>
    <mergeCell ref="A119:C119"/>
    <mergeCell ref="A120:C120"/>
    <mergeCell ref="A114:C114"/>
    <mergeCell ref="A115:B115"/>
    <mergeCell ref="A118:C118"/>
    <mergeCell ref="A117:C117"/>
    <mergeCell ref="A112:C112"/>
    <mergeCell ref="A113:C113"/>
    <mergeCell ref="A116:C116"/>
    <mergeCell ref="A216:C216"/>
    <mergeCell ref="A214:C214"/>
    <mergeCell ref="A213:C213"/>
    <mergeCell ref="A209:C209"/>
    <mergeCell ref="A208:C208"/>
    <mergeCell ref="A206:C206"/>
    <mergeCell ref="A207:C207"/>
    <mergeCell ref="A167:C167"/>
    <mergeCell ref="A164:C164"/>
    <mergeCell ref="A165:C165"/>
    <mergeCell ref="A166:C166"/>
    <mergeCell ref="A179:B179"/>
    <mergeCell ref="A180:C180"/>
    <mergeCell ref="A184:C184"/>
    <mergeCell ref="A174:C174"/>
    <mergeCell ref="A178:C178"/>
    <mergeCell ref="A177:C177"/>
    <mergeCell ref="A176:C176"/>
    <mergeCell ref="A175:C175"/>
    <mergeCell ref="A183:C183"/>
    <mergeCell ref="A182:C182"/>
    <mergeCell ref="A160:C160"/>
    <mergeCell ref="A161:C161"/>
    <mergeCell ref="A146:C146"/>
    <mergeCell ref="A147:B147"/>
    <mergeCell ref="A148:C148"/>
    <mergeCell ref="A149:C149"/>
    <mergeCell ref="A150:C150"/>
    <mergeCell ref="A145:C145"/>
    <mergeCell ref="A143:C143"/>
    <mergeCell ref="A142:C142"/>
    <mergeCell ref="A144:C144"/>
    <mergeCell ref="A279:C279"/>
    <mergeCell ref="A278:C278"/>
    <mergeCell ref="A302:C302"/>
    <mergeCell ref="A287:C287"/>
    <mergeCell ref="A286:C286"/>
    <mergeCell ref="A288:C288"/>
    <mergeCell ref="A289:C289"/>
    <mergeCell ref="A280:C280"/>
    <mergeCell ref="A275:B275"/>
    <mergeCell ref="A242:C242"/>
    <mergeCell ref="A241:C241"/>
    <mergeCell ref="A240:C240"/>
    <mergeCell ref="A245:C245"/>
    <mergeCell ref="A239:C239"/>
    <mergeCell ref="A254:C254"/>
    <mergeCell ref="A258:C258"/>
    <mergeCell ref="A257:C257"/>
    <mergeCell ref="A256:C256"/>
  </mergeCells>
  <pageMargins bottom="0.75" footer="0" header="0" left="0.7" right="0.7" top="0.75"/>
  <pageSetup orientation="landscape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519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8.75"/>
    <col customWidth="1" max="2" min="2" style="29" width="36.88"/>
    <col customWidth="1" max="3" min="3" style="29" width="3.25"/>
    <col customWidth="1" max="14" min="4" style="29" width="7.88"/>
    <col customWidth="1" max="24" min="15" style="29" width="7"/>
  </cols>
  <sheetData>
    <row customHeight="1" ht="99.75" r="1" s="29">
      <c r="A1" s="74" t="inlineStr">
        <is>
          <t xml:space="preserve"> </t>
        </is>
      </c>
      <c r="D1" s="88" t="n">
        <v>27</v>
      </c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</row>
    <row customHeight="1" ht="67.5" r="2" s="29">
      <c r="A2" s="90" t="inlineStr">
        <is>
          <t xml:space="preserve">澎湖縣政府獎狀 </t>
        </is>
      </c>
      <c r="D2" s="88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</row>
    <row customHeight="1" ht="27.75" r="3" s="29">
      <c r="A3" s="91">
        <f>'設定'!$B$4</f>
        <v/>
      </c>
      <c r="C3" s="92" t="n"/>
      <c r="D3" s="88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</row>
    <row customHeight="1" ht="19.5" r="4" s="29">
      <c r="A4" s="74" t="n"/>
      <c r="D4" s="88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</row>
    <row customHeight="1" ht="41.25" r="5" s="29">
      <c r="A5" s="93">
        <f>"澎湖縣"&amp;'設定'!$B$2&amp;"年度全縣兒童溜冰比賽"</f>
        <v/>
      </c>
      <c r="D5" s="88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</row>
    <row customHeight="1" ht="19.5" r="6" s="29">
      <c r="A6" s="94" t="n"/>
      <c r="D6" s="88" t="n"/>
      <c r="E6" s="2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</row>
    <row customHeight="1" ht="41.25" r="7" s="29">
      <c r="A7" s="93" t="inlineStr">
        <is>
          <t>優秀選手</t>
        </is>
      </c>
      <c r="D7" s="88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</row>
    <row customHeight="1" ht="19.5" r="8" s="29">
      <c r="A8" s="74" t="n"/>
      <c r="D8" s="88" t="n"/>
      <c r="E8" s="24" t="n"/>
      <c r="F8" s="24" t="n"/>
      <c r="G8" s="24" t="n"/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</row>
    <row customHeight="1" ht="34.5" r="9" s="29">
      <c r="A9" s="95" t="inlineStr">
        <is>
          <t>組別：</t>
        </is>
      </c>
      <c r="B9" s="96">
        <f>'成績單(橫)'!$K$25</f>
        <v/>
      </c>
      <c r="C9" s="96" t="n"/>
      <c r="D9" s="88" t="n"/>
      <c r="E9" s="24" t="n"/>
      <c r="F9" s="24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</row>
    <row customHeight="1" ht="34.5" r="10" s="29">
      <c r="A10" s="95" t="inlineStr">
        <is>
          <t>學校：</t>
        </is>
      </c>
      <c r="B10" s="96">
        <f ref="B10" t="array">INDEX('成績單(橫)'!M:M,D1)</f>
        <v/>
      </c>
      <c r="C10" s="96" t="n"/>
      <c r="D10" s="88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</row>
    <row customHeight="1" ht="34.5" r="11" s="29">
      <c r="A11" s="95" t="inlineStr">
        <is>
          <t>姓名：</t>
        </is>
      </c>
      <c r="B11" s="96">
        <f ref="B11" t="array">INDEX('成績單(橫)'!N:N,D1)</f>
        <v/>
      </c>
      <c r="C11" s="96" t="n"/>
      <c r="D11" s="88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</row>
    <row customHeight="1" ht="34.5" r="12" s="29">
      <c r="A12" s="95" t="inlineStr">
        <is>
          <t>名次：</t>
        </is>
      </c>
      <c r="B12" s="97">
        <f ref="B12" t="array">INDEX('成績單(橫)'!K:K,D1)</f>
        <v/>
      </c>
      <c r="C12" s="96" t="n"/>
      <c r="D12" s="88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</row>
    <row customHeight="1" ht="34.5" r="13" s="29">
      <c r="A13" s="95" t="inlineStr">
        <is>
          <t>成績：</t>
        </is>
      </c>
      <c r="B13" s="100">
        <f ref="B13" t="array">INDEX('成績單(橫)'!O:O,D1)</f>
        <v/>
      </c>
      <c r="C13" s="97" t="n"/>
      <c r="D13" s="88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</row>
    <row customHeight="1" ht="169.5" r="14" s="29">
      <c r="A14" s="98" t="n"/>
      <c r="D14" s="88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</row>
    <row customHeight="1" ht="41.25" r="15" s="29">
      <c r="A15" s="99">
        <f>"中 華 民 國　"&amp;'設定'!$B$2&amp;"　年　"&amp;'設定'!$C$2&amp;"　月　"&amp;'設定'!$D$2&amp;"　日"</f>
        <v/>
      </c>
      <c r="D15" s="88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</row>
    <row customHeight="1" ht="41.25" r="16" s="29">
      <c r="A16" s="99" t="n"/>
      <c r="D16" s="88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</row>
    <row customHeight="1" ht="99.75" r="17" s="29">
      <c r="A17" s="74" t="inlineStr">
        <is>
          <t xml:space="preserve"> </t>
        </is>
      </c>
      <c r="D17" s="88" t="n">
        <v>28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</row>
    <row customHeight="1" ht="67.5" r="18" s="29">
      <c r="A18" s="90" t="inlineStr">
        <is>
          <t xml:space="preserve">澎湖縣政府獎狀 </t>
        </is>
      </c>
      <c r="D18" s="88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</row>
    <row customHeight="1" ht="27.75" r="19" s="29">
      <c r="A19" s="91">
        <f>A3</f>
        <v/>
      </c>
      <c r="C19" s="92" t="n"/>
      <c r="D19" s="88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</row>
    <row customHeight="1" ht="19.5" r="20" s="29">
      <c r="A20" s="74" t="n"/>
      <c r="D20" s="88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</row>
    <row customHeight="1" ht="41.25" r="21" s="29">
      <c r="A21" s="93">
        <f>"澎湖縣"&amp;'設定'!$B$2&amp;"年度全縣兒童溜冰比賽"</f>
        <v/>
      </c>
      <c r="D21" s="88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</row>
    <row customHeight="1" ht="19.5" r="22" s="29">
      <c r="A22" s="94" t="n"/>
      <c r="D22" s="88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</row>
    <row customHeight="1" ht="41.25" r="23" s="29">
      <c r="A23" s="93" t="inlineStr">
        <is>
          <t>優秀選手</t>
        </is>
      </c>
      <c r="D23" s="88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</row>
    <row customHeight="1" ht="19.5" r="24" s="29">
      <c r="A24" s="74" t="n"/>
      <c r="D24" s="88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</row>
    <row customHeight="1" ht="34.5" r="25" s="29">
      <c r="A25" s="95" t="inlineStr">
        <is>
          <t>組別：</t>
        </is>
      </c>
      <c r="B25" s="96">
        <f>'成績單(橫)'!$K$25</f>
        <v/>
      </c>
      <c r="C25" s="96" t="n"/>
      <c r="D25" s="88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</row>
    <row customHeight="1" ht="34.5" r="26" s="29">
      <c r="A26" s="95" t="inlineStr">
        <is>
          <t>學校：</t>
        </is>
      </c>
      <c r="B26" s="96">
        <f ref="B26" t="array">INDEX('成績單(橫)'!M:M,D17)</f>
        <v/>
      </c>
      <c r="C26" s="96" t="n"/>
      <c r="D26" s="88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</row>
    <row customHeight="1" ht="34.5" r="27" s="29">
      <c r="A27" s="95" t="inlineStr">
        <is>
          <t>姓名：</t>
        </is>
      </c>
      <c r="B27" s="96">
        <f ref="B27" t="array">INDEX('成績單(橫)'!N:N,D17)</f>
        <v/>
      </c>
      <c r="C27" s="96" t="n"/>
      <c r="D27" s="88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</row>
    <row customHeight="1" ht="34.5" r="28" s="29">
      <c r="A28" s="95" t="inlineStr">
        <is>
          <t>名次：</t>
        </is>
      </c>
      <c r="B28" s="97">
        <f ref="B28" t="array">INDEX('成績單(橫)'!K:K,D17)</f>
        <v/>
      </c>
      <c r="C28" s="96" t="n"/>
      <c r="D28" s="88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</row>
    <row customHeight="1" ht="34.5" r="29" s="29">
      <c r="A29" s="95" t="inlineStr">
        <is>
          <t>成績：</t>
        </is>
      </c>
      <c r="B29" s="100">
        <f ref="B29" t="array">INDEX('成績單(橫)'!O:O,D17)</f>
        <v/>
      </c>
      <c r="C29" s="97" t="n"/>
      <c r="D29" s="88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</row>
    <row customHeight="1" ht="169.5" r="30" s="29">
      <c r="A30" s="98" t="n"/>
      <c r="D30" s="88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</row>
    <row customHeight="1" ht="41.25" r="31" s="29">
      <c r="A31" s="99">
        <f>A15</f>
        <v/>
      </c>
      <c r="D31" s="88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</row>
    <row customHeight="1" ht="41.25" r="32" s="29">
      <c r="A32" s="99" t="n"/>
      <c r="D32" s="88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</row>
    <row customHeight="1" ht="99.75" r="33" s="29">
      <c r="A33" s="74" t="inlineStr">
        <is>
          <t xml:space="preserve"> </t>
        </is>
      </c>
      <c r="D33" s="88" t="n">
        <v>29</v>
      </c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</row>
    <row customHeight="1" ht="67.5" r="34" s="29">
      <c r="A34" s="90" t="inlineStr">
        <is>
          <t xml:space="preserve">澎湖縣政府獎狀 </t>
        </is>
      </c>
      <c r="D34" s="88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</row>
    <row customHeight="1" ht="27.75" r="35" s="29">
      <c r="A35" s="91">
        <f>A19</f>
        <v/>
      </c>
      <c r="C35" s="92" t="n"/>
      <c r="D35" s="88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</row>
    <row customHeight="1" ht="19.5" r="36" s="29">
      <c r="A36" s="74" t="n"/>
      <c r="D36" s="88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</row>
    <row customHeight="1" ht="41.25" r="37" s="29">
      <c r="A37" s="93">
        <f>"澎湖縣"&amp;'設定'!$B$2&amp;"年度全縣兒童溜冰比賽"</f>
        <v/>
      </c>
      <c r="D37" s="88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</row>
    <row customHeight="1" ht="19.5" r="38" s="29">
      <c r="A38" s="94" t="n"/>
      <c r="D38" s="88" t="n"/>
      <c r="E38" s="24" t="n"/>
      <c r="F38" s="24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</row>
    <row customHeight="1" ht="41.25" r="39" s="29">
      <c r="A39" s="93" t="inlineStr">
        <is>
          <t>優秀選手</t>
        </is>
      </c>
      <c r="D39" s="88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</row>
    <row customHeight="1" ht="19.5" r="40" s="29">
      <c r="A40" s="74" t="n"/>
      <c r="D40" s="88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</row>
    <row customHeight="1" ht="34.5" r="41" s="29">
      <c r="A41" s="95" t="inlineStr">
        <is>
          <t>組別：</t>
        </is>
      </c>
      <c r="B41" s="96">
        <f>'成績單(橫)'!$K$25</f>
        <v/>
      </c>
      <c r="C41" s="96" t="n"/>
      <c r="D41" s="88" t="n"/>
      <c r="E41" s="24" t="n"/>
      <c r="F41" s="24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</row>
    <row customHeight="1" ht="34.5" r="42" s="29">
      <c r="A42" s="95" t="inlineStr">
        <is>
          <t>學校：</t>
        </is>
      </c>
      <c r="B42" s="96">
        <f ref="B42" t="array">INDEX('成績單(橫)'!M:M,D33)</f>
        <v/>
      </c>
      <c r="C42" s="96" t="n"/>
      <c r="D42" s="88" t="n"/>
      <c r="E42" s="24" t="n"/>
      <c r="F42" s="24" t="n"/>
      <c r="G42" s="24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</row>
    <row customHeight="1" ht="34.5" r="43" s="29">
      <c r="A43" s="95" t="inlineStr">
        <is>
          <t>姓名：</t>
        </is>
      </c>
      <c r="B43" s="96">
        <f ref="B43" t="array">INDEX('成績單(橫)'!N:N,D33)</f>
        <v/>
      </c>
      <c r="C43" s="96" t="n"/>
      <c r="D43" s="88" t="n"/>
      <c r="E43" s="24" t="n"/>
      <c r="F43" s="24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</row>
    <row customHeight="1" ht="34.5" r="44" s="29">
      <c r="A44" s="95" t="inlineStr">
        <is>
          <t>名次：</t>
        </is>
      </c>
      <c r="B44" s="97">
        <f ref="B44" t="array">INDEX('成績單(橫)'!K:K,D33)</f>
        <v/>
      </c>
      <c r="C44" s="96" t="n"/>
      <c r="D44" s="88" t="n"/>
      <c r="E44" s="24" t="n"/>
      <c r="F44" s="24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</row>
    <row customHeight="1" ht="34.5" r="45" s="29">
      <c r="A45" s="95" t="inlineStr">
        <is>
          <t>成績：</t>
        </is>
      </c>
      <c r="B45" s="100">
        <f ref="B45" t="array">INDEX('成績單(橫)'!O:O,D33)</f>
        <v/>
      </c>
      <c r="C45" s="97" t="n"/>
      <c r="D45" s="88" t="n"/>
      <c r="E45" s="24" t="n"/>
      <c r="F45" s="24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</row>
    <row customHeight="1" ht="169.5" r="46" s="29">
      <c r="A46" s="98" t="n"/>
      <c r="D46" s="88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</row>
    <row customHeight="1" ht="41.25" r="47" s="29">
      <c r="A47" s="99">
        <f>A31</f>
        <v/>
      </c>
      <c r="D47" s="88" t="n"/>
      <c r="E47" s="24" t="n"/>
      <c r="F47" s="24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</row>
    <row customHeight="1" ht="41.25" r="48" s="29">
      <c r="A48" s="99" t="n"/>
      <c r="D48" s="88" t="n"/>
      <c r="E48" s="24" t="n"/>
      <c r="F48" s="24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</row>
    <row customHeight="1" ht="99.75" r="49" s="29">
      <c r="A49" s="74" t="inlineStr">
        <is>
          <t xml:space="preserve"> </t>
        </is>
      </c>
      <c r="D49" s="88" t="n">
        <v>30</v>
      </c>
      <c r="E49" s="24" t="n"/>
      <c r="F49" s="24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</row>
    <row customHeight="1" ht="67.5" r="50" s="29">
      <c r="A50" s="90" t="inlineStr">
        <is>
          <t xml:space="preserve">澎湖縣政府獎狀 </t>
        </is>
      </c>
      <c r="D50" s="88" t="n"/>
      <c r="E50" s="24" t="n"/>
      <c r="F50" s="24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</row>
    <row customHeight="1" ht="27.75" r="51" s="29">
      <c r="A51" s="91">
        <f>A35</f>
        <v/>
      </c>
      <c r="C51" s="92" t="n"/>
      <c r="D51" s="88" t="n"/>
      <c r="E51" s="24" t="n"/>
      <c r="F51" s="24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</row>
    <row customHeight="1" ht="19.5" r="52" s="29">
      <c r="A52" s="74" t="n"/>
      <c r="D52" s="88" t="n"/>
      <c r="E52" s="24" t="n"/>
      <c r="F52" s="24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</row>
    <row customHeight="1" ht="41.25" r="53" s="29">
      <c r="A53" s="93">
        <f>"澎湖縣"&amp;'設定'!$B$2&amp;"年度全縣兒童溜冰比賽"</f>
        <v/>
      </c>
      <c r="D53" s="88" t="n"/>
      <c r="E53" s="24" t="n"/>
      <c r="F53" s="24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</row>
    <row customHeight="1" ht="19.5" r="54" s="29">
      <c r="A54" s="94" t="n"/>
      <c r="D54" s="88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</row>
    <row customHeight="1" ht="41.25" r="55" s="29">
      <c r="A55" s="93" t="inlineStr">
        <is>
          <t>優秀選手</t>
        </is>
      </c>
      <c r="D55" s="88" t="n"/>
      <c r="E55" s="24" t="n"/>
      <c r="F55" s="24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</row>
    <row customHeight="1" ht="19.5" r="56" s="29">
      <c r="A56" s="74" t="n"/>
      <c r="D56" s="88" t="n"/>
      <c r="E56" s="24" t="n"/>
      <c r="F56" s="24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</row>
    <row customHeight="1" ht="34.5" r="57" s="29">
      <c r="A57" s="95" t="inlineStr">
        <is>
          <t>組別：</t>
        </is>
      </c>
      <c r="B57" s="96">
        <f>'成績單(橫)'!$K$25</f>
        <v/>
      </c>
      <c r="C57" s="96" t="n"/>
      <c r="D57" s="88" t="n"/>
      <c r="E57" s="24" t="n"/>
      <c r="F57" s="24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</row>
    <row customHeight="1" ht="34.5" r="58" s="29">
      <c r="A58" s="95" t="inlineStr">
        <is>
          <t>學校：</t>
        </is>
      </c>
      <c r="B58" s="96">
        <f ref="B58" t="array">INDEX('成績單(橫)'!M:M,D49)</f>
        <v/>
      </c>
      <c r="C58" s="96" t="n"/>
      <c r="D58" s="88" t="n"/>
      <c r="E58" s="24" t="n"/>
      <c r="F58" s="24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</row>
    <row customHeight="1" ht="34.5" r="59" s="29">
      <c r="A59" s="95" t="inlineStr">
        <is>
          <t>姓名：</t>
        </is>
      </c>
      <c r="B59" s="96">
        <f ref="B59" t="array">INDEX('成績單(橫)'!N:N,D49)</f>
        <v/>
      </c>
      <c r="C59" s="96" t="n"/>
      <c r="D59" s="88" t="n"/>
      <c r="E59" s="24" t="n"/>
      <c r="F59" s="24" t="n"/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</row>
    <row customHeight="1" ht="34.5" r="60" s="29">
      <c r="A60" s="95" t="inlineStr">
        <is>
          <t>名次：</t>
        </is>
      </c>
      <c r="B60" s="97">
        <f ref="B60" t="array">INDEX('成績單(橫)'!K:K,D49)</f>
        <v/>
      </c>
      <c r="C60" s="96" t="n"/>
      <c r="D60" s="88" t="n"/>
      <c r="E60" s="24" t="n"/>
      <c r="F60" s="24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</row>
    <row customHeight="1" ht="34.5" r="61" s="29">
      <c r="A61" s="95" t="inlineStr">
        <is>
          <t>成績：</t>
        </is>
      </c>
      <c r="B61" s="100">
        <f ref="B61" t="array">INDEX('成績單(橫)'!O:O,D49)</f>
        <v/>
      </c>
      <c r="C61" s="97" t="n"/>
      <c r="D61" s="88" t="n"/>
      <c r="E61" s="24" t="n"/>
      <c r="F61" s="24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</row>
    <row customHeight="1" ht="169.5" r="62" s="29">
      <c r="A62" s="98" t="n"/>
      <c r="D62" s="88" t="n"/>
      <c r="E62" s="24" t="n"/>
      <c r="F62" s="24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</row>
    <row customHeight="1" ht="41.25" r="63" s="29">
      <c r="A63" s="99">
        <f>A47</f>
        <v/>
      </c>
      <c r="D63" s="88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</row>
    <row customHeight="1" ht="41.25" r="64" s="29">
      <c r="A64" s="99" t="n"/>
      <c r="D64" s="88" t="n"/>
      <c r="E64" s="24" t="n"/>
      <c r="F64" s="24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</row>
    <row customHeight="1" ht="99.75" r="65" s="29">
      <c r="A65" s="74" t="inlineStr">
        <is>
          <t xml:space="preserve"> </t>
        </is>
      </c>
      <c r="D65" s="88" t="n">
        <v>31</v>
      </c>
      <c r="E65" s="24" t="n"/>
      <c r="F65" s="24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</row>
    <row customHeight="1" ht="67.5" r="66" s="29">
      <c r="A66" s="90" t="inlineStr">
        <is>
          <t xml:space="preserve">澎湖縣政府獎狀 </t>
        </is>
      </c>
      <c r="D66" s="88" t="n"/>
      <c r="E66" s="24" t="n"/>
      <c r="F66" s="24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</row>
    <row customHeight="1" ht="27.75" r="67" s="29">
      <c r="A67" s="91">
        <f>A51</f>
        <v/>
      </c>
      <c r="C67" s="92" t="n"/>
      <c r="D67" s="88" t="n"/>
      <c r="E67" s="24" t="n"/>
      <c r="F67" s="24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</row>
    <row customHeight="1" ht="19.5" r="68" s="29">
      <c r="A68" s="74" t="n"/>
      <c r="D68" s="88" t="n"/>
      <c r="E68" s="24" t="n"/>
      <c r="F68" s="24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</row>
    <row customHeight="1" ht="41.25" r="69" s="29">
      <c r="A69" s="93">
        <f>"澎湖縣"&amp;'設定'!$B$2&amp;"年度全縣兒童溜冰比賽"</f>
        <v/>
      </c>
      <c r="D69" s="88" t="n"/>
      <c r="E69" s="24" t="n"/>
      <c r="F69" s="24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</row>
    <row customHeight="1" ht="19.5" r="70" s="29">
      <c r="A70" s="94" t="n"/>
      <c r="D70" s="88" t="n"/>
      <c r="E70" s="24" t="n"/>
      <c r="F70" s="24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</row>
    <row customHeight="1" ht="41.25" r="71" s="29">
      <c r="A71" s="93" t="inlineStr">
        <is>
          <t>優秀選手</t>
        </is>
      </c>
      <c r="D71" s="88" t="n"/>
      <c r="E71" s="24" t="n"/>
      <c r="F71" s="24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</row>
    <row customHeight="1" ht="19.5" r="72" s="29">
      <c r="A72" s="74" t="n"/>
      <c r="D72" s="88" t="n"/>
      <c r="E72" s="24" t="n"/>
      <c r="F72" s="24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</row>
    <row customHeight="1" ht="34.5" r="73" s="29">
      <c r="A73" s="95" t="inlineStr">
        <is>
          <t>組別：</t>
        </is>
      </c>
      <c r="B73" s="96">
        <f>'成績單(橫)'!$K$25</f>
        <v/>
      </c>
      <c r="C73" s="96" t="n"/>
      <c r="D73" s="88" t="n"/>
      <c r="E73" s="24" t="n"/>
      <c r="F73" s="24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</row>
    <row customHeight="1" ht="34.5" r="74" s="29">
      <c r="A74" s="95" t="inlineStr">
        <is>
          <t>學校：</t>
        </is>
      </c>
      <c r="B74" s="96">
        <f ref="B74" t="array">INDEX('成績單(橫)'!M:M,D65)</f>
        <v/>
      </c>
      <c r="C74" s="96" t="n"/>
      <c r="D74" s="88" t="n"/>
      <c r="E74" s="24" t="n"/>
      <c r="F74" s="24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</row>
    <row customHeight="1" ht="34.5" r="75" s="29">
      <c r="A75" s="95" t="inlineStr">
        <is>
          <t>姓名：</t>
        </is>
      </c>
      <c r="B75" s="96">
        <f ref="B75" t="array">INDEX('成績單(橫)'!N:N,D65)</f>
        <v/>
      </c>
      <c r="C75" s="96" t="n"/>
      <c r="D75" s="88" t="n"/>
      <c r="E75" s="24" t="n"/>
      <c r="F75" s="24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</row>
    <row customHeight="1" ht="34.5" r="76" s="29">
      <c r="A76" s="95" t="inlineStr">
        <is>
          <t>名次：</t>
        </is>
      </c>
      <c r="B76" s="97">
        <f ref="B76" t="array">INDEX('成績單(橫)'!K:K,D65)</f>
        <v/>
      </c>
      <c r="C76" s="96" t="n"/>
      <c r="D76" s="88" t="n"/>
      <c r="E76" s="24" t="n"/>
      <c r="F76" s="24" t="n"/>
      <c r="G76" s="24" t="n"/>
      <c r="H76" s="24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</row>
    <row customHeight="1" ht="34.5" r="77" s="29">
      <c r="A77" s="95" t="inlineStr">
        <is>
          <t>成績：</t>
        </is>
      </c>
      <c r="B77" s="100">
        <f ref="B77" t="array">INDEX('成績單(橫)'!O:O,D65)</f>
        <v/>
      </c>
      <c r="C77" s="97" t="n"/>
      <c r="D77" s="88" t="n"/>
      <c r="E77" s="24" t="n"/>
      <c r="F77" s="24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</row>
    <row customHeight="1" ht="169.5" r="78" s="29">
      <c r="A78" s="98" t="n"/>
      <c r="D78" s="88" t="n"/>
      <c r="E78" s="24" t="n"/>
      <c r="F78" s="24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</row>
    <row customHeight="1" ht="41.25" r="79" s="29">
      <c r="A79" s="99">
        <f>A63</f>
        <v/>
      </c>
      <c r="D79" s="88" t="n"/>
      <c r="E79" s="24" t="n"/>
      <c r="F79" s="24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</row>
    <row customHeight="1" ht="41.25" r="80" s="29">
      <c r="A80" s="99" t="n"/>
      <c r="D80" s="88" t="n"/>
      <c r="E80" s="24" t="n"/>
      <c r="F80" s="24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</row>
    <row customHeight="1" ht="99.75" r="81" s="29">
      <c r="A81" s="74" t="inlineStr">
        <is>
          <t xml:space="preserve"> </t>
        </is>
      </c>
      <c r="D81" s="88" t="n">
        <v>32</v>
      </c>
      <c r="E81" s="24" t="n"/>
      <c r="F81" s="24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</row>
    <row customHeight="1" ht="67.5" r="82" s="29">
      <c r="A82" s="90" t="inlineStr">
        <is>
          <t xml:space="preserve">澎湖縣政府獎狀 </t>
        </is>
      </c>
      <c r="D82" s="88" t="n"/>
      <c r="E82" s="24" t="n"/>
      <c r="F82" s="24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</row>
    <row customHeight="1" ht="27.75" r="83" s="29">
      <c r="A83" s="91">
        <f>A67</f>
        <v/>
      </c>
      <c r="C83" s="92" t="n"/>
      <c r="D83" s="88" t="n"/>
      <c r="E83" s="24" t="n"/>
      <c r="F83" s="24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</row>
    <row customHeight="1" ht="19.5" r="84" s="29">
      <c r="A84" s="74" t="n"/>
      <c r="D84" s="88" t="n"/>
      <c r="E84" s="24" t="n"/>
      <c r="F84" s="24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</row>
    <row customHeight="1" ht="41.25" r="85" s="29">
      <c r="A85" s="93">
        <f>"澎湖縣"&amp;'設定'!$B$2&amp;"年度全縣兒童溜冰比賽"</f>
        <v/>
      </c>
      <c r="D85" s="88" t="n"/>
      <c r="E85" s="24" t="n"/>
      <c r="F85" s="24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</row>
    <row customHeight="1" ht="19.5" r="86" s="29">
      <c r="A86" s="94" t="n"/>
      <c r="D86" s="88" t="n"/>
      <c r="E86" s="24" t="n"/>
      <c r="F86" s="24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</row>
    <row customHeight="1" ht="41.25" r="87" s="29">
      <c r="A87" s="93" t="inlineStr">
        <is>
          <t>優秀選手</t>
        </is>
      </c>
      <c r="D87" s="88" t="n"/>
      <c r="E87" s="24" t="n"/>
      <c r="F87" s="24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</row>
    <row customHeight="1" ht="19.5" r="88" s="29">
      <c r="A88" s="74" t="n"/>
      <c r="D88" s="88" t="n"/>
      <c r="E88" s="24" t="n"/>
      <c r="F88" s="24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</row>
    <row customHeight="1" ht="34.5" r="89" s="29">
      <c r="A89" s="95" t="inlineStr">
        <is>
          <t>組別：</t>
        </is>
      </c>
      <c r="B89" s="96">
        <f>'成績單(橫)'!$K$25</f>
        <v/>
      </c>
      <c r="C89" s="96" t="n"/>
      <c r="D89" s="88" t="n"/>
      <c r="E89" s="24" t="n"/>
      <c r="F89" s="24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</row>
    <row customHeight="1" ht="34.5" r="90" s="29">
      <c r="A90" s="95" t="inlineStr">
        <is>
          <t>學校：</t>
        </is>
      </c>
      <c r="B90" s="96">
        <f ref="B90" t="array">INDEX('成績單(橫)'!M:M,D81)</f>
        <v/>
      </c>
      <c r="C90" s="96" t="n"/>
      <c r="D90" s="88" t="n"/>
      <c r="E90" s="24" t="n"/>
      <c r="F90" s="24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</row>
    <row customHeight="1" ht="34.5" r="91" s="29">
      <c r="A91" s="95" t="inlineStr">
        <is>
          <t>姓名：</t>
        </is>
      </c>
      <c r="B91" s="96">
        <f ref="B91" t="array">INDEX('成績單(橫)'!N:N,D81)</f>
        <v/>
      </c>
      <c r="C91" s="96" t="n"/>
      <c r="D91" s="88" t="n"/>
      <c r="E91" s="2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</row>
    <row customHeight="1" ht="34.5" r="92" s="29">
      <c r="A92" s="95" t="inlineStr">
        <is>
          <t>名次：</t>
        </is>
      </c>
      <c r="B92" s="97">
        <f ref="B92" t="array">INDEX('成績單(橫)'!K:K,D81)</f>
        <v/>
      </c>
      <c r="C92" s="96" t="n"/>
      <c r="D92" s="88" t="n"/>
      <c r="E92" s="2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</row>
    <row customHeight="1" ht="34.5" r="93" s="29">
      <c r="A93" s="95" t="inlineStr">
        <is>
          <t>成績：</t>
        </is>
      </c>
      <c r="B93" s="100">
        <f ref="B93" t="array">INDEX('成績單(橫)'!O:O,D81)</f>
        <v/>
      </c>
      <c r="C93" s="97" t="n"/>
      <c r="D93" s="88" t="n"/>
      <c r="E93" s="2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</row>
    <row customHeight="1" ht="169.5" r="94" s="29">
      <c r="A94" s="98" t="n"/>
      <c r="D94" s="88" t="n"/>
      <c r="E94" s="2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</row>
    <row customHeight="1" ht="41.25" r="95" s="29">
      <c r="A95" s="99">
        <f>A79</f>
        <v/>
      </c>
      <c r="D95" s="88" t="n"/>
      <c r="E95" s="2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</row>
    <row customHeight="1" ht="41.25" r="96" s="29">
      <c r="A96" s="99" t="n"/>
      <c r="D96" s="88" t="n"/>
      <c r="E96" s="24" t="n"/>
      <c r="F96" s="24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</row>
    <row customHeight="1" ht="99.75" r="97" s="29">
      <c r="A97" s="74" t="inlineStr">
        <is>
          <t xml:space="preserve"> </t>
        </is>
      </c>
      <c r="D97" s="88" t="n">
        <v>33</v>
      </c>
      <c r="E97" s="2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</row>
    <row customHeight="1" ht="67.5" r="98" s="29">
      <c r="A98" s="90" t="inlineStr">
        <is>
          <t xml:space="preserve">澎湖縣政府獎狀 </t>
        </is>
      </c>
      <c r="D98" s="88" t="n"/>
      <c r="E98" s="24" t="n"/>
      <c r="F98" s="24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</row>
    <row customHeight="1" ht="27.75" r="99" s="29">
      <c r="A99" s="91">
        <f>A83</f>
        <v/>
      </c>
      <c r="C99" s="92" t="n"/>
      <c r="D99" s="88" t="n"/>
      <c r="E99" s="24" t="n"/>
      <c r="F99" s="24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</row>
    <row customHeight="1" ht="19.5" r="100" s="29">
      <c r="A100" s="74" t="n"/>
      <c r="D100" s="88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</row>
    <row customHeight="1" ht="41.25" r="101" s="29">
      <c r="A101" s="93">
        <f>"澎湖縣"&amp;'設定'!$B$2&amp;"年度全縣兒童溜冰比賽"</f>
        <v/>
      </c>
      <c r="D101" s="88" t="n"/>
      <c r="E101" s="24" t="n"/>
      <c r="F101" s="24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</row>
    <row customHeight="1" ht="19.5" r="102" s="29">
      <c r="A102" s="94" t="n"/>
      <c r="D102" s="88" t="n"/>
      <c r="E102" s="24" t="n"/>
      <c r="F102" s="24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</row>
    <row customHeight="1" ht="41.25" r="103" s="29">
      <c r="A103" s="93" t="inlineStr">
        <is>
          <t>優秀選手</t>
        </is>
      </c>
      <c r="D103" s="88" t="n"/>
      <c r="E103" s="24" t="n"/>
      <c r="F103" s="24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</row>
    <row customHeight="1" ht="19.5" r="104" s="29">
      <c r="A104" s="74" t="n"/>
      <c r="D104" s="88" t="n"/>
      <c r="E104" s="24" t="n"/>
      <c r="F104" s="24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</row>
    <row customHeight="1" ht="34.5" r="105" s="29">
      <c r="A105" s="95" t="inlineStr">
        <is>
          <t>組別：</t>
        </is>
      </c>
      <c r="B105" s="96">
        <f>'成績單(橫)'!$K$25</f>
        <v/>
      </c>
      <c r="C105" s="96" t="n"/>
      <c r="D105" s="88" t="n"/>
      <c r="E105" s="24" t="n"/>
      <c r="F105" s="24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</row>
    <row customHeight="1" ht="34.5" r="106" s="29">
      <c r="A106" s="95" t="inlineStr">
        <is>
          <t>學校：</t>
        </is>
      </c>
      <c r="B106" s="96">
        <f ref="B106" t="array">INDEX('成績單(橫)'!M:M,D97)</f>
        <v/>
      </c>
      <c r="C106" s="96" t="n"/>
      <c r="D106" s="88" t="n"/>
      <c r="E106" s="24" t="n"/>
      <c r="F106" s="24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</row>
    <row customHeight="1" ht="34.5" r="107" s="29">
      <c r="A107" s="95" t="inlineStr">
        <is>
          <t>姓名：</t>
        </is>
      </c>
      <c r="B107" s="96">
        <f ref="B107" t="array">INDEX('成績單(橫)'!N:N,D97)</f>
        <v/>
      </c>
      <c r="C107" s="96" t="n"/>
      <c r="D107" s="88" t="n"/>
      <c r="E107" s="24" t="n"/>
      <c r="F107" s="24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</row>
    <row customHeight="1" ht="34.5" r="108" s="29">
      <c r="A108" s="95" t="inlineStr">
        <is>
          <t>名次：</t>
        </is>
      </c>
      <c r="B108" s="97">
        <f ref="B108" t="array">INDEX('成績單(橫)'!K:K,D97)</f>
        <v/>
      </c>
      <c r="C108" s="96" t="n"/>
      <c r="D108" s="88" t="n"/>
      <c r="E108" s="2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</row>
    <row customHeight="1" ht="34.5" r="109" s="29">
      <c r="A109" s="95" t="inlineStr">
        <is>
          <t>成績：</t>
        </is>
      </c>
      <c r="B109" s="100">
        <f ref="B109" t="array">INDEX('成績單(橫)'!O:O,D97)</f>
        <v/>
      </c>
      <c r="C109" s="97" t="n"/>
      <c r="D109" s="88" t="n"/>
      <c r="E109" s="24" t="n"/>
      <c r="F109" s="24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</row>
    <row customHeight="1" ht="169.5" r="110" s="29">
      <c r="A110" s="98" t="n"/>
      <c r="D110" s="88" t="n"/>
      <c r="E110" s="24" t="n"/>
      <c r="F110" s="24" t="n"/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</row>
    <row customHeight="1" ht="41.25" r="111" s="29">
      <c r="A111" s="99">
        <f>A95</f>
        <v/>
      </c>
      <c r="D111" s="88" t="n"/>
      <c r="E111" s="2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</row>
    <row customHeight="1" ht="41.25" r="112" s="29">
      <c r="A112" s="99" t="n"/>
      <c r="D112" s="88" t="n"/>
      <c r="E112" s="24" t="n"/>
      <c r="F112" s="24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</row>
    <row customHeight="1" ht="99.75" r="113" s="29">
      <c r="A113" s="74" t="inlineStr">
        <is>
          <t xml:space="preserve"> </t>
        </is>
      </c>
      <c r="D113" s="88" t="n">
        <v>34</v>
      </c>
      <c r="E113" s="24" t="n"/>
      <c r="F113" s="24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</row>
    <row customHeight="1" ht="67.5" r="114" s="29">
      <c r="A114" s="90" t="inlineStr">
        <is>
          <t xml:space="preserve">澎湖縣政府獎狀 </t>
        </is>
      </c>
      <c r="D114" s="88" t="n"/>
      <c r="E114" s="24" t="n"/>
      <c r="F114" s="24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</row>
    <row customHeight="1" ht="27.75" r="115" s="29">
      <c r="A115" s="91">
        <f>A99</f>
        <v/>
      </c>
      <c r="C115" s="92" t="n"/>
      <c r="D115" s="88" t="n"/>
      <c r="E115" s="2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</row>
    <row customHeight="1" ht="19.5" r="116" s="29">
      <c r="A116" s="74" t="n"/>
      <c r="D116" s="88" t="n"/>
      <c r="E116" s="24" t="n"/>
      <c r="F116" s="24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</row>
    <row customHeight="1" ht="41.25" r="117" s="29">
      <c r="A117" s="93">
        <f>"澎湖縣"&amp;'設定'!$B$2&amp;"年度全縣兒童溜冰比賽"</f>
        <v/>
      </c>
      <c r="D117" s="88" t="n"/>
      <c r="E117" s="24" t="n"/>
      <c r="F117" s="24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</row>
    <row customHeight="1" ht="19.5" r="118" s="29">
      <c r="A118" s="94" t="n"/>
      <c r="D118" s="88" t="n"/>
      <c r="E118" s="2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</row>
    <row customHeight="1" ht="41.25" r="119" s="29">
      <c r="A119" s="93" t="inlineStr">
        <is>
          <t>優秀選手</t>
        </is>
      </c>
      <c r="D119" s="88" t="n"/>
      <c r="E119" s="24" t="n"/>
      <c r="F119" s="24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</row>
    <row customHeight="1" ht="19.5" r="120" s="29">
      <c r="A120" s="74" t="n"/>
      <c r="D120" s="88" t="n"/>
      <c r="E120" s="24" t="n"/>
      <c r="F120" s="24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</row>
    <row customHeight="1" ht="34.5" r="121" s="29">
      <c r="A121" s="95" t="inlineStr">
        <is>
          <t>組別：</t>
        </is>
      </c>
      <c r="B121" s="96">
        <f>'成績單(橫)'!$K$25</f>
        <v/>
      </c>
      <c r="C121" s="96" t="n"/>
      <c r="D121" s="88" t="n"/>
      <c r="E121" s="2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</row>
    <row customHeight="1" ht="34.5" r="122" s="29">
      <c r="A122" s="95" t="inlineStr">
        <is>
          <t>學校：</t>
        </is>
      </c>
      <c r="B122" s="96">
        <f ref="B122" t="array">INDEX('成績單(橫)'!M:M,D113)</f>
        <v/>
      </c>
      <c r="C122" s="96" t="n"/>
      <c r="D122" s="88" t="n"/>
      <c r="E122" s="24" t="n"/>
      <c r="F122" s="24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</row>
    <row customHeight="1" ht="34.5" r="123" s="29">
      <c r="A123" s="95" t="inlineStr">
        <is>
          <t>姓名：</t>
        </is>
      </c>
      <c r="B123" s="96">
        <f ref="B123" t="array">INDEX('成績單(橫)'!N:N,D113)</f>
        <v/>
      </c>
      <c r="C123" s="96" t="n"/>
      <c r="D123" s="88" t="n"/>
      <c r="E123" s="24" t="n"/>
      <c r="F123" s="24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</row>
    <row customHeight="1" ht="34.5" r="124" s="29">
      <c r="A124" s="95" t="inlineStr">
        <is>
          <t>名次：</t>
        </is>
      </c>
      <c r="B124" s="97">
        <f ref="B124" t="array">INDEX('成績單(橫)'!K:K,D113)</f>
        <v/>
      </c>
      <c r="C124" s="96" t="n"/>
      <c r="D124" s="88" t="n"/>
      <c r="E124" s="2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</row>
    <row customHeight="1" ht="34.5" r="125" s="29">
      <c r="A125" s="95" t="inlineStr">
        <is>
          <t>成績：</t>
        </is>
      </c>
      <c r="B125" s="100">
        <f ref="B125" t="array">INDEX('成績單(橫)'!O:O,D113)</f>
        <v/>
      </c>
      <c r="C125" s="97" t="n"/>
      <c r="D125" s="88" t="n"/>
      <c r="E125" s="24" t="n"/>
      <c r="F125" s="24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</row>
    <row customHeight="1" ht="169.5" r="126" s="29">
      <c r="A126" s="98" t="n"/>
      <c r="D126" s="88" t="n"/>
      <c r="E126" s="24" t="n"/>
      <c r="F126" s="24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</row>
    <row customHeight="1" ht="41.25" r="127" s="29">
      <c r="A127" s="99">
        <f>A111</f>
        <v/>
      </c>
      <c r="D127" s="88" t="n"/>
      <c r="E127" s="2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</row>
    <row customHeight="1" ht="41.25" r="128" s="29">
      <c r="A128" s="99" t="n"/>
      <c r="D128" s="88" t="n"/>
      <c r="E128" s="24" t="n"/>
      <c r="F128" s="24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</row>
    <row customHeight="1" ht="99.75" r="129" s="29">
      <c r="A129" s="74" t="inlineStr">
        <is>
          <t xml:space="preserve"> </t>
        </is>
      </c>
      <c r="D129" s="88" t="n">
        <v>35</v>
      </c>
      <c r="E129" s="24" t="n"/>
      <c r="F129" s="24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</row>
    <row customHeight="1" ht="67.5" r="130" s="29">
      <c r="A130" s="90" t="inlineStr">
        <is>
          <t xml:space="preserve">澎湖縣政府獎狀 </t>
        </is>
      </c>
      <c r="D130" s="88" t="n"/>
      <c r="E130" s="2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</row>
    <row customHeight="1" ht="27.75" r="131" s="29">
      <c r="A131" s="91">
        <f>A115</f>
        <v/>
      </c>
      <c r="C131" s="92" t="n"/>
      <c r="D131" s="88" t="n"/>
      <c r="E131" s="24" t="n"/>
      <c r="F131" s="24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</row>
    <row customHeight="1" ht="19.5" r="132" s="29">
      <c r="A132" s="74" t="n"/>
      <c r="D132" s="88" t="n"/>
      <c r="E132" s="24" t="n"/>
      <c r="F132" s="24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</row>
    <row customHeight="1" ht="41.25" r="133" s="29">
      <c r="A133" s="93">
        <f>"澎湖縣"&amp;'設定'!$B$2&amp;"年度全縣兒童溜冰比賽"</f>
        <v/>
      </c>
      <c r="D133" s="88" t="n"/>
      <c r="E133" s="2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</row>
    <row customHeight="1" ht="19.5" r="134" s="29">
      <c r="A134" s="94" t="n"/>
      <c r="D134" s="88" t="n"/>
      <c r="E134" s="24" t="n"/>
      <c r="F134" s="24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</row>
    <row customHeight="1" ht="41.25" r="135" s="29">
      <c r="A135" s="93" t="inlineStr">
        <is>
          <t>優秀選手</t>
        </is>
      </c>
      <c r="D135" s="88" t="n"/>
      <c r="E135" s="24" t="n"/>
      <c r="F135" s="24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</row>
    <row customHeight="1" ht="19.5" r="136" s="29">
      <c r="A136" s="74" t="n"/>
      <c r="D136" s="88" t="n"/>
      <c r="E136" s="24" t="n"/>
      <c r="F136" s="24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</row>
    <row customHeight="1" ht="34.5" r="137" s="29">
      <c r="A137" s="95" t="inlineStr">
        <is>
          <t>組別：</t>
        </is>
      </c>
      <c r="B137" s="96">
        <f>'成績單(橫)'!$K$25</f>
        <v/>
      </c>
      <c r="C137" s="96" t="n"/>
      <c r="D137" s="88" t="n"/>
      <c r="E137" s="24" t="n"/>
      <c r="F137" s="24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</row>
    <row customHeight="1" ht="34.5" r="138" s="29">
      <c r="A138" s="95" t="inlineStr">
        <is>
          <t>學校：</t>
        </is>
      </c>
      <c r="B138" s="96">
        <f ref="B138" t="array">INDEX('成績單(橫)'!M:M,D129)</f>
        <v/>
      </c>
      <c r="C138" s="96" t="n"/>
      <c r="D138" s="88" t="n"/>
      <c r="E138" s="24" t="n"/>
      <c r="F138" s="24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</row>
    <row customHeight="1" ht="34.5" r="139" s="29">
      <c r="A139" s="95" t="inlineStr">
        <is>
          <t>姓名：</t>
        </is>
      </c>
      <c r="B139" s="96">
        <f ref="B139" t="array">INDEX('成績單(橫)'!N:N,D129)</f>
        <v/>
      </c>
      <c r="C139" s="96" t="n"/>
      <c r="D139" s="88" t="n"/>
      <c r="E139" s="2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</row>
    <row customHeight="1" ht="34.5" r="140" s="29">
      <c r="A140" s="95" t="inlineStr">
        <is>
          <t>名次：</t>
        </is>
      </c>
      <c r="B140" s="97">
        <f ref="B140" t="array">INDEX('成績單(橫)'!K:K,D129)</f>
        <v/>
      </c>
      <c r="C140" s="96" t="n"/>
      <c r="D140" s="88" t="n"/>
      <c r="E140" s="24" t="n"/>
      <c r="F140" s="24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</row>
    <row customHeight="1" ht="34.5" r="141" s="29">
      <c r="A141" s="95" t="inlineStr">
        <is>
          <t>成績：</t>
        </is>
      </c>
      <c r="B141" s="100">
        <f ref="B141" t="array">INDEX('成績單(橫)'!O:O,D129)</f>
        <v/>
      </c>
      <c r="C141" s="97" t="n"/>
      <c r="D141" s="88" t="n"/>
      <c r="E141" s="24" t="n"/>
      <c r="F141" s="24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</row>
    <row customHeight="1" ht="169.5" r="142" s="29">
      <c r="A142" s="98" t="n"/>
      <c r="D142" s="88" t="n"/>
      <c r="E142" s="2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</row>
    <row customHeight="1" ht="41.25" r="143" s="29">
      <c r="A143" s="99">
        <f>A127</f>
        <v/>
      </c>
      <c r="D143" s="88" t="n"/>
      <c r="E143" s="24" t="n"/>
      <c r="F143" s="24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</row>
    <row customHeight="1" ht="41.25" r="144" s="29">
      <c r="A144" s="99" t="n"/>
      <c r="D144" s="88" t="n"/>
      <c r="E144" s="24" t="n"/>
      <c r="F144" s="24" t="n"/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</row>
    <row customHeight="1" ht="99.75" r="145" s="29">
      <c r="A145" s="74" t="inlineStr">
        <is>
          <t xml:space="preserve"> </t>
        </is>
      </c>
      <c r="D145" s="88" t="n">
        <v>36</v>
      </c>
      <c r="E145" s="24" t="n"/>
      <c r="F145" s="24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</row>
    <row customHeight="1" ht="67.5" r="146" s="29">
      <c r="A146" s="90" t="inlineStr">
        <is>
          <t xml:space="preserve">澎湖縣政府獎狀 </t>
        </is>
      </c>
      <c r="D146" s="88" t="n"/>
      <c r="E146" s="24" t="n"/>
      <c r="F146" s="24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</row>
    <row customHeight="1" ht="27.75" r="147" s="29">
      <c r="A147" s="91">
        <f>A131</f>
        <v/>
      </c>
      <c r="C147" s="92" t="n"/>
      <c r="D147" s="88" t="n"/>
      <c r="E147" s="24" t="n"/>
      <c r="F147" s="24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</row>
    <row customHeight="1" ht="19.5" r="148" s="29">
      <c r="A148" s="74" t="n"/>
      <c r="D148" s="88" t="n"/>
      <c r="E148" s="24" t="n"/>
      <c r="F148" s="24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</row>
    <row customHeight="1" ht="41.25" r="149" s="29">
      <c r="A149" s="93">
        <f>"澎湖縣"&amp;'設定'!$B$2&amp;"年度全縣兒童溜冰比賽"</f>
        <v/>
      </c>
      <c r="D149" s="88" t="n"/>
      <c r="E149" s="24" t="n"/>
      <c r="F149" s="24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</row>
    <row customHeight="1" ht="19.5" r="150" s="29">
      <c r="A150" s="94" t="n"/>
      <c r="D150" s="88" t="n"/>
      <c r="E150" s="24" t="n"/>
      <c r="F150" s="24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</row>
    <row customHeight="1" ht="41.25" r="151" s="29">
      <c r="A151" s="93" t="inlineStr">
        <is>
          <t>優秀選手</t>
        </is>
      </c>
      <c r="D151" s="88" t="n"/>
      <c r="E151" s="24" t="n"/>
      <c r="F151" s="24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</row>
    <row customHeight="1" ht="19.5" r="152" s="29">
      <c r="A152" s="74" t="n"/>
      <c r="D152" s="88" t="n"/>
      <c r="E152" s="24" t="n"/>
      <c r="F152" s="24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</row>
    <row customHeight="1" ht="34.5" r="153" s="29">
      <c r="A153" s="95" t="inlineStr">
        <is>
          <t>組別：</t>
        </is>
      </c>
      <c r="B153" s="96">
        <f>'成績單(橫)'!$K$25</f>
        <v/>
      </c>
      <c r="C153" s="96" t="n"/>
      <c r="D153" s="88" t="n"/>
      <c r="E153" s="24" t="n"/>
      <c r="F153" s="24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</row>
    <row customHeight="1" ht="34.5" r="154" s="29">
      <c r="A154" s="95" t="inlineStr">
        <is>
          <t>學校：</t>
        </is>
      </c>
      <c r="B154" s="96">
        <f ref="B154" t="array">INDEX('成績單(橫)'!M:M,D145)</f>
        <v/>
      </c>
      <c r="C154" s="96" t="n"/>
      <c r="D154" s="88" t="n"/>
      <c r="E154" s="24" t="n"/>
      <c r="F154" s="24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</row>
    <row customHeight="1" ht="34.5" r="155" s="29">
      <c r="A155" s="95" t="inlineStr">
        <is>
          <t>姓名：</t>
        </is>
      </c>
      <c r="B155" s="96">
        <f ref="B155" t="array">INDEX('成績單(橫)'!N:N,D145)</f>
        <v/>
      </c>
      <c r="C155" s="96" t="n"/>
      <c r="D155" s="88" t="n"/>
      <c r="E155" s="24" t="n"/>
      <c r="F155" s="24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</row>
    <row customHeight="1" ht="34.5" r="156" s="29">
      <c r="A156" s="95" t="inlineStr">
        <is>
          <t>名次：</t>
        </is>
      </c>
      <c r="B156" s="97">
        <f ref="B156" t="array">INDEX('成績單(橫)'!K:K,D145)</f>
        <v/>
      </c>
      <c r="C156" s="96" t="n"/>
      <c r="D156" s="88" t="n"/>
      <c r="E156" s="24" t="n"/>
      <c r="F156" s="24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</row>
    <row customHeight="1" ht="34.5" r="157" s="29">
      <c r="A157" s="95" t="inlineStr">
        <is>
          <t>成績：</t>
        </is>
      </c>
      <c r="B157" s="100">
        <f ref="B157" t="array">INDEX('成績單(橫)'!O:O,D145)</f>
        <v/>
      </c>
      <c r="C157" s="97" t="n"/>
      <c r="D157" s="88" t="n"/>
      <c r="E157" s="24" t="n"/>
      <c r="F157" s="24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</row>
    <row customHeight="1" ht="169.5" r="158" s="29">
      <c r="A158" s="98" t="n"/>
      <c r="D158" s="88" t="n"/>
      <c r="E158" s="24" t="n"/>
      <c r="F158" s="24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</row>
    <row customHeight="1" ht="41.25" r="159" s="29">
      <c r="A159" s="99">
        <f>A143</f>
        <v/>
      </c>
      <c r="D159" s="88" t="n"/>
      <c r="E159" s="24" t="n"/>
      <c r="F159" s="24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</row>
    <row customHeight="1" ht="41.25" r="160" s="29">
      <c r="A160" s="99" t="n"/>
      <c r="D160" s="88" t="n"/>
      <c r="E160" s="24" t="n"/>
      <c r="F160" s="24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</row>
    <row customHeight="1" ht="99.75" r="161" s="29">
      <c r="A161" s="74" t="inlineStr">
        <is>
          <t xml:space="preserve"> </t>
        </is>
      </c>
      <c r="D161" s="24" t="n"/>
      <c r="E161" s="24" t="n"/>
      <c r="F161" s="24" t="n"/>
      <c r="G161" s="24" t="n"/>
      <c r="H161" s="24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</row>
    <row customHeight="1" ht="67.5" r="162" s="29">
      <c r="A162" s="90" t="inlineStr">
        <is>
          <t xml:space="preserve">澎湖縣政府獎狀 </t>
        </is>
      </c>
      <c r="D162" s="24" t="n"/>
      <c r="E162" s="24" t="n"/>
      <c r="F162" s="24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</row>
    <row customHeight="1" ht="27.75" r="163" s="29">
      <c r="A163" s="91">
        <f>A147</f>
        <v/>
      </c>
      <c r="C163" s="92" t="n"/>
      <c r="D163" s="24" t="n"/>
      <c r="E163" s="24" t="n"/>
      <c r="F163" s="24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</row>
    <row customHeight="1" ht="19.5" r="164" s="29">
      <c r="A164" s="74" t="n"/>
      <c r="D164" s="24" t="n"/>
      <c r="E164" s="24" t="n"/>
      <c r="F164" s="24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</row>
    <row customHeight="1" ht="38.25" r="165" s="29">
      <c r="A165" s="93">
        <f>"澎湖縣"&amp;'設定'!$B$2&amp;"年度全縣兒童溜冰比賽"</f>
        <v/>
      </c>
      <c r="D165" s="24" t="n"/>
      <c r="E165" s="24" t="n"/>
      <c r="F165" s="24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</row>
    <row customHeight="1" ht="19.5" r="166" s="29">
      <c r="A166" s="94" t="n"/>
      <c r="D166" s="24" t="n"/>
      <c r="E166" s="24" t="n"/>
      <c r="F166" s="24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</row>
    <row customHeight="1" ht="38.25" r="167" s="29">
      <c r="A167" s="93" t="inlineStr">
        <is>
          <t>優秀選手</t>
        </is>
      </c>
      <c r="D167" s="24" t="n"/>
      <c r="E167" s="24" t="n"/>
      <c r="F167" s="24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</row>
    <row customHeight="1" ht="19.5" r="168" s="29">
      <c r="A168" s="74" t="n"/>
      <c r="D168" s="24" t="n"/>
      <c r="E168" s="24" t="n"/>
      <c r="F168" s="24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</row>
    <row customHeight="1" ht="34.5" r="169" s="29">
      <c r="A169" s="95" t="inlineStr">
        <is>
          <t>組別：</t>
        </is>
      </c>
      <c r="B169" s="96" t="inlineStr">
        <is>
          <t>高年級男生組</t>
        </is>
      </c>
      <c r="C169" s="96" t="n"/>
      <c r="D169" s="24" t="n"/>
      <c r="E169" s="24" t="n"/>
      <c r="F169" s="24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</row>
    <row customHeight="1" ht="34.5" r="170" s="29">
      <c r="A170" s="95" t="inlineStr">
        <is>
          <t>學校：</t>
        </is>
      </c>
      <c r="B170" s="96">
        <f ref="B170" t="array">INDEX('A51'!E:E,12)</f>
        <v/>
      </c>
      <c r="C170" s="96" t="n"/>
      <c r="D170" s="24" t="n"/>
      <c r="E170" s="24" t="n"/>
      <c r="F170" s="24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</row>
    <row customHeight="1" ht="34.5" r="171" s="29">
      <c r="A171" s="95" t="inlineStr">
        <is>
          <t>姓名：</t>
        </is>
      </c>
      <c r="B171" s="96">
        <f ref="B171" t="array">INDEX('A51'!F:F,12)</f>
        <v/>
      </c>
      <c r="C171" s="96" t="n"/>
      <c r="D171" s="24" t="n"/>
      <c r="E171" s="24" t="n"/>
      <c r="F171" s="24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</row>
    <row customHeight="1" ht="34.5" r="172" s="29">
      <c r="A172" s="95" t="inlineStr">
        <is>
          <t>名次：</t>
        </is>
      </c>
      <c r="B172" s="96" t="inlineStr">
        <is>
          <t>優勝</t>
        </is>
      </c>
      <c r="C172" s="96" t="n"/>
      <c r="D172" s="24" t="n"/>
      <c r="E172" s="24" t="n"/>
      <c r="F172" s="24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</row>
    <row customHeight="1" ht="34.5" r="173" s="29">
      <c r="A173" s="95" t="inlineStr">
        <is>
          <t>成績：</t>
        </is>
      </c>
      <c r="B173" s="97">
        <f ref="B173" t="array">INDEX('A51'!I:I,12)</f>
        <v/>
      </c>
      <c r="C173" s="97" t="n"/>
      <c r="D173" s="24" t="n"/>
      <c r="E173" s="24" t="n"/>
      <c r="F173" s="24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</row>
    <row customHeight="1" ht="169.5" r="174" s="29">
      <c r="A174" s="98" t="n"/>
      <c r="D174" s="24" t="n"/>
      <c r="E174" s="24" t="n"/>
      <c r="F174" s="24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</row>
    <row customHeight="1" ht="32.25" r="175" s="29">
      <c r="A175" s="99">
        <f>A159</f>
        <v/>
      </c>
      <c r="D175" s="24" t="n"/>
      <c r="E175" s="24" t="n"/>
      <c r="F175" s="24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</row>
    <row customHeight="1" ht="32.25" r="176" s="29">
      <c r="A176" s="99" t="n"/>
      <c r="D176" s="24" t="n"/>
      <c r="E176" s="24" t="n"/>
      <c r="F176" s="24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</row>
    <row customHeight="1" ht="99.75" r="177" s="29">
      <c r="A177" s="74" t="inlineStr">
        <is>
          <t xml:space="preserve"> </t>
        </is>
      </c>
      <c r="D177" s="24" t="n"/>
      <c r="E177" s="24" t="n"/>
      <c r="F177" s="24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</row>
    <row customHeight="1" ht="67.5" r="178" s="29">
      <c r="A178" s="90" t="inlineStr">
        <is>
          <t xml:space="preserve">澎湖縣政府獎狀 </t>
        </is>
      </c>
      <c r="D178" s="24" t="n"/>
      <c r="E178" s="24" t="n"/>
      <c r="F178" s="24" t="n"/>
      <c r="G178" s="24" t="n"/>
      <c r="H178" s="24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</row>
    <row customHeight="1" ht="27.75" r="179" s="29">
      <c r="A179" s="91">
        <f>A163</f>
        <v/>
      </c>
      <c r="C179" s="92" t="n"/>
      <c r="D179" s="24" t="n"/>
      <c r="E179" s="24" t="n"/>
      <c r="F179" s="24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</row>
    <row customHeight="1" ht="19.5" r="180" s="29">
      <c r="A180" s="74" t="n"/>
      <c r="D180" s="24" t="n"/>
      <c r="E180" s="24" t="n"/>
      <c r="F180" s="24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</row>
    <row customHeight="1" ht="38.25" r="181" s="29">
      <c r="A181" s="93">
        <f>"澎湖縣"&amp;'設定'!$B$2&amp;"年度全縣兒童溜冰比賽"</f>
        <v/>
      </c>
      <c r="D181" s="24" t="n"/>
      <c r="E181" s="24" t="n"/>
      <c r="F181" s="24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</row>
    <row customHeight="1" ht="19.5" r="182" s="29">
      <c r="A182" s="94" t="n"/>
      <c r="D182" s="24" t="n"/>
      <c r="E182" s="24" t="n"/>
      <c r="F182" s="24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</row>
    <row customHeight="1" ht="38.25" r="183" s="29">
      <c r="A183" s="93" t="inlineStr">
        <is>
          <t>優秀選手</t>
        </is>
      </c>
      <c r="D183" s="24" t="n"/>
      <c r="E183" s="24" t="n"/>
      <c r="F183" s="24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</row>
    <row customHeight="1" ht="19.5" r="184" s="29">
      <c r="A184" s="74" t="n"/>
      <c r="D184" s="24" t="n"/>
      <c r="E184" s="24" t="n"/>
      <c r="F184" s="24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</row>
    <row customHeight="1" ht="34.5" r="185" s="29">
      <c r="A185" s="95" t="inlineStr">
        <is>
          <t>組別：</t>
        </is>
      </c>
      <c r="B185" s="96" t="inlineStr">
        <is>
          <t>高年級男生組</t>
        </is>
      </c>
      <c r="C185" s="96" t="n"/>
      <c r="D185" s="24" t="n"/>
      <c r="E185" s="24" t="n"/>
      <c r="F185" s="24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</row>
    <row customHeight="1" ht="34.5" r="186" s="29">
      <c r="A186" s="95" t="inlineStr">
        <is>
          <t>學校：</t>
        </is>
      </c>
      <c r="B186" s="96">
        <f ref="B186" t="array">INDEX('A51'!E:E,13)</f>
        <v/>
      </c>
      <c r="C186" s="96" t="n"/>
      <c r="D186" s="24" t="n"/>
      <c r="E186" s="24" t="n"/>
      <c r="F186" s="24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</row>
    <row customHeight="1" ht="34.5" r="187" s="29">
      <c r="A187" s="95" t="inlineStr">
        <is>
          <t>姓名：</t>
        </is>
      </c>
      <c r="B187" s="96">
        <f ref="B187" t="array">INDEX('A51'!F:F,13)</f>
        <v/>
      </c>
      <c r="C187" s="96" t="n"/>
      <c r="D187" s="24" t="n"/>
      <c r="E187" s="24" t="n"/>
      <c r="F187" s="24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</row>
    <row customHeight="1" ht="34.5" r="188" s="29">
      <c r="A188" s="95" t="inlineStr">
        <is>
          <t>名次：</t>
        </is>
      </c>
      <c r="B188" s="96" t="inlineStr">
        <is>
          <t>優勝</t>
        </is>
      </c>
      <c r="C188" s="96" t="n"/>
      <c r="D188" s="24" t="n"/>
      <c r="E188" s="24" t="n"/>
      <c r="F188" s="24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</row>
    <row customHeight="1" ht="34.5" r="189" s="29">
      <c r="A189" s="95" t="inlineStr">
        <is>
          <t>成績：</t>
        </is>
      </c>
      <c r="B189" s="100">
        <f ref="B189" t="array">INDEX('A51'!I:I,13)</f>
        <v/>
      </c>
      <c r="C189" s="97" t="n"/>
      <c r="D189" s="24" t="n"/>
      <c r="E189" s="24" t="n"/>
      <c r="F189" s="24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</row>
    <row customHeight="1" ht="169.5" r="190" s="29">
      <c r="A190" s="98" t="n"/>
      <c r="D190" s="24" t="n"/>
      <c r="E190" s="24" t="n"/>
      <c r="F190" s="24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</row>
    <row customHeight="1" ht="32.25" r="191" s="29">
      <c r="A191" s="99">
        <f>A175</f>
        <v/>
      </c>
      <c r="D191" s="24" t="n"/>
      <c r="E191" s="24" t="n"/>
      <c r="F191" s="24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</row>
    <row customHeight="1" ht="32.25" r="192" s="29">
      <c r="A192" s="99" t="n"/>
      <c r="D192" s="24" t="n"/>
      <c r="E192" s="24" t="n"/>
      <c r="F192" s="24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</row>
    <row customHeight="1" ht="99.75" r="193" s="29">
      <c r="A193" s="74" t="inlineStr">
        <is>
          <t xml:space="preserve"> </t>
        </is>
      </c>
      <c r="D193" s="24" t="n"/>
      <c r="E193" s="24" t="n"/>
      <c r="F193" s="24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</row>
    <row customHeight="1" ht="67.5" r="194" s="29">
      <c r="A194" s="90" t="inlineStr">
        <is>
          <t xml:space="preserve">澎湖縣政府獎狀 </t>
        </is>
      </c>
      <c r="D194" s="24" t="n"/>
      <c r="E194" s="24" t="n"/>
      <c r="F194" s="24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</row>
    <row customHeight="1" ht="27.75" r="195" s="29">
      <c r="A195" s="91">
        <f>A179</f>
        <v/>
      </c>
      <c r="C195" s="92" t="n"/>
      <c r="D195" s="24" t="n"/>
      <c r="E195" s="24" t="n"/>
      <c r="F195" s="24" t="n"/>
      <c r="G195" s="2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</row>
    <row customHeight="1" ht="19.5" r="196" s="29">
      <c r="A196" s="74" t="n"/>
      <c r="D196" s="24" t="n"/>
      <c r="E196" s="24" t="n"/>
      <c r="F196" s="24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</row>
    <row customHeight="1" ht="38.25" r="197" s="29">
      <c r="A197" s="93">
        <f>"澎湖縣"&amp;'設定'!$B$2&amp;"年度全縣兒童溜冰比賽"</f>
        <v/>
      </c>
      <c r="D197" s="24" t="n"/>
      <c r="E197" s="24" t="n"/>
      <c r="F197" s="24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</row>
    <row customHeight="1" ht="19.5" r="198" s="29">
      <c r="A198" s="94" t="n"/>
      <c r="D198" s="24" t="n"/>
      <c r="E198" s="24" t="n"/>
      <c r="F198" s="24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</row>
    <row customHeight="1" ht="38.25" r="199" s="29">
      <c r="A199" s="93" t="inlineStr">
        <is>
          <t>優秀選手</t>
        </is>
      </c>
      <c r="D199" s="24" t="n"/>
      <c r="E199" s="24" t="n"/>
      <c r="F199" s="24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</row>
    <row customHeight="1" ht="19.5" r="200" s="29">
      <c r="A200" s="74" t="n"/>
      <c r="D200" s="24" t="n"/>
      <c r="E200" s="24" t="n"/>
      <c r="F200" s="24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</row>
    <row customHeight="1" ht="34.5" r="201" s="29">
      <c r="A201" s="95" t="inlineStr">
        <is>
          <t>組別：</t>
        </is>
      </c>
      <c r="B201" s="96" t="inlineStr">
        <is>
          <t>高年級男生組</t>
        </is>
      </c>
      <c r="C201" s="96" t="n"/>
      <c r="D201" s="24" t="n"/>
      <c r="E201" s="24" t="n"/>
      <c r="F201" s="24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</row>
    <row customHeight="1" ht="34.5" r="202" s="29">
      <c r="A202" s="95" t="inlineStr">
        <is>
          <t>學校：</t>
        </is>
      </c>
      <c r="B202" s="96">
        <f ref="B202" t="array">INDEX('A51'!E:E,14)</f>
        <v/>
      </c>
      <c r="C202" s="96" t="n"/>
      <c r="D202" s="24" t="n"/>
      <c r="E202" s="24" t="n"/>
      <c r="F202" s="24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</row>
    <row customHeight="1" ht="34.5" r="203" s="29">
      <c r="A203" s="95" t="inlineStr">
        <is>
          <t>姓名：</t>
        </is>
      </c>
      <c r="B203" s="96">
        <f ref="B203" t="array">INDEX('A51'!F:F,14)</f>
        <v/>
      </c>
      <c r="C203" s="96" t="n"/>
      <c r="D203" s="24" t="n"/>
      <c r="E203" s="24" t="n"/>
      <c r="F203" s="24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</row>
    <row customHeight="1" ht="34.5" r="204" s="29">
      <c r="A204" s="95" t="inlineStr">
        <is>
          <t>名次：</t>
        </is>
      </c>
      <c r="B204" s="96" t="inlineStr">
        <is>
          <t>優勝</t>
        </is>
      </c>
      <c r="C204" s="96" t="n"/>
      <c r="D204" s="24" t="n"/>
      <c r="E204" s="24" t="n"/>
      <c r="F204" s="24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</row>
    <row customHeight="1" ht="34.5" r="205" s="29">
      <c r="A205" s="95" t="inlineStr">
        <is>
          <t>成績：</t>
        </is>
      </c>
      <c r="B205" s="97">
        <f ref="B205" t="array">INDEX('A51'!I:I,14)</f>
        <v/>
      </c>
      <c r="C205" s="97" t="n"/>
      <c r="D205" s="24" t="n"/>
      <c r="E205" s="24" t="n"/>
      <c r="F205" s="24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</row>
    <row customHeight="1" ht="169.5" r="206" s="29">
      <c r="A206" s="98" t="n"/>
      <c r="D206" s="24" t="n"/>
      <c r="E206" s="24" t="n"/>
      <c r="F206" s="24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</row>
    <row customHeight="1" ht="32.25" r="207" s="29">
      <c r="A207" s="99">
        <f>A191</f>
        <v/>
      </c>
      <c r="D207" s="24" t="n"/>
      <c r="E207" s="24" t="n"/>
      <c r="F207" s="24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</row>
    <row customHeight="1" ht="32.25" r="208" s="29">
      <c r="A208" s="99" t="n"/>
      <c r="D208" s="24" t="n"/>
      <c r="E208" s="24" t="n"/>
      <c r="F208" s="24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</row>
    <row customHeight="1" ht="99.75" r="209" s="29">
      <c r="A209" s="74" t="inlineStr">
        <is>
          <t xml:space="preserve"> </t>
        </is>
      </c>
      <c r="D209" s="24" t="n"/>
      <c r="E209" s="24" t="n"/>
      <c r="F209" s="24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</row>
    <row customHeight="1" ht="67.5" r="210" s="29">
      <c r="A210" s="90" t="inlineStr">
        <is>
          <t xml:space="preserve">澎湖縣政府獎狀 </t>
        </is>
      </c>
      <c r="D210" s="24" t="n"/>
      <c r="E210" s="24" t="n"/>
      <c r="F210" s="24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</row>
    <row customHeight="1" ht="27.75" r="211" s="29">
      <c r="A211" s="91">
        <f>A195</f>
        <v/>
      </c>
      <c r="C211" s="92" t="n"/>
      <c r="D211" s="24" t="n"/>
      <c r="E211" s="24" t="n"/>
      <c r="F211" s="24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</row>
    <row customHeight="1" ht="19.5" r="212" s="29">
      <c r="A212" s="74" t="n"/>
      <c r="D212" s="24" t="n"/>
      <c r="E212" s="24" t="n"/>
      <c r="F212" s="24" t="n"/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</row>
    <row customHeight="1" ht="38.25" r="213" s="29">
      <c r="A213" s="93">
        <f>"澎湖縣"&amp;'設定'!$B$2&amp;"年度全縣兒童溜冰比賽"</f>
        <v/>
      </c>
      <c r="D213" s="24" t="n"/>
      <c r="E213" s="24" t="n"/>
      <c r="F213" s="24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</row>
    <row customHeight="1" ht="19.5" r="214" s="29">
      <c r="A214" s="94" t="n"/>
      <c r="D214" s="24" t="n"/>
      <c r="E214" s="24" t="n"/>
      <c r="F214" s="24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</row>
    <row customHeight="1" ht="38.25" r="215" s="29">
      <c r="A215" s="93" t="inlineStr">
        <is>
          <t>優秀選手</t>
        </is>
      </c>
      <c r="D215" s="24" t="n"/>
      <c r="E215" s="24" t="n"/>
      <c r="F215" s="24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</row>
    <row customHeight="1" ht="19.5" r="216" s="29">
      <c r="A216" s="74" t="n"/>
      <c r="D216" s="24" t="n"/>
      <c r="E216" s="24" t="n"/>
      <c r="F216" s="24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</row>
    <row customHeight="1" ht="34.5" r="217" s="29">
      <c r="A217" s="95" t="inlineStr">
        <is>
          <t>組別：</t>
        </is>
      </c>
      <c r="B217" s="96" t="inlineStr">
        <is>
          <t>高年級男生組</t>
        </is>
      </c>
      <c r="C217" s="96" t="n"/>
      <c r="D217" s="24" t="n"/>
      <c r="E217" s="24" t="n"/>
      <c r="F217" s="24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</row>
    <row customHeight="1" ht="34.5" r="218" s="29">
      <c r="A218" s="95" t="inlineStr">
        <is>
          <t>學校：</t>
        </is>
      </c>
      <c r="B218" s="96">
        <f ref="B218" t="array">INDEX('A51'!E:E,15)</f>
        <v/>
      </c>
      <c r="C218" s="96" t="n"/>
      <c r="D218" s="24" t="n"/>
      <c r="E218" s="24" t="n"/>
      <c r="F218" s="24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</row>
    <row customHeight="1" ht="34.5" r="219" s="29">
      <c r="A219" s="95" t="inlineStr">
        <is>
          <t>姓名：</t>
        </is>
      </c>
      <c r="B219" s="96">
        <f ref="B219" t="array">INDEX('A51'!F:F,15)</f>
        <v/>
      </c>
      <c r="C219" s="96" t="n"/>
      <c r="D219" s="24" t="n"/>
      <c r="E219" s="24" t="n"/>
      <c r="F219" s="24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</row>
    <row customHeight="1" ht="34.5" r="220" s="29">
      <c r="A220" s="95" t="inlineStr">
        <is>
          <t>名次：</t>
        </is>
      </c>
      <c r="B220" s="96" t="inlineStr">
        <is>
          <t>優勝</t>
        </is>
      </c>
      <c r="C220" s="96" t="n"/>
      <c r="D220" s="24" t="n"/>
      <c r="E220" s="24" t="n"/>
      <c r="F220" s="24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</row>
    <row customHeight="1" ht="34.5" r="221" s="29">
      <c r="A221" s="95" t="inlineStr">
        <is>
          <t>成績：</t>
        </is>
      </c>
      <c r="B221" s="97">
        <f ref="B221" t="array">INDEX('A51'!I:I,15)</f>
        <v/>
      </c>
      <c r="C221" s="97" t="n"/>
      <c r="D221" s="24" t="n"/>
      <c r="E221" s="24" t="n"/>
      <c r="F221" s="24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</row>
    <row customHeight="1" ht="169.5" r="222" s="29">
      <c r="A222" s="98" t="n"/>
      <c r="D222" s="24" t="n"/>
      <c r="E222" s="24" t="n"/>
      <c r="F222" s="24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</row>
    <row customHeight="1" ht="32.25" r="223" s="29">
      <c r="A223" s="99">
        <f>A207</f>
        <v/>
      </c>
      <c r="D223" s="24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</row>
    <row customHeight="1" ht="32.25" r="224" s="29">
      <c r="A224" s="99" t="n"/>
      <c r="D224" s="24" t="n"/>
      <c r="E224" s="24" t="n"/>
      <c r="F224" s="24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</row>
    <row customHeight="1" ht="99.75" r="225" s="29">
      <c r="A225" s="74" t="inlineStr">
        <is>
          <t xml:space="preserve"> </t>
        </is>
      </c>
      <c r="D225" s="24" t="n"/>
      <c r="E225" s="24" t="n"/>
      <c r="F225" s="24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</row>
    <row customHeight="1" ht="67.5" r="226" s="29">
      <c r="A226" s="90" t="inlineStr">
        <is>
          <t xml:space="preserve">澎湖縣政府獎狀 </t>
        </is>
      </c>
      <c r="D226" s="24" t="n"/>
      <c r="E226" s="24" t="n"/>
      <c r="F226" s="24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</row>
    <row customHeight="1" ht="27.75" r="227" s="29">
      <c r="A227" s="91">
        <f>A211</f>
        <v/>
      </c>
      <c r="C227" s="92" t="n"/>
      <c r="D227" s="24" t="n"/>
      <c r="E227" s="24" t="n"/>
      <c r="F227" s="24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</row>
    <row customHeight="1" ht="19.5" r="228" s="29">
      <c r="A228" s="74" t="n"/>
      <c r="D228" s="24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</row>
    <row customHeight="1" ht="38.25" r="229" s="29">
      <c r="A229" s="93">
        <f>"澎湖縣"&amp;'設定'!$B$2&amp;"年度全縣兒童溜冰比賽"</f>
        <v/>
      </c>
      <c r="D229" s="24" t="n"/>
      <c r="E229" s="24" t="n"/>
      <c r="F229" s="24" t="n"/>
      <c r="G229" s="24" t="n"/>
      <c r="H229" s="24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</row>
    <row customHeight="1" ht="19.5" r="230" s="29">
      <c r="A230" s="94" t="n"/>
      <c r="D230" s="24" t="n"/>
      <c r="E230" s="24" t="n"/>
      <c r="F230" s="24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</row>
    <row customHeight="1" ht="38.25" r="231" s="29">
      <c r="A231" s="93" t="inlineStr">
        <is>
          <t>優秀選手</t>
        </is>
      </c>
      <c r="D231" s="24" t="n"/>
      <c r="E231" s="24" t="n"/>
      <c r="F231" s="24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</row>
    <row customHeight="1" ht="19.5" r="232" s="29">
      <c r="A232" s="74" t="n"/>
      <c r="D232" s="24" t="n"/>
      <c r="E232" s="24" t="n"/>
      <c r="F232" s="24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</row>
    <row customHeight="1" ht="34.5" r="233" s="29">
      <c r="A233" s="95" t="inlineStr">
        <is>
          <t>組別：</t>
        </is>
      </c>
      <c r="B233" s="96" t="inlineStr">
        <is>
          <t>高年級男生組</t>
        </is>
      </c>
      <c r="C233" s="96" t="n"/>
      <c r="D233" s="24" t="n"/>
      <c r="E233" s="24" t="n"/>
      <c r="F233" s="24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</row>
    <row customHeight="1" ht="34.5" r="234" s="29">
      <c r="A234" s="95" t="inlineStr">
        <is>
          <t>學校：</t>
        </is>
      </c>
      <c r="B234" s="96">
        <f ref="B234" t="array">INDEX('A51'!E:E,16)</f>
        <v/>
      </c>
      <c r="C234" s="96" t="n"/>
      <c r="D234" s="24" t="n"/>
      <c r="E234" s="24" t="n"/>
      <c r="F234" s="24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</row>
    <row customHeight="1" ht="34.5" r="235" s="29">
      <c r="A235" s="95" t="inlineStr">
        <is>
          <t>姓名：</t>
        </is>
      </c>
      <c r="B235" s="96">
        <f ref="B235" t="array">INDEX('A51'!F:F,16)</f>
        <v/>
      </c>
      <c r="C235" s="96" t="n"/>
      <c r="D235" s="24" t="n"/>
      <c r="E235" s="24" t="n"/>
      <c r="F235" s="24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</row>
    <row customHeight="1" ht="34.5" r="236" s="29">
      <c r="A236" s="95" t="inlineStr">
        <is>
          <t>名次：</t>
        </is>
      </c>
      <c r="B236" s="96" t="inlineStr">
        <is>
          <t>優勝</t>
        </is>
      </c>
      <c r="C236" s="96" t="n"/>
      <c r="D236" s="24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</row>
    <row customHeight="1" ht="34.5" r="237" s="29">
      <c r="A237" s="95" t="inlineStr">
        <is>
          <t>成績：</t>
        </is>
      </c>
      <c r="B237" s="100">
        <f ref="B237" t="array">INDEX('A51'!I:I,16)</f>
        <v/>
      </c>
      <c r="C237" s="97" t="n"/>
      <c r="D237" s="24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</row>
    <row customHeight="1" ht="169.5" r="238" s="29">
      <c r="A238" s="98" t="n"/>
      <c r="D238" s="24" t="n"/>
      <c r="E238" s="24" t="n"/>
      <c r="F238" s="24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</row>
    <row customHeight="1" ht="32.25" r="239" s="29">
      <c r="A239" s="99">
        <f>A223</f>
        <v/>
      </c>
      <c r="D239" s="24" t="n"/>
      <c r="E239" s="24" t="n"/>
      <c r="F239" s="24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</row>
    <row customHeight="1" ht="32.25" r="240" s="29">
      <c r="A240" s="99" t="n"/>
      <c r="D240" s="24" t="n"/>
      <c r="E240" s="24" t="n"/>
      <c r="F240" s="24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</row>
    <row customHeight="1" ht="99.75" r="241" s="29">
      <c r="A241" s="74" t="inlineStr">
        <is>
          <t xml:space="preserve"> </t>
        </is>
      </c>
      <c r="D241" s="24" t="n"/>
      <c r="E241" s="24" t="n"/>
      <c r="F241" s="24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</row>
    <row customHeight="1" ht="67.5" r="242" s="29">
      <c r="A242" s="90" t="inlineStr">
        <is>
          <t xml:space="preserve">澎湖縣政府獎狀 </t>
        </is>
      </c>
      <c r="D242" s="24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</row>
    <row customHeight="1" ht="27.75" r="243" s="29">
      <c r="A243" s="91">
        <f>A227</f>
        <v/>
      </c>
      <c r="C243" s="92" t="n"/>
      <c r="D243" s="24" t="n"/>
      <c r="E243" s="24" t="n"/>
      <c r="F243" s="24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</row>
    <row customHeight="1" ht="19.5" r="244" s="29">
      <c r="A244" s="74" t="n"/>
      <c r="D244" s="24" t="n"/>
      <c r="E244" s="24" t="n"/>
      <c r="F244" s="24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</row>
    <row customHeight="1" ht="38.25" r="245" s="29">
      <c r="A245" s="93">
        <f>"澎湖縣"&amp;'設定'!$B$2&amp;"年度全縣兒童溜冰比賽"</f>
        <v/>
      </c>
      <c r="D245" s="24" t="n"/>
      <c r="E245" s="24" t="n"/>
      <c r="F245" s="24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</row>
    <row customHeight="1" ht="19.5" r="246" s="29">
      <c r="A246" s="94" t="n"/>
      <c r="D246" s="24" t="n"/>
      <c r="E246" s="24" t="n"/>
      <c r="F246" s="24" t="n"/>
      <c r="G246" s="24" t="n"/>
      <c r="H246" s="24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</row>
    <row customHeight="1" ht="38.25" r="247" s="29">
      <c r="A247" s="93" t="inlineStr">
        <is>
          <t>優秀選手</t>
        </is>
      </c>
      <c r="D247" s="24" t="n"/>
      <c r="E247" s="24" t="n"/>
      <c r="F247" s="24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</row>
    <row customHeight="1" ht="19.5" r="248" s="29">
      <c r="A248" s="74" t="n"/>
      <c r="D248" s="24" t="n"/>
      <c r="E248" s="24" t="n"/>
      <c r="F248" s="24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</row>
    <row customHeight="1" ht="34.5" r="249" s="29">
      <c r="A249" s="95" t="inlineStr">
        <is>
          <t>組別：</t>
        </is>
      </c>
      <c r="B249" s="96" t="inlineStr">
        <is>
          <t>高年級男生組</t>
        </is>
      </c>
      <c r="C249" s="96" t="n"/>
      <c r="D249" s="24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</row>
    <row customHeight="1" ht="34.5" r="250" s="29">
      <c r="A250" s="95" t="inlineStr">
        <is>
          <t>學校：</t>
        </is>
      </c>
      <c r="B250" s="96">
        <f ref="B250" t="array">INDEX('A51'!E:E,17)</f>
        <v/>
      </c>
      <c r="C250" s="96" t="n"/>
      <c r="D250" s="24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</row>
    <row customHeight="1" ht="34.5" r="251" s="29">
      <c r="A251" s="95" t="inlineStr">
        <is>
          <t>姓名：</t>
        </is>
      </c>
      <c r="B251" s="96">
        <f ref="B251" t="array">INDEX('A51'!F:F,17)</f>
        <v/>
      </c>
      <c r="C251" s="96" t="n"/>
      <c r="D251" s="24" t="n"/>
      <c r="E251" s="24" t="n"/>
      <c r="F251" s="24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</row>
    <row customHeight="1" ht="34.5" r="252" s="29">
      <c r="A252" s="95" t="inlineStr">
        <is>
          <t>名次：</t>
        </is>
      </c>
      <c r="B252" s="96" t="inlineStr">
        <is>
          <t>優勝</t>
        </is>
      </c>
      <c r="C252" s="96" t="n"/>
      <c r="D252" s="24" t="n"/>
      <c r="E252" s="24" t="n"/>
      <c r="F252" s="24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</row>
    <row customHeight="1" ht="34.5" r="253" s="29">
      <c r="A253" s="95" t="inlineStr">
        <is>
          <t>成績：</t>
        </is>
      </c>
      <c r="B253" s="97">
        <f ref="B253" t="array">INDEX('A51'!I:I,17)</f>
        <v/>
      </c>
      <c r="C253" s="97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</row>
    <row customHeight="1" ht="169.5" r="254" s="29">
      <c r="A254" s="98" t="n"/>
      <c r="D254" s="24" t="n"/>
      <c r="E254" s="24" t="n"/>
      <c r="F254" s="24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</row>
    <row customHeight="1" ht="32.25" r="255" s="29">
      <c r="A255" s="99">
        <f>A239</f>
        <v/>
      </c>
      <c r="D255" s="24" t="n"/>
      <c r="E255" s="24" t="n"/>
      <c r="F255" s="24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</row>
    <row customHeight="1" ht="32.25" r="256" s="29">
      <c r="A256" s="99" t="n"/>
      <c r="D256" s="24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</row>
    <row customHeight="1" ht="99.75" r="257" s="29">
      <c r="A257" s="74" t="inlineStr">
        <is>
          <t xml:space="preserve"> </t>
        </is>
      </c>
      <c r="D257" s="24" t="n"/>
      <c r="E257" s="24" t="n"/>
      <c r="F257" s="24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</row>
    <row customHeight="1" ht="67.5" r="258" s="29">
      <c r="A258" s="90" t="inlineStr">
        <is>
          <t xml:space="preserve">澎湖縣政府獎狀 </t>
        </is>
      </c>
      <c r="D258" s="24" t="n"/>
      <c r="E258" s="24" t="n"/>
      <c r="F258" s="24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</row>
    <row customHeight="1" ht="27.75" r="259" s="29">
      <c r="A259" s="91">
        <f>A243</f>
        <v/>
      </c>
      <c r="C259" s="92" t="n"/>
      <c r="D259" s="24" t="n"/>
      <c r="E259" s="24" t="n"/>
      <c r="F259" s="24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</row>
    <row customHeight="1" ht="19.5" r="260" s="29">
      <c r="A260" s="74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</row>
    <row customHeight="1" ht="38.25" r="261" s="29">
      <c r="A261" s="93">
        <f>"澎湖縣"&amp;'設定'!$B$2&amp;"年度全縣兒童溜冰比賽"</f>
        <v/>
      </c>
      <c r="D261" s="24" t="n"/>
      <c r="E261" s="24" t="n"/>
      <c r="F261" s="24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</row>
    <row customHeight="1" ht="19.5" r="262" s="29">
      <c r="A262" s="94" t="n"/>
      <c r="D262" s="24" t="n"/>
      <c r="E262" s="24" t="n"/>
      <c r="F262" s="24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</row>
    <row customHeight="1" ht="38.25" r="263" s="29">
      <c r="A263" s="93" t="inlineStr">
        <is>
          <t>優秀選手</t>
        </is>
      </c>
      <c r="D263" s="24" t="n"/>
      <c r="E263" s="24" t="n"/>
      <c r="F263" s="24" t="n"/>
      <c r="G263" s="24" t="n"/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</row>
    <row customHeight="1" ht="19.5" r="264" s="29">
      <c r="A264" s="74" t="n"/>
      <c r="D264" s="24" t="n"/>
      <c r="E264" s="24" t="n"/>
      <c r="F264" s="24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</row>
    <row customHeight="1" ht="34.5" r="265" s="29">
      <c r="A265" s="95" t="inlineStr">
        <is>
          <t>組別：</t>
        </is>
      </c>
      <c r="B265" s="96" t="inlineStr">
        <is>
          <t>高年級男生組</t>
        </is>
      </c>
      <c r="C265" s="96" t="n"/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</row>
    <row customHeight="1" ht="34.5" r="266" s="29">
      <c r="A266" s="95" t="inlineStr">
        <is>
          <t>學校：</t>
        </is>
      </c>
      <c r="B266" s="96">
        <f ref="B266" t="array">INDEX('A51'!E:E,18)</f>
        <v/>
      </c>
      <c r="C266" s="96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</row>
    <row customHeight="1" ht="34.5" r="267" s="29">
      <c r="A267" s="95" t="inlineStr">
        <is>
          <t>姓名：</t>
        </is>
      </c>
      <c r="B267" s="96">
        <f ref="B267" t="array">INDEX('A51'!F:F,18)</f>
        <v/>
      </c>
      <c r="C267" s="96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</row>
    <row customHeight="1" ht="34.5" r="268" s="29">
      <c r="A268" s="95" t="inlineStr">
        <is>
          <t>名次：</t>
        </is>
      </c>
      <c r="B268" s="96" t="inlineStr">
        <is>
          <t>優勝</t>
        </is>
      </c>
      <c r="C268" s="96" t="n"/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</row>
    <row customHeight="1" ht="34.5" r="269" s="29">
      <c r="A269" s="95" t="inlineStr">
        <is>
          <t>成績：</t>
        </is>
      </c>
      <c r="B269" s="97">
        <f ref="B269" t="array">INDEX('A51'!I:I,18)</f>
        <v/>
      </c>
      <c r="C269" s="97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</row>
    <row customHeight="1" ht="169.5" r="270" s="29">
      <c r="A270" s="98" t="n"/>
      <c r="D270" s="24" t="n"/>
      <c r="E270" s="24" t="n"/>
      <c r="F270" s="24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</row>
    <row customHeight="1" ht="32.25" r="271" s="29">
      <c r="A271" s="99">
        <f>A255</f>
        <v/>
      </c>
      <c r="D271" s="24" t="n"/>
      <c r="E271" s="24" t="n"/>
      <c r="F271" s="24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</row>
    <row customHeight="1" ht="32.25" r="272" s="29">
      <c r="A272" s="99" t="n"/>
      <c r="D272" s="24" t="n"/>
      <c r="E272" s="24" t="n"/>
      <c r="F272" s="24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</row>
    <row customHeight="1" ht="99.75" r="273" s="29">
      <c r="A273" s="74" t="inlineStr">
        <is>
          <t xml:space="preserve"> </t>
        </is>
      </c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</row>
    <row customHeight="1" ht="67.5" r="274" s="29">
      <c r="A274" s="90" t="inlineStr">
        <is>
          <t xml:space="preserve">澎湖縣政府獎狀 </t>
        </is>
      </c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</row>
    <row customHeight="1" ht="27.75" r="275" s="29">
      <c r="A275" s="91">
        <f>A259</f>
        <v/>
      </c>
      <c r="C275" s="92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</row>
    <row customHeight="1" ht="19.5" r="276" s="29">
      <c r="A276" s="74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</row>
    <row customHeight="1" ht="38.25" r="277" s="29">
      <c r="A277" s="93">
        <f>"澎湖縣"&amp;'設定'!$B$2&amp;"年度全縣兒童溜冰比賽"</f>
        <v/>
      </c>
      <c r="D277" s="24" t="n"/>
      <c r="E277" s="24" t="n"/>
      <c r="F277" s="24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</row>
    <row customHeight="1" ht="19.5" r="278" s="29">
      <c r="A278" s="94" t="n"/>
      <c r="D278" s="24" t="n"/>
      <c r="E278" s="24" t="n"/>
      <c r="F278" s="24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</row>
    <row customHeight="1" ht="38.25" r="279" s="29">
      <c r="A279" s="93" t="inlineStr">
        <is>
          <t>優秀選手</t>
        </is>
      </c>
      <c r="D279" s="24" t="n"/>
      <c r="E279" s="24" t="n"/>
      <c r="F279" s="24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</row>
    <row customHeight="1" ht="19.5" r="280" s="29">
      <c r="A280" s="74" t="n"/>
      <c r="D280" s="24" t="n"/>
      <c r="E280" s="2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</row>
    <row customHeight="1" ht="34.5" r="281" s="29">
      <c r="A281" s="95" t="inlineStr">
        <is>
          <t>組別：</t>
        </is>
      </c>
      <c r="B281" s="96" t="inlineStr">
        <is>
          <t>高年級男生組</t>
        </is>
      </c>
      <c r="C281" s="96" t="n"/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</row>
    <row customHeight="1" ht="34.5" r="282" s="29">
      <c r="A282" s="95" t="inlineStr">
        <is>
          <t>學校：</t>
        </is>
      </c>
      <c r="B282" s="96">
        <f ref="B282" t="array">INDEX('A51'!E:E,19)</f>
        <v/>
      </c>
      <c r="C282" s="96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</row>
    <row customHeight="1" ht="34.5" r="283" s="29">
      <c r="A283" s="95" t="inlineStr">
        <is>
          <t>姓名：</t>
        </is>
      </c>
      <c r="B283" s="96">
        <f ref="B283" t="array">INDEX('A51'!F:F,19)</f>
        <v/>
      </c>
      <c r="C283" s="96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</row>
    <row customHeight="1" ht="34.5" r="284" s="29">
      <c r="A284" s="95" t="inlineStr">
        <is>
          <t>名次：</t>
        </is>
      </c>
      <c r="B284" s="96" t="inlineStr">
        <is>
          <t>優勝</t>
        </is>
      </c>
      <c r="C284" s="96" t="n"/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</row>
    <row customHeight="1" ht="34.5" r="285" s="29">
      <c r="A285" s="95" t="inlineStr">
        <is>
          <t>成績：</t>
        </is>
      </c>
      <c r="B285" s="97">
        <f ref="B285" t="array">INDEX('A51'!I:I,19)</f>
        <v/>
      </c>
      <c r="C285" s="97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</row>
    <row customHeight="1" ht="169.5" r="286" s="29">
      <c r="A286" s="98" t="n"/>
      <c r="D286" s="24" t="n"/>
      <c r="E286" s="2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</row>
    <row customHeight="1" ht="32.25" r="287" s="29">
      <c r="A287" s="99">
        <f>A271</f>
        <v/>
      </c>
      <c r="D287" s="24" t="n"/>
      <c r="E287" s="2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</row>
    <row customHeight="1" ht="32.25" r="288" s="29">
      <c r="A288" s="99" t="n"/>
      <c r="D288" s="24" t="n"/>
      <c r="E288" s="2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</row>
    <row customHeight="1" ht="99.75" r="289" s="29">
      <c r="A289" s="74" t="inlineStr">
        <is>
          <t xml:space="preserve"> </t>
        </is>
      </c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</row>
    <row customHeight="1" ht="67.5" r="290" s="29">
      <c r="A290" s="90" t="inlineStr">
        <is>
          <t xml:space="preserve">澎湖縣政府獎狀 </t>
        </is>
      </c>
      <c r="D290" s="24" t="n"/>
      <c r="E290" s="24" t="n"/>
      <c r="F290" s="24" t="n"/>
      <c r="G290" s="24" t="n"/>
      <c r="H290" s="24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</row>
    <row customHeight="1" ht="27.75" r="291" s="29">
      <c r="A291" s="91">
        <f>A275</f>
        <v/>
      </c>
      <c r="C291" s="92" t="n"/>
      <c r="D291" s="24" t="n"/>
      <c r="E291" s="24" t="n"/>
      <c r="F291" s="24" t="n"/>
      <c r="G291" s="24" t="n"/>
      <c r="H291" s="24" t="n"/>
      <c r="I291" s="24" t="n"/>
      <c r="J291" s="24" t="n"/>
      <c r="K291" s="24" t="n"/>
      <c r="L291" s="24" t="n"/>
      <c r="M291" s="2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</row>
    <row customHeight="1" ht="19.5" r="292" s="29">
      <c r="A292" s="74" t="n"/>
      <c r="D292" s="24" t="n"/>
      <c r="E292" s="24" t="n"/>
      <c r="F292" s="24" t="n"/>
      <c r="G292" s="24" t="n"/>
      <c r="H292" s="24" t="n"/>
      <c r="I292" s="24" t="n"/>
      <c r="J292" s="24" t="n"/>
      <c r="K292" s="24" t="n"/>
      <c r="L292" s="24" t="n"/>
      <c r="M292" s="2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</row>
    <row customHeight="1" ht="38.25" r="293" s="29">
      <c r="A293" s="93">
        <f>"澎湖縣"&amp;'設定'!$B$2&amp;"年度全縣兒童溜冰比賽"</f>
        <v/>
      </c>
      <c r="D293" s="24" t="n"/>
      <c r="E293" s="24" t="n"/>
      <c r="F293" s="24" t="n"/>
      <c r="G293" s="24" t="n"/>
      <c r="H293" s="24" t="n"/>
      <c r="I293" s="24" t="n"/>
      <c r="J293" s="24" t="n"/>
      <c r="K293" s="24" t="n"/>
      <c r="L293" s="24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</row>
    <row customHeight="1" ht="19.5" r="294" s="29">
      <c r="A294" s="94" t="n"/>
      <c r="D294" s="24" t="n"/>
      <c r="E294" s="24" t="n"/>
      <c r="F294" s="24" t="n"/>
      <c r="G294" s="24" t="n"/>
      <c r="H294" s="24" t="n"/>
      <c r="I294" s="24" t="n"/>
      <c r="J294" s="24" t="n"/>
      <c r="K294" s="24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</row>
    <row customHeight="1" ht="38.25" r="295" s="29">
      <c r="A295" s="93" t="inlineStr">
        <is>
          <t>優秀選手</t>
        </is>
      </c>
      <c r="D295" s="24" t="n"/>
      <c r="E295" s="24" t="n"/>
      <c r="F295" s="24" t="n"/>
      <c r="G295" s="24" t="n"/>
      <c r="H295" s="24" t="n"/>
      <c r="I295" s="24" t="n"/>
      <c r="J295" s="24" t="n"/>
      <c r="K295" s="24" t="n"/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</row>
    <row customHeight="1" ht="19.5" r="296" s="29">
      <c r="A296" s="74" t="n"/>
      <c r="D296" s="24" t="n"/>
      <c r="E296" s="24" t="n"/>
      <c r="F296" s="24" t="n"/>
      <c r="G296" s="24" t="n"/>
      <c r="H296" s="24" t="n"/>
      <c r="I296" s="24" t="n"/>
      <c r="J296" s="24" t="n"/>
      <c r="K296" s="24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</row>
    <row customHeight="1" ht="34.5" r="297" s="29">
      <c r="A297" s="95" t="inlineStr">
        <is>
          <t>組別：</t>
        </is>
      </c>
      <c r="B297" s="96" t="inlineStr">
        <is>
          <t>高年級男生組</t>
        </is>
      </c>
      <c r="C297" s="96" t="n"/>
      <c r="D297" s="24" t="n"/>
      <c r="E297" s="24" t="n"/>
      <c r="F297" s="24" t="n"/>
      <c r="G297" s="24" t="n"/>
      <c r="H297" s="24" t="n"/>
      <c r="I297" s="24" t="n"/>
      <c r="J297" s="24" t="n"/>
      <c r="K297" s="24" t="n"/>
      <c r="L297" s="24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</row>
    <row customHeight="1" ht="34.5" r="298" s="29">
      <c r="A298" s="95" t="inlineStr">
        <is>
          <t>學校：</t>
        </is>
      </c>
      <c r="B298" s="96">
        <f ref="B298" t="array">INDEX('A51'!E:E,20)</f>
        <v/>
      </c>
      <c r="C298" s="96" t="n"/>
      <c r="D298" s="24" t="n"/>
      <c r="E298" s="24" t="n"/>
      <c r="F298" s="24" t="n"/>
      <c r="G298" s="24" t="n"/>
      <c r="H298" s="24" t="n"/>
      <c r="I298" s="24" t="n"/>
      <c r="J298" s="24" t="n"/>
      <c r="K298" s="24" t="n"/>
      <c r="L298" s="24" t="n"/>
      <c r="M298" s="2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</row>
    <row customHeight="1" ht="34.5" r="299" s="29">
      <c r="A299" s="95" t="inlineStr">
        <is>
          <t>姓名：</t>
        </is>
      </c>
      <c r="B299" s="96">
        <f ref="B299" t="array">INDEX('A51'!F:F,20)</f>
        <v/>
      </c>
      <c r="C299" s="96" t="n"/>
      <c r="D299" s="24" t="n"/>
      <c r="E299" s="24" t="n"/>
      <c r="F299" s="24" t="n"/>
      <c r="G299" s="24" t="n"/>
      <c r="H299" s="24" t="n"/>
      <c r="I299" s="24" t="n"/>
      <c r="J299" s="24" t="n"/>
      <c r="K299" s="24" t="n"/>
      <c r="L299" s="24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</row>
    <row customHeight="1" ht="34.5" r="300" s="29">
      <c r="A300" s="95" t="inlineStr">
        <is>
          <t>名次：</t>
        </is>
      </c>
      <c r="B300" s="96" t="inlineStr">
        <is>
          <t>優勝</t>
        </is>
      </c>
      <c r="C300" s="96" t="n"/>
      <c r="D300" s="24" t="n"/>
      <c r="E300" s="24" t="n"/>
      <c r="F300" s="24" t="n"/>
      <c r="G300" s="2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</row>
    <row customHeight="1" ht="34.5" r="301" s="29">
      <c r="A301" s="95" t="inlineStr">
        <is>
          <t>成績：</t>
        </is>
      </c>
      <c r="B301" s="97">
        <f ref="B301" t="array">INDEX('A51'!I:I,20)</f>
        <v/>
      </c>
      <c r="C301" s="97" t="n"/>
      <c r="D301" s="24" t="n"/>
      <c r="E301" s="24" t="n"/>
      <c r="F301" s="24" t="n"/>
      <c r="G301" s="24" t="n"/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</row>
    <row customHeight="1" ht="169.5" r="302" s="29">
      <c r="A302" s="98" t="n"/>
      <c r="D302" s="24" t="n"/>
      <c r="E302" s="24" t="n"/>
      <c r="F302" s="24" t="n"/>
      <c r="G302" s="2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</row>
    <row customHeight="1" ht="32.25" r="303" s="29">
      <c r="A303" s="99">
        <f>A287</f>
        <v/>
      </c>
      <c r="D303" s="24" t="n"/>
      <c r="E303" s="24" t="n"/>
      <c r="F303" s="24" t="n"/>
      <c r="G303" s="24" t="n"/>
      <c r="H303" s="24" t="n"/>
      <c r="I303" s="24" t="n"/>
      <c r="J303" s="24" t="n"/>
      <c r="K303" s="24" t="n"/>
      <c r="L303" s="24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</row>
    <row customHeight="1" ht="32.25" r="304" s="29">
      <c r="A304" s="99" t="n"/>
      <c r="D304" s="24" t="n"/>
      <c r="E304" s="24" t="n"/>
      <c r="F304" s="24" t="n"/>
      <c r="G304" s="24" t="n"/>
      <c r="H304" s="24" t="n"/>
      <c r="I304" s="24" t="n"/>
      <c r="J304" s="24" t="n"/>
      <c r="K304" s="24" t="n"/>
      <c r="L304" s="24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</row>
    <row customHeight="1" ht="99.75" r="305" s="29">
      <c r="A305" s="74" t="inlineStr">
        <is>
          <t xml:space="preserve"> </t>
        </is>
      </c>
      <c r="D305" s="24" t="n"/>
      <c r="E305" s="24" t="n"/>
      <c r="F305" s="24" t="n"/>
      <c r="G305" s="24" t="n"/>
      <c r="H305" s="24" t="n"/>
      <c r="I305" s="24" t="n"/>
      <c r="J305" s="24" t="n"/>
      <c r="K305" s="24" t="n"/>
      <c r="L305" s="24" t="n"/>
      <c r="M305" s="24" t="n"/>
      <c r="N305" s="24" t="n"/>
      <c r="O305" s="24" t="n"/>
      <c r="P305" s="24" t="n"/>
      <c r="Q305" s="24" t="n"/>
      <c r="R305" s="24" t="n"/>
      <c r="S305" s="24" t="n"/>
      <c r="T305" s="24" t="n"/>
      <c r="U305" s="24" t="n"/>
      <c r="V305" s="24" t="n"/>
      <c r="W305" s="24" t="n"/>
      <c r="X305" s="24" t="n"/>
    </row>
    <row customHeight="1" ht="67.5" r="306" s="29">
      <c r="A306" s="90" t="inlineStr">
        <is>
          <t xml:space="preserve">澎湖縣政府獎狀 </t>
        </is>
      </c>
      <c r="D306" s="24" t="n"/>
      <c r="E306" s="24" t="n"/>
      <c r="F306" s="24" t="n"/>
      <c r="G306" s="24" t="n"/>
      <c r="H306" s="24" t="n"/>
      <c r="I306" s="24" t="n"/>
      <c r="J306" s="24" t="n"/>
      <c r="K306" s="24" t="n"/>
      <c r="L306" s="24" t="n"/>
      <c r="M306" s="24" t="n"/>
      <c r="N306" s="24" t="n"/>
      <c r="O306" s="24" t="n"/>
      <c r="P306" s="24" t="n"/>
      <c r="Q306" s="24" t="n"/>
      <c r="R306" s="24" t="n"/>
      <c r="S306" s="24" t="n"/>
      <c r="T306" s="24" t="n"/>
      <c r="U306" s="24" t="n"/>
      <c r="V306" s="24" t="n"/>
      <c r="W306" s="24" t="n"/>
      <c r="X306" s="24" t="n"/>
    </row>
    <row customHeight="1" ht="27.75" r="307" s="29">
      <c r="A307" s="91">
        <f>A291</f>
        <v/>
      </c>
      <c r="C307" s="92" t="n"/>
      <c r="D307" s="24" t="n"/>
      <c r="E307" s="24" t="n"/>
      <c r="F307" s="24" t="n"/>
      <c r="G307" s="24" t="n"/>
      <c r="H307" s="24" t="n"/>
      <c r="I307" s="24" t="n"/>
      <c r="J307" s="24" t="n"/>
      <c r="K307" s="24" t="n"/>
      <c r="L307" s="24" t="n"/>
      <c r="M307" s="24" t="n"/>
      <c r="N307" s="24" t="n"/>
      <c r="O307" s="24" t="n"/>
      <c r="P307" s="24" t="n"/>
      <c r="Q307" s="24" t="n"/>
      <c r="R307" s="24" t="n"/>
      <c r="S307" s="24" t="n"/>
      <c r="T307" s="24" t="n"/>
      <c r="U307" s="24" t="n"/>
      <c r="V307" s="24" t="n"/>
      <c r="W307" s="24" t="n"/>
      <c r="X307" s="24" t="n"/>
    </row>
    <row customHeight="1" ht="19.5" r="308" s="29">
      <c r="A308" s="74" t="n"/>
      <c r="D308" s="24" t="n"/>
      <c r="E308" s="24" t="n"/>
      <c r="F308" s="24" t="n"/>
      <c r="G308" s="24" t="n"/>
      <c r="H308" s="24" t="n"/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</row>
    <row customHeight="1" ht="38.25" r="309" s="29">
      <c r="A309" s="93">
        <f>"澎湖縣"&amp;'設定'!$B$2&amp;"年度全縣兒童溜冰比賽"</f>
        <v/>
      </c>
      <c r="D309" s="24" t="n"/>
      <c r="E309" s="24" t="n"/>
      <c r="F309" s="24" t="n"/>
      <c r="G309" s="24" t="n"/>
      <c r="H309" s="24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</row>
    <row customHeight="1" ht="19.5" r="310" s="29">
      <c r="A310" s="94" t="n"/>
      <c r="D310" s="24" t="n"/>
      <c r="E310" s="24" t="n"/>
      <c r="F310" s="24" t="n"/>
      <c r="G310" s="24" t="n"/>
      <c r="H310" s="24" t="n"/>
      <c r="I310" s="24" t="n"/>
      <c r="J310" s="24" t="n"/>
      <c r="K310" s="24" t="n"/>
      <c r="L310" s="24" t="n"/>
      <c r="M310" s="24" t="n"/>
      <c r="N310" s="24" t="n"/>
      <c r="O310" s="24" t="n"/>
      <c r="P310" s="24" t="n"/>
      <c r="Q310" s="24" t="n"/>
      <c r="R310" s="24" t="n"/>
      <c r="S310" s="24" t="n"/>
      <c r="T310" s="24" t="n"/>
      <c r="U310" s="24" t="n"/>
      <c r="V310" s="24" t="n"/>
      <c r="W310" s="24" t="n"/>
      <c r="X310" s="24" t="n"/>
    </row>
    <row customHeight="1" ht="38.25" r="311" s="29">
      <c r="A311" s="93" t="inlineStr">
        <is>
          <t>優秀選手</t>
        </is>
      </c>
      <c r="D311" s="24" t="n"/>
      <c r="E311" s="24" t="n"/>
      <c r="F311" s="24" t="n"/>
      <c r="G311" s="24" t="n"/>
      <c r="H311" s="24" t="n"/>
      <c r="I311" s="24" t="n"/>
      <c r="J311" s="24" t="n"/>
      <c r="K311" s="24" t="n"/>
      <c r="L311" s="24" t="n"/>
      <c r="M311" s="24" t="n"/>
      <c r="N311" s="24" t="n"/>
      <c r="O311" s="24" t="n"/>
      <c r="P311" s="24" t="n"/>
      <c r="Q311" s="24" t="n"/>
      <c r="R311" s="24" t="n"/>
      <c r="S311" s="24" t="n"/>
      <c r="T311" s="24" t="n"/>
      <c r="U311" s="24" t="n"/>
      <c r="V311" s="24" t="n"/>
      <c r="W311" s="24" t="n"/>
      <c r="X311" s="24" t="n"/>
    </row>
    <row customHeight="1" ht="19.5" r="312" s="29">
      <c r="A312" s="74" t="n"/>
      <c r="D312" s="24" t="n"/>
      <c r="E312" s="24" t="n"/>
      <c r="F312" s="24" t="n"/>
      <c r="G312" s="24" t="n"/>
      <c r="H312" s="24" t="n"/>
      <c r="I312" s="24" t="n"/>
      <c r="J312" s="24" t="n"/>
      <c r="K312" s="24" t="n"/>
      <c r="L312" s="24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4" t="n"/>
      <c r="W312" s="24" t="n"/>
      <c r="X312" s="24" t="n"/>
    </row>
    <row customHeight="1" ht="34.5" r="313" s="29">
      <c r="A313" s="95" t="inlineStr">
        <is>
          <t>組別：</t>
        </is>
      </c>
      <c r="B313" s="96" t="inlineStr">
        <is>
          <t>高年級男生組</t>
        </is>
      </c>
      <c r="C313" s="96" t="n"/>
      <c r="D313" s="24" t="n"/>
      <c r="E313" s="24" t="n"/>
      <c r="F313" s="24" t="n"/>
      <c r="G313" s="24" t="n"/>
      <c r="H313" s="24" t="n"/>
      <c r="I313" s="24" t="n"/>
      <c r="J313" s="24" t="n"/>
      <c r="K313" s="24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</row>
    <row customHeight="1" ht="34.5" r="314" s="29">
      <c r="A314" s="95" t="inlineStr">
        <is>
          <t>學校：</t>
        </is>
      </c>
      <c r="B314" s="96">
        <f ref="B314" t="array">INDEX('A51'!E:E,21)</f>
        <v/>
      </c>
      <c r="C314" s="96" t="n"/>
      <c r="D314" s="24" t="n"/>
      <c r="E314" s="24" t="n"/>
      <c r="F314" s="24" t="n"/>
      <c r="G314" s="24" t="n"/>
      <c r="H314" s="24" t="n"/>
      <c r="I314" s="24" t="n"/>
      <c r="J314" s="24" t="n"/>
      <c r="K314" s="24" t="n"/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</row>
    <row customHeight="1" ht="34.5" r="315" s="29">
      <c r="A315" s="95" t="inlineStr">
        <is>
          <t>姓名：</t>
        </is>
      </c>
      <c r="B315" s="96">
        <f ref="B315" t="array">INDEX('A51'!F:F,21)</f>
        <v/>
      </c>
      <c r="C315" s="96" t="n"/>
      <c r="D315" s="24" t="n"/>
      <c r="E315" s="24" t="n"/>
      <c r="F315" s="24" t="n"/>
      <c r="G315" s="24" t="n"/>
      <c r="H315" s="24" t="n"/>
      <c r="I315" s="24" t="n"/>
      <c r="J315" s="24" t="n"/>
      <c r="K315" s="24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</row>
    <row customHeight="1" ht="34.5" r="316" s="29">
      <c r="A316" s="95" t="inlineStr">
        <is>
          <t>名次：</t>
        </is>
      </c>
      <c r="B316" s="96" t="inlineStr">
        <is>
          <t>優勝</t>
        </is>
      </c>
      <c r="C316" s="96" t="n"/>
      <c r="D316" s="24" t="n"/>
      <c r="E316" s="24" t="n"/>
      <c r="F316" s="24" t="n"/>
      <c r="G316" s="24" t="n"/>
      <c r="H316" s="24" t="n"/>
      <c r="I316" s="24" t="n"/>
      <c r="J316" s="24" t="n"/>
      <c r="K316" s="24" t="n"/>
      <c r="L316" s="24" t="n"/>
      <c r="M316" s="24" t="n"/>
      <c r="N316" s="24" t="n"/>
      <c r="O316" s="24" t="n"/>
      <c r="P316" s="24" t="n"/>
      <c r="Q316" s="24" t="n"/>
      <c r="R316" s="24" t="n"/>
      <c r="S316" s="24" t="n"/>
      <c r="T316" s="24" t="n"/>
      <c r="U316" s="24" t="n"/>
      <c r="V316" s="24" t="n"/>
      <c r="W316" s="24" t="n"/>
      <c r="X316" s="24" t="n"/>
    </row>
    <row customHeight="1" ht="34.5" r="317" s="29">
      <c r="A317" s="95" t="inlineStr">
        <is>
          <t>成績：</t>
        </is>
      </c>
      <c r="B317" s="97">
        <f ref="B317" t="array">INDEX('A51'!I:I,21)</f>
        <v/>
      </c>
      <c r="C317" s="97" t="n"/>
      <c r="D317" s="24" t="n"/>
      <c r="E317" s="24" t="n"/>
      <c r="F317" s="24" t="n"/>
      <c r="G317" s="24" t="n"/>
      <c r="H317" s="24" t="n"/>
      <c r="I317" s="24" t="n"/>
      <c r="J317" s="24" t="n"/>
      <c r="K317" s="24" t="n"/>
      <c r="L317" s="24" t="n"/>
      <c r="M317" s="24" t="n"/>
      <c r="N317" s="24" t="n"/>
      <c r="O317" s="24" t="n"/>
      <c r="P317" s="24" t="n"/>
      <c r="Q317" s="24" t="n"/>
      <c r="R317" s="24" t="n"/>
      <c r="S317" s="24" t="n"/>
      <c r="T317" s="24" t="n"/>
      <c r="U317" s="24" t="n"/>
      <c r="V317" s="24" t="n"/>
      <c r="W317" s="24" t="n"/>
      <c r="X317" s="24" t="n"/>
    </row>
    <row customHeight="1" ht="169.5" r="318" s="29">
      <c r="A318" s="98" t="n"/>
      <c r="D318" s="24" t="n"/>
      <c r="E318" s="24" t="n"/>
      <c r="F318" s="24" t="n"/>
      <c r="G318" s="24" t="n"/>
      <c r="H318" s="24" t="n"/>
      <c r="I318" s="24" t="n"/>
      <c r="J318" s="24" t="n"/>
      <c r="K318" s="24" t="n"/>
      <c r="L318" s="24" t="n"/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</row>
    <row customHeight="1" ht="32.25" r="319" s="29">
      <c r="A319" s="99">
        <f>A303</f>
        <v/>
      </c>
      <c r="D319" s="24" t="n"/>
      <c r="E319" s="24" t="n"/>
      <c r="F319" s="24" t="n"/>
      <c r="G319" s="2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</row>
    <row customHeight="1" ht="32.25" r="320" s="29">
      <c r="A320" s="99" t="n"/>
      <c r="D320" s="24" t="n"/>
      <c r="E320" s="24" t="n"/>
      <c r="F320" s="24" t="n"/>
      <c r="G320" s="24" t="n"/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</row>
    <row customHeight="1" ht="16.5" r="321" s="29">
      <c r="A321" s="24" t="n"/>
      <c r="B321" s="24" t="n"/>
      <c r="C321" s="24" t="n"/>
      <c r="D321" s="24" t="n"/>
      <c r="E321" s="24" t="n"/>
      <c r="F321" s="24" t="n"/>
      <c r="G321" s="2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</row>
    <row customHeight="1" ht="16.5" r="322" s="29">
      <c r="A322" s="24" t="n"/>
      <c r="B322" s="24" t="n"/>
      <c r="C322" s="24" t="n"/>
      <c r="D322" s="24" t="n"/>
      <c r="E322" s="24" t="n"/>
      <c r="F322" s="24" t="n"/>
      <c r="G322" s="24" t="n"/>
      <c r="H322" s="24" t="n"/>
      <c r="I322" s="24" t="n"/>
      <c r="J322" s="24" t="n"/>
      <c r="K322" s="24" t="n"/>
      <c r="L322" s="24" t="n"/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</row>
    <row customHeight="1" ht="16.5" r="323" s="29">
      <c r="A323" s="24" t="n"/>
      <c r="B323" s="24" t="n"/>
      <c r="C323" s="24" t="n"/>
      <c r="D323" s="24" t="n"/>
      <c r="E323" s="24" t="n"/>
      <c r="F323" s="24" t="n"/>
      <c r="G323" s="24" t="n"/>
      <c r="H323" s="24" t="n"/>
      <c r="I323" s="24" t="n"/>
      <c r="J323" s="24" t="n"/>
      <c r="K323" s="24" t="n"/>
      <c r="L323" s="24" t="n"/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</row>
    <row customHeight="1" ht="16.5" r="324" s="29">
      <c r="A324" s="24" t="n"/>
      <c r="B324" s="24" t="n"/>
      <c r="C324" s="24" t="n"/>
      <c r="D324" s="24" t="n"/>
      <c r="E324" s="24" t="n"/>
      <c r="F324" s="24" t="n"/>
      <c r="G324" s="24" t="n"/>
      <c r="H324" s="24" t="n"/>
      <c r="I324" s="24" t="n"/>
      <c r="J324" s="24" t="n"/>
      <c r="K324" s="24" t="n"/>
      <c r="L324" s="24" t="n"/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</row>
    <row customHeight="1" ht="16.5" r="325" s="29">
      <c r="A325" s="24" t="n"/>
      <c r="B325" s="24" t="n"/>
      <c r="C325" s="24" t="n"/>
      <c r="D325" s="24" t="n"/>
      <c r="E325" s="24" t="n"/>
      <c r="F325" s="24" t="n"/>
      <c r="G325" s="24" t="n"/>
      <c r="H325" s="24" t="n"/>
      <c r="I325" s="24" t="n"/>
      <c r="J325" s="24" t="n"/>
      <c r="K325" s="24" t="n"/>
      <c r="L325" s="24" t="n"/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</row>
    <row customHeight="1" ht="16.5" r="326" s="29">
      <c r="A326" s="24" t="n"/>
      <c r="B326" s="24" t="n"/>
      <c r="C326" s="24" t="n"/>
      <c r="D326" s="24" t="n"/>
      <c r="E326" s="24" t="n"/>
      <c r="F326" s="24" t="n"/>
      <c r="G326" s="24" t="n"/>
      <c r="H326" s="24" t="n"/>
      <c r="I326" s="24" t="n"/>
      <c r="J326" s="24" t="n"/>
      <c r="K326" s="24" t="n"/>
      <c r="L326" s="24" t="n"/>
      <c r="M326" s="24" t="n"/>
      <c r="N326" s="24" t="n"/>
      <c r="O326" s="24" t="n"/>
      <c r="P326" s="24" t="n"/>
      <c r="Q326" s="24" t="n"/>
      <c r="R326" s="24" t="n"/>
      <c r="S326" s="24" t="n"/>
      <c r="T326" s="24" t="n"/>
      <c r="U326" s="24" t="n"/>
      <c r="V326" s="24" t="n"/>
      <c r="W326" s="24" t="n"/>
      <c r="X326" s="24" t="n"/>
    </row>
    <row customHeight="1" ht="16.5" r="327" s="29">
      <c r="A327" s="24" t="n"/>
      <c r="B327" s="24" t="n"/>
      <c r="C327" s="24" t="n"/>
      <c r="D327" s="24" t="n"/>
      <c r="E327" s="24" t="n"/>
      <c r="F327" s="24" t="n"/>
      <c r="G327" s="24" t="n"/>
      <c r="H327" s="24" t="n"/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</row>
    <row customHeight="1" ht="16.5" r="328" s="29">
      <c r="A328" s="24" t="n"/>
      <c r="B328" s="24" t="n"/>
      <c r="C328" s="24" t="n"/>
      <c r="D328" s="24" t="n"/>
      <c r="E328" s="24" t="n"/>
      <c r="F328" s="24" t="n"/>
      <c r="G328" s="24" t="n"/>
      <c r="H328" s="24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</row>
    <row customHeight="1" ht="16.5" r="329" s="29">
      <c r="A329" s="24" t="n"/>
      <c r="B329" s="24" t="n"/>
      <c r="C329" s="24" t="n"/>
      <c r="D329" s="24" t="n"/>
      <c r="E329" s="24" t="n"/>
      <c r="F329" s="24" t="n"/>
      <c r="G329" s="24" t="n"/>
      <c r="H329" s="24" t="n"/>
      <c r="I329" s="24" t="n"/>
      <c r="J329" s="24" t="n"/>
      <c r="K329" s="24" t="n"/>
      <c r="L329" s="24" t="n"/>
      <c r="M329" s="24" t="n"/>
      <c r="N329" s="24" t="n"/>
      <c r="O329" s="24" t="n"/>
      <c r="P329" s="24" t="n"/>
      <c r="Q329" s="24" t="n"/>
      <c r="R329" s="24" t="n"/>
      <c r="S329" s="24" t="n"/>
      <c r="T329" s="24" t="n"/>
      <c r="U329" s="24" t="n"/>
      <c r="V329" s="24" t="n"/>
      <c r="W329" s="24" t="n"/>
      <c r="X329" s="24" t="n"/>
    </row>
    <row customHeight="1" ht="16.5" r="330" s="29">
      <c r="A330" s="24" t="n"/>
      <c r="B330" s="24" t="n"/>
      <c r="C330" s="24" t="n"/>
      <c r="D330" s="24" t="n"/>
      <c r="E330" s="24" t="n"/>
      <c r="F330" s="24" t="n"/>
      <c r="G330" s="24" t="n"/>
      <c r="H330" s="24" t="n"/>
      <c r="I330" s="24" t="n"/>
      <c r="J330" s="24" t="n"/>
      <c r="K330" s="24" t="n"/>
      <c r="L330" s="24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</row>
    <row customHeight="1" ht="16.5" r="331" s="29">
      <c r="A331" s="24" t="n"/>
      <c r="B331" s="24" t="n"/>
      <c r="C331" s="24" t="n"/>
      <c r="D331" s="24" t="n"/>
      <c r="E331" s="24" t="n"/>
      <c r="F331" s="24" t="n"/>
      <c r="G331" s="24" t="n"/>
      <c r="H331" s="24" t="n"/>
      <c r="I331" s="24" t="n"/>
      <c r="J331" s="24" t="n"/>
      <c r="K331" s="24" t="n"/>
      <c r="L331" s="24" t="n"/>
      <c r="M331" s="24" t="n"/>
      <c r="N331" s="24" t="n"/>
      <c r="O331" s="24" t="n"/>
      <c r="P331" s="24" t="n"/>
      <c r="Q331" s="24" t="n"/>
      <c r="R331" s="24" t="n"/>
      <c r="S331" s="24" t="n"/>
      <c r="T331" s="24" t="n"/>
      <c r="U331" s="24" t="n"/>
      <c r="V331" s="24" t="n"/>
      <c r="W331" s="24" t="n"/>
      <c r="X331" s="24" t="n"/>
    </row>
    <row customHeight="1" ht="16.5" r="332" s="29">
      <c r="A332" s="24" t="n"/>
      <c r="B332" s="24" t="n"/>
      <c r="C332" s="24" t="n"/>
      <c r="D332" s="24" t="n"/>
      <c r="E332" s="24" t="n"/>
      <c r="F332" s="24" t="n"/>
      <c r="G332" s="24" t="n"/>
      <c r="H332" s="24" t="n"/>
      <c r="I332" s="24" t="n"/>
      <c r="J332" s="24" t="n"/>
      <c r="K332" s="24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</row>
    <row customHeight="1" ht="16.5" r="333" s="29">
      <c r="A333" s="24" t="n"/>
      <c r="B333" s="24" t="n"/>
      <c r="C333" s="24" t="n"/>
      <c r="D333" s="24" t="n"/>
      <c r="E333" s="24" t="n"/>
      <c r="F333" s="24" t="n"/>
      <c r="G333" s="24" t="n"/>
      <c r="H333" s="24" t="n"/>
      <c r="I333" s="24" t="n"/>
      <c r="J333" s="24" t="n"/>
      <c r="K333" s="24" t="n"/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</row>
    <row customHeight="1" ht="16.5" r="334" s="29">
      <c r="A334" s="24" t="n"/>
      <c r="B334" s="24" t="n"/>
      <c r="C334" s="24" t="n"/>
      <c r="D334" s="24" t="n"/>
      <c r="E334" s="24" t="n"/>
      <c r="F334" s="24" t="n"/>
      <c r="G334" s="24" t="n"/>
      <c r="H334" s="24" t="n"/>
      <c r="I334" s="24" t="n"/>
      <c r="J334" s="24" t="n"/>
      <c r="K334" s="24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</row>
    <row customHeight="1" ht="16.5" r="335" s="29">
      <c r="A335" s="24" t="n"/>
      <c r="B335" s="24" t="n"/>
      <c r="C335" s="24" t="n"/>
      <c r="D335" s="24" t="n"/>
      <c r="E335" s="24" t="n"/>
      <c r="F335" s="24" t="n"/>
      <c r="G335" s="24" t="n"/>
      <c r="H335" s="24" t="n"/>
      <c r="I335" s="24" t="n"/>
      <c r="J335" s="24" t="n"/>
      <c r="K335" s="24" t="n"/>
      <c r="L335" s="24" t="n"/>
      <c r="M335" s="24" t="n"/>
      <c r="N335" s="24" t="n"/>
      <c r="O335" s="24" t="n"/>
      <c r="P335" s="24" t="n"/>
      <c r="Q335" s="24" t="n"/>
      <c r="R335" s="24" t="n"/>
      <c r="S335" s="24" t="n"/>
      <c r="T335" s="24" t="n"/>
      <c r="U335" s="24" t="n"/>
      <c r="V335" s="24" t="n"/>
      <c r="W335" s="24" t="n"/>
      <c r="X335" s="24" t="n"/>
    </row>
    <row customHeight="1" ht="16.5" r="336" s="29">
      <c r="A336" s="24" t="n"/>
      <c r="B336" s="24" t="n"/>
      <c r="C336" s="24" t="n"/>
      <c r="D336" s="24" t="n"/>
      <c r="E336" s="24" t="n"/>
      <c r="F336" s="24" t="n"/>
      <c r="G336" s="24" t="n"/>
      <c r="H336" s="24" t="n"/>
      <c r="I336" s="24" t="n"/>
      <c r="J336" s="24" t="n"/>
      <c r="K336" s="24" t="n"/>
      <c r="L336" s="24" t="n"/>
      <c r="M336" s="24" t="n"/>
      <c r="N336" s="24" t="n"/>
      <c r="O336" s="24" t="n"/>
      <c r="P336" s="24" t="n"/>
      <c r="Q336" s="24" t="n"/>
      <c r="R336" s="24" t="n"/>
      <c r="S336" s="24" t="n"/>
      <c r="T336" s="24" t="n"/>
      <c r="U336" s="24" t="n"/>
      <c r="V336" s="24" t="n"/>
      <c r="W336" s="24" t="n"/>
      <c r="X336" s="24" t="n"/>
    </row>
    <row customHeight="1" ht="16.5" r="337" s="29">
      <c r="A337" s="24" t="n"/>
      <c r="B337" s="24" t="n"/>
      <c r="C337" s="24" t="n"/>
      <c r="D337" s="24" t="n"/>
      <c r="E337" s="24" t="n"/>
      <c r="F337" s="24" t="n"/>
      <c r="G337" s="24" t="n"/>
      <c r="H337" s="24" t="n"/>
      <c r="I337" s="24" t="n"/>
      <c r="J337" s="24" t="n"/>
      <c r="K337" s="24" t="n"/>
      <c r="L337" s="24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</row>
    <row customHeight="1" ht="16.5" r="338" s="29">
      <c r="A338" s="24" t="n"/>
      <c r="B338" s="24" t="n"/>
      <c r="C338" s="24" t="n"/>
      <c r="D338" s="24" t="n"/>
      <c r="E338" s="24" t="n"/>
      <c r="F338" s="24" t="n"/>
      <c r="G338" s="2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</row>
    <row customHeight="1" ht="16.5" r="339" s="29">
      <c r="A339" s="24" t="n"/>
      <c r="B339" s="24" t="n"/>
      <c r="C339" s="24" t="n"/>
      <c r="D339" s="24" t="n"/>
      <c r="E339" s="24" t="n"/>
      <c r="F339" s="24" t="n"/>
      <c r="G339" s="24" t="n"/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</row>
    <row customHeight="1" ht="16.5" r="340" s="29">
      <c r="A340" s="24" t="n"/>
      <c r="B340" s="24" t="n"/>
      <c r="C340" s="24" t="n"/>
      <c r="D340" s="24" t="n"/>
      <c r="E340" s="24" t="n"/>
      <c r="F340" s="24" t="n"/>
      <c r="G340" s="2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</row>
    <row customHeight="1" ht="16.5" r="341" s="29">
      <c r="A341" s="24" t="n"/>
      <c r="B341" s="24" t="n"/>
      <c r="C341" s="24" t="n"/>
      <c r="D341" s="24" t="n"/>
      <c r="E341" s="24" t="n"/>
      <c r="F341" s="24" t="n"/>
      <c r="G341" s="24" t="n"/>
      <c r="H341" s="24" t="n"/>
      <c r="I341" s="24" t="n"/>
      <c r="J341" s="24" t="n"/>
      <c r="K341" s="24" t="n"/>
      <c r="L341" s="24" t="n"/>
      <c r="M341" s="24" t="n"/>
      <c r="N341" s="24" t="n"/>
      <c r="O341" s="24" t="n"/>
      <c r="P341" s="24" t="n"/>
      <c r="Q341" s="24" t="n"/>
      <c r="R341" s="24" t="n"/>
      <c r="S341" s="24" t="n"/>
      <c r="T341" s="24" t="n"/>
      <c r="U341" s="24" t="n"/>
      <c r="V341" s="24" t="n"/>
      <c r="W341" s="24" t="n"/>
      <c r="X341" s="24" t="n"/>
    </row>
    <row customHeight="1" ht="16.5" r="342" s="29">
      <c r="A342" s="24" t="n"/>
      <c r="B342" s="24" t="n"/>
      <c r="C342" s="24" t="n"/>
      <c r="D342" s="24" t="n"/>
      <c r="E342" s="24" t="n"/>
      <c r="F342" s="24" t="n"/>
      <c r="G342" s="24" t="n"/>
      <c r="H342" s="24" t="n"/>
      <c r="I342" s="24" t="n"/>
      <c r="J342" s="24" t="n"/>
      <c r="K342" s="24" t="n"/>
      <c r="L342" s="24" t="n"/>
      <c r="M342" s="24" t="n"/>
      <c r="N342" s="24" t="n"/>
      <c r="O342" s="24" t="n"/>
      <c r="P342" s="24" t="n"/>
      <c r="Q342" s="24" t="n"/>
      <c r="R342" s="24" t="n"/>
      <c r="S342" s="24" t="n"/>
      <c r="T342" s="24" t="n"/>
      <c r="U342" s="24" t="n"/>
      <c r="V342" s="24" t="n"/>
      <c r="W342" s="24" t="n"/>
      <c r="X342" s="24" t="n"/>
    </row>
    <row customHeight="1" ht="16.5" r="343" s="29">
      <c r="A343" s="24" t="n"/>
      <c r="B343" s="24" t="n"/>
      <c r="C343" s="24" t="n"/>
      <c r="D343" s="24" t="n"/>
      <c r="E343" s="24" t="n"/>
      <c r="F343" s="24" t="n"/>
      <c r="G343" s="24" t="n"/>
      <c r="H343" s="24" t="n"/>
      <c r="I343" s="24" t="n"/>
      <c r="J343" s="24" t="n"/>
      <c r="K343" s="24" t="n"/>
      <c r="L343" s="24" t="n"/>
      <c r="M343" s="24" t="n"/>
      <c r="N343" s="24" t="n"/>
      <c r="O343" s="24" t="n"/>
      <c r="P343" s="24" t="n"/>
      <c r="Q343" s="24" t="n"/>
      <c r="R343" s="24" t="n"/>
      <c r="S343" s="24" t="n"/>
      <c r="T343" s="24" t="n"/>
      <c r="U343" s="24" t="n"/>
      <c r="V343" s="24" t="n"/>
      <c r="W343" s="24" t="n"/>
      <c r="X343" s="24" t="n"/>
    </row>
    <row customHeight="1" ht="16.5" r="344" s="29">
      <c r="A344" s="24" t="n"/>
      <c r="B344" s="24" t="n"/>
      <c r="C344" s="24" t="n"/>
      <c r="D344" s="24" t="n"/>
      <c r="E344" s="24" t="n"/>
      <c r="F344" s="24" t="n"/>
      <c r="G344" s="24" t="n"/>
      <c r="H344" s="24" t="n"/>
      <c r="I344" s="24" t="n"/>
      <c r="J344" s="24" t="n"/>
      <c r="K344" s="24" t="n"/>
      <c r="L344" s="24" t="n"/>
      <c r="M344" s="24" t="n"/>
      <c r="N344" s="24" t="n"/>
      <c r="O344" s="24" t="n"/>
      <c r="P344" s="24" t="n"/>
      <c r="Q344" s="24" t="n"/>
      <c r="R344" s="24" t="n"/>
      <c r="S344" s="24" t="n"/>
      <c r="T344" s="24" t="n"/>
      <c r="U344" s="24" t="n"/>
      <c r="V344" s="24" t="n"/>
      <c r="W344" s="24" t="n"/>
      <c r="X344" s="24" t="n"/>
    </row>
    <row customHeight="1" ht="16.5" r="345" s="29">
      <c r="A345" s="24" t="n"/>
      <c r="B345" s="24" t="n"/>
      <c r="C345" s="24" t="n"/>
      <c r="D345" s="24" t="n"/>
      <c r="E345" s="24" t="n"/>
      <c r="F345" s="24" t="n"/>
      <c r="G345" s="24" t="n"/>
      <c r="H345" s="24" t="n"/>
      <c r="I345" s="24" t="n"/>
      <c r="J345" s="24" t="n"/>
      <c r="K345" s="24" t="n"/>
      <c r="L345" s="24" t="n"/>
      <c r="M345" s="24" t="n"/>
      <c r="N345" s="24" t="n"/>
      <c r="O345" s="24" t="n"/>
      <c r="P345" s="24" t="n"/>
      <c r="Q345" s="24" t="n"/>
      <c r="R345" s="24" t="n"/>
      <c r="S345" s="24" t="n"/>
      <c r="T345" s="24" t="n"/>
      <c r="U345" s="24" t="n"/>
      <c r="V345" s="24" t="n"/>
      <c r="W345" s="24" t="n"/>
      <c r="X345" s="24" t="n"/>
    </row>
    <row customHeight="1" ht="16.5" r="346" s="29">
      <c r="A346" s="24" t="n"/>
      <c r="B346" s="24" t="n"/>
      <c r="C346" s="24" t="n"/>
      <c r="D346" s="24" t="n"/>
      <c r="E346" s="24" t="n"/>
      <c r="F346" s="24" t="n"/>
      <c r="G346" s="24" t="n"/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</row>
    <row customHeight="1" ht="16.5" r="347" s="29">
      <c r="A347" s="24" t="n"/>
      <c r="B347" s="24" t="n"/>
      <c r="C347" s="24" t="n"/>
      <c r="D347" s="24" t="n"/>
      <c r="E347" s="24" t="n"/>
      <c r="F347" s="24" t="n"/>
      <c r="G347" s="2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</row>
    <row customHeight="1" ht="16.5" r="348" s="29">
      <c r="A348" s="24" t="n"/>
      <c r="B348" s="24" t="n"/>
      <c r="C348" s="24" t="n"/>
      <c r="D348" s="24" t="n"/>
      <c r="E348" s="24" t="n"/>
      <c r="F348" s="24" t="n"/>
      <c r="G348" s="24" t="n"/>
      <c r="H348" s="24" t="n"/>
      <c r="I348" s="24" t="n"/>
      <c r="J348" s="24" t="n"/>
      <c r="K348" s="24" t="n"/>
      <c r="L348" s="24" t="n"/>
      <c r="M348" s="24" t="n"/>
      <c r="N348" s="24" t="n"/>
      <c r="O348" s="24" t="n"/>
      <c r="P348" s="24" t="n"/>
      <c r="Q348" s="24" t="n"/>
      <c r="R348" s="24" t="n"/>
      <c r="S348" s="24" t="n"/>
      <c r="T348" s="24" t="n"/>
      <c r="U348" s="24" t="n"/>
      <c r="V348" s="24" t="n"/>
      <c r="W348" s="24" t="n"/>
      <c r="X348" s="24" t="n"/>
    </row>
    <row customHeight="1" ht="16.5" r="349" s="29">
      <c r="A349" s="24" t="n"/>
      <c r="B349" s="24" t="n"/>
      <c r="C349" s="24" t="n"/>
      <c r="D349" s="24" t="n"/>
      <c r="E349" s="24" t="n"/>
      <c r="F349" s="24" t="n"/>
      <c r="G349" s="24" t="n"/>
      <c r="H349" s="24" t="n"/>
      <c r="I349" s="24" t="n"/>
      <c r="J349" s="24" t="n"/>
      <c r="K349" s="24" t="n"/>
      <c r="L349" s="24" t="n"/>
      <c r="M349" s="24" t="n"/>
      <c r="N349" s="24" t="n"/>
      <c r="O349" s="24" t="n"/>
      <c r="P349" s="24" t="n"/>
      <c r="Q349" s="24" t="n"/>
      <c r="R349" s="24" t="n"/>
      <c r="S349" s="24" t="n"/>
      <c r="T349" s="24" t="n"/>
      <c r="U349" s="24" t="n"/>
      <c r="V349" s="24" t="n"/>
      <c r="W349" s="24" t="n"/>
      <c r="X349" s="24" t="n"/>
    </row>
    <row customHeight="1" ht="16.5" r="350" s="29">
      <c r="A350" s="24" t="n"/>
      <c r="B350" s="24" t="n"/>
      <c r="C350" s="24" t="n"/>
      <c r="D350" s="24" t="n"/>
      <c r="E350" s="24" t="n"/>
      <c r="F350" s="24" t="n"/>
      <c r="G350" s="24" t="n"/>
      <c r="H350" s="24" t="n"/>
      <c r="I350" s="24" t="n"/>
      <c r="J350" s="24" t="n"/>
      <c r="K350" s="24" t="n"/>
      <c r="L350" s="24" t="n"/>
      <c r="M350" s="24" t="n"/>
      <c r="N350" s="24" t="n"/>
      <c r="O350" s="24" t="n"/>
      <c r="P350" s="24" t="n"/>
      <c r="Q350" s="24" t="n"/>
      <c r="R350" s="24" t="n"/>
      <c r="S350" s="24" t="n"/>
      <c r="T350" s="24" t="n"/>
      <c r="U350" s="24" t="n"/>
      <c r="V350" s="24" t="n"/>
      <c r="W350" s="24" t="n"/>
      <c r="X350" s="24" t="n"/>
    </row>
    <row customHeight="1" ht="16.5" r="351" s="29">
      <c r="A351" s="24" t="n"/>
      <c r="B351" s="24" t="n"/>
      <c r="C351" s="24" t="n"/>
      <c r="D351" s="24" t="n"/>
      <c r="E351" s="24" t="n"/>
      <c r="F351" s="24" t="n"/>
      <c r="G351" s="24" t="n"/>
      <c r="H351" s="24" t="n"/>
      <c r="I351" s="24" t="n"/>
      <c r="J351" s="24" t="n"/>
      <c r="K351" s="24" t="n"/>
      <c r="L351" s="24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</row>
    <row customHeight="1" ht="16.5" r="352" s="29">
      <c r="A352" s="24" t="n"/>
      <c r="B352" s="24" t="n"/>
      <c r="C352" s="24" t="n"/>
      <c r="D352" s="24" t="n"/>
      <c r="E352" s="24" t="n"/>
      <c r="F352" s="24" t="n"/>
      <c r="G352" s="24" t="n"/>
      <c r="H352" s="24" t="n"/>
      <c r="I352" s="24" t="n"/>
      <c r="J352" s="24" t="n"/>
      <c r="K352" s="24" t="n"/>
      <c r="L352" s="24" t="n"/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</row>
    <row customHeight="1" ht="16.5" r="353" s="29">
      <c r="A353" s="24" t="n"/>
      <c r="B353" s="24" t="n"/>
      <c r="C353" s="24" t="n"/>
      <c r="D353" s="24" t="n"/>
      <c r="E353" s="24" t="n"/>
      <c r="F353" s="24" t="n"/>
      <c r="G353" s="24" t="n"/>
      <c r="H353" s="24" t="n"/>
      <c r="I353" s="24" t="n"/>
      <c r="J353" s="24" t="n"/>
      <c r="K353" s="24" t="n"/>
      <c r="L353" s="24" t="n"/>
      <c r="M353" s="24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</row>
    <row customHeight="1" ht="16.5" r="354" s="29">
      <c r="A354" s="24" t="n"/>
      <c r="B354" s="24" t="n"/>
      <c r="C354" s="24" t="n"/>
      <c r="D354" s="24" t="n"/>
      <c r="E354" s="24" t="n"/>
      <c r="F354" s="24" t="n"/>
      <c r="G354" s="24" t="n"/>
      <c r="H354" s="24" t="n"/>
      <c r="I354" s="24" t="n"/>
      <c r="J354" s="24" t="n"/>
      <c r="K354" s="24" t="n"/>
      <c r="L354" s="24" t="n"/>
      <c r="M354" s="24" t="n"/>
      <c r="N354" s="24" t="n"/>
      <c r="O354" s="24" t="n"/>
      <c r="P354" s="24" t="n"/>
      <c r="Q354" s="24" t="n"/>
      <c r="R354" s="24" t="n"/>
      <c r="S354" s="24" t="n"/>
      <c r="T354" s="24" t="n"/>
      <c r="U354" s="24" t="n"/>
      <c r="V354" s="24" t="n"/>
      <c r="W354" s="24" t="n"/>
      <c r="X354" s="24" t="n"/>
    </row>
    <row customHeight="1" ht="16.5" r="355" s="29">
      <c r="A355" s="24" t="n"/>
      <c r="B355" s="24" t="n"/>
      <c r="C355" s="24" t="n"/>
      <c r="D355" s="24" t="n"/>
      <c r="E355" s="24" t="n"/>
      <c r="F355" s="24" t="n"/>
      <c r="G355" s="24" t="n"/>
      <c r="H355" s="24" t="n"/>
      <c r="I355" s="24" t="n"/>
      <c r="J355" s="24" t="n"/>
      <c r="K355" s="24" t="n"/>
      <c r="L355" s="24" t="n"/>
      <c r="M355" s="24" t="n"/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4" t="n"/>
      <c r="W355" s="24" t="n"/>
      <c r="X355" s="24" t="n"/>
    </row>
    <row customHeight="1" ht="16.5" r="356" s="29">
      <c r="A356" s="24" t="n"/>
      <c r="B356" s="24" t="n"/>
      <c r="C356" s="24" t="n"/>
      <c r="D356" s="24" t="n"/>
      <c r="E356" s="24" t="n"/>
      <c r="F356" s="24" t="n"/>
      <c r="G356" s="24" t="n"/>
      <c r="H356" s="24" t="n"/>
      <c r="I356" s="24" t="n"/>
      <c r="J356" s="24" t="n"/>
      <c r="K356" s="24" t="n"/>
      <c r="L356" s="24" t="n"/>
      <c r="M356" s="24" t="n"/>
      <c r="N356" s="24" t="n"/>
      <c r="O356" s="24" t="n"/>
      <c r="P356" s="24" t="n"/>
      <c r="Q356" s="24" t="n"/>
      <c r="R356" s="24" t="n"/>
      <c r="S356" s="24" t="n"/>
      <c r="T356" s="24" t="n"/>
      <c r="U356" s="24" t="n"/>
      <c r="V356" s="24" t="n"/>
      <c r="W356" s="24" t="n"/>
      <c r="X356" s="24" t="n"/>
    </row>
    <row customHeight="1" ht="16.5" r="357" s="29">
      <c r="A357" s="24" t="n"/>
      <c r="B357" s="24" t="n"/>
      <c r="C357" s="24" t="n"/>
      <c r="D357" s="24" t="n"/>
      <c r="E357" s="24" t="n"/>
      <c r="F357" s="24" t="n"/>
      <c r="G357" s="2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</row>
    <row customHeight="1" ht="16.5" r="358" s="29">
      <c r="A358" s="24" t="n"/>
      <c r="B358" s="24" t="n"/>
      <c r="C358" s="24" t="n"/>
      <c r="D358" s="24" t="n"/>
      <c r="E358" s="24" t="n"/>
      <c r="F358" s="24" t="n"/>
      <c r="G358" s="24" t="n"/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</row>
    <row customHeight="1" ht="16.5" r="359" s="29">
      <c r="A359" s="24" t="n"/>
      <c r="B359" s="24" t="n"/>
      <c r="C359" s="24" t="n"/>
      <c r="D359" s="24" t="n"/>
      <c r="E359" s="24" t="n"/>
      <c r="F359" s="24" t="n"/>
      <c r="G359" s="2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</row>
    <row customHeight="1" ht="16.5" r="360" s="29">
      <c r="A360" s="24" t="n"/>
      <c r="B360" s="24" t="n"/>
      <c r="C360" s="24" t="n"/>
      <c r="D360" s="24" t="n"/>
      <c r="E360" s="24" t="n"/>
      <c r="F360" s="24" t="n"/>
      <c r="G360" s="24" t="n"/>
      <c r="H360" s="24" t="n"/>
      <c r="I360" s="24" t="n"/>
      <c r="J360" s="24" t="n"/>
      <c r="K360" s="24" t="n"/>
      <c r="L360" s="24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4" t="n"/>
      <c r="W360" s="24" t="n"/>
      <c r="X360" s="24" t="n"/>
    </row>
    <row customHeight="1" ht="16.5" r="361" s="29">
      <c r="A361" s="24" t="n"/>
      <c r="B361" s="24" t="n"/>
      <c r="C361" s="24" t="n"/>
      <c r="D361" s="24" t="n"/>
      <c r="E361" s="24" t="n"/>
      <c r="F361" s="24" t="n"/>
      <c r="G361" s="24" t="n"/>
      <c r="H361" s="24" t="n"/>
      <c r="I361" s="24" t="n"/>
      <c r="J361" s="24" t="n"/>
      <c r="K361" s="24" t="n"/>
      <c r="L361" s="24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4" t="n"/>
      <c r="X361" s="24" t="n"/>
    </row>
    <row customHeight="1" ht="16.5" r="362" s="29">
      <c r="A362" s="24" t="n"/>
      <c r="B362" s="24" t="n"/>
      <c r="C362" s="24" t="n"/>
      <c r="D362" s="24" t="n"/>
      <c r="E362" s="24" t="n"/>
      <c r="F362" s="24" t="n"/>
      <c r="G362" s="24" t="n"/>
      <c r="H362" s="24" t="n"/>
      <c r="I362" s="24" t="n"/>
      <c r="J362" s="24" t="n"/>
      <c r="K362" s="24" t="n"/>
      <c r="L362" s="24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</row>
    <row customHeight="1" ht="16.5" r="363" s="29">
      <c r="A363" s="24" t="n"/>
      <c r="B363" s="24" t="n"/>
      <c r="C363" s="24" t="n"/>
      <c r="D363" s="24" t="n"/>
      <c r="E363" s="24" t="n"/>
      <c r="F363" s="24" t="n"/>
      <c r="G363" s="24" t="n"/>
      <c r="H363" s="24" t="n"/>
      <c r="I363" s="24" t="n"/>
      <c r="J363" s="24" t="n"/>
      <c r="K363" s="24" t="n"/>
      <c r="L363" s="24" t="n"/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</row>
    <row customHeight="1" ht="16.5" r="364" s="29">
      <c r="A364" s="24" t="n"/>
      <c r="B364" s="24" t="n"/>
      <c r="C364" s="24" t="n"/>
      <c r="D364" s="24" t="n"/>
      <c r="E364" s="24" t="n"/>
      <c r="F364" s="24" t="n"/>
      <c r="G364" s="24" t="n"/>
      <c r="H364" s="24" t="n"/>
      <c r="I364" s="24" t="n"/>
      <c r="J364" s="24" t="n"/>
      <c r="K364" s="24" t="n"/>
      <c r="L364" s="24" t="n"/>
      <c r="M364" s="24" t="n"/>
      <c r="N364" s="24" t="n"/>
      <c r="O364" s="24" t="n"/>
      <c r="P364" s="24" t="n"/>
      <c r="Q364" s="24" t="n"/>
      <c r="R364" s="24" t="n"/>
      <c r="S364" s="24" t="n"/>
      <c r="T364" s="24" t="n"/>
      <c r="U364" s="24" t="n"/>
      <c r="V364" s="24" t="n"/>
      <c r="W364" s="24" t="n"/>
      <c r="X364" s="24" t="n"/>
    </row>
    <row customHeight="1" ht="16.5" r="365" s="29">
      <c r="A365" s="24" t="n"/>
      <c r="B365" s="24" t="n"/>
      <c r="C365" s="24" t="n"/>
      <c r="D365" s="24" t="n"/>
      <c r="E365" s="24" t="n"/>
      <c r="F365" s="24" t="n"/>
      <c r="G365" s="24" t="n"/>
      <c r="H365" s="24" t="n"/>
      <c r="I365" s="24" t="n"/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</row>
    <row customHeight="1" ht="16.5" r="366" s="29">
      <c r="A366" s="24" t="n"/>
      <c r="B366" s="24" t="n"/>
      <c r="C366" s="24" t="n"/>
      <c r="D366" s="24" t="n"/>
      <c r="E366" s="24" t="n"/>
      <c r="F366" s="24" t="n"/>
      <c r="G366" s="24" t="n"/>
      <c r="H366" s="24" t="n"/>
      <c r="I366" s="24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</row>
    <row customHeight="1" ht="16.5" r="367" s="29">
      <c r="A367" s="24" t="n"/>
      <c r="B367" s="24" t="n"/>
      <c r="C367" s="24" t="n"/>
      <c r="D367" s="24" t="n"/>
      <c r="E367" s="24" t="n"/>
      <c r="F367" s="24" t="n"/>
      <c r="G367" s="24" t="n"/>
      <c r="H367" s="24" t="n"/>
      <c r="I367" s="24" t="n"/>
      <c r="J367" s="24" t="n"/>
      <c r="K367" s="24" t="n"/>
      <c r="L367" s="24" t="n"/>
      <c r="M367" s="24" t="n"/>
      <c r="N367" s="24" t="n"/>
      <c r="O367" s="24" t="n"/>
      <c r="P367" s="24" t="n"/>
      <c r="Q367" s="24" t="n"/>
      <c r="R367" s="24" t="n"/>
      <c r="S367" s="24" t="n"/>
      <c r="T367" s="24" t="n"/>
      <c r="U367" s="24" t="n"/>
      <c r="V367" s="24" t="n"/>
      <c r="W367" s="24" t="n"/>
      <c r="X367" s="24" t="n"/>
    </row>
    <row customHeight="1" ht="16.5" r="368" s="29">
      <c r="A368" s="24" t="n"/>
      <c r="B368" s="24" t="n"/>
      <c r="C368" s="24" t="n"/>
      <c r="D368" s="24" t="n"/>
      <c r="E368" s="24" t="n"/>
      <c r="F368" s="24" t="n"/>
      <c r="G368" s="24" t="n"/>
      <c r="H368" s="24" t="n"/>
      <c r="I368" s="24" t="n"/>
      <c r="J368" s="24" t="n"/>
      <c r="K368" s="24" t="n"/>
      <c r="L368" s="24" t="n"/>
      <c r="M368" s="24" t="n"/>
      <c r="N368" s="24" t="n"/>
      <c r="O368" s="24" t="n"/>
      <c r="P368" s="24" t="n"/>
      <c r="Q368" s="24" t="n"/>
      <c r="R368" s="24" t="n"/>
      <c r="S368" s="24" t="n"/>
      <c r="T368" s="24" t="n"/>
      <c r="U368" s="24" t="n"/>
      <c r="V368" s="24" t="n"/>
      <c r="W368" s="24" t="n"/>
      <c r="X368" s="24" t="n"/>
    </row>
    <row customHeight="1" ht="16.5" r="369" s="29">
      <c r="A369" s="24" t="n"/>
      <c r="B369" s="24" t="n"/>
      <c r="C369" s="24" t="n"/>
      <c r="D369" s="24" t="n"/>
      <c r="E369" s="24" t="n"/>
      <c r="F369" s="24" t="n"/>
      <c r="G369" s="24" t="n"/>
      <c r="H369" s="24" t="n"/>
      <c r="I369" s="24" t="n"/>
      <c r="J369" s="24" t="n"/>
      <c r="K369" s="24" t="n"/>
      <c r="L369" s="24" t="n"/>
      <c r="M369" s="24" t="n"/>
      <c r="N369" s="24" t="n"/>
      <c r="O369" s="24" t="n"/>
      <c r="P369" s="24" t="n"/>
      <c r="Q369" s="24" t="n"/>
      <c r="R369" s="24" t="n"/>
      <c r="S369" s="24" t="n"/>
      <c r="T369" s="24" t="n"/>
      <c r="U369" s="24" t="n"/>
      <c r="V369" s="24" t="n"/>
      <c r="W369" s="24" t="n"/>
      <c r="X369" s="24" t="n"/>
    </row>
    <row customHeight="1" ht="16.5" r="370" s="29">
      <c r="A370" s="24" t="n"/>
      <c r="B370" s="24" t="n"/>
      <c r="C370" s="24" t="n"/>
      <c r="D370" s="24" t="n"/>
      <c r="E370" s="24" t="n"/>
      <c r="F370" s="24" t="n"/>
      <c r="G370" s="24" t="n"/>
      <c r="H370" s="24" t="n"/>
      <c r="I370" s="24" t="n"/>
      <c r="J370" s="24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</row>
    <row customHeight="1" ht="16.5" r="371" s="29">
      <c r="A371" s="24" t="n"/>
      <c r="B371" s="24" t="n"/>
      <c r="C371" s="24" t="n"/>
      <c r="D371" s="24" t="n"/>
      <c r="E371" s="24" t="n"/>
      <c r="F371" s="24" t="n"/>
      <c r="G371" s="24" t="n"/>
      <c r="H371" s="24" t="n"/>
      <c r="I371" s="24" t="n"/>
      <c r="J371" s="24" t="n"/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</row>
    <row customHeight="1" ht="16.5" r="372" s="29">
      <c r="A372" s="24" t="n"/>
      <c r="B372" s="24" t="n"/>
      <c r="C372" s="24" t="n"/>
      <c r="D372" s="24" t="n"/>
      <c r="E372" s="24" t="n"/>
      <c r="F372" s="24" t="n"/>
      <c r="G372" s="24" t="n"/>
      <c r="H372" s="24" t="n"/>
      <c r="I372" s="24" t="n"/>
      <c r="J372" s="24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</row>
    <row customHeight="1" ht="16.5" r="373" s="29">
      <c r="A373" s="24" t="n"/>
      <c r="B373" s="24" t="n"/>
      <c r="C373" s="24" t="n"/>
      <c r="D373" s="24" t="n"/>
      <c r="E373" s="24" t="n"/>
      <c r="F373" s="24" t="n"/>
      <c r="G373" s="24" t="n"/>
      <c r="H373" s="24" t="n"/>
      <c r="I373" s="24" t="n"/>
      <c r="J373" s="24" t="n"/>
      <c r="K373" s="24" t="n"/>
      <c r="L373" s="24" t="n"/>
      <c r="M373" s="24" t="n"/>
      <c r="N373" s="24" t="n"/>
      <c r="O373" s="24" t="n"/>
      <c r="P373" s="24" t="n"/>
      <c r="Q373" s="24" t="n"/>
      <c r="R373" s="24" t="n"/>
      <c r="S373" s="24" t="n"/>
      <c r="T373" s="24" t="n"/>
      <c r="U373" s="24" t="n"/>
      <c r="V373" s="24" t="n"/>
      <c r="W373" s="24" t="n"/>
      <c r="X373" s="24" t="n"/>
    </row>
    <row customHeight="1" ht="16.5" r="374" s="29">
      <c r="A374" s="24" t="n"/>
      <c r="B374" s="24" t="n"/>
      <c r="C374" s="24" t="n"/>
      <c r="D374" s="24" t="n"/>
      <c r="E374" s="24" t="n"/>
      <c r="F374" s="24" t="n"/>
      <c r="G374" s="24" t="n"/>
      <c r="H374" s="24" t="n"/>
      <c r="I374" s="24" t="n"/>
      <c r="J374" s="24" t="n"/>
      <c r="K374" s="24" t="n"/>
      <c r="L374" s="24" t="n"/>
      <c r="M374" s="24" t="n"/>
      <c r="N374" s="24" t="n"/>
      <c r="O374" s="24" t="n"/>
      <c r="P374" s="24" t="n"/>
      <c r="Q374" s="24" t="n"/>
      <c r="R374" s="24" t="n"/>
      <c r="S374" s="24" t="n"/>
      <c r="T374" s="24" t="n"/>
      <c r="U374" s="24" t="n"/>
      <c r="V374" s="24" t="n"/>
      <c r="W374" s="24" t="n"/>
      <c r="X374" s="24" t="n"/>
    </row>
    <row customHeight="1" ht="16.5" r="375" s="29">
      <c r="A375" s="24" t="n"/>
      <c r="B375" s="24" t="n"/>
      <c r="C375" s="24" t="n"/>
      <c r="D375" s="24" t="n"/>
      <c r="E375" s="24" t="n"/>
      <c r="F375" s="24" t="n"/>
      <c r="G375" s="24" t="n"/>
      <c r="H375" s="24" t="n"/>
      <c r="I375" s="24" t="n"/>
      <c r="J375" s="24" t="n"/>
      <c r="K375" s="24" t="n"/>
      <c r="L375" s="24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</row>
    <row customHeight="1" ht="16.5" r="376" s="29">
      <c r="A376" s="24" t="n"/>
      <c r="B376" s="24" t="n"/>
      <c r="C376" s="24" t="n"/>
      <c r="D376" s="24" t="n"/>
      <c r="E376" s="24" t="n"/>
      <c r="F376" s="24" t="n"/>
      <c r="G376" s="2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</row>
    <row customHeight="1" ht="16.5" r="377" s="29">
      <c r="A377" s="24" t="n"/>
      <c r="B377" s="24" t="n"/>
      <c r="C377" s="24" t="n"/>
      <c r="D377" s="24" t="n"/>
      <c r="E377" s="24" t="n"/>
      <c r="F377" s="24" t="n"/>
      <c r="G377" s="24" t="n"/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</row>
    <row customHeight="1" ht="16.5" r="378" s="29">
      <c r="A378" s="24" t="n"/>
      <c r="B378" s="24" t="n"/>
      <c r="C378" s="24" t="n"/>
      <c r="D378" s="24" t="n"/>
      <c r="E378" s="24" t="n"/>
      <c r="F378" s="24" t="n"/>
      <c r="G378" s="2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</row>
    <row customHeight="1" ht="16.5" r="379" s="29">
      <c r="A379" s="24" t="n"/>
      <c r="B379" s="24" t="n"/>
      <c r="C379" s="24" t="n"/>
      <c r="D379" s="24" t="n"/>
      <c r="E379" s="24" t="n"/>
      <c r="F379" s="24" t="n"/>
      <c r="G379" s="24" t="n"/>
      <c r="H379" s="24" t="n"/>
      <c r="I379" s="24" t="n"/>
      <c r="J379" s="24" t="n"/>
      <c r="K379" s="24" t="n"/>
      <c r="L379" s="24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</row>
    <row customHeight="1" ht="16.5" r="380" s="29">
      <c r="A380" s="24" t="n"/>
      <c r="B380" s="24" t="n"/>
      <c r="C380" s="24" t="n"/>
      <c r="D380" s="24" t="n"/>
      <c r="E380" s="24" t="n"/>
      <c r="F380" s="24" t="n"/>
      <c r="G380" s="24" t="n"/>
      <c r="H380" s="24" t="n"/>
      <c r="I380" s="24" t="n"/>
      <c r="J380" s="24" t="n"/>
      <c r="K380" s="24" t="n"/>
      <c r="L380" s="24" t="n"/>
      <c r="M380" s="24" t="n"/>
      <c r="N380" s="24" t="n"/>
      <c r="O380" s="24" t="n"/>
      <c r="P380" s="24" t="n"/>
      <c r="Q380" s="24" t="n"/>
      <c r="R380" s="24" t="n"/>
      <c r="S380" s="24" t="n"/>
      <c r="T380" s="24" t="n"/>
      <c r="U380" s="24" t="n"/>
      <c r="V380" s="24" t="n"/>
      <c r="W380" s="24" t="n"/>
      <c r="X380" s="24" t="n"/>
    </row>
    <row customHeight="1" ht="16.5" r="381" s="29">
      <c r="A381" s="24" t="n"/>
      <c r="B381" s="24" t="n"/>
      <c r="C381" s="24" t="n"/>
      <c r="D381" s="24" t="n"/>
      <c r="E381" s="24" t="n"/>
      <c r="F381" s="24" t="n"/>
      <c r="G381" s="24" t="n"/>
      <c r="H381" s="24" t="n"/>
      <c r="I381" s="24" t="n"/>
      <c r="J381" s="24" t="n"/>
      <c r="K381" s="24" t="n"/>
      <c r="L381" s="24" t="n"/>
      <c r="M381" s="24" t="n"/>
      <c r="N381" s="24" t="n"/>
      <c r="O381" s="24" t="n"/>
      <c r="P381" s="24" t="n"/>
      <c r="Q381" s="24" t="n"/>
      <c r="R381" s="24" t="n"/>
      <c r="S381" s="24" t="n"/>
      <c r="T381" s="24" t="n"/>
      <c r="U381" s="24" t="n"/>
      <c r="V381" s="24" t="n"/>
      <c r="W381" s="24" t="n"/>
      <c r="X381" s="24" t="n"/>
    </row>
    <row customHeight="1" ht="16.5" r="382" s="29">
      <c r="A382" s="24" t="n"/>
      <c r="B382" s="24" t="n"/>
      <c r="C382" s="24" t="n"/>
      <c r="D382" s="24" t="n"/>
      <c r="E382" s="24" t="n"/>
      <c r="F382" s="24" t="n"/>
      <c r="G382" s="24" t="n"/>
      <c r="H382" s="24" t="n"/>
      <c r="I382" s="24" t="n"/>
      <c r="J382" s="24" t="n"/>
      <c r="K382" s="24" t="n"/>
      <c r="L382" s="24" t="n"/>
      <c r="M382" s="24" t="n"/>
      <c r="N382" s="24" t="n"/>
      <c r="O382" s="24" t="n"/>
      <c r="P382" s="24" t="n"/>
      <c r="Q382" s="24" t="n"/>
      <c r="R382" s="24" t="n"/>
      <c r="S382" s="24" t="n"/>
      <c r="T382" s="24" t="n"/>
      <c r="U382" s="24" t="n"/>
      <c r="V382" s="24" t="n"/>
      <c r="W382" s="24" t="n"/>
      <c r="X382" s="24" t="n"/>
    </row>
    <row customHeight="1" ht="16.5" r="383" s="29">
      <c r="A383" s="24" t="n"/>
      <c r="B383" s="24" t="n"/>
      <c r="C383" s="24" t="n"/>
      <c r="D383" s="24" t="n"/>
      <c r="E383" s="24" t="n"/>
      <c r="F383" s="24" t="n"/>
      <c r="G383" s="24" t="n"/>
      <c r="H383" s="24" t="n"/>
      <c r="I383" s="24" t="n"/>
      <c r="J383" s="24" t="n"/>
      <c r="K383" s="24" t="n"/>
      <c r="L383" s="24" t="n"/>
      <c r="M383" s="24" t="n"/>
      <c r="N383" s="24" t="n"/>
      <c r="O383" s="24" t="n"/>
      <c r="P383" s="24" t="n"/>
      <c r="Q383" s="24" t="n"/>
      <c r="R383" s="24" t="n"/>
      <c r="S383" s="24" t="n"/>
      <c r="T383" s="24" t="n"/>
      <c r="U383" s="24" t="n"/>
      <c r="V383" s="24" t="n"/>
      <c r="W383" s="24" t="n"/>
      <c r="X383" s="24" t="n"/>
    </row>
    <row customHeight="1" ht="16.5" r="384" s="29">
      <c r="A384" s="24" t="n"/>
      <c r="B384" s="24" t="n"/>
      <c r="C384" s="24" t="n"/>
      <c r="D384" s="24" t="n"/>
      <c r="E384" s="24" t="n"/>
      <c r="F384" s="24" t="n"/>
      <c r="G384" s="24" t="n"/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</row>
    <row customHeight="1" ht="16.5" r="385" s="29">
      <c r="A385" s="24" t="n"/>
      <c r="B385" s="24" t="n"/>
      <c r="C385" s="24" t="n"/>
      <c r="D385" s="24" t="n"/>
      <c r="E385" s="24" t="n"/>
      <c r="F385" s="24" t="n"/>
      <c r="G385" s="2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</row>
    <row customHeight="1" ht="16.5" r="386" s="29">
      <c r="A386" s="24" t="n"/>
      <c r="B386" s="24" t="n"/>
      <c r="C386" s="24" t="n"/>
      <c r="D386" s="24" t="n"/>
      <c r="E386" s="24" t="n"/>
      <c r="F386" s="24" t="n"/>
      <c r="G386" s="24" t="n"/>
      <c r="H386" s="24" t="n"/>
      <c r="I386" s="24" t="n"/>
      <c r="J386" s="24" t="n"/>
      <c r="K386" s="24" t="n"/>
      <c r="L386" s="24" t="n"/>
      <c r="M386" s="24" t="n"/>
      <c r="N386" s="24" t="n"/>
      <c r="O386" s="24" t="n"/>
      <c r="P386" s="24" t="n"/>
      <c r="Q386" s="24" t="n"/>
      <c r="R386" s="24" t="n"/>
      <c r="S386" s="24" t="n"/>
      <c r="T386" s="24" t="n"/>
      <c r="U386" s="24" t="n"/>
      <c r="V386" s="24" t="n"/>
      <c r="W386" s="24" t="n"/>
      <c r="X386" s="24" t="n"/>
    </row>
    <row customHeight="1" ht="16.5" r="387" s="29">
      <c r="A387" s="24" t="n"/>
      <c r="B387" s="24" t="n"/>
      <c r="C387" s="24" t="n"/>
      <c r="D387" s="24" t="n"/>
      <c r="E387" s="24" t="n"/>
      <c r="F387" s="24" t="n"/>
      <c r="G387" s="24" t="n"/>
      <c r="H387" s="24" t="n"/>
      <c r="I387" s="24" t="n"/>
      <c r="J387" s="24" t="n"/>
      <c r="K387" s="24" t="n"/>
      <c r="L387" s="24" t="n"/>
      <c r="M387" s="24" t="n"/>
      <c r="N387" s="24" t="n"/>
      <c r="O387" s="24" t="n"/>
      <c r="P387" s="24" t="n"/>
      <c r="Q387" s="24" t="n"/>
      <c r="R387" s="24" t="n"/>
      <c r="S387" s="24" t="n"/>
      <c r="T387" s="24" t="n"/>
      <c r="U387" s="24" t="n"/>
      <c r="V387" s="24" t="n"/>
      <c r="W387" s="24" t="n"/>
      <c r="X387" s="24" t="n"/>
    </row>
    <row customHeight="1" ht="16.5" r="388" s="29">
      <c r="A388" s="24" t="n"/>
      <c r="B388" s="24" t="n"/>
      <c r="C388" s="24" t="n"/>
      <c r="D388" s="24" t="n"/>
      <c r="E388" s="24" t="n"/>
      <c r="F388" s="24" t="n"/>
      <c r="G388" s="24" t="n"/>
      <c r="H388" s="24" t="n"/>
      <c r="I388" s="24" t="n"/>
      <c r="J388" s="24" t="n"/>
      <c r="K388" s="24" t="n"/>
      <c r="L388" s="24" t="n"/>
      <c r="M388" s="24" t="n"/>
      <c r="N388" s="24" t="n"/>
      <c r="O388" s="24" t="n"/>
      <c r="P388" s="24" t="n"/>
      <c r="Q388" s="24" t="n"/>
      <c r="R388" s="24" t="n"/>
      <c r="S388" s="24" t="n"/>
      <c r="T388" s="24" t="n"/>
      <c r="U388" s="24" t="n"/>
      <c r="V388" s="24" t="n"/>
      <c r="W388" s="24" t="n"/>
      <c r="X388" s="24" t="n"/>
    </row>
    <row customHeight="1" ht="16.5" r="389" s="29">
      <c r="A389" s="24" t="n"/>
      <c r="B389" s="24" t="n"/>
      <c r="C389" s="24" t="n"/>
      <c r="D389" s="24" t="n"/>
      <c r="E389" s="24" t="n"/>
      <c r="F389" s="24" t="n"/>
      <c r="G389" s="24" t="n"/>
      <c r="H389" s="24" t="n"/>
      <c r="I389" s="24" t="n"/>
      <c r="J389" s="24" t="n"/>
      <c r="K389" s="24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</row>
    <row customHeight="1" ht="16.5" r="390" s="29">
      <c r="A390" s="24" t="n"/>
      <c r="B390" s="24" t="n"/>
      <c r="C390" s="24" t="n"/>
      <c r="D390" s="24" t="n"/>
      <c r="E390" s="24" t="n"/>
      <c r="F390" s="24" t="n"/>
      <c r="G390" s="24" t="n"/>
      <c r="H390" s="24" t="n"/>
      <c r="I390" s="24" t="n"/>
      <c r="J390" s="24" t="n"/>
      <c r="K390" s="24" t="n"/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</row>
    <row customHeight="1" ht="16.5" r="391" s="29">
      <c r="A391" s="24" t="n"/>
      <c r="B391" s="24" t="n"/>
      <c r="C391" s="24" t="n"/>
      <c r="D391" s="24" t="n"/>
      <c r="E391" s="24" t="n"/>
      <c r="F391" s="24" t="n"/>
      <c r="G391" s="24" t="n"/>
      <c r="H391" s="24" t="n"/>
      <c r="I391" s="24" t="n"/>
      <c r="J391" s="24" t="n"/>
      <c r="K391" s="24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</row>
    <row customHeight="1" ht="16.5" r="392" s="29">
      <c r="A392" s="24" t="n"/>
      <c r="B392" s="24" t="n"/>
      <c r="C392" s="24" t="n"/>
      <c r="D392" s="24" t="n"/>
      <c r="E392" s="24" t="n"/>
      <c r="F392" s="24" t="n"/>
      <c r="G392" s="24" t="n"/>
      <c r="H392" s="24" t="n"/>
      <c r="I392" s="24" t="n"/>
      <c r="J392" s="24" t="n"/>
      <c r="K392" s="24" t="n"/>
      <c r="L392" s="24" t="n"/>
      <c r="M392" s="24" t="n"/>
      <c r="N392" s="24" t="n"/>
      <c r="O392" s="24" t="n"/>
      <c r="P392" s="24" t="n"/>
      <c r="Q392" s="24" t="n"/>
      <c r="R392" s="24" t="n"/>
      <c r="S392" s="24" t="n"/>
      <c r="T392" s="24" t="n"/>
      <c r="U392" s="24" t="n"/>
      <c r="V392" s="24" t="n"/>
      <c r="W392" s="24" t="n"/>
      <c r="X392" s="24" t="n"/>
    </row>
    <row customHeight="1" ht="16.5" r="393" s="29">
      <c r="A393" s="24" t="n"/>
      <c r="B393" s="24" t="n"/>
      <c r="C393" s="24" t="n"/>
      <c r="D393" s="24" t="n"/>
      <c r="E393" s="24" t="n"/>
      <c r="F393" s="24" t="n"/>
      <c r="G393" s="24" t="n"/>
      <c r="H393" s="24" t="n"/>
      <c r="I393" s="24" t="n"/>
      <c r="J393" s="24" t="n"/>
      <c r="K393" s="24" t="n"/>
      <c r="L393" s="24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</row>
    <row customHeight="1" ht="16.5" r="394" s="29">
      <c r="A394" s="24" t="n"/>
      <c r="B394" s="24" t="n"/>
      <c r="C394" s="24" t="n"/>
      <c r="D394" s="24" t="n"/>
      <c r="E394" s="24" t="n"/>
      <c r="F394" s="24" t="n"/>
      <c r="G394" s="24" t="n"/>
      <c r="H394" s="24" t="n"/>
      <c r="I394" s="24" t="n"/>
      <c r="J394" s="24" t="n"/>
      <c r="K394" s="24" t="n"/>
      <c r="L394" s="24" t="n"/>
      <c r="M394" s="24" t="n"/>
      <c r="N394" s="24" t="n"/>
      <c r="O394" s="24" t="n"/>
      <c r="P394" s="24" t="n"/>
      <c r="Q394" s="24" t="n"/>
      <c r="R394" s="24" t="n"/>
      <c r="S394" s="24" t="n"/>
      <c r="T394" s="24" t="n"/>
      <c r="U394" s="24" t="n"/>
      <c r="V394" s="24" t="n"/>
      <c r="W394" s="24" t="n"/>
      <c r="X394" s="24" t="n"/>
    </row>
    <row customHeight="1" ht="16.5" r="395" s="29">
      <c r="A395" s="24" t="n"/>
      <c r="B395" s="24" t="n"/>
      <c r="C395" s="24" t="n"/>
      <c r="D395" s="24" t="n"/>
      <c r="E395" s="24" t="n"/>
      <c r="F395" s="24" t="n"/>
      <c r="G395" s="2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</row>
    <row customHeight="1" ht="16.5" r="396" s="29">
      <c r="A396" s="24" t="n"/>
      <c r="B396" s="24" t="n"/>
      <c r="C396" s="24" t="n"/>
      <c r="D396" s="24" t="n"/>
      <c r="E396" s="24" t="n"/>
      <c r="F396" s="24" t="n"/>
      <c r="G396" s="24" t="n"/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</row>
    <row customHeight="1" ht="16.5" r="397" s="29">
      <c r="A397" s="24" t="n"/>
      <c r="B397" s="24" t="n"/>
      <c r="C397" s="24" t="n"/>
      <c r="D397" s="24" t="n"/>
      <c r="E397" s="24" t="n"/>
      <c r="F397" s="24" t="n"/>
      <c r="G397" s="2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</row>
    <row customHeight="1" ht="16.5" r="398" s="29">
      <c r="A398" s="24" t="n"/>
      <c r="B398" s="24" t="n"/>
      <c r="C398" s="24" t="n"/>
      <c r="D398" s="24" t="n"/>
      <c r="E398" s="24" t="n"/>
      <c r="F398" s="24" t="n"/>
      <c r="G398" s="24" t="n"/>
      <c r="H398" s="24" t="n"/>
      <c r="I398" s="24" t="n"/>
      <c r="J398" s="24" t="n"/>
      <c r="K398" s="24" t="n"/>
      <c r="L398" s="24" t="n"/>
      <c r="M398" s="24" t="n"/>
      <c r="N398" s="24" t="n"/>
      <c r="O398" s="24" t="n"/>
      <c r="P398" s="24" t="n"/>
      <c r="Q398" s="24" t="n"/>
      <c r="R398" s="24" t="n"/>
      <c r="S398" s="24" t="n"/>
      <c r="T398" s="24" t="n"/>
      <c r="U398" s="24" t="n"/>
      <c r="V398" s="24" t="n"/>
      <c r="W398" s="24" t="n"/>
      <c r="X398" s="24" t="n"/>
    </row>
    <row customHeight="1" ht="16.5" r="399" s="29">
      <c r="A399" s="24" t="n"/>
      <c r="B399" s="24" t="n"/>
      <c r="C399" s="24" t="n"/>
      <c r="D399" s="24" t="n"/>
      <c r="E399" s="24" t="n"/>
      <c r="F399" s="24" t="n"/>
      <c r="G399" s="24" t="n"/>
      <c r="H399" s="24" t="n"/>
      <c r="I399" s="24" t="n"/>
      <c r="J399" s="24" t="n"/>
      <c r="K399" s="24" t="n"/>
      <c r="L399" s="24" t="n"/>
      <c r="M399" s="24" t="n"/>
      <c r="N399" s="24" t="n"/>
      <c r="O399" s="24" t="n"/>
      <c r="P399" s="24" t="n"/>
      <c r="Q399" s="24" t="n"/>
      <c r="R399" s="24" t="n"/>
      <c r="S399" s="24" t="n"/>
      <c r="T399" s="24" t="n"/>
      <c r="U399" s="24" t="n"/>
      <c r="V399" s="24" t="n"/>
      <c r="W399" s="24" t="n"/>
      <c r="X399" s="24" t="n"/>
    </row>
    <row customHeight="1" ht="16.5" r="400" s="29">
      <c r="A400" s="24" t="n"/>
      <c r="B400" s="24" t="n"/>
      <c r="C400" s="24" t="n"/>
      <c r="D400" s="24" t="n"/>
      <c r="E400" s="24" t="n"/>
      <c r="F400" s="24" t="n"/>
      <c r="G400" s="24" t="n"/>
      <c r="H400" s="24" t="n"/>
      <c r="I400" s="24" t="n"/>
      <c r="J400" s="24" t="n"/>
      <c r="K400" s="24" t="n"/>
      <c r="L400" s="24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</row>
    <row customHeight="1" ht="16.5" r="401" s="29">
      <c r="A401" s="24" t="n"/>
      <c r="B401" s="24" t="n"/>
      <c r="C401" s="24" t="n"/>
      <c r="D401" s="24" t="n"/>
      <c r="E401" s="24" t="n"/>
      <c r="F401" s="24" t="n"/>
      <c r="G401" s="24" t="n"/>
      <c r="H401" s="24" t="n"/>
      <c r="I401" s="24" t="n"/>
      <c r="J401" s="24" t="n"/>
      <c r="K401" s="24" t="n"/>
      <c r="L401" s="24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</row>
    <row customHeight="1" ht="16.5" r="402" s="29">
      <c r="A402" s="24" t="n"/>
      <c r="B402" s="24" t="n"/>
      <c r="C402" s="24" t="n"/>
      <c r="D402" s="24" t="n"/>
      <c r="E402" s="24" t="n"/>
      <c r="F402" s="24" t="n"/>
      <c r="G402" s="24" t="n"/>
      <c r="H402" s="24" t="n"/>
      <c r="I402" s="24" t="n"/>
      <c r="J402" s="24" t="n"/>
      <c r="K402" s="24" t="n"/>
      <c r="L402" s="24" t="n"/>
      <c r="M402" s="24" t="n"/>
      <c r="N402" s="24" t="n"/>
      <c r="O402" s="24" t="n"/>
      <c r="P402" s="24" t="n"/>
      <c r="Q402" s="24" t="n"/>
      <c r="R402" s="24" t="n"/>
      <c r="S402" s="24" t="n"/>
      <c r="T402" s="24" t="n"/>
      <c r="U402" s="24" t="n"/>
      <c r="V402" s="24" t="n"/>
      <c r="W402" s="24" t="n"/>
      <c r="X402" s="24" t="n"/>
    </row>
    <row customHeight="1" ht="16.5" r="403" s="29">
      <c r="A403" s="24" t="n"/>
      <c r="B403" s="24" t="n"/>
      <c r="C403" s="24" t="n"/>
      <c r="D403" s="24" t="n"/>
      <c r="E403" s="24" t="n"/>
      <c r="F403" s="24" t="n"/>
      <c r="G403" s="24" t="n"/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</row>
    <row customHeight="1" ht="16.5" r="404" s="29">
      <c r="A404" s="24" t="n"/>
      <c r="B404" s="24" t="n"/>
      <c r="C404" s="24" t="n"/>
      <c r="D404" s="24" t="n"/>
      <c r="E404" s="24" t="n"/>
      <c r="F404" s="24" t="n"/>
      <c r="G404" s="2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</row>
    <row customHeight="1" ht="16.5" r="405" s="29">
      <c r="A405" s="24" t="n"/>
      <c r="B405" s="24" t="n"/>
      <c r="C405" s="24" t="n"/>
      <c r="D405" s="24" t="n"/>
      <c r="E405" s="24" t="n"/>
      <c r="F405" s="24" t="n"/>
      <c r="G405" s="24" t="n"/>
      <c r="H405" s="24" t="n"/>
      <c r="I405" s="24" t="n"/>
      <c r="J405" s="24" t="n"/>
      <c r="K405" s="24" t="n"/>
      <c r="L405" s="24" t="n"/>
      <c r="M405" s="24" t="n"/>
      <c r="N405" s="24" t="n"/>
      <c r="O405" s="24" t="n"/>
      <c r="P405" s="24" t="n"/>
      <c r="Q405" s="24" t="n"/>
      <c r="R405" s="24" t="n"/>
      <c r="S405" s="24" t="n"/>
      <c r="T405" s="24" t="n"/>
      <c r="U405" s="24" t="n"/>
      <c r="V405" s="24" t="n"/>
      <c r="W405" s="24" t="n"/>
      <c r="X405" s="24" t="n"/>
    </row>
    <row customHeight="1" ht="16.5" r="406" s="29">
      <c r="A406" s="24" t="n"/>
      <c r="B406" s="24" t="n"/>
      <c r="C406" s="24" t="n"/>
      <c r="D406" s="24" t="n"/>
      <c r="E406" s="24" t="n"/>
      <c r="F406" s="24" t="n"/>
      <c r="G406" s="24" t="n"/>
      <c r="H406" s="24" t="n"/>
      <c r="I406" s="24" t="n"/>
      <c r="J406" s="24" t="n"/>
      <c r="K406" s="24" t="n"/>
      <c r="L406" s="24" t="n"/>
      <c r="M406" s="24" t="n"/>
      <c r="N406" s="24" t="n"/>
      <c r="O406" s="24" t="n"/>
      <c r="P406" s="24" t="n"/>
      <c r="Q406" s="24" t="n"/>
      <c r="R406" s="24" t="n"/>
      <c r="S406" s="24" t="n"/>
      <c r="T406" s="24" t="n"/>
      <c r="U406" s="24" t="n"/>
      <c r="V406" s="24" t="n"/>
      <c r="W406" s="24" t="n"/>
      <c r="X406" s="24" t="n"/>
    </row>
    <row customHeight="1" ht="16.5" r="407" s="29">
      <c r="A407" s="24" t="n"/>
      <c r="B407" s="24" t="n"/>
      <c r="C407" s="24" t="n"/>
      <c r="D407" s="24" t="n"/>
      <c r="E407" s="24" t="n"/>
      <c r="F407" s="24" t="n"/>
      <c r="G407" s="24" t="n"/>
      <c r="H407" s="24" t="n"/>
      <c r="I407" s="24" t="n"/>
      <c r="J407" s="24" t="n"/>
      <c r="K407" s="24" t="n"/>
      <c r="L407" s="24" t="n"/>
      <c r="M407" s="24" t="n"/>
      <c r="N407" s="24" t="n"/>
      <c r="O407" s="24" t="n"/>
      <c r="P407" s="24" t="n"/>
      <c r="Q407" s="24" t="n"/>
      <c r="R407" s="24" t="n"/>
      <c r="S407" s="24" t="n"/>
      <c r="T407" s="24" t="n"/>
      <c r="U407" s="24" t="n"/>
      <c r="V407" s="24" t="n"/>
      <c r="W407" s="24" t="n"/>
      <c r="X407" s="24" t="n"/>
    </row>
    <row customHeight="1" ht="16.5" r="408" s="29">
      <c r="A408" s="24" t="n"/>
      <c r="B408" s="24" t="n"/>
      <c r="C408" s="24" t="n"/>
      <c r="D408" s="24" t="n"/>
      <c r="E408" s="24" t="n"/>
      <c r="F408" s="24" t="n"/>
      <c r="G408" s="24" t="n"/>
      <c r="H408" s="24" t="n"/>
      <c r="I408" s="24" t="n"/>
      <c r="J408" s="24" t="n"/>
      <c r="K408" s="24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</row>
    <row customHeight="1" ht="16.5" r="409" s="29">
      <c r="A409" s="24" t="n"/>
      <c r="B409" s="24" t="n"/>
      <c r="C409" s="24" t="n"/>
      <c r="D409" s="24" t="n"/>
      <c r="E409" s="24" t="n"/>
      <c r="F409" s="24" t="n"/>
      <c r="G409" s="24" t="n"/>
      <c r="H409" s="24" t="n"/>
      <c r="I409" s="24" t="n"/>
      <c r="J409" s="24" t="n"/>
      <c r="K409" s="24" t="n"/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</row>
    <row customHeight="1" ht="16.5" r="410" s="29">
      <c r="A410" s="24" t="n"/>
      <c r="B410" s="24" t="n"/>
      <c r="C410" s="24" t="n"/>
      <c r="D410" s="24" t="n"/>
      <c r="E410" s="24" t="n"/>
      <c r="F410" s="24" t="n"/>
      <c r="G410" s="24" t="n"/>
      <c r="H410" s="24" t="n"/>
      <c r="I410" s="24" t="n"/>
      <c r="J410" s="24" t="n"/>
      <c r="K410" s="24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</row>
    <row customHeight="1" ht="16.5" r="411" s="29">
      <c r="A411" s="24" t="n"/>
      <c r="B411" s="24" t="n"/>
      <c r="C411" s="24" t="n"/>
      <c r="D411" s="24" t="n"/>
      <c r="E411" s="24" t="n"/>
      <c r="F411" s="24" t="n"/>
      <c r="G411" s="24" t="n"/>
      <c r="H411" s="24" t="n"/>
      <c r="I411" s="24" t="n"/>
      <c r="J411" s="24" t="n"/>
      <c r="K411" s="24" t="n"/>
      <c r="L411" s="24" t="n"/>
      <c r="M411" s="24" t="n"/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</row>
    <row customHeight="1" ht="16.5" r="412" s="29">
      <c r="A412" s="24" t="n"/>
      <c r="B412" s="24" t="n"/>
      <c r="C412" s="24" t="n"/>
      <c r="D412" s="24" t="n"/>
      <c r="E412" s="24" t="n"/>
      <c r="F412" s="24" t="n"/>
      <c r="G412" s="24" t="n"/>
      <c r="H412" s="24" t="n"/>
      <c r="I412" s="24" t="n"/>
      <c r="J412" s="24" t="n"/>
      <c r="K412" s="24" t="n"/>
      <c r="L412" s="24" t="n"/>
      <c r="M412" s="24" t="n"/>
      <c r="N412" s="24" t="n"/>
      <c r="O412" s="24" t="n"/>
      <c r="P412" s="24" t="n"/>
      <c r="Q412" s="24" t="n"/>
      <c r="R412" s="24" t="n"/>
      <c r="S412" s="24" t="n"/>
      <c r="T412" s="24" t="n"/>
      <c r="U412" s="24" t="n"/>
      <c r="V412" s="24" t="n"/>
      <c r="W412" s="24" t="n"/>
      <c r="X412" s="24" t="n"/>
    </row>
    <row customHeight="1" ht="16.5" r="413" s="29">
      <c r="A413" s="24" t="n"/>
      <c r="B413" s="24" t="n"/>
      <c r="C413" s="24" t="n"/>
      <c r="D413" s="24" t="n"/>
      <c r="E413" s="24" t="n"/>
      <c r="F413" s="24" t="n"/>
      <c r="G413" s="24" t="n"/>
      <c r="H413" s="24" t="n"/>
      <c r="I413" s="24" t="n"/>
      <c r="J413" s="24" t="n"/>
      <c r="K413" s="24" t="n"/>
      <c r="L413" s="24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</row>
    <row customHeight="1" ht="16.5" r="414" s="29">
      <c r="A414" s="24" t="n"/>
      <c r="B414" s="24" t="n"/>
      <c r="C414" s="24" t="n"/>
      <c r="D414" s="24" t="n"/>
      <c r="E414" s="24" t="n"/>
      <c r="F414" s="24" t="n"/>
      <c r="G414" s="2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</row>
    <row customHeight="1" ht="16.5" r="415" s="29">
      <c r="A415" s="24" t="n"/>
      <c r="B415" s="24" t="n"/>
      <c r="C415" s="24" t="n"/>
      <c r="D415" s="24" t="n"/>
      <c r="E415" s="24" t="n"/>
      <c r="F415" s="24" t="n"/>
      <c r="G415" s="24" t="n"/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</row>
    <row customHeight="1" ht="16.5" r="416" s="29">
      <c r="A416" s="24" t="n"/>
      <c r="B416" s="24" t="n"/>
      <c r="C416" s="24" t="n"/>
      <c r="D416" s="24" t="n"/>
      <c r="E416" s="24" t="n"/>
      <c r="F416" s="24" t="n"/>
      <c r="G416" s="2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</row>
    <row customHeight="1" ht="16.5" r="417" s="29">
      <c r="A417" s="24" t="n"/>
      <c r="B417" s="24" t="n"/>
      <c r="C417" s="24" t="n"/>
      <c r="D417" s="24" t="n"/>
      <c r="E417" s="24" t="n"/>
      <c r="F417" s="24" t="n"/>
      <c r="G417" s="24" t="n"/>
      <c r="H417" s="24" t="n"/>
      <c r="I417" s="24" t="n"/>
      <c r="J417" s="24" t="n"/>
      <c r="K417" s="24" t="n"/>
      <c r="L417" s="24" t="n"/>
      <c r="M417" s="24" t="n"/>
      <c r="N417" s="24" t="n"/>
      <c r="O417" s="24" t="n"/>
      <c r="P417" s="24" t="n"/>
      <c r="Q417" s="24" t="n"/>
      <c r="R417" s="24" t="n"/>
      <c r="S417" s="24" t="n"/>
      <c r="T417" s="24" t="n"/>
      <c r="U417" s="24" t="n"/>
      <c r="V417" s="24" t="n"/>
      <c r="W417" s="24" t="n"/>
      <c r="X417" s="24" t="n"/>
    </row>
    <row customHeight="1" ht="16.5" r="418" s="29">
      <c r="A418" s="24" t="n"/>
      <c r="B418" s="24" t="n"/>
      <c r="C418" s="24" t="n"/>
      <c r="D418" s="24" t="n"/>
      <c r="E418" s="24" t="n"/>
      <c r="F418" s="24" t="n"/>
      <c r="G418" s="24" t="n"/>
      <c r="H418" s="24" t="n"/>
      <c r="I418" s="24" t="n"/>
      <c r="J418" s="24" t="n"/>
      <c r="K418" s="24" t="n"/>
      <c r="L418" s="24" t="n"/>
      <c r="M418" s="24" t="n"/>
      <c r="N418" s="24" t="n"/>
      <c r="O418" s="24" t="n"/>
      <c r="P418" s="24" t="n"/>
      <c r="Q418" s="24" t="n"/>
      <c r="R418" s="24" t="n"/>
      <c r="S418" s="24" t="n"/>
      <c r="T418" s="24" t="n"/>
      <c r="U418" s="24" t="n"/>
      <c r="V418" s="24" t="n"/>
      <c r="W418" s="24" t="n"/>
      <c r="X418" s="24" t="n"/>
    </row>
    <row customHeight="1" ht="16.5" r="419" s="29">
      <c r="A419" s="24" t="n"/>
      <c r="B419" s="24" t="n"/>
      <c r="C419" s="24" t="n"/>
      <c r="D419" s="24" t="n"/>
      <c r="E419" s="24" t="n"/>
      <c r="F419" s="24" t="n"/>
      <c r="G419" s="24" t="n"/>
      <c r="H419" s="24" t="n"/>
      <c r="I419" s="24" t="n"/>
      <c r="J419" s="24" t="n"/>
      <c r="K419" s="24" t="n"/>
      <c r="L419" s="24" t="n"/>
      <c r="M419" s="24" t="n"/>
      <c r="N419" s="24" t="n"/>
      <c r="O419" s="24" t="n"/>
      <c r="P419" s="24" t="n"/>
      <c r="Q419" s="24" t="n"/>
      <c r="R419" s="24" t="n"/>
      <c r="S419" s="24" t="n"/>
      <c r="T419" s="24" t="n"/>
      <c r="U419" s="24" t="n"/>
      <c r="V419" s="24" t="n"/>
      <c r="W419" s="24" t="n"/>
      <c r="X419" s="24" t="n"/>
    </row>
    <row customHeight="1" ht="16.5" r="420" s="29">
      <c r="A420" s="24" t="n"/>
      <c r="B420" s="24" t="n"/>
      <c r="C420" s="24" t="n"/>
      <c r="D420" s="24" t="n"/>
      <c r="E420" s="24" t="n"/>
      <c r="F420" s="24" t="n"/>
      <c r="G420" s="24" t="n"/>
      <c r="H420" s="24" t="n"/>
      <c r="I420" s="24" t="n"/>
      <c r="J420" s="24" t="n"/>
      <c r="K420" s="24" t="n"/>
      <c r="L420" s="24" t="n"/>
      <c r="M420" s="24" t="n"/>
      <c r="N420" s="24" t="n"/>
      <c r="O420" s="24" t="n"/>
      <c r="P420" s="24" t="n"/>
      <c r="Q420" s="24" t="n"/>
      <c r="R420" s="24" t="n"/>
      <c r="S420" s="24" t="n"/>
      <c r="T420" s="24" t="n"/>
      <c r="U420" s="24" t="n"/>
      <c r="V420" s="24" t="n"/>
      <c r="W420" s="24" t="n"/>
      <c r="X420" s="24" t="n"/>
    </row>
    <row customHeight="1" ht="16.5" r="421" s="29">
      <c r="A421" s="24" t="n"/>
      <c r="B421" s="24" t="n"/>
      <c r="C421" s="24" t="n"/>
      <c r="D421" s="24" t="n"/>
      <c r="E421" s="24" t="n"/>
      <c r="F421" s="24" t="n"/>
      <c r="G421" s="24" t="n"/>
      <c r="H421" s="24" t="n"/>
      <c r="I421" s="24" t="n"/>
      <c r="J421" s="24" t="n"/>
      <c r="K421" s="24" t="n"/>
      <c r="L421" s="24" t="n"/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</row>
    <row customHeight="1" ht="16.5" r="422" s="29">
      <c r="A422" s="24" t="n"/>
      <c r="B422" s="24" t="n"/>
      <c r="C422" s="24" t="n"/>
      <c r="D422" s="24" t="n"/>
      <c r="E422" s="24" t="n"/>
      <c r="F422" s="24" t="n"/>
      <c r="G422" s="24" t="n"/>
      <c r="H422" s="24" t="n"/>
      <c r="I422" s="24" t="n"/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</row>
    <row customHeight="1" ht="16.5" r="423" s="29">
      <c r="A423" s="24" t="n"/>
      <c r="B423" s="24" t="n"/>
      <c r="C423" s="24" t="n"/>
      <c r="D423" s="24" t="n"/>
      <c r="E423" s="24" t="n"/>
      <c r="F423" s="24" t="n"/>
      <c r="G423" s="24" t="n"/>
      <c r="H423" s="24" t="n"/>
      <c r="I423" s="24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</row>
    <row customHeight="1" ht="16.5" r="424" s="29">
      <c r="A424" s="24" t="n"/>
      <c r="B424" s="24" t="n"/>
      <c r="C424" s="24" t="n"/>
      <c r="D424" s="24" t="n"/>
      <c r="E424" s="24" t="n"/>
      <c r="F424" s="24" t="n"/>
      <c r="G424" s="24" t="n"/>
      <c r="H424" s="24" t="n"/>
      <c r="I424" s="24" t="n"/>
      <c r="J424" s="24" t="n"/>
      <c r="K424" s="24" t="n"/>
      <c r="L424" s="24" t="n"/>
      <c r="M424" s="24" t="n"/>
      <c r="N424" s="24" t="n"/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/>
    </row>
    <row customHeight="1" ht="16.5" r="425" s="29">
      <c r="A425" s="24" t="n"/>
      <c r="B425" s="24" t="n"/>
      <c r="C425" s="24" t="n"/>
      <c r="D425" s="24" t="n"/>
      <c r="E425" s="24" t="n"/>
      <c r="F425" s="24" t="n"/>
      <c r="G425" s="24" t="n"/>
      <c r="H425" s="24" t="n"/>
      <c r="I425" s="24" t="n"/>
      <c r="J425" s="24" t="n"/>
      <c r="K425" s="24" t="n"/>
      <c r="L425" s="24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4" t="n"/>
      <c r="V425" s="24" t="n"/>
      <c r="W425" s="24" t="n"/>
      <c r="X425" s="24" t="n"/>
    </row>
    <row customHeight="1" ht="16.5" r="426" s="29">
      <c r="A426" s="24" t="n"/>
      <c r="B426" s="24" t="n"/>
      <c r="C426" s="24" t="n"/>
      <c r="D426" s="24" t="n"/>
      <c r="E426" s="24" t="n"/>
      <c r="F426" s="24" t="n"/>
      <c r="G426" s="24" t="n"/>
      <c r="H426" s="24" t="n"/>
      <c r="I426" s="24" t="n"/>
      <c r="J426" s="24" t="n"/>
      <c r="K426" s="24" t="n"/>
      <c r="L426" s="24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4" t="n"/>
      <c r="X426" s="24" t="n"/>
    </row>
    <row customHeight="1" ht="16.5" r="427" s="29">
      <c r="A427" s="24" t="n"/>
      <c r="B427" s="24" t="n"/>
      <c r="C427" s="24" t="n"/>
      <c r="D427" s="24" t="n"/>
      <c r="E427" s="24" t="n"/>
      <c r="F427" s="24" t="n"/>
      <c r="G427" s="24" t="n"/>
      <c r="H427" s="24" t="n"/>
      <c r="I427" s="24" t="n"/>
      <c r="J427" s="24" t="n"/>
      <c r="K427" s="24" t="n"/>
      <c r="L427" s="24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</row>
    <row customHeight="1" ht="16.5" r="428" s="29">
      <c r="A428" s="24" t="n"/>
      <c r="B428" s="24" t="n"/>
      <c r="C428" s="24" t="n"/>
      <c r="D428" s="24" t="n"/>
      <c r="E428" s="24" t="n"/>
      <c r="F428" s="24" t="n"/>
      <c r="G428" s="24" t="n"/>
      <c r="H428" s="24" t="n"/>
      <c r="I428" s="24" t="n"/>
      <c r="J428" s="24" t="n"/>
      <c r="K428" s="24" t="n"/>
      <c r="L428" s="24" t="n"/>
      <c r="M428" s="24" t="n"/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</row>
    <row customHeight="1" ht="16.5" r="429" s="29">
      <c r="A429" s="24" t="n"/>
      <c r="B429" s="24" t="n"/>
      <c r="C429" s="24" t="n"/>
      <c r="D429" s="24" t="n"/>
      <c r="E429" s="24" t="n"/>
      <c r="F429" s="24" t="n"/>
      <c r="G429" s="24" t="n"/>
      <c r="H429" s="24" t="n"/>
      <c r="I429" s="24" t="n"/>
      <c r="J429" s="24" t="n"/>
      <c r="K429" s="24" t="n"/>
      <c r="L429" s="24" t="n"/>
      <c r="M429" s="24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</row>
    <row customHeight="1" ht="16.5" r="430" s="29">
      <c r="A430" s="24" t="n"/>
      <c r="B430" s="24" t="n"/>
      <c r="C430" s="24" t="n"/>
      <c r="D430" s="24" t="n"/>
      <c r="E430" s="24" t="n"/>
      <c r="F430" s="24" t="n"/>
      <c r="G430" s="24" t="n"/>
      <c r="H430" s="24" t="n"/>
      <c r="I430" s="24" t="n"/>
      <c r="J430" s="24" t="n"/>
      <c r="K430" s="24" t="n"/>
      <c r="L430" s="24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</row>
    <row customHeight="1" ht="16.5" r="431" s="29">
      <c r="A431" s="24" t="n"/>
      <c r="B431" s="24" t="n"/>
      <c r="C431" s="24" t="n"/>
      <c r="D431" s="24" t="n"/>
      <c r="E431" s="24" t="n"/>
      <c r="F431" s="24" t="n"/>
      <c r="G431" s="24" t="n"/>
      <c r="H431" s="24" t="n"/>
      <c r="I431" s="24" t="n"/>
      <c r="J431" s="24" t="n"/>
      <c r="K431" s="24" t="n"/>
      <c r="L431" s="24" t="n"/>
      <c r="M431" s="24" t="n"/>
      <c r="N431" s="24" t="n"/>
      <c r="O431" s="24" t="n"/>
      <c r="P431" s="24" t="n"/>
      <c r="Q431" s="24" t="n"/>
      <c r="R431" s="24" t="n"/>
      <c r="S431" s="24" t="n"/>
      <c r="T431" s="24" t="n"/>
      <c r="U431" s="24" t="n"/>
      <c r="V431" s="24" t="n"/>
      <c r="W431" s="24" t="n"/>
      <c r="X431" s="24" t="n"/>
    </row>
    <row customHeight="1" ht="16.5" r="432" s="29">
      <c r="A432" s="24" t="n"/>
      <c r="B432" s="24" t="n"/>
      <c r="C432" s="24" t="n"/>
      <c r="D432" s="24" t="n"/>
      <c r="E432" s="24" t="n"/>
      <c r="F432" s="24" t="n"/>
      <c r="G432" s="24" t="n"/>
      <c r="H432" s="24" t="n"/>
      <c r="I432" s="24" t="n"/>
      <c r="J432" s="24" t="n"/>
      <c r="K432" s="24" t="n"/>
      <c r="L432" s="24" t="n"/>
      <c r="M432" s="24" t="n"/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</row>
    <row customHeight="1" ht="16.5" r="433" s="29">
      <c r="A433" s="24" t="n"/>
      <c r="B433" s="24" t="n"/>
      <c r="C433" s="24" t="n"/>
      <c r="D433" s="24" t="n"/>
      <c r="E433" s="24" t="n"/>
      <c r="F433" s="24" t="n"/>
      <c r="G433" s="2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</row>
    <row customHeight="1" ht="16.5" r="434" s="29">
      <c r="A434" s="24" t="n"/>
      <c r="B434" s="24" t="n"/>
      <c r="C434" s="24" t="n"/>
      <c r="D434" s="24" t="n"/>
      <c r="E434" s="24" t="n"/>
      <c r="F434" s="24" t="n"/>
      <c r="G434" s="24" t="n"/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</row>
    <row customHeight="1" ht="16.5" r="435" s="29">
      <c r="A435" s="24" t="n"/>
      <c r="B435" s="24" t="n"/>
      <c r="C435" s="24" t="n"/>
      <c r="D435" s="24" t="n"/>
      <c r="E435" s="24" t="n"/>
      <c r="F435" s="24" t="n"/>
      <c r="G435" s="2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</row>
    <row customHeight="1" ht="16.5" r="436" s="29">
      <c r="A436" s="24" t="n"/>
      <c r="B436" s="24" t="n"/>
      <c r="C436" s="24" t="n"/>
      <c r="D436" s="24" t="n"/>
      <c r="E436" s="24" t="n"/>
      <c r="F436" s="24" t="n"/>
      <c r="G436" s="24" t="n"/>
      <c r="H436" s="24" t="n"/>
      <c r="I436" s="24" t="n"/>
      <c r="J436" s="24" t="n"/>
      <c r="K436" s="24" t="n"/>
      <c r="L436" s="24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</row>
    <row customHeight="1" ht="16.5" r="437" s="29">
      <c r="A437" s="24" t="n"/>
      <c r="B437" s="24" t="n"/>
      <c r="C437" s="24" t="n"/>
      <c r="D437" s="24" t="n"/>
      <c r="E437" s="24" t="n"/>
      <c r="F437" s="24" t="n"/>
      <c r="G437" s="24" t="n"/>
      <c r="H437" s="24" t="n"/>
      <c r="I437" s="24" t="n"/>
      <c r="J437" s="24" t="n"/>
      <c r="K437" s="24" t="n"/>
      <c r="L437" s="24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</row>
    <row customHeight="1" ht="16.5" r="438" s="29">
      <c r="A438" s="24" t="n"/>
      <c r="B438" s="24" t="n"/>
      <c r="C438" s="24" t="n"/>
      <c r="D438" s="24" t="n"/>
      <c r="E438" s="24" t="n"/>
      <c r="F438" s="24" t="n"/>
      <c r="G438" s="24" t="n"/>
      <c r="H438" s="24" t="n"/>
      <c r="I438" s="24" t="n"/>
      <c r="J438" s="24" t="n"/>
      <c r="K438" s="24" t="n"/>
      <c r="L438" s="24" t="n"/>
      <c r="M438" s="24" t="n"/>
      <c r="N438" s="24" t="n"/>
      <c r="O438" s="24" t="n"/>
      <c r="P438" s="24" t="n"/>
      <c r="Q438" s="24" t="n"/>
      <c r="R438" s="24" t="n"/>
      <c r="S438" s="24" t="n"/>
      <c r="T438" s="24" t="n"/>
      <c r="U438" s="24" t="n"/>
      <c r="V438" s="24" t="n"/>
      <c r="W438" s="24" t="n"/>
      <c r="X438" s="24" t="n"/>
    </row>
    <row customHeight="1" ht="16.5" r="439" s="29">
      <c r="A439" s="24" t="n"/>
      <c r="B439" s="24" t="n"/>
      <c r="C439" s="24" t="n"/>
      <c r="D439" s="24" t="n"/>
      <c r="E439" s="24" t="n"/>
      <c r="F439" s="24" t="n"/>
      <c r="G439" s="24" t="n"/>
      <c r="H439" s="24" t="n"/>
      <c r="I439" s="24" t="n"/>
      <c r="J439" s="24" t="n"/>
      <c r="K439" s="24" t="n"/>
      <c r="L439" s="24" t="n"/>
      <c r="M439" s="24" t="n"/>
      <c r="N439" s="24" t="n"/>
      <c r="O439" s="24" t="n"/>
      <c r="P439" s="24" t="n"/>
      <c r="Q439" s="24" t="n"/>
      <c r="R439" s="24" t="n"/>
      <c r="S439" s="24" t="n"/>
      <c r="T439" s="24" t="n"/>
      <c r="U439" s="24" t="n"/>
      <c r="V439" s="24" t="n"/>
      <c r="W439" s="24" t="n"/>
      <c r="X439" s="24" t="n"/>
    </row>
    <row customHeight="1" ht="16.5" r="440" s="29">
      <c r="A440" s="24" t="n"/>
      <c r="B440" s="24" t="n"/>
      <c r="C440" s="24" t="n"/>
      <c r="D440" s="24" t="n"/>
      <c r="E440" s="24" t="n"/>
      <c r="F440" s="24" t="n"/>
      <c r="G440" s="24" t="n"/>
      <c r="H440" s="24" t="n"/>
      <c r="I440" s="24" t="n"/>
      <c r="J440" s="24" t="n"/>
      <c r="K440" s="24" t="n"/>
      <c r="L440" s="24" t="n"/>
      <c r="M440" s="24" t="n"/>
      <c r="N440" s="24" t="n"/>
      <c r="O440" s="24" t="n"/>
      <c r="P440" s="24" t="n"/>
      <c r="Q440" s="24" t="n"/>
      <c r="R440" s="24" t="n"/>
      <c r="S440" s="24" t="n"/>
      <c r="T440" s="24" t="n"/>
      <c r="U440" s="24" t="n"/>
      <c r="V440" s="24" t="n"/>
      <c r="W440" s="24" t="n"/>
      <c r="X440" s="24" t="n"/>
    </row>
    <row customHeight="1" ht="16.5" r="441" s="29">
      <c r="A441" s="24" t="n"/>
      <c r="B441" s="24" t="n"/>
      <c r="C441" s="24" t="n"/>
      <c r="D441" s="24" t="n"/>
      <c r="E441" s="24" t="n"/>
      <c r="F441" s="24" t="n"/>
      <c r="G441" s="24" t="n"/>
      <c r="H441" s="24" t="n"/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</row>
    <row customHeight="1" ht="16.5" r="442" s="29">
      <c r="A442" s="24" t="n"/>
      <c r="B442" s="24" t="n"/>
      <c r="C442" s="24" t="n"/>
      <c r="D442" s="24" t="n"/>
      <c r="E442" s="24" t="n"/>
      <c r="F442" s="24" t="n"/>
      <c r="G442" s="24" t="n"/>
      <c r="H442" s="24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</row>
    <row customHeight="1" ht="16.5" r="443" s="29">
      <c r="A443" s="24" t="n"/>
      <c r="B443" s="24" t="n"/>
      <c r="C443" s="24" t="n"/>
      <c r="D443" s="24" t="n"/>
      <c r="E443" s="24" t="n"/>
      <c r="F443" s="24" t="n"/>
      <c r="G443" s="24" t="n"/>
      <c r="H443" s="24" t="n"/>
      <c r="I443" s="24" t="n"/>
      <c r="J443" s="24" t="n"/>
      <c r="K443" s="24" t="n"/>
      <c r="L443" s="24" t="n"/>
      <c r="M443" s="24" t="n"/>
      <c r="N443" s="24" t="n"/>
      <c r="O443" s="24" t="n"/>
      <c r="P443" s="24" t="n"/>
      <c r="Q443" s="24" t="n"/>
      <c r="R443" s="24" t="n"/>
      <c r="S443" s="24" t="n"/>
      <c r="T443" s="24" t="n"/>
      <c r="U443" s="24" t="n"/>
      <c r="V443" s="24" t="n"/>
      <c r="W443" s="24" t="n"/>
      <c r="X443" s="24" t="n"/>
    </row>
    <row customHeight="1" ht="16.5" r="444" s="29">
      <c r="A444" s="24" t="n"/>
      <c r="B444" s="24" t="n"/>
      <c r="C444" s="24" t="n"/>
      <c r="D444" s="24" t="n"/>
      <c r="E444" s="24" t="n"/>
      <c r="F444" s="24" t="n"/>
      <c r="G444" s="24" t="n"/>
      <c r="H444" s="24" t="n"/>
      <c r="I444" s="24" t="n"/>
      <c r="J444" s="24" t="n"/>
      <c r="K444" s="24" t="n"/>
      <c r="L444" s="24" t="n"/>
      <c r="M444" s="24" t="n"/>
      <c r="N444" s="24" t="n"/>
      <c r="O444" s="24" t="n"/>
      <c r="P444" s="24" t="n"/>
      <c r="Q444" s="24" t="n"/>
      <c r="R444" s="24" t="n"/>
      <c r="S444" s="24" t="n"/>
      <c r="T444" s="24" t="n"/>
      <c r="U444" s="24" t="n"/>
      <c r="V444" s="24" t="n"/>
      <c r="W444" s="24" t="n"/>
      <c r="X444" s="24" t="n"/>
    </row>
    <row customHeight="1" ht="16.5" r="445" s="29">
      <c r="A445" s="24" t="n"/>
      <c r="B445" s="24" t="n"/>
      <c r="C445" s="24" t="n"/>
      <c r="D445" s="24" t="n"/>
      <c r="E445" s="24" t="n"/>
      <c r="F445" s="24" t="n"/>
      <c r="G445" s="24" t="n"/>
      <c r="H445" s="24" t="n"/>
      <c r="I445" s="24" t="n"/>
      <c r="J445" s="24" t="n"/>
      <c r="K445" s="24" t="n"/>
      <c r="L445" s="24" t="n"/>
      <c r="M445" s="24" t="n"/>
      <c r="N445" s="24" t="n"/>
      <c r="O445" s="24" t="n"/>
      <c r="P445" s="24" t="n"/>
      <c r="Q445" s="24" t="n"/>
      <c r="R445" s="24" t="n"/>
      <c r="S445" s="24" t="n"/>
      <c r="T445" s="24" t="n"/>
      <c r="U445" s="24" t="n"/>
      <c r="V445" s="24" t="n"/>
      <c r="W445" s="24" t="n"/>
      <c r="X445" s="24" t="n"/>
    </row>
    <row customHeight="1" ht="16.5" r="446" s="29">
      <c r="A446" s="24" t="n"/>
      <c r="B446" s="24" t="n"/>
      <c r="C446" s="24" t="n"/>
      <c r="D446" s="24" t="n"/>
      <c r="E446" s="24" t="n"/>
      <c r="F446" s="24" t="n"/>
      <c r="G446" s="24" t="n"/>
      <c r="H446" s="24" t="n"/>
      <c r="I446" s="24" t="n"/>
      <c r="J446" s="24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</row>
    <row customHeight="1" ht="16.5" r="447" s="29">
      <c r="A447" s="24" t="n"/>
      <c r="B447" s="24" t="n"/>
      <c r="C447" s="24" t="n"/>
      <c r="D447" s="24" t="n"/>
      <c r="E447" s="24" t="n"/>
      <c r="F447" s="24" t="n"/>
      <c r="G447" s="24" t="n"/>
      <c r="H447" s="24" t="n"/>
      <c r="I447" s="24" t="n"/>
      <c r="J447" s="24" t="n"/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</row>
    <row customHeight="1" ht="16.5" r="448" s="29">
      <c r="A448" s="24" t="n"/>
      <c r="B448" s="24" t="n"/>
      <c r="C448" s="24" t="n"/>
      <c r="D448" s="24" t="n"/>
      <c r="E448" s="24" t="n"/>
      <c r="F448" s="24" t="n"/>
      <c r="G448" s="24" t="n"/>
      <c r="H448" s="24" t="n"/>
      <c r="I448" s="24" t="n"/>
      <c r="J448" s="24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</row>
    <row customHeight="1" ht="16.5" r="449" s="29">
      <c r="A449" s="24" t="n"/>
      <c r="B449" s="24" t="n"/>
      <c r="C449" s="24" t="n"/>
      <c r="D449" s="24" t="n"/>
      <c r="E449" s="24" t="n"/>
      <c r="F449" s="24" t="n"/>
      <c r="G449" s="24" t="n"/>
      <c r="H449" s="24" t="n"/>
      <c r="I449" s="24" t="n"/>
      <c r="J449" s="24" t="n"/>
      <c r="K449" s="24" t="n"/>
      <c r="L449" s="24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/>
      <c r="X449" s="24" t="n"/>
    </row>
    <row customHeight="1" ht="16.5" r="450" s="29">
      <c r="A450" s="24" t="n"/>
      <c r="B450" s="24" t="n"/>
      <c r="C450" s="24" t="n"/>
      <c r="D450" s="24" t="n"/>
      <c r="E450" s="24" t="n"/>
      <c r="F450" s="24" t="n"/>
      <c r="G450" s="24" t="n"/>
      <c r="H450" s="24" t="n"/>
      <c r="I450" s="24" t="n"/>
      <c r="J450" s="24" t="n"/>
      <c r="K450" s="24" t="n"/>
      <c r="L450" s="24" t="n"/>
      <c r="M450" s="24" t="n"/>
      <c r="N450" s="24" t="n"/>
      <c r="O450" s="24" t="n"/>
      <c r="P450" s="24" t="n"/>
      <c r="Q450" s="24" t="n"/>
      <c r="R450" s="24" t="n"/>
      <c r="S450" s="24" t="n"/>
      <c r="T450" s="24" t="n"/>
      <c r="U450" s="24" t="n"/>
      <c r="V450" s="24" t="n"/>
      <c r="W450" s="24" t="n"/>
      <c r="X450" s="24" t="n"/>
    </row>
    <row customHeight="1" ht="16.5" r="451" s="29">
      <c r="A451" s="24" t="n"/>
      <c r="B451" s="24" t="n"/>
      <c r="C451" s="24" t="n"/>
      <c r="D451" s="24" t="n"/>
      <c r="E451" s="24" t="n"/>
      <c r="F451" s="24" t="n"/>
      <c r="G451" s="24" t="n"/>
      <c r="H451" s="24" t="n"/>
      <c r="I451" s="24" t="n"/>
      <c r="J451" s="24" t="n"/>
      <c r="K451" s="24" t="n"/>
      <c r="L451" s="24" t="n"/>
      <c r="M451" s="24" t="n"/>
      <c r="N451" s="24" t="n"/>
      <c r="O451" s="24" t="n"/>
      <c r="P451" s="24" t="n"/>
      <c r="Q451" s="24" t="n"/>
      <c r="R451" s="24" t="n"/>
      <c r="S451" s="24" t="n"/>
      <c r="T451" s="24" t="n"/>
      <c r="U451" s="24" t="n"/>
      <c r="V451" s="24" t="n"/>
      <c r="W451" s="24" t="n"/>
      <c r="X451" s="24" t="n"/>
    </row>
    <row customHeight="1" ht="16.5" r="452" s="29">
      <c r="A452" s="24" t="n"/>
      <c r="B452" s="24" t="n"/>
      <c r="C452" s="24" t="n"/>
      <c r="D452" s="24" t="n"/>
      <c r="E452" s="24" t="n"/>
      <c r="F452" s="24" t="n"/>
      <c r="G452" s="2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</row>
    <row customHeight="1" ht="16.5" r="453" s="29">
      <c r="A453" s="24" t="n"/>
      <c r="B453" s="24" t="n"/>
      <c r="C453" s="24" t="n"/>
      <c r="D453" s="24" t="n"/>
      <c r="E453" s="24" t="n"/>
      <c r="F453" s="24" t="n"/>
      <c r="G453" s="24" t="n"/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</row>
    <row customHeight="1" ht="16.5" r="454" s="29">
      <c r="A454" s="24" t="n"/>
      <c r="B454" s="24" t="n"/>
      <c r="C454" s="24" t="n"/>
      <c r="D454" s="24" t="n"/>
      <c r="E454" s="24" t="n"/>
      <c r="F454" s="24" t="n"/>
      <c r="G454" s="2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</row>
    <row customHeight="1" ht="16.5" r="455" s="29">
      <c r="A455" s="24" t="n"/>
      <c r="B455" s="24" t="n"/>
      <c r="C455" s="24" t="n"/>
      <c r="D455" s="24" t="n"/>
      <c r="E455" s="24" t="n"/>
      <c r="F455" s="24" t="n"/>
      <c r="G455" s="24" t="n"/>
      <c r="H455" s="24" t="n"/>
      <c r="I455" s="24" t="n"/>
      <c r="J455" s="24" t="n"/>
      <c r="K455" s="24" t="n"/>
      <c r="L455" s="24" t="n"/>
      <c r="M455" s="24" t="n"/>
      <c r="N455" s="24" t="n"/>
      <c r="O455" s="24" t="n"/>
      <c r="P455" s="24" t="n"/>
      <c r="Q455" s="24" t="n"/>
      <c r="R455" s="24" t="n"/>
      <c r="S455" s="24" t="n"/>
      <c r="T455" s="24" t="n"/>
      <c r="U455" s="24" t="n"/>
      <c r="V455" s="24" t="n"/>
      <c r="W455" s="24" t="n"/>
      <c r="X455" s="24" t="n"/>
    </row>
    <row customHeight="1" ht="16.5" r="456" s="29">
      <c r="A456" s="24" t="n"/>
      <c r="B456" s="24" t="n"/>
      <c r="C456" s="24" t="n"/>
      <c r="D456" s="24" t="n"/>
      <c r="E456" s="24" t="n"/>
      <c r="F456" s="24" t="n"/>
      <c r="G456" s="24" t="n"/>
      <c r="H456" s="24" t="n"/>
      <c r="I456" s="24" t="n"/>
      <c r="J456" s="24" t="n"/>
      <c r="K456" s="24" t="n"/>
      <c r="L456" s="24" t="n"/>
      <c r="M456" s="24" t="n"/>
      <c r="N456" s="24" t="n"/>
      <c r="O456" s="24" t="n"/>
      <c r="P456" s="24" t="n"/>
      <c r="Q456" s="24" t="n"/>
      <c r="R456" s="24" t="n"/>
      <c r="S456" s="24" t="n"/>
      <c r="T456" s="24" t="n"/>
      <c r="U456" s="24" t="n"/>
      <c r="V456" s="24" t="n"/>
      <c r="W456" s="24" t="n"/>
      <c r="X456" s="24" t="n"/>
    </row>
    <row customHeight="1" ht="16.5" r="457" s="29">
      <c r="A457" s="24" t="n"/>
      <c r="B457" s="24" t="n"/>
      <c r="C457" s="24" t="n"/>
      <c r="D457" s="24" t="n"/>
      <c r="E457" s="24" t="n"/>
      <c r="F457" s="24" t="n"/>
      <c r="G457" s="24" t="n"/>
      <c r="H457" s="24" t="n"/>
      <c r="I457" s="24" t="n"/>
      <c r="J457" s="24" t="n"/>
      <c r="K457" s="24" t="n"/>
      <c r="L457" s="24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</row>
    <row customHeight="1" ht="16.5" r="458" s="29">
      <c r="A458" s="24" t="n"/>
      <c r="B458" s="24" t="n"/>
      <c r="C458" s="24" t="n"/>
      <c r="D458" s="24" t="n"/>
      <c r="E458" s="24" t="n"/>
      <c r="F458" s="24" t="n"/>
      <c r="G458" s="24" t="n"/>
      <c r="H458" s="24" t="n"/>
      <c r="I458" s="24" t="n"/>
      <c r="J458" s="24" t="n"/>
      <c r="K458" s="24" t="n"/>
      <c r="L458" s="24" t="n"/>
      <c r="M458" s="24" t="n"/>
      <c r="N458" s="24" t="n"/>
      <c r="O458" s="24" t="n"/>
      <c r="P458" s="24" t="n"/>
      <c r="Q458" s="24" t="n"/>
      <c r="R458" s="24" t="n"/>
      <c r="S458" s="24" t="n"/>
      <c r="T458" s="24" t="n"/>
      <c r="U458" s="24" t="n"/>
      <c r="V458" s="24" t="n"/>
      <c r="W458" s="24" t="n"/>
      <c r="X458" s="24" t="n"/>
    </row>
    <row customHeight="1" ht="16.5" r="459" s="29">
      <c r="A459" s="24" t="n"/>
      <c r="B459" s="24" t="n"/>
      <c r="C459" s="24" t="n"/>
      <c r="D459" s="24" t="n"/>
      <c r="E459" s="24" t="n"/>
      <c r="F459" s="24" t="n"/>
      <c r="G459" s="24" t="n"/>
      <c r="H459" s="24" t="n"/>
      <c r="I459" s="24" t="n"/>
      <c r="J459" s="24" t="n"/>
      <c r="K459" s="24" t="n"/>
      <c r="L459" s="24" t="n"/>
      <c r="M459" s="24" t="n"/>
      <c r="N459" s="24" t="n"/>
      <c r="O459" s="24" t="n"/>
      <c r="P459" s="24" t="n"/>
      <c r="Q459" s="24" t="n"/>
      <c r="R459" s="24" t="n"/>
      <c r="S459" s="24" t="n"/>
      <c r="T459" s="24" t="n"/>
      <c r="U459" s="24" t="n"/>
      <c r="V459" s="24" t="n"/>
      <c r="W459" s="24" t="n"/>
      <c r="X459" s="24" t="n"/>
    </row>
    <row customHeight="1" ht="16.5" r="460" s="29">
      <c r="A460" s="24" t="n"/>
      <c r="B460" s="24" t="n"/>
      <c r="C460" s="24" t="n"/>
      <c r="D460" s="24" t="n"/>
      <c r="E460" s="24" t="n"/>
      <c r="F460" s="24" t="n"/>
      <c r="G460" s="24" t="n"/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</row>
    <row customHeight="1" ht="16.5" r="461" s="29">
      <c r="A461" s="24" t="n"/>
      <c r="B461" s="24" t="n"/>
      <c r="C461" s="24" t="n"/>
      <c r="D461" s="24" t="n"/>
      <c r="E461" s="24" t="n"/>
      <c r="F461" s="24" t="n"/>
      <c r="G461" s="2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</row>
    <row customHeight="1" ht="16.5" r="462" s="29">
      <c r="A462" s="24" t="n"/>
      <c r="B462" s="24" t="n"/>
      <c r="C462" s="24" t="n"/>
      <c r="D462" s="24" t="n"/>
      <c r="E462" s="24" t="n"/>
      <c r="F462" s="24" t="n"/>
      <c r="G462" s="24" t="n"/>
      <c r="H462" s="24" t="n"/>
      <c r="I462" s="24" t="n"/>
      <c r="J462" s="24" t="n"/>
      <c r="K462" s="24" t="n"/>
      <c r="L462" s="24" t="n"/>
      <c r="M462" s="24" t="n"/>
      <c r="N462" s="24" t="n"/>
      <c r="O462" s="24" t="n"/>
      <c r="P462" s="24" t="n"/>
      <c r="Q462" s="24" t="n"/>
      <c r="R462" s="24" t="n"/>
      <c r="S462" s="24" t="n"/>
      <c r="T462" s="24" t="n"/>
      <c r="U462" s="24" t="n"/>
      <c r="V462" s="24" t="n"/>
      <c r="W462" s="24" t="n"/>
      <c r="X462" s="24" t="n"/>
    </row>
    <row customHeight="1" ht="16.5" r="463" s="29">
      <c r="A463" s="24" t="n"/>
      <c r="B463" s="24" t="n"/>
      <c r="C463" s="24" t="n"/>
      <c r="D463" s="24" t="n"/>
      <c r="E463" s="24" t="n"/>
      <c r="F463" s="24" t="n"/>
      <c r="G463" s="24" t="n"/>
      <c r="H463" s="24" t="n"/>
      <c r="I463" s="24" t="n"/>
      <c r="J463" s="24" t="n"/>
      <c r="K463" s="24" t="n"/>
      <c r="L463" s="24" t="n"/>
      <c r="M463" s="24" t="n"/>
      <c r="N463" s="24" t="n"/>
      <c r="O463" s="24" t="n"/>
      <c r="P463" s="24" t="n"/>
      <c r="Q463" s="24" t="n"/>
      <c r="R463" s="24" t="n"/>
      <c r="S463" s="24" t="n"/>
      <c r="T463" s="24" t="n"/>
      <c r="U463" s="24" t="n"/>
      <c r="V463" s="24" t="n"/>
      <c r="W463" s="24" t="n"/>
      <c r="X463" s="24" t="n"/>
    </row>
    <row customHeight="1" ht="16.5" r="464" s="29">
      <c r="A464" s="24" t="n"/>
      <c r="B464" s="24" t="n"/>
      <c r="C464" s="24" t="n"/>
      <c r="D464" s="24" t="n"/>
      <c r="E464" s="24" t="n"/>
      <c r="F464" s="24" t="n"/>
      <c r="G464" s="24" t="n"/>
      <c r="H464" s="24" t="n"/>
      <c r="I464" s="24" t="n"/>
      <c r="J464" s="24" t="n"/>
      <c r="K464" s="24" t="n"/>
      <c r="L464" s="24" t="n"/>
      <c r="M464" s="24" t="n"/>
      <c r="N464" s="24" t="n"/>
      <c r="O464" s="24" t="n"/>
      <c r="P464" s="24" t="n"/>
      <c r="Q464" s="24" t="n"/>
      <c r="R464" s="24" t="n"/>
      <c r="S464" s="24" t="n"/>
      <c r="T464" s="24" t="n"/>
      <c r="U464" s="24" t="n"/>
      <c r="V464" s="24" t="n"/>
      <c r="W464" s="24" t="n"/>
      <c r="X464" s="24" t="n"/>
    </row>
    <row customHeight="1" ht="16.5" r="465" s="29">
      <c r="A465" s="24" t="n"/>
      <c r="B465" s="24" t="n"/>
      <c r="C465" s="24" t="n"/>
      <c r="D465" s="24" t="n"/>
      <c r="E465" s="24" t="n"/>
      <c r="F465" s="24" t="n"/>
      <c r="G465" s="24" t="n"/>
      <c r="H465" s="24" t="n"/>
      <c r="I465" s="24" t="n"/>
      <c r="J465" s="24" t="n"/>
      <c r="K465" s="24" t="n"/>
      <c r="L465" s="24" t="n"/>
      <c r="M465" s="24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</row>
    <row customHeight="1" ht="16.5" r="466" s="29">
      <c r="A466" s="24" t="n"/>
      <c r="B466" s="24" t="n"/>
      <c r="C466" s="24" t="n"/>
      <c r="D466" s="24" t="n"/>
      <c r="E466" s="24" t="n"/>
      <c r="F466" s="24" t="n"/>
      <c r="G466" s="24" t="n"/>
      <c r="H466" s="24" t="n"/>
      <c r="I466" s="24" t="n"/>
      <c r="J466" s="24" t="n"/>
      <c r="K466" s="24" t="n"/>
      <c r="L466" s="24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</row>
    <row customHeight="1" ht="16.5" r="467" s="29">
      <c r="A467" s="24" t="n"/>
      <c r="B467" s="24" t="n"/>
      <c r="C467" s="24" t="n"/>
      <c r="D467" s="24" t="n"/>
      <c r="E467" s="24" t="n"/>
      <c r="F467" s="24" t="n"/>
      <c r="G467" s="24" t="n"/>
      <c r="H467" s="24" t="n"/>
      <c r="I467" s="24" t="n"/>
      <c r="J467" s="24" t="n"/>
      <c r="K467" s="24" t="n"/>
      <c r="L467" s="24" t="n"/>
      <c r="M467" s="24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</row>
    <row customHeight="1" ht="16.5" r="468" s="29">
      <c r="A468" s="24" t="n"/>
      <c r="B468" s="24" t="n"/>
      <c r="C468" s="24" t="n"/>
      <c r="D468" s="24" t="n"/>
      <c r="E468" s="24" t="n"/>
      <c r="F468" s="24" t="n"/>
      <c r="G468" s="24" t="n"/>
      <c r="H468" s="24" t="n"/>
      <c r="I468" s="24" t="n"/>
      <c r="J468" s="24" t="n"/>
      <c r="K468" s="24" t="n"/>
      <c r="L468" s="24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</row>
    <row customHeight="1" ht="16.5" r="469" s="29">
      <c r="A469" s="24" t="n"/>
      <c r="B469" s="24" t="n"/>
      <c r="C469" s="24" t="n"/>
      <c r="D469" s="24" t="n"/>
      <c r="E469" s="24" t="n"/>
      <c r="F469" s="24" t="n"/>
      <c r="G469" s="24" t="n"/>
      <c r="H469" s="24" t="n"/>
      <c r="I469" s="24" t="n"/>
      <c r="J469" s="24" t="n"/>
      <c r="K469" s="24" t="n"/>
      <c r="L469" s="24" t="n"/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</row>
    <row customHeight="1" ht="16.5" r="470" s="29">
      <c r="A470" s="24" t="n"/>
      <c r="B470" s="24" t="n"/>
      <c r="C470" s="24" t="n"/>
      <c r="D470" s="24" t="n"/>
      <c r="E470" s="24" t="n"/>
      <c r="F470" s="24" t="n"/>
      <c r="G470" s="24" t="n"/>
      <c r="H470" s="24" t="n"/>
      <c r="I470" s="24" t="n"/>
      <c r="J470" s="24" t="n"/>
      <c r="K470" s="24" t="n"/>
      <c r="L470" s="24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</row>
    <row customHeight="1" ht="16.5" r="471" s="29">
      <c r="A471" s="24" t="n"/>
      <c r="B471" s="24" t="n"/>
      <c r="C471" s="24" t="n"/>
      <c r="D471" s="24" t="n"/>
      <c r="E471" s="24" t="n"/>
      <c r="F471" s="24" t="n"/>
      <c r="G471" s="2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</row>
    <row customHeight="1" ht="16.5" r="472" s="29">
      <c r="A472" s="24" t="n"/>
      <c r="B472" s="24" t="n"/>
      <c r="C472" s="24" t="n"/>
      <c r="D472" s="24" t="n"/>
      <c r="E472" s="24" t="n"/>
      <c r="F472" s="24" t="n"/>
      <c r="G472" s="24" t="n"/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</row>
    <row customHeight="1" ht="16.5" r="473" s="29">
      <c r="A473" s="24" t="n"/>
      <c r="B473" s="24" t="n"/>
      <c r="C473" s="24" t="n"/>
      <c r="D473" s="24" t="n"/>
      <c r="E473" s="24" t="n"/>
      <c r="F473" s="24" t="n"/>
      <c r="G473" s="2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</row>
    <row customHeight="1" ht="16.5" r="474" s="29">
      <c r="A474" s="24" t="n"/>
      <c r="B474" s="24" t="n"/>
      <c r="C474" s="24" t="n"/>
      <c r="D474" s="24" t="n"/>
      <c r="E474" s="24" t="n"/>
      <c r="F474" s="24" t="n"/>
      <c r="G474" s="24" t="n"/>
      <c r="H474" s="24" t="n"/>
      <c r="I474" s="24" t="n"/>
      <c r="J474" s="24" t="n"/>
      <c r="K474" s="24" t="n"/>
      <c r="L474" s="24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</row>
    <row customHeight="1" ht="16.5" r="475" s="29">
      <c r="A475" s="24" t="n"/>
      <c r="B475" s="24" t="n"/>
      <c r="C475" s="24" t="n"/>
      <c r="D475" s="24" t="n"/>
      <c r="E475" s="24" t="n"/>
      <c r="F475" s="24" t="n"/>
      <c r="G475" s="24" t="n"/>
      <c r="H475" s="24" t="n"/>
      <c r="I475" s="24" t="n"/>
      <c r="J475" s="24" t="n"/>
      <c r="K475" s="24" t="n"/>
      <c r="L475" s="24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</row>
    <row customHeight="1" ht="16.5" r="476" s="29">
      <c r="A476" s="24" t="n"/>
      <c r="B476" s="24" t="n"/>
      <c r="C476" s="24" t="n"/>
      <c r="D476" s="24" t="n"/>
      <c r="E476" s="24" t="n"/>
      <c r="F476" s="24" t="n"/>
      <c r="G476" s="24" t="n"/>
      <c r="H476" s="24" t="n"/>
      <c r="I476" s="24" t="n"/>
      <c r="J476" s="24" t="n"/>
      <c r="K476" s="24" t="n"/>
      <c r="L476" s="24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</row>
    <row customHeight="1" ht="16.5" r="477" s="29">
      <c r="A477" s="24" t="n"/>
      <c r="B477" s="24" t="n"/>
      <c r="C477" s="24" t="n"/>
      <c r="D477" s="24" t="n"/>
      <c r="E477" s="24" t="n"/>
      <c r="F477" s="24" t="n"/>
      <c r="G477" s="24" t="n"/>
      <c r="H477" s="24" t="n"/>
      <c r="I477" s="24" t="n"/>
      <c r="J477" s="24" t="n"/>
      <c r="K477" s="24" t="n"/>
      <c r="L477" s="24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</row>
    <row customHeight="1" ht="16.5" r="478" s="29">
      <c r="A478" s="24" t="n"/>
      <c r="B478" s="24" t="n"/>
      <c r="C478" s="24" t="n"/>
      <c r="D478" s="24" t="n"/>
      <c r="E478" s="24" t="n"/>
      <c r="F478" s="24" t="n"/>
      <c r="G478" s="24" t="n"/>
      <c r="H478" s="24" t="n"/>
      <c r="I478" s="24" t="n"/>
      <c r="J478" s="24" t="n"/>
      <c r="K478" s="24" t="n"/>
      <c r="L478" s="24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</row>
    <row customHeight="1" ht="16.5" r="479" s="29">
      <c r="A479" s="24" t="n"/>
      <c r="B479" s="24" t="n"/>
      <c r="C479" s="24" t="n"/>
      <c r="D479" s="24" t="n"/>
      <c r="E479" s="24" t="n"/>
      <c r="F479" s="24" t="n"/>
      <c r="G479" s="24" t="n"/>
      <c r="H479" s="24" t="n"/>
      <c r="I479" s="24" t="n"/>
      <c r="J479" s="24" t="n"/>
      <c r="K479" s="24" t="n"/>
      <c r="L479" s="24" t="n"/>
      <c r="M479" s="24" t="n"/>
      <c r="N479" s="24" t="n"/>
      <c r="O479" s="24" t="n"/>
      <c r="P479" s="24" t="n"/>
      <c r="Q479" s="24" t="n"/>
      <c r="R479" s="24" t="n"/>
      <c r="S479" s="24" t="n"/>
      <c r="T479" s="24" t="n"/>
      <c r="U479" s="24" t="n"/>
      <c r="V479" s="24" t="n"/>
      <c r="W479" s="24" t="n"/>
      <c r="X479" s="24" t="n"/>
    </row>
    <row customHeight="1" ht="16.5" r="480" s="29">
      <c r="A480" s="24" t="n"/>
      <c r="B480" s="24" t="n"/>
      <c r="C480" s="24" t="n"/>
      <c r="D480" s="24" t="n"/>
      <c r="E480" s="24" t="n"/>
      <c r="F480" s="24" t="n"/>
      <c r="G480" s="24" t="n"/>
      <c r="H480" s="24" t="n"/>
      <c r="I480" s="24" t="n"/>
      <c r="J480" s="24" t="n"/>
      <c r="K480" s="24" t="n"/>
      <c r="L480" s="24" t="n"/>
      <c r="M480" s="24" t="n"/>
      <c r="N480" s="24" t="n"/>
      <c r="O480" s="24" t="n"/>
      <c r="P480" s="24" t="n"/>
      <c r="Q480" s="24" t="n"/>
      <c r="R480" s="24" t="n"/>
      <c r="S480" s="24" t="n"/>
      <c r="T480" s="24" t="n"/>
      <c r="U480" s="24" t="n"/>
      <c r="V480" s="24" t="n"/>
      <c r="W480" s="24" t="n"/>
      <c r="X480" s="24" t="n"/>
    </row>
    <row customHeight="1" ht="16.5" r="481" s="29">
      <c r="A481" s="24" t="n"/>
      <c r="B481" s="24" t="n"/>
      <c r="C481" s="24" t="n"/>
      <c r="D481" s="24" t="n"/>
      <c r="E481" s="24" t="n"/>
      <c r="F481" s="24" t="n"/>
      <c r="G481" s="24" t="n"/>
      <c r="H481" s="24" t="n"/>
      <c r="I481" s="24" t="n"/>
      <c r="J481" s="24" t="n"/>
      <c r="K481" s="24" t="n"/>
      <c r="L481" s="24" t="n"/>
      <c r="M481" s="24" t="n"/>
      <c r="N481" s="24" t="n"/>
      <c r="O481" s="24" t="n"/>
      <c r="P481" s="24" t="n"/>
      <c r="Q481" s="24" t="n"/>
      <c r="R481" s="24" t="n"/>
      <c r="S481" s="24" t="n"/>
      <c r="T481" s="24" t="n"/>
      <c r="U481" s="24" t="n"/>
      <c r="V481" s="24" t="n"/>
      <c r="W481" s="24" t="n"/>
      <c r="X481" s="24" t="n"/>
    </row>
    <row customHeight="1" ht="16.5" r="482" s="29">
      <c r="A482" s="24" t="n"/>
      <c r="B482" s="24" t="n"/>
      <c r="C482" s="24" t="n"/>
      <c r="D482" s="24" t="n"/>
      <c r="E482" s="24" t="n"/>
      <c r="F482" s="24" t="n"/>
      <c r="G482" s="24" t="n"/>
      <c r="H482" s="24" t="n"/>
      <c r="I482" s="24" t="n"/>
      <c r="J482" s="24" t="n"/>
      <c r="K482" s="24" t="n"/>
      <c r="L482" s="24" t="n"/>
      <c r="M482" s="24" t="n"/>
      <c r="N482" s="24" t="n"/>
      <c r="O482" s="24" t="n"/>
      <c r="P482" s="24" t="n"/>
      <c r="Q482" s="24" t="n"/>
      <c r="R482" s="24" t="n"/>
      <c r="S482" s="24" t="n"/>
      <c r="T482" s="24" t="n"/>
      <c r="U482" s="24" t="n"/>
      <c r="V482" s="24" t="n"/>
      <c r="W482" s="24" t="n"/>
      <c r="X482" s="24" t="n"/>
    </row>
    <row customHeight="1" ht="16.5" r="483" s="29">
      <c r="A483" s="24" t="n"/>
      <c r="B483" s="24" t="n"/>
      <c r="C483" s="24" t="n"/>
      <c r="D483" s="24" t="n"/>
      <c r="E483" s="24" t="n"/>
      <c r="F483" s="24" t="n"/>
      <c r="G483" s="24" t="n"/>
      <c r="H483" s="24" t="n"/>
      <c r="I483" s="24" t="n"/>
      <c r="J483" s="24" t="n"/>
      <c r="K483" s="24" t="n"/>
      <c r="L483" s="24" t="n"/>
      <c r="M483" s="24" t="n"/>
      <c r="N483" s="24" t="n"/>
      <c r="O483" s="24" t="n"/>
      <c r="P483" s="24" t="n"/>
      <c r="Q483" s="24" t="n"/>
      <c r="R483" s="24" t="n"/>
      <c r="S483" s="24" t="n"/>
      <c r="T483" s="24" t="n"/>
      <c r="U483" s="24" t="n"/>
      <c r="V483" s="24" t="n"/>
      <c r="W483" s="24" t="n"/>
      <c r="X483" s="24" t="n"/>
    </row>
    <row customHeight="1" ht="16.5" r="484" s="29">
      <c r="A484" s="24" t="n"/>
      <c r="B484" s="24" t="n"/>
      <c r="C484" s="24" t="n"/>
      <c r="D484" s="24" t="n"/>
      <c r="E484" s="24" t="n"/>
      <c r="F484" s="24" t="n"/>
      <c r="G484" s="24" t="n"/>
      <c r="H484" s="24" t="n"/>
      <c r="I484" s="24" t="n"/>
      <c r="J484" s="24" t="n"/>
      <c r="K484" s="24" t="n"/>
      <c r="L484" s="24" t="n"/>
      <c r="M484" s="24" t="n"/>
      <c r="N484" s="24" t="n"/>
      <c r="O484" s="24" t="n"/>
      <c r="P484" s="24" t="n"/>
      <c r="Q484" s="24" t="n"/>
      <c r="R484" s="24" t="n"/>
      <c r="S484" s="24" t="n"/>
      <c r="T484" s="24" t="n"/>
      <c r="U484" s="24" t="n"/>
      <c r="V484" s="24" t="n"/>
      <c r="W484" s="24" t="n"/>
      <c r="X484" s="24" t="n"/>
    </row>
    <row customHeight="1" ht="16.5" r="485" s="29">
      <c r="A485" s="24" t="n"/>
      <c r="B485" s="24" t="n"/>
      <c r="C485" s="24" t="n"/>
      <c r="D485" s="24" t="n"/>
      <c r="E485" s="24" t="n"/>
      <c r="F485" s="24" t="n"/>
      <c r="G485" s="24" t="n"/>
      <c r="H485" s="24" t="n"/>
      <c r="I485" s="24" t="n"/>
      <c r="J485" s="24" t="n"/>
      <c r="K485" s="24" t="n"/>
      <c r="L485" s="24" t="n"/>
      <c r="M485" s="24" t="n"/>
      <c r="N485" s="24" t="n"/>
      <c r="O485" s="24" t="n"/>
      <c r="P485" s="24" t="n"/>
      <c r="Q485" s="24" t="n"/>
      <c r="R485" s="24" t="n"/>
      <c r="S485" s="24" t="n"/>
      <c r="T485" s="24" t="n"/>
      <c r="U485" s="24" t="n"/>
      <c r="V485" s="24" t="n"/>
      <c r="W485" s="24" t="n"/>
      <c r="X485" s="24" t="n"/>
    </row>
    <row customHeight="1" ht="16.5" r="486" s="29">
      <c r="A486" s="24" t="n"/>
      <c r="B486" s="24" t="n"/>
      <c r="C486" s="24" t="n"/>
      <c r="D486" s="24" t="n"/>
      <c r="E486" s="24" t="n"/>
      <c r="F486" s="24" t="n"/>
      <c r="G486" s="24" t="n"/>
      <c r="H486" s="24" t="n"/>
      <c r="I486" s="24" t="n"/>
      <c r="J486" s="24" t="n"/>
      <c r="K486" s="24" t="n"/>
      <c r="L486" s="24" t="n"/>
      <c r="M486" s="24" t="n"/>
      <c r="N486" s="24" t="n"/>
      <c r="O486" s="24" t="n"/>
      <c r="P486" s="24" t="n"/>
      <c r="Q486" s="24" t="n"/>
      <c r="R486" s="24" t="n"/>
      <c r="S486" s="24" t="n"/>
      <c r="T486" s="24" t="n"/>
      <c r="U486" s="24" t="n"/>
      <c r="V486" s="24" t="n"/>
      <c r="W486" s="24" t="n"/>
      <c r="X486" s="24" t="n"/>
    </row>
    <row customHeight="1" ht="16.5" r="487" s="29">
      <c r="A487" s="24" t="n"/>
      <c r="B487" s="24" t="n"/>
      <c r="C487" s="24" t="n"/>
      <c r="D487" s="24" t="n"/>
      <c r="E487" s="24" t="n"/>
      <c r="F487" s="24" t="n"/>
      <c r="G487" s="24" t="n"/>
      <c r="H487" s="24" t="n"/>
      <c r="I487" s="24" t="n"/>
      <c r="J487" s="24" t="n"/>
      <c r="K487" s="24" t="n"/>
      <c r="L487" s="24" t="n"/>
      <c r="M487" s="24" t="n"/>
      <c r="N487" s="24" t="n"/>
      <c r="O487" s="24" t="n"/>
      <c r="P487" s="24" t="n"/>
      <c r="Q487" s="24" t="n"/>
      <c r="R487" s="24" t="n"/>
      <c r="S487" s="24" t="n"/>
      <c r="T487" s="24" t="n"/>
      <c r="U487" s="24" t="n"/>
      <c r="V487" s="24" t="n"/>
      <c r="W487" s="24" t="n"/>
      <c r="X487" s="24" t="n"/>
    </row>
    <row customHeight="1" ht="16.5" r="488" s="29">
      <c r="A488" s="24" t="n"/>
      <c r="B488" s="24" t="n"/>
      <c r="C488" s="24" t="n"/>
      <c r="D488" s="24" t="n"/>
      <c r="E488" s="24" t="n"/>
      <c r="F488" s="24" t="n"/>
      <c r="G488" s="24" t="n"/>
      <c r="H488" s="24" t="n"/>
      <c r="I488" s="24" t="n"/>
      <c r="J488" s="24" t="n"/>
      <c r="K488" s="24" t="n"/>
      <c r="L488" s="24" t="n"/>
      <c r="M488" s="24" t="n"/>
      <c r="N488" s="24" t="n"/>
      <c r="O488" s="24" t="n"/>
      <c r="P488" s="24" t="n"/>
      <c r="Q488" s="24" t="n"/>
      <c r="R488" s="24" t="n"/>
      <c r="S488" s="24" t="n"/>
      <c r="T488" s="24" t="n"/>
      <c r="U488" s="24" t="n"/>
      <c r="V488" s="24" t="n"/>
      <c r="W488" s="24" t="n"/>
      <c r="X488" s="24" t="n"/>
    </row>
    <row customHeight="1" ht="16.5" r="489" s="29">
      <c r="A489" s="24" t="n"/>
      <c r="B489" s="24" t="n"/>
      <c r="C489" s="24" t="n"/>
      <c r="D489" s="24" t="n"/>
      <c r="E489" s="24" t="n"/>
      <c r="F489" s="24" t="n"/>
      <c r="G489" s="24" t="n"/>
      <c r="H489" s="24" t="n"/>
      <c r="I489" s="24" t="n"/>
      <c r="J489" s="24" t="n"/>
      <c r="K489" s="24" t="n"/>
      <c r="L489" s="24" t="n"/>
      <c r="M489" s="24" t="n"/>
      <c r="N489" s="24" t="n"/>
      <c r="O489" s="24" t="n"/>
      <c r="P489" s="24" t="n"/>
      <c r="Q489" s="24" t="n"/>
      <c r="R489" s="24" t="n"/>
      <c r="S489" s="24" t="n"/>
      <c r="T489" s="24" t="n"/>
      <c r="U489" s="24" t="n"/>
      <c r="V489" s="24" t="n"/>
      <c r="W489" s="24" t="n"/>
      <c r="X489" s="24" t="n"/>
    </row>
    <row customHeight="1" ht="16.5" r="490" s="29">
      <c r="A490" s="24" t="n"/>
      <c r="B490" s="24" t="n"/>
      <c r="C490" s="24" t="n"/>
      <c r="D490" s="24" t="n"/>
      <c r="E490" s="24" t="n"/>
      <c r="F490" s="24" t="n"/>
      <c r="G490" s="24" t="n"/>
      <c r="H490" s="24" t="n"/>
      <c r="I490" s="24" t="n"/>
      <c r="J490" s="24" t="n"/>
      <c r="K490" s="24" t="n"/>
      <c r="L490" s="24" t="n"/>
      <c r="M490" s="24" t="n"/>
      <c r="N490" s="24" t="n"/>
      <c r="O490" s="24" t="n"/>
      <c r="P490" s="24" t="n"/>
      <c r="Q490" s="24" t="n"/>
      <c r="R490" s="24" t="n"/>
      <c r="S490" s="24" t="n"/>
      <c r="T490" s="24" t="n"/>
      <c r="U490" s="24" t="n"/>
      <c r="V490" s="24" t="n"/>
      <c r="W490" s="24" t="n"/>
      <c r="X490" s="24" t="n"/>
    </row>
    <row customHeight="1" ht="16.5" r="491" s="29">
      <c r="A491" s="24" t="n"/>
      <c r="B491" s="24" t="n"/>
      <c r="C491" s="24" t="n"/>
      <c r="D491" s="24" t="n"/>
      <c r="E491" s="24" t="n"/>
      <c r="F491" s="24" t="n"/>
      <c r="G491" s="24" t="n"/>
      <c r="H491" s="24" t="n"/>
      <c r="I491" s="24" t="n"/>
      <c r="J491" s="24" t="n"/>
      <c r="K491" s="24" t="n"/>
      <c r="L491" s="24" t="n"/>
      <c r="M491" s="24" t="n"/>
      <c r="N491" s="24" t="n"/>
      <c r="O491" s="24" t="n"/>
      <c r="P491" s="24" t="n"/>
      <c r="Q491" s="24" t="n"/>
      <c r="R491" s="24" t="n"/>
      <c r="S491" s="24" t="n"/>
      <c r="T491" s="24" t="n"/>
      <c r="U491" s="24" t="n"/>
      <c r="V491" s="24" t="n"/>
      <c r="W491" s="24" t="n"/>
      <c r="X491" s="24" t="n"/>
    </row>
    <row customHeight="1" ht="16.5" r="492" s="29">
      <c r="A492" s="24" t="n"/>
      <c r="B492" s="24" t="n"/>
      <c r="C492" s="24" t="n"/>
      <c r="D492" s="24" t="n"/>
      <c r="E492" s="24" t="n"/>
      <c r="F492" s="24" t="n"/>
      <c r="G492" s="24" t="n"/>
      <c r="H492" s="24" t="n"/>
      <c r="I492" s="24" t="n"/>
      <c r="J492" s="24" t="n"/>
      <c r="K492" s="24" t="n"/>
      <c r="L492" s="24" t="n"/>
      <c r="M492" s="24" t="n"/>
      <c r="N492" s="24" t="n"/>
      <c r="O492" s="24" t="n"/>
      <c r="P492" s="24" t="n"/>
      <c r="Q492" s="24" t="n"/>
      <c r="R492" s="24" t="n"/>
      <c r="S492" s="24" t="n"/>
      <c r="T492" s="24" t="n"/>
      <c r="U492" s="24" t="n"/>
      <c r="V492" s="24" t="n"/>
      <c r="W492" s="24" t="n"/>
      <c r="X492" s="24" t="n"/>
    </row>
    <row customHeight="1" ht="16.5" r="493" s="29">
      <c r="A493" s="24" t="n"/>
      <c r="B493" s="24" t="n"/>
      <c r="C493" s="24" t="n"/>
      <c r="D493" s="24" t="n"/>
      <c r="E493" s="24" t="n"/>
      <c r="F493" s="24" t="n"/>
      <c r="G493" s="24" t="n"/>
      <c r="H493" s="24" t="n"/>
      <c r="I493" s="24" t="n"/>
      <c r="J493" s="24" t="n"/>
      <c r="K493" s="24" t="n"/>
      <c r="L493" s="24" t="n"/>
      <c r="M493" s="24" t="n"/>
      <c r="N493" s="24" t="n"/>
      <c r="O493" s="24" t="n"/>
      <c r="P493" s="24" t="n"/>
      <c r="Q493" s="24" t="n"/>
      <c r="R493" s="24" t="n"/>
      <c r="S493" s="24" t="n"/>
      <c r="T493" s="24" t="n"/>
      <c r="U493" s="24" t="n"/>
      <c r="V493" s="24" t="n"/>
      <c r="W493" s="24" t="n"/>
      <c r="X493" s="24" t="n"/>
    </row>
    <row customHeight="1" ht="16.5" r="494" s="29">
      <c r="A494" s="24" t="n"/>
      <c r="B494" s="24" t="n"/>
      <c r="C494" s="24" t="n"/>
      <c r="D494" s="24" t="n"/>
      <c r="E494" s="24" t="n"/>
      <c r="F494" s="24" t="n"/>
      <c r="G494" s="24" t="n"/>
      <c r="H494" s="24" t="n"/>
      <c r="I494" s="24" t="n"/>
      <c r="J494" s="24" t="n"/>
      <c r="K494" s="24" t="n"/>
      <c r="L494" s="24" t="n"/>
      <c r="M494" s="24" t="n"/>
      <c r="N494" s="24" t="n"/>
      <c r="O494" s="24" t="n"/>
      <c r="P494" s="24" t="n"/>
      <c r="Q494" s="24" t="n"/>
      <c r="R494" s="24" t="n"/>
      <c r="S494" s="24" t="n"/>
      <c r="T494" s="24" t="n"/>
      <c r="U494" s="24" t="n"/>
      <c r="V494" s="24" t="n"/>
      <c r="W494" s="24" t="n"/>
      <c r="X494" s="24" t="n"/>
    </row>
    <row customHeight="1" ht="16.5" r="495" s="29">
      <c r="A495" s="24" t="n"/>
      <c r="B495" s="24" t="n"/>
      <c r="C495" s="24" t="n"/>
      <c r="D495" s="24" t="n"/>
      <c r="E495" s="24" t="n"/>
      <c r="F495" s="24" t="n"/>
      <c r="G495" s="24" t="n"/>
      <c r="H495" s="24" t="n"/>
      <c r="I495" s="24" t="n"/>
      <c r="J495" s="24" t="n"/>
      <c r="K495" s="24" t="n"/>
      <c r="L495" s="24" t="n"/>
      <c r="M495" s="24" t="n"/>
      <c r="N495" s="24" t="n"/>
      <c r="O495" s="24" t="n"/>
      <c r="P495" s="24" t="n"/>
      <c r="Q495" s="24" t="n"/>
      <c r="R495" s="24" t="n"/>
      <c r="S495" s="24" t="n"/>
      <c r="T495" s="24" t="n"/>
      <c r="U495" s="24" t="n"/>
      <c r="V495" s="24" t="n"/>
      <c r="W495" s="24" t="n"/>
      <c r="X495" s="24" t="n"/>
    </row>
    <row customHeight="1" ht="16.5" r="496" s="29">
      <c r="A496" s="24" t="n"/>
      <c r="B496" s="24" t="n"/>
      <c r="C496" s="24" t="n"/>
      <c r="D496" s="24" t="n"/>
      <c r="E496" s="24" t="n"/>
      <c r="F496" s="24" t="n"/>
      <c r="G496" s="24" t="n"/>
      <c r="H496" s="24" t="n"/>
      <c r="I496" s="24" t="n"/>
      <c r="J496" s="24" t="n"/>
      <c r="K496" s="24" t="n"/>
      <c r="L496" s="24" t="n"/>
      <c r="M496" s="24" t="n"/>
      <c r="N496" s="24" t="n"/>
      <c r="O496" s="24" t="n"/>
      <c r="P496" s="24" t="n"/>
      <c r="Q496" s="24" t="n"/>
      <c r="R496" s="24" t="n"/>
      <c r="S496" s="24" t="n"/>
      <c r="T496" s="24" t="n"/>
      <c r="U496" s="24" t="n"/>
      <c r="V496" s="24" t="n"/>
      <c r="W496" s="24" t="n"/>
      <c r="X496" s="24" t="n"/>
    </row>
    <row customHeight="1" ht="16.5" r="497" s="29">
      <c r="A497" s="24" t="n"/>
      <c r="B497" s="24" t="n"/>
      <c r="C497" s="24" t="n"/>
      <c r="D497" s="24" t="n"/>
      <c r="E497" s="24" t="n"/>
      <c r="F497" s="24" t="n"/>
      <c r="G497" s="24" t="n"/>
      <c r="H497" s="24" t="n"/>
      <c r="I497" s="24" t="n"/>
      <c r="J497" s="24" t="n"/>
      <c r="K497" s="24" t="n"/>
      <c r="L497" s="24" t="n"/>
      <c r="M497" s="24" t="n"/>
      <c r="N497" s="24" t="n"/>
      <c r="O497" s="24" t="n"/>
      <c r="P497" s="24" t="n"/>
      <c r="Q497" s="24" t="n"/>
      <c r="R497" s="24" t="n"/>
      <c r="S497" s="24" t="n"/>
      <c r="T497" s="24" t="n"/>
      <c r="U497" s="24" t="n"/>
      <c r="V497" s="24" t="n"/>
      <c r="W497" s="24" t="n"/>
      <c r="X497" s="24" t="n"/>
    </row>
    <row customHeight="1" ht="16.5" r="498" s="29">
      <c r="A498" s="24" t="n"/>
      <c r="B498" s="24" t="n"/>
      <c r="C498" s="24" t="n"/>
      <c r="D498" s="24" t="n"/>
      <c r="E498" s="24" t="n"/>
      <c r="F498" s="24" t="n"/>
      <c r="G498" s="24" t="n"/>
      <c r="H498" s="24" t="n"/>
      <c r="I498" s="24" t="n"/>
      <c r="J498" s="24" t="n"/>
      <c r="K498" s="24" t="n"/>
      <c r="L498" s="24" t="n"/>
      <c r="M498" s="24" t="n"/>
      <c r="N498" s="24" t="n"/>
      <c r="O498" s="24" t="n"/>
      <c r="P498" s="24" t="n"/>
      <c r="Q498" s="24" t="n"/>
      <c r="R498" s="24" t="n"/>
      <c r="S498" s="24" t="n"/>
      <c r="T498" s="24" t="n"/>
      <c r="U498" s="24" t="n"/>
      <c r="V498" s="24" t="n"/>
      <c r="W498" s="24" t="n"/>
      <c r="X498" s="24" t="n"/>
    </row>
    <row customHeight="1" ht="16.5" r="499" s="29">
      <c r="A499" s="24" t="n"/>
      <c r="B499" s="24" t="n"/>
      <c r="C499" s="24" t="n"/>
      <c r="D499" s="24" t="n"/>
      <c r="E499" s="24" t="n"/>
      <c r="F499" s="24" t="n"/>
      <c r="G499" s="24" t="n"/>
      <c r="H499" s="24" t="n"/>
      <c r="I499" s="24" t="n"/>
      <c r="J499" s="24" t="n"/>
      <c r="K499" s="24" t="n"/>
      <c r="L499" s="24" t="n"/>
      <c r="M499" s="24" t="n"/>
      <c r="N499" s="24" t="n"/>
      <c r="O499" s="24" t="n"/>
      <c r="P499" s="24" t="n"/>
      <c r="Q499" s="24" t="n"/>
      <c r="R499" s="24" t="n"/>
      <c r="S499" s="24" t="n"/>
      <c r="T499" s="24" t="n"/>
      <c r="U499" s="24" t="n"/>
      <c r="V499" s="24" t="n"/>
      <c r="W499" s="24" t="n"/>
      <c r="X499" s="24" t="n"/>
    </row>
    <row customHeight="1" ht="16.5" r="500" s="29">
      <c r="A500" s="24" t="n"/>
      <c r="B500" s="24" t="n"/>
      <c r="C500" s="24" t="n"/>
      <c r="D500" s="24" t="n"/>
      <c r="E500" s="24" t="n"/>
      <c r="F500" s="24" t="n"/>
      <c r="G500" s="24" t="n"/>
      <c r="H500" s="24" t="n"/>
      <c r="I500" s="24" t="n"/>
      <c r="J500" s="24" t="n"/>
      <c r="K500" s="24" t="n"/>
      <c r="L500" s="24" t="n"/>
      <c r="M500" s="24" t="n"/>
      <c r="N500" s="24" t="n"/>
      <c r="O500" s="24" t="n"/>
      <c r="P500" s="24" t="n"/>
      <c r="Q500" s="24" t="n"/>
      <c r="R500" s="24" t="n"/>
      <c r="S500" s="24" t="n"/>
      <c r="T500" s="24" t="n"/>
      <c r="U500" s="24" t="n"/>
      <c r="V500" s="24" t="n"/>
      <c r="W500" s="24" t="n"/>
      <c r="X500" s="24" t="n"/>
    </row>
    <row customHeight="1" ht="16.5" r="501" s="29">
      <c r="A501" s="24" t="n"/>
      <c r="B501" s="24" t="n"/>
      <c r="C501" s="24" t="n"/>
      <c r="D501" s="24" t="n"/>
      <c r="E501" s="24" t="n"/>
      <c r="F501" s="24" t="n"/>
      <c r="G501" s="24" t="n"/>
      <c r="H501" s="24" t="n"/>
      <c r="I501" s="24" t="n"/>
      <c r="J501" s="24" t="n"/>
      <c r="K501" s="24" t="n"/>
      <c r="L501" s="24" t="n"/>
      <c r="M501" s="24" t="n"/>
      <c r="N501" s="24" t="n"/>
      <c r="O501" s="24" t="n"/>
      <c r="P501" s="24" t="n"/>
      <c r="Q501" s="24" t="n"/>
      <c r="R501" s="24" t="n"/>
      <c r="S501" s="24" t="n"/>
      <c r="T501" s="24" t="n"/>
      <c r="U501" s="24" t="n"/>
      <c r="V501" s="24" t="n"/>
      <c r="W501" s="24" t="n"/>
      <c r="X501" s="24" t="n"/>
    </row>
    <row customHeight="1" ht="16.5" r="502" s="29">
      <c r="A502" s="24" t="n"/>
      <c r="B502" s="24" t="n"/>
      <c r="C502" s="24" t="n"/>
      <c r="D502" s="24" t="n"/>
      <c r="E502" s="24" t="n"/>
      <c r="F502" s="24" t="n"/>
      <c r="G502" s="24" t="n"/>
      <c r="H502" s="24" t="n"/>
      <c r="I502" s="24" t="n"/>
      <c r="J502" s="24" t="n"/>
      <c r="K502" s="24" t="n"/>
      <c r="L502" s="24" t="n"/>
      <c r="M502" s="24" t="n"/>
      <c r="N502" s="24" t="n"/>
      <c r="O502" s="24" t="n"/>
      <c r="P502" s="24" t="n"/>
      <c r="Q502" s="24" t="n"/>
      <c r="R502" s="24" t="n"/>
      <c r="S502" s="24" t="n"/>
      <c r="T502" s="24" t="n"/>
      <c r="U502" s="24" t="n"/>
      <c r="V502" s="24" t="n"/>
      <c r="W502" s="24" t="n"/>
      <c r="X502" s="24" t="n"/>
    </row>
    <row customHeight="1" ht="16.5" r="503" s="29">
      <c r="A503" s="24" t="n"/>
      <c r="B503" s="24" t="n"/>
      <c r="C503" s="24" t="n"/>
      <c r="D503" s="24" t="n"/>
      <c r="E503" s="24" t="n"/>
      <c r="F503" s="24" t="n"/>
      <c r="G503" s="24" t="n"/>
      <c r="H503" s="24" t="n"/>
      <c r="I503" s="24" t="n"/>
      <c r="J503" s="24" t="n"/>
      <c r="K503" s="24" t="n"/>
      <c r="L503" s="24" t="n"/>
      <c r="M503" s="24" t="n"/>
      <c r="N503" s="24" t="n"/>
      <c r="O503" s="24" t="n"/>
      <c r="P503" s="24" t="n"/>
      <c r="Q503" s="24" t="n"/>
      <c r="R503" s="24" t="n"/>
      <c r="S503" s="24" t="n"/>
      <c r="T503" s="24" t="n"/>
      <c r="U503" s="24" t="n"/>
      <c r="V503" s="24" t="n"/>
      <c r="W503" s="24" t="n"/>
      <c r="X503" s="24" t="n"/>
    </row>
    <row customHeight="1" ht="16.5" r="504" s="29">
      <c r="A504" s="24" t="n"/>
      <c r="B504" s="24" t="n"/>
      <c r="C504" s="24" t="n"/>
      <c r="D504" s="24" t="n"/>
      <c r="E504" s="24" t="n"/>
      <c r="F504" s="24" t="n"/>
      <c r="G504" s="24" t="n"/>
      <c r="H504" s="24" t="n"/>
      <c r="I504" s="24" t="n"/>
      <c r="J504" s="24" t="n"/>
      <c r="K504" s="24" t="n"/>
      <c r="L504" s="24" t="n"/>
      <c r="M504" s="24" t="n"/>
      <c r="N504" s="24" t="n"/>
      <c r="O504" s="24" t="n"/>
      <c r="P504" s="24" t="n"/>
      <c r="Q504" s="24" t="n"/>
      <c r="R504" s="24" t="n"/>
      <c r="S504" s="24" t="n"/>
      <c r="T504" s="24" t="n"/>
      <c r="U504" s="24" t="n"/>
      <c r="V504" s="24" t="n"/>
      <c r="W504" s="24" t="n"/>
      <c r="X504" s="24" t="n"/>
    </row>
    <row customHeight="1" ht="16.5" r="505" s="29">
      <c r="A505" s="24" t="n"/>
      <c r="B505" s="24" t="n"/>
      <c r="C505" s="24" t="n"/>
      <c r="D505" s="24" t="n"/>
      <c r="E505" s="24" t="n"/>
      <c r="F505" s="24" t="n"/>
      <c r="G505" s="24" t="n"/>
      <c r="H505" s="24" t="n"/>
      <c r="I505" s="24" t="n"/>
      <c r="J505" s="24" t="n"/>
      <c r="K505" s="24" t="n"/>
      <c r="L505" s="24" t="n"/>
      <c r="M505" s="24" t="n"/>
      <c r="N505" s="24" t="n"/>
      <c r="O505" s="24" t="n"/>
      <c r="P505" s="24" t="n"/>
      <c r="Q505" s="24" t="n"/>
      <c r="R505" s="24" t="n"/>
      <c r="S505" s="24" t="n"/>
      <c r="T505" s="24" t="n"/>
      <c r="U505" s="24" t="n"/>
      <c r="V505" s="24" t="n"/>
      <c r="W505" s="24" t="n"/>
      <c r="X505" s="24" t="n"/>
    </row>
    <row customHeight="1" ht="16.5" r="506" s="29">
      <c r="A506" s="24" t="n"/>
      <c r="B506" s="24" t="n"/>
      <c r="C506" s="24" t="n"/>
      <c r="D506" s="24" t="n"/>
      <c r="E506" s="24" t="n"/>
      <c r="F506" s="24" t="n"/>
      <c r="G506" s="24" t="n"/>
      <c r="H506" s="24" t="n"/>
      <c r="I506" s="24" t="n"/>
      <c r="J506" s="24" t="n"/>
      <c r="K506" s="24" t="n"/>
      <c r="L506" s="24" t="n"/>
      <c r="M506" s="24" t="n"/>
      <c r="N506" s="24" t="n"/>
      <c r="O506" s="24" t="n"/>
      <c r="P506" s="24" t="n"/>
      <c r="Q506" s="24" t="n"/>
      <c r="R506" s="24" t="n"/>
      <c r="S506" s="24" t="n"/>
      <c r="T506" s="24" t="n"/>
      <c r="U506" s="24" t="n"/>
      <c r="V506" s="24" t="n"/>
      <c r="W506" s="24" t="n"/>
      <c r="X506" s="24" t="n"/>
    </row>
    <row customHeight="1" ht="16.5" r="507" s="29">
      <c r="A507" s="24" t="n"/>
      <c r="B507" s="24" t="n"/>
      <c r="C507" s="24" t="n"/>
      <c r="D507" s="24" t="n"/>
      <c r="E507" s="24" t="n"/>
      <c r="F507" s="24" t="n"/>
      <c r="G507" s="24" t="n"/>
      <c r="H507" s="24" t="n"/>
      <c r="I507" s="24" t="n"/>
      <c r="J507" s="24" t="n"/>
      <c r="K507" s="24" t="n"/>
      <c r="L507" s="24" t="n"/>
      <c r="M507" s="24" t="n"/>
      <c r="N507" s="24" t="n"/>
      <c r="O507" s="24" t="n"/>
      <c r="P507" s="24" t="n"/>
      <c r="Q507" s="24" t="n"/>
      <c r="R507" s="24" t="n"/>
      <c r="S507" s="24" t="n"/>
      <c r="T507" s="24" t="n"/>
      <c r="U507" s="24" t="n"/>
      <c r="V507" s="24" t="n"/>
      <c r="W507" s="24" t="n"/>
      <c r="X507" s="24" t="n"/>
    </row>
    <row customHeight="1" ht="16.5" r="508" s="29">
      <c r="A508" s="24" t="n"/>
      <c r="B508" s="24" t="n"/>
      <c r="C508" s="24" t="n"/>
      <c r="D508" s="24" t="n"/>
      <c r="E508" s="24" t="n"/>
      <c r="F508" s="24" t="n"/>
      <c r="G508" s="24" t="n"/>
      <c r="H508" s="24" t="n"/>
      <c r="I508" s="24" t="n"/>
      <c r="J508" s="24" t="n"/>
      <c r="K508" s="24" t="n"/>
      <c r="L508" s="24" t="n"/>
      <c r="M508" s="24" t="n"/>
      <c r="N508" s="24" t="n"/>
      <c r="O508" s="24" t="n"/>
      <c r="P508" s="24" t="n"/>
      <c r="Q508" s="24" t="n"/>
      <c r="R508" s="24" t="n"/>
      <c r="S508" s="24" t="n"/>
      <c r="T508" s="24" t="n"/>
      <c r="U508" s="24" t="n"/>
      <c r="V508" s="24" t="n"/>
      <c r="W508" s="24" t="n"/>
      <c r="X508" s="24" t="n"/>
    </row>
    <row customHeight="1" ht="16.5" r="509" s="29">
      <c r="A509" s="24" t="n"/>
      <c r="B509" s="24" t="n"/>
      <c r="C509" s="24" t="n"/>
      <c r="D509" s="24" t="n"/>
      <c r="E509" s="24" t="n"/>
      <c r="F509" s="24" t="n"/>
      <c r="G509" s="24" t="n"/>
      <c r="H509" s="24" t="n"/>
      <c r="I509" s="24" t="n"/>
      <c r="J509" s="24" t="n"/>
      <c r="K509" s="24" t="n"/>
      <c r="L509" s="24" t="n"/>
      <c r="M509" s="24" t="n"/>
      <c r="N509" s="24" t="n"/>
      <c r="O509" s="24" t="n"/>
      <c r="P509" s="24" t="n"/>
      <c r="Q509" s="24" t="n"/>
      <c r="R509" s="24" t="n"/>
      <c r="S509" s="24" t="n"/>
      <c r="T509" s="24" t="n"/>
      <c r="U509" s="24" t="n"/>
      <c r="V509" s="24" t="n"/>
      <c r="W509" s="24" t="n"/>
      <c r="X509" s="24" t="n"/>
    </row>
    <row customHeight="1" ht="16.5" r="510" s="29">
      <c r="A510" s="24" t="n"/>
      <c r="B510" s="24" t="n"/>
      <c r="C510" s="24" t="n"/>
      <c r="D510" s="24" t="n"/>
      <c r="E510" s="24" t="n"/>
      <c r="F510" s="24" t="n"/>
      <c r="G510" s="24" t="n"/>
      <c r="H510" s="24" t="n"/>
      <c r="I510" s="24" t="n"/>
      <c r="J510" s="24" t="n"/>
      <c r="K510" s="24" t="n"/>
      <c r="L510" s="24" t="n"/>
      <c r="M510" s="24" t="n"/>
      <c r="N510" s="24" t="n"/>
      <c r="O510" s="24" t="n"/>
      <c r="P510" s="24" t="n"/>
      <c r="Q510" s="24" t="n"/>
      <c r="R510" s="24" t="n"/>
      <c r="S510" s="24" t="n"/>
      <c r="T510" s="24" t="n"/>
      <c r="U510" s="24" t="n"/>
      <c r="V510" s="24" t="n"/>
      <c r="W510" s="24" t="n"/>
      <c r="X510" s="24" t="n"/>
    </row>
    <row customHeight="1" ht="16.5" r="511" s="29">
      <c r="A511" s="24" t="n"/>
      <c r="B511" s="24" t="n"/>
      <c r="C511" s="24" t="n"/>
      <c r="D511" s="24" t="n"/>
      <c r="E511" s="24" t="n"/>
      <c r="F511" s="24" t="n"/>
      <c r="G511" s="24" t="n"/>
      <c r="H511" s="24" t="n"/>
      <c r="I511" s="24" t="n"/>
      <c r="J511" s="24" t="n"/>
      <c r="K511" s="24" t="n"/>
      <c r="L511" s="24" t="n"/>
      <c r="M511" s="24" t="n"/>
      <c r="N511" s="24" t="n"/>
      <c r="O511" s="24" t="n"/>
      <c r="P511" s="24" t="n"/>
      <c r="Q511" s="24" t="n"/>
      <c r="R511" s="24" t="n"/>
      <c r="S511" s="24" t="n"/>
      <c r="T511" s="24" t="n"/>
      <c r="U511" s="24" t="n"/>
      <c r="V511" s="24" t="n"/>
      <c r="W511" s="24" t="n"/>
      <c r="X511" s="24" t="n"/>
    </row>
    <row customHeight="1" ht="16.5" r="512" s="29">
      <c r="A512" s="24" t="n"/>
      <c r="B512" s="24" t="n"/>
      <c r="C512" s="24" t="n"/>
      <c r="D512" s="24" t="n"/>
      <c r="E512" s="24" t="n"/>
      <c r="F512" s="24" t="n"/>
      <c r="G512" s="24" t="n"/>
      <c r="H512" s="24" t="n"/>
      <c r="I512" s="24" t="n"/>
      <c r="J512" s="24" t="n"/>
      <c r="K512" s="24" t="n"/>
      <c r="L512" s="24" t="n"/>
      <c r="M512" s="24" t="n"/>
      <c r="N512" s="24" t="n"/>
      <c r="O512" s="24" t="n"/>
      <c r="P512" s="24" t="n"/>
      <c r="Q512" s="24" t="n"/>
      <c r="R512" s="24" t="n"/>
      <c r="S512" s="24" t="n"/>
      <c r="T512" s="24" t="n"/>
      <c r="U512" s="24" t="n"/>
      <c r="V512" s="24" t="n"/>
      <c r="W512" s="24" t="n"/>
      <c r="X512" s="24" t="n"/>
    </row>
    <row customHeight="1" ht="16.5" r="513" s="29">
      <c r="A513" s="24" t="n"/>
      <c r="B513" s="24" t="n"/>
      <c r="C513" s="24" t="n"/>
      <c r="D513" s="24" t="n"/>
      <c r="E513" s="24" t="n"/>
      <c r="F513" s="24" t="n"/>
      <c r="G513" s="24" t="n"/>
      <c r="H513" s="24" t="n"/>
      <c r="I513" s="24" t="n"/>
      <c r="J513" s="24" t="n"/>
      <c r="K513" s="24" t="n"/>
      <c r="L513" s="24" t="n"/>
      <c r="M513" s="24" t="n"/>
      <c r="N513" s="24" t="n"/>
      <c r="O513" s="24" t="n"/>
      <c r="P513" s="24" t="n"/>
      <c r="Q513" s="24" t="n"/>
      <c r="R513" s="24" t="n"/>
      <c r="S513" s="24" t="n"/>
      <c r="T513" s="24" t="n"/>
      <c r="U513" s="24" t="n"/>
      <c r="V513" s="24" t="n"/>
      <c r="W513" s="24" t="n"/>
      <c r="X513" s="24" t="n"/>
    </row>
    <row customHeight="1" ht="16.5" r="514" s="29">
      <c r="A514" s="24" t="n"/>
      <c r="B514" s="24" t="n"/>
      <c r="C514" s="24" t="n"/>
      <c r="D514" s="24" t="n"/>
      <c r="E514" s="24" t="n"/>
      <c r="F514" s="24" t="n"/>
      <c r="G514" s="24" t="n"/>
      <c r="H514" s="24" t="n"/>
      <c r="I514" s="24" t="n"/>
      <c r="J514" s="24" t="n"/>
      <c r="K514" s="24" t="n"/>
      <c r="L514" s="24" t="n"/>
      <c r="M514" s="24" t="n"/>
      <c r="N514" s="24" t="n"/>
      <c r="O514" s="24" t="n"/>
      <c r="P514" s="24" t="n"/>
      <c r="Q514" s="24" t="n"/>
      <c r="R514" s="24" t="n"/>
      <c r="S514" s="24" t="n"/>
      <c r="T514" s="24" t="n"/>
      <c r="U514" s="24" t="n"/>
      <c r="V514" s="24" t="n"/>
      <c r="W514" s="24" t="n"/>
      <c r="X514" s="24" t="n"/>
    </row>
    <row customHeight="1" ht="16.5" r="515" s="29">
      <c r="A515" s="24" t="n"/>
      <c r="B515" s="24" t="n"/>
      <c r="C515" s="24" t="n"/>
      <c r="D515" s="24" t="n"/>
      <c r="E515" s="24" t="n"/>
      <c r="F515" s="24" t="n"/>
      <c r="G515" s="24" t="n"/>
      <c r="H515" s="24" t="n"/>
      <c r="I515" s="24" t="n"/>
      <c r="J515" s="24" t="n"/>
      <c r="K515" s="24" t="n"/>
      <c r="L515" s="24" t="n"/>
      <c r="M515" s="24" t="n"/>
      <c r="N515" s="24" t="n"/>
      <c r="O515" s="24" t="n"/>
      <c r="P515" s="24" t="n"/>
      <c r="Q515" s="24" t="n"/>
      <c r="R515" s="24" t="n"/>
      <c r="S515" s="24" t="n"/>
      <c r="T515" s="24" t="n"/>
      <c r="U515" s="24" t="n"/>
      <c r="V515" s="24" t="n"/>
      <c r="W515" s="24" t="n"/>
      <c r="X515" s="24" t="n"/>
    </row>
    <row customHeight="1" ht="16.5" r="516" s="29">
      <c r="A516" s="24" t="n"/>
      <c r="B516" s="24" t="n"/>
      <c r="C516" s="24" t="n"/>
      <c r="D516" s="24" t="n"/>
      <c r="E516" s="24" t="n"/>
      <c r="F516" s="24" t="n"/>
      <c r="G516" s="24" t="n"/>
      <c r="H516" s="24" t="n"/>
      <c r="I516" s="24" t="n"/>
      <c r="J516" s="24" t="n"/>
      <c r="K516" s="24" t="n"/>
      <c r="L516" s="24" t="n"/>
      <c r="M516" s="24" t="n"/>
      <c r="N516" s="24" t="n"/>
      <c r="O516" s="24" t="n"/>
      <c r="P516" s="24" t="n"/>
      <c r="Q516" s="24" t="n"/>
      <c r="R516" s="24" t="n"/>
      <c r="S516" s="24" t="n"/>
      <c r="T516" s="24" t="n"/>
      <c r="U516" s="24" t="n"/>
      <c r="V516" s="24" t="n"/>
      <c r="W516" s="24" t="n"/>
      <c r="X516" s="24" t="n"/>
    </row>
    <row customHeight="1" ht="16.5" r="517" s="29">
      <c r="A517" s="24" t="n"/>
      <c r="B517" s="24" t="n"/>
      <c r="C517" s="24" t="n"/>
      <c r="D517" s="24" t="n"/>
      <c r="E517" s="24" t="n"/>
      <c r="F517" s="24" t="n"/>
      <c r="G517" s="24" t="n"/>
      <c r="H517" s="24" t="n"/>
      <c r="I517" s="24" t="n"/>
      <c r="J517" s="24" t="n"/>
      <c r="K517" s="24" t="n"/>
      <c r="L517" s="24" t="n"/>
      <c r="M517" s="24" t="n"/>
      <c r="N517" s="24" t="n"/>
      <c r="O517" s="24" t="n"/>
      <c r="P517" s="24" t="n"/>
      <c r="Q517" s="24" t="n"/>
      <c r="R517" s="24" t="n"/>
      <c r="S517" s="24" t="n"/>
      <c r="T517" s="24" t="n"/>
      <c r="U517" s="24" t="n"/>
      <c r="V517" s="24" t="n"/>
      <c r="W517" s="24" t="n"/>
      <c r="X517" s="24" t="n"/>
    </row>
    <row customHeight="1" ht="16.5" r="518" s="29">
      <c r="A518" s="24" t="n"/>
      <c r="B518" s="24" t="n"/>
      <c r="C518" s="24" t="n"/>
      <c r="D518" s="24" t="n"/>
      <c r="E518" s="24" t="n"/>
      <c r="F518" s="24" t="n"/>
      <c r="G518" s="24" t="n"/>
      <c r="H518" s="24" t="n"/>
      <c r="I518" s="24" t="n"/>
      <c r="J518" s="24" t="n"/>
      <c r="K518" s="24" t="n"/>
      <c r="L518" s="24" t="n"/>
      <c r="M518" s="24" t="n"/>
      <c r="N518" s="24" t="n"/>
      <c r="O518" s="24" t="n"/>
      <c r="P518" s="24" t="n"/>
      <c r="Q518" s="24" t="n"/>
      <c r="R518" s="24" t="n"/>
      <c r="S518" s="24" t="n"/>
      <c r="T518" s="24" t="n"/>
      <c r="U518" s="24" t="n"/>
      <c r="V518" s="24" t="n"/>
      <c r="W518" s="24" t="n"/>
      <c r="X518" s="24" t="n"/>
    </row>
    <row customHeight="1" ht="16.5" r="519" s="29">
      <c r="A519" s="24" t="n"/>
      <c r="B519" s="24" t="n"/>
      <c r="C519" s="24" t="n"/>
      <c r="D519" s="24" t="n"/>
      <c r="E519" s="24" t="n"/>
      <c r="F519" s="24" t="n"/>
      <c r="G519" s="24" t="n"/>
      <c r="H519" s="24" t="n"/>
      <c r="I519" s="24" t="n"/>
      <c r="J519" s="24" t="n"/>
      <c r="K519" s="24" t="n"/>
      <c r="L519" s="24" t="n"/>
      <c r="M519" s="24" t="n"/>
      <c r="N519" s="24" t="n"/>
      <c r="O519" s="24" t="n"/>
      <c r="P519" s="24" t="n"/>
      <c r="Q519" s="24" t="n"/>
      <c r="R519" s="24" t="n"/>
      <c r="S519" s="24" t="n"/>
      <c r="T519" s="24" t="n"/>
      <c r="U519" s="24" t="n"/>
      <c r="V519" s="24" t="n"/>
      <c r="W519" s="24" t="n"/>
      <c r="X519" s="24" t="n"/>
    </row>
  </sheetData>
  <mergeCells count="220">
    <mergeCell ref="A111:C111"/>
    <mergeCell ref="A112:C112"/>
    <mergeCell ref="A101:C101"/>
    <mergeCell ref="A116:C116"/>
    <mergeCell ref="A104:C104"/>
    <mergeCell ref="A103:C103"/>
    <mergeCell ref="A102:C102"/>
    <mergeCell ref="A110:C110"/>
    <mergeCell ref="A113:C113"/>
    <mergeCell ref="A115:B115"/>
    <mergeCell ref="A131:B131"/>
    <mergeCell ref="A126:C126"/>
    <mergeCell ref="A127:C127"/>
    <mergeCell ref="A128:C128"/>
    <mergeCell ref="A129:C129"/>
    <mergeCell ref="A130:C130"/>
    <mergeCell ref="A133:C133"/>
    <mergeCell ref="A134:C134"/>
    <mergeCell ref="A98:C98"/>
    <mergeCell ref="A97:C97"/>
    <mergeCell ref="A87:C87"/>
    <mergeCell ref="A88:C88"/>
    <mergeCell ref="A94:C94"/>
    <mergeCell ref="A96:C96"/>
    <mergeCell ref="A135:C135"/>
    <mergeCell ref="A114:C114"/>
    <mergeCell ref="A95:C95"/>
    <mergeCell ref="A132:C132"/>
    <mergeCell ref="A255:C255"/>
    <mergeCell ref="A254:C254"/>
    <mergeCell ref="A264:C264"/>
    <mergeCell ref="A263:C263"/>
    <mergeCell ref="A260:C260"/>
    <mergeCell ref="A257:C257"/>
    <mergeCell ref="A259:B259"/>
    <mergeCell ref="A258:C258"/>
    <mergeCell ref="A256:C256"/>
    <mergeCell ref="A79:C79"/>
    <mergeCell ref="A80:C80"/>
    <mergeCell ref="A117:C117"/>
    <mergeCell ref="A118:C118"/>
    <mergeCell ref="A99:B99"/>
    <mergeCell ref="A100:C100"/>
    <mergeCell ref="A120:C120"/>
    <mergeCell ref="A119:C119"/>
    <mergeCell ref="A146:C146"/>
    <mergeCell ref="A147:B147"/>
    <mergeCell ref="A162:C162"/>
    <mergeCell ref="A136:C136"/>
    <mergeCell ref="A177:C177"/>
    <mergeCell ref="A176:C176"/>
    <mergeCell ref="A144:C144"/>
    <mergeCell ref="A143:C143"/>
    <mergeCell ref="A239:C239"/>
    <mergeCell ref="A242:C242"/>
    <mergeCell ref="A238:C238"/>
    <mergeCell ref="A243:B243"/>
    <mergeCell ref="A248:C248"/>
    <mergeCell ref="A231:C231"/>
    <mergeCell ref="A214:C214"/>
    <mergeCell ref="A230:C230"/>
    <mergeCell ref="A229:C229"/>
    <mergeCell ref="A223:C223"/>
    <mergeCell ref="A222:C222"/>
    <mergeCell ref="A225:C225"/>
    <mergeCell ref="A232:C232"/>
    <mergeCell ref="A287:C287"/>
    <mergeCell ref="A286:C286"/>
    <mergeCell ref="A272:C272"/>
    <mergeCell ref="A271:C271"/>
    <mergeCell ref="A288:C288"/>
    <mergeCell ref="A274:C274"/>
    <mergeCell ref="A273:C273"/>
    <mergeCell ref="A277:C277"/>
    <mergeCell ref="A278:C278"/>
    <mergeCell ref="A305:C305"/>
    <mergeCell ref="A306:C306"/>
    <mergeCell ref="A308:C308"/>
    <mergeCell ref="A307:B307"/>
    <mergeCell ref="A294:C294"/>
    <mergeCell ref="A296:C296"/>
    <mergeCell ref="A303:C303"/>
    <mergeCell ref="A302:C302"/>
    <mergeCell ref="A295:C295"/>
    <mergeCell ref="A309:C309"/>
    <mergeCell ref="A304:C304"/>
    <mergeCell ref="A247:C247"/>
    <mergeCell ref="A246:C246"/>
    <mergeCell ref="A270:C270"/>
    <mergeCell ref="A262:C262"/>
    <mergeCell ref="A261:C261"/>
    <mergeCell ref="A245:C245"/>
    <mergeCell ref="A241:C241"/>
    <mergeCell ref="A240:C240"/>
    <mergeCell ref="A244:C244"/>
    <mergeCell ref="A276:C276"/>
    <mergeCell ref="A275:B275"/>
    <mergeCell ref="A280:C280"/>
    <mergeCell ref="A279:C279"/>
    <mergeCell ref="A293:C293"/>
    <mergeCell ref="A292:C292"/>
    <mergeCell ref="A290:C290"/>
    <mergeCell ref="A291:B291"/>
    <mergeCell ref="A289:C289"/>
    <mergeCell ref="A310:C310"/>
    <mergeCell ref="A320:C320"/>
    <mergeCell ref="A318:C318"/>
    <mergeCell ref="A312:C312"/>
    <mergeCell ref="A311:C311"/>
    <mergeCell ref="A319:C319"/>
    <mergeCell ref="A20:C20"/>
    <mergeCell ref="A16:C16"/>
    <mergeCell ref="A17:C17"/>
    <mergeCell ref="A18:C18"/>
    <mergeCell ref="A19:B19"/>
    <mergeCell ref="A24:C24"/>
    <mergeCell ref="A30:C30"/>
    <mergeCell ref="A33:C33"/>
    <mergeCell ref="A34:C34"/>
    <mergeCell ref="A22:C22"/>
    <mergeCell ref="A23:C23"/>
    <mergeCell ref="A40:C40"/>
    <mergeCell ref="A37:C37"/>
    <mergeCell ref="A38:C38"/>
    <mergeCell ref="A39:C39"/>
    <mergeCell ref="A36:C36"/>
    <mergeCell ref="A35:B35"/>
    <mergeCell ref="A1:C1"/>
    <mergeCell ref="A2:C2"/>
    <mergeCell ref="A3:B3"/>
    <mergeCell ref="A4:C4"/>
    <mergeCell ref="A8:C8"/>
    <mergeCell ref="A5:C5"/>
    <mergeCell ref="A21:C21"/>
    <mergeCell ref="A184:C184"/>
    <mergeCell ref="A183:C183"/>
    <mergeCell ref="A182:C182"/>
    <mergeCell ref="A181:C181"/>
    <mergeCell ref="A179:B179"/>
    <mergeCell ref="A180:C180"/>
    <mergeCell ref="A165:C165"/>
    <mergeCell ref="A164:C164"/>
    <mergeCell ref="A178:C178"/>
    <mergeCell ref="A175:C175"/>
    <mergeCell ref="A163:B163"/>
    <mergeCell ref="A174:C174"/>
    <mergeCell ref="A167:C167"/>
    <mergeCell ref="A168:C168"/>
    <mergeCell ref="A190:C190"/>
    <mergeCell ref="A166:C166"/>
    <mergeCell ref="A149:C149"/>
    <mergeCell ref="A148:C148"/>
    <mergeCell ref="A152:C152"/>
    <mergeCell ref="A151:C151"/>
    <mergeCell ref="A145:C145"/>
    <mergeCell ref="A142:C142"/>
    <mergeCell ref="A161:C161"/>
    <mergeCell ref="A160:C160"/>
    <mergeCell ref="A158:C158"/>
    <mergeCell ref="A159:C159"/>
    <mergeCell ref="A150:C150"/>
    <mergeCell ref="A210:C210"/>
    <mergeCell ref="A206:C206"/>
    <mergeCell ref="A228:C228"/>
    <mergeCell ref="A191:C191"/>
    <mergeCell ref="A224:C224"/>
    <mergeCell ref="A194:C194"/>
    <mergeCell ref="A211:B211"/>
    <mergeCell ref="A216:C216"/>
    <mergeCell ref="A215:C215"/>
    <mergeCell ref="A227:B227"/>
    <mergeCell ref="A226:C226"/>
    <mergeCell ref="A192:C192"/>
    <mergeCell ref="A193:C193"/>
    <mergeCell ref="A196:C196"/>
    <mergeCell ref="A195:B195"/>
    <mergeCell ref="A207:C207"/>
    <mergeCell ref="A209:C209"/>
    <mergeCell ref="A208:C208"/>
    <mergeCell ref="A197:C197"/>
    <mergeCell ref="A198:C198"/>
    <mergeCell ref="A199:C199"/>
    <mergeCell ref="A200:C200"/>
    <mergeCell ref="A213:C213"/>
    <mergeCell ref="A212:C212"/>
    <mergeCell ref="A68:C68"/>
    <mergeCell ref="A67:B67"/>
    <mergeCell ref="A70:C70"/>
    <mergeCell ref="A69:C69"/>
    <mergeCell ref="A84:C84"/>
    <mergeCell ref="A86:C86"/>
    <mergeCell ref="A85:C85"/>
    <mergeCell ref="A66:C66"/>
    <mergeCell ref="A78:C78"/>
    <mergeCell ref="A81:C81"/>
    <mergeCell ref="A72:C72"/>
    <mergeCell ref="A71:C71"/>
    <mergeCell ref="A46:C46"/>
    <mergeCell ref="A50:C50"/>
    <mergeCell ref="A48:C48"/>
    <mergeCell ref="A49:C49"/>
    <mergeCell ref="A47:C47"/>
    <mergeCell ref="A51:B51"/>
    <mergeCell ref="A56:C56"/>
    <mergeCell ref="A55:C55"/>
    <mergeCell ref="A54:C54"/>
    <mergeCell ref="A53:C53"/>
    <mergeCell ref="A52:C52"/>
    <mergeCell ref="A83:B83"/>
    <mergeCell ref="A82:C82"/>
    <mergeCell ref="A7:C7"/>
    <mergeCell ref="A6:C6"/>
    <mergeCell ref="A15:C15"/>
    <mergeCell ref="A14:C14"/>
    <mergeCell ref="A32:C32"/>
    <mergeCell ref="A31:C31"/>
    <mergeCell ref="A62:C62"/>
    <mergeCell ref="A63:C63"/>
    <mergeCell ref="A64:C64"/>
    <mergeCell ref="A65:C65"/>
  </mergeCells>
  <pageMargins bottom="0.75" footer="0" header="0" left="0.7" right="0.7" top="0.75"/>
  <pageSetup orientation="landscape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294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4.13"/>
    <col customWidth="1" max="3" min="3" style="29" width="22.5"/>
    <col customWidth="1" max="4" min="4" style="29" width="35.63"/>
    <col customWidth="1" max="8" min="5" style="29" width="4.13"/>
    <col customWidth="1" max="9" min="9" style="29" width="22.5"/>
    <col customWidth="1" max="10" min="10" style="29" width="35.63"/>
    <col customWidth="1" max="14" min="11" style="29" width="4.13"/>
    <col customWidth="1" max="15" min="15" style="29" width="22.5"/>
    <col customWidth="1" max="16" min="16" style="29" width="35.63"/>
    <col customWidth="1" max="20" min="17" style="29" width="4.13"/>
    <col customWidth="1" max="21" min="21" style="29" width="22.5"/>
    <col customWidth="1" max="22" min="22" style="29" width="35.63"/>
    <col customWidth="1" max="26" min="23" style="29" width="4.13"/>
    <col customWidth="1" max="27" min="27" style="29" width="22.5"/>
    <col customWidth="1" max="28" min="28" style="29" width="35.63"/>
    <col customWidth="1" max="32" min="29" style="29" width="4.13"/>
    <col customWidth="1" max="33" min="33" style="29" width="22.5"/>
    <col customWidth="1" max="34" min="34" style="29" width="35.63"/>
    <col customWidth="1" max="36" min="35" style="29" width="4.13"/>
  </cols>
  <sheetData>
    <row customHeight="1" ht="99.75" r="1" s="29">
      <c r="A1" s="3" t="n"/>
      <c r="B1" s="9" t="inlineStr">
        <is>
          <t xml:space="preserve"> </t>
        </is>
      </c>
      <c r="G1" s="3" t="n"/>
      <c r="H1" s="9" t="inlineStr">
        <is>
          <t xml:space="preserve"> </t>
        </is>
      </c>
      <c r="M1" s="3" t="n"/>
      <c r="N1" s="9" t="inlineStr">
        <is>
          <t xml:space="preserve"> </t>
        </is>
      </c>
      <c r="S1" s="3" t="n"/>
      <c r="T1" s="9" t="inlineStr">
        <is>
          <t xml:space="preserve"> </t>
        </is>
      </c>
      <c r="Y1" s="3" t="n"/>
      <c r="Z1" s="9" t="inlineStr">
        <is>
          <t xml:space="preserve"> </t>
        </is>
      </c>
      <c r="AE1" s="3" t="n"/>
      <c r="AF1" s="9" t="inlineStr">
        <is>
          <t xml:space="preserve"> </t>
        </is>
      </c>
    </row>
    <row customHeight="1" ht="67.5" r="2" s="29">
      <c r="A2" s="103" t="n"/>
      <c r="B2" s="104" t="inlineStr">
        <is>
          <t xml:space="preserve">澎湖縣政府獎狀 </t>
        </is>
      </c>
      <c r="C2" s="105" t="inlineStr">
        <is>
          <t xml:space="preserve">澎湖縣政府獎狀 </t>
        </is>
      </c>
      <c r="E2" s="105" t="n"/>
      <c r="F2" s="104" t="n"/>
      <c r="G2" s="103" t="n"/>
      <c r="H2" s="104" t="inlineStr">
        <is>
          <t xml:space="preserve">澎湖縣政府獎狀 </t>
        </is>
      </c>
      <c r="I2" s="105" t="inlineStr">
        <is>
          <t xml:space="preserve">澎湖縣政府獎狀 </t>
        </is>
      </c>
      <c r="K2" s="105" t="n"/>
      <c r="L2" s="104" t="n"/>
      <c r="M2" s="103" t="n"/>
      <c r="N2" s="104" t="inlineStr">
        <is>
          <t xml:space="preserve">澎湖縣政府獎狀 </t>
        </is>
      </c>
      <c r="O2" s="105" t="inlineStr">
        <is>
          <t xml:space="preserve">澎湖縣政府獎狀 </t>
        </is>
      </c>
      <c r="Q2" s="105" t="n"/>
      <c r="R2" s="104" t="n"/>
      <c r="S2" s="103" t="n"/>
      <c r="T2" s="104" t="inlineStr">
        <is>
          <t xml:space="preserve">澎湖縣政府獎狀 </t>
        </is>
      </c>
      <c r="U2" s="105" t="inlineStr">
        <is>
          <t xml:space="preserve">澎湖縣政府獎狀 </t>
        </is>
      </c>
      <c r="W2" s="105" t="n"/>
      <c r="X2" s="104" t="n"/>
      <c r="Y2" s="103" t="n"/>
      <c r="Z2" s="104" t="inlineStr">
        <is>
          <t xml:space="preserve">澎湖縣政府獎狀 </t>
        </is>
      </c>
      <c r="AA2" s="105" t="inlineStr">
        <is>
          <t xml:space="preserve">澎湖縣政府獎狀 </t>
        </is>
      </c>
      <c r="AC2" s="105" t="n"/>
      <c r="AD2" s="104" t="n"/>
      <c r="AE2" s="103" t="n"/>
      <c r="AF2" s="104" t="inlineStr">
        <is>
          <t xml:space="preserve">澎湖縣政府獎狀 </t>
        </is>
      </c>
      <c r="AG2" s="105" t="inlineStr">
        <is>
          <t xml:space="preserve">澎湖縣政府獎狀 </t>
        </is>
      </c>
      <c r="AI2" s="105" t="n"/>
      <c r="AJ2" s="104" t="n"/>
    </row>
    <row customHeight="1" ht="27.75" r="3" s="29">
      <c r="A3" s="3" t="n"/>
      <c r="B3" s="106">
        <f>'設定'!$B$4</f>
        <v/>
      </c>
      <c r="F3" s="107" t="n"/>
      <c r="G3" s="3" t="n"/>
      <c r="H3" s="106">
        <f>'設定'!$B$4</f>
        <v/>
      </c>
      <c r="L3" s="107" t="n"/>
      <c r="M3" s="3" t="n"/>
      <c r="N3" s="106">
        <f>'設定'!$B$4</f>
        <v/>
      </c>
      <c r="R3" s="107" t="n"/>
      <c r="S3" s="3" t="n"/>
      <c r="T3" s="106">
        <f>'設定'!$B$4</f>
        <v/>
      </c>
      <c r="X3" s="107" t="n"/>
      <c r="Y3" s="3" t="n"/>
      <c r="Z3" s="106">
        <f>'設定'!$B$4</f>
        <v/>
      </c>
      <c r="AD3" s="107" t="n"/>
      <c r="AE3" s="3" t="n"/>
      <c r="AF3" s="106">
        <f>'設定'!$B$4</f>
        <v/>
      </c>
      <c r="AJ3" s="107" t="n"/>
    </row>
    <row customHeight="1" ht="19.5" r="4" s="29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</row>
    <row customHeight="1" ht="38.25" r="5" s="29">
      <c r="A5" s="3" t="n"/>
      <c r="B5" s="93">
        <f>"澎湖縣"&amp;'設定'!$B$2&amp;"年度全縣兒童溜冰比賽"</f>
        <v/>
      </c>
      <c r="F5" s="108" t="n"/>
      <c r="G5" s="3" t="n"/>
      <c r="H5" s="93">
        <f>"澎湖縣"&amp;'設定'!$B$2&amp;"年度全縣兒童溜冰比賽"</f>
        <v/>
      </c>
      <c r="L5" s="108" t="n"/>
      <c r="M5" s="3" t="n"/>
      <c r="N5" s="93">
        <f>"澎湖縣"&amp;'設定'!$B$2&amp;"年度全縣兒童溜冰比賽"</f>
        <v/>
      </c>
      <c r="R5" s="108" t="n"/>
      <c r="S5" s="3" t="n"/>
      <c r="T5" s="93">
        <f>"澎湖縣"&amp;'設定'!$B$2&amp;"年度全縣兒童溜冰比賽"</f>
        <v/>
      </c>
      <c r="X5" s="108" t="n"/>
      <c r="Y5" s="3" t="n"/>
      <c r="Z5" s="93">
        <f>"澎湖縣"&amp;'設定'!$B$2&amp;"年度全縣兒童溜冰比賽"</f>
        <v/>
      </c>
      <c r="AD5" s="108" t="n"/>
      <c r="AE5" s="3" t="n"/>
      <c r="AF5" s="93">
        <f>"澎湖縣"&amp;'設定'!$B$2&amp;"年度全縣兒童溜冰比賽"</f>
        <v/>
      </c>
      <c r="AJ5" s="108" t="n"/>
    </row>
    <row customHeight="1" ht="19.5" r="6" s="29">
      <c r="A6" s="3" t="n"/>
      <c r="B6" s="3" t="n"/>
      <c r="C6" s="94" t="n"/>
      <c r="G6" s="3" t="n"/>
      <c r="H6" s="3" t="n"/>
      <c r="I6" s="94" t="n"/>
      <c r="M6" s="3" t="n"/>
      <c r="N6" s="3" t="n"/>
      <c r="O6" s="94" t="n"/>
      <c r="S6" s="3" t="n"/>
      <c r="T6" s="3" t="n"/>
      <c r="U6" s="94" t="n"/>
      <c r="Y6" s="3" t="n"/>
      <c r="Z6" s="3" t="n"/>
      <c r="AA6" s="94" t="n"/>
      <c r="AE6" s="3" t="n"/>
      <c r="AF6" s="3" t="n"/>
      <c r="AG6" s="94" t="n"/>
    </row>
    <row customHeight="1" ht="38.25" r="7" s="29">
      <c r="A7" s="3" t="n"/>
      <c r="B7" s="3" t="n"/>
      <c r="C7" s="93" t="inlineStr">
        <is>
          <t>優秀指導教練</t>
        </is>
      </c>
      <c r="G7" s="3" t="n"/>
      <c r="H7" s="3" t="n"/>
      <c r="I7" s="93" t="inlineStr">
        <is>
          <t>優秀指導教練</t>
        </is>
      </c>
      <c r="M7" s="3" t="n"/>
      <c r="N7" s="3" t="n"/>
      <c r="O7" s="93" t="inlineStr">
        <is>
          <t>優秀指導教練</t>
        </is>
      </c>
      <c r="S7" s="3" t="n"/>
      <c r="T7" s="3" t="n"/>
      <c r="U7" s="93" t="inlineStr">
        <is>
          <t>優秀指導教練</t>
        </is>
      </c>
      <c r="Y7" s="3" t="n"/>
      <c r="Z7" s="3" t="n"/>
      <c r="AA7" s="93" t="inlineStr">
        <is>
          <t>優秀指導教練</t>
        </is>
      </c>
      <c r="AE7" s="3" t="n"/>
      <c r="AF7" s="3" t="n"/>
      <c r="AG7" s="93" t="inlineStr">
        <is>
          <t>優秀指導教練</t>
        </is>
      </c>
    </row>
    <row customHeight="1" ht="19.5" r="8" s="29">
      <c r="A8" s="3" t="n"/>
      <c r="B8" s="3" t="n"/>
      <c r="C8" s="9" t="n"/>
      <c r="G8" s="3" t="n"/>
      <c r="H8" s="3" t="n"/>
      <c r="I8" s="9" t="n"/>
      <c r="M8" s="3" t="n"/>
      <c r="N8" s="3" t="n"/>
      <c r="O8" s="9" t="n"/>
      <c r="S8" s="3" t="n"/>
      <c r="T8" s="3" t="n"/>
      <c r="U8" s="9" t="n"/>
      <c r="Y8" s="3" t="n"/>
      <c r="Z8" s="3" t="n"/>
      <c r="AA8" s="9" t="n"/>
      <c r="AE8" s="3" t="n"/>
      <c r="AF8" s="3" t="n"/>
      <c r="AG8" s="9" t="n"/>
    </row>
    <row customHeight="1" ht="34.5" r="9" s="29">
      <c r="A9" s="3" t="n"/>
      <c r="B9" s="3" t="n"/>
      <c r="C9" s="95" t="inlineStr">
        <is>
          <t>組別：</t>
        </is>
      </c>
      <c r="D9" s="96" t="inlineStr">
        <is>
          <t>低年級女生組</t>
        </is>
      </c>
      <c r="E9" s="96" t="n"/>
      <c r="F9" s="96" t="n"/>
      <c r="G9" s="3" t="n"/>
      <c r="H9" s="3" t="n"/>
      <c r="I9" s="95" t="inlineStr">
        <is>
          <t>組別：</t>
        </is>
      </c>
      <c r="J9" s="96" t="inlineStr">
        <is>
          <t>低年級男生組</t>
        </is>
      </c>
      <c r="K9" s="96" t="n"/>
      <c r="L9" s="96" t="n"/>
      <c r="M9" s="3" t="n"/>
      <c r="N9" s="3" t="n"/>
      <c r="O9" s="95" t="inlineStr">
        <is>
          <t>組別：</t>
        </is>
      </c>
      <c r="P9" s="96" t="inlineStr">
        <is>
          <t>中年級女生組</t>
        </is>
      </c>
      <c r="Q9" s="96" t="n"/>
      <c r="R9" s="96" t="n"/>
      <c r="S9" s="3" t="n"/>
      <c r="T9" s="3" t="n"/>
      <c r="U9" s="95" t="inlineStr">
        <is>
          <t>組別：</t>
        </is>
      </c>
      <c r="V9" s="96" t="inlineStr">
        <is>
          <t>中年級男生組</t>
        </is>
      </c>
      <c r="W9" s="96" t="n"/>
      <c r="X9" s="96" t="n"/>
      <c r="Y9" s="3" t="n"/>
      <c r="Z9" s="3" t="n"/>
      <c r="AA9" s="95" t="inlineStr">
        <is>
          <t>組別：</t>
        </is>
      </c>
      <c r="AB9" s="96" t="inlineStr">
        <is>
          <t>高年級女生組</t>
        </is>
      </c>
      <c r="AC9" s="96" t="n"/>
      <c r="AD9" s="96" t="n"/>
      <c r="AE9" s="3" t="n"/>
      <c r="AF9" s="3" t="n"/>
      <c r="AG9" s="95" t="inlineStr">
        <is>
          <t>組別：</t>
        </is>
      </c>
      <c r="AH9" s="96" t="inlineStr">
        <is>
          <t>高年級男生組</t>
        </is>
      </c>
      <c r="AI9" s="96" t="n"/>
      <c r="AJ9" s="96" t="n"/>
    </row>
    <row customHeight="1" ht="34.5" r="10" s="29">
      <c r="A10" s="3" t="n"/>
      <c r="B10" s="3" t="n"/>
      <c r="C10" s="95" t="inlineStr">
        <is>
          <t>學校：</t>
        </is>
      </c>
      <c r="D10" s="96">
        <f ref="D10" t="array">INDEX(#REF!,2)</f>
        <v/>
      </c>
      <c r="E10" s="96" t="n"/>
      <c r="F10" s="96" t="n"/>
      <c r="G10" s="3" t="n"/>
      <c r="H10" s="3" t="n"/>
      <c r="I10" s="95" t="inlineStr">
        <is>
          <t>學校：</t>
        </is>
      </c>
      <c r="J10" s="96">
        <f ref="J10" t="array">INDEX('A31'!F:F,2)</f>
        <v/>
      </c>
      <c r="K10" s="96" t="n"/>
      <c r="L10" s="96" t="n"/>
      <c r="M10" s="3" t="n"/>
      <c r="N10" s="3" t="n"/>
      <c r="O10" s="95" t="inlineStr">
        <is>
          <t>學校：</t>
        </is>
      </c>
      <c r="P10" s="96">
        <f ref="P10" t="array">INDEX('A42'!F:F,2)</f>
        <v/>
      </c>
      <c r="Q10" s="96" t="n"/>
      <c r="R10" s="96" t="n"/>
      <c r="S10" s="3" t="n"/>
      <c r="T10" s="3" t="n"/>
      <c r="U10" s="95" t="inlineStr">
        <is>
          <t>學校：</t>
        </is>
      </c>
      <c r="V10" s="96">
        <f ref="V10" t="array">INDEX('A41'!E:E,2)</f>
        <v/>
      </c>
      <c r="W10" s="96" t="n"/>
      <c r="X10" s="96" t="n"/>
      <c r="Y10" s="3" t="n"/>
      <c r="Z10" s="3" t="n"/>
      <c r="AA10" s="95" t="inlineStr">
        <is>
          <t>學校：</t>
        </is>
      </c>
      <c r="AB10" s="96">
        <f ref="AB10" t="array">INDEX('A61'!E:E,2)</f>
        <v/>
      </c>
      <c r="AC10" s="96" t="n"/>
      <c r="AD10" s="96" t="n"/>
      <c r="AE10" s="3" t="n"/>
      <c r="AF10" s="3" t="n"/>
      <c r="AG10" s="95" t="inlineStr">
        <is>
          <t>學校：</t>
        </is>
      </c>
      <c r="AH10" s="96">
        <f ref="AH10" t="array">INDEX('A51'!E:E,2)</f>
        <v/>
      </c>
      <c r="AI10" s="96" t="n"/>
      <c r="AJ10" s="96" t="n"/>
    </row>
    <row customHeight="1" ht="34.5" r="11" s="29">
      <c r="A11" s="3" t="n"/>
      <c r="B11" s="3" t="n"/>
      <c r="C11" s="95" t="inlineStr">
        <is>
          <t>姓名：</t>
        </is>
      </c>
      <c r="D11" s="96">
        <f ref="D11" t="array">INDEX(#REF!,2)</f>
        <v/>
      </c>
      <c r="E11" s="96" t="n"/>
      <c r="F11" s="96" t="n"/>
      <c r="G11" s="3" t="n"/>
      <c r="H11" s="3" t="n"/>
      <c r="I11" s="95" t="inlineStr">
        <is>
          <t>姓名：</t>
        </is>
      </c>
      <c r="J11" s="96">
        <f ref="J11" t="array">INDEX('A31'!H:H,2)</f>
        <v/>
      </c>
      <c r="K11" s="96" t="n"/>
      <c r="L11" s="96" t="n"/>
      <c r="M11" s="3" t="n"/>
      <c r="N11" s="3" t="n"/>
      <c r="O11" s="95" t="inlineStr">
        <is>
          <t>姓名：</t>
        </is>
      </c>
      <c r="P11" s="96">
        <f ref="P11" t="array">INDEX('A42'!H:H,2)</f>
        <v/>
      </c>
      <c r="Q11" s="96" t="n"/>
      <c r="R11" s="96" t="n"/>
      <c r="S11" s="3" t="n"/>
      <c r="T11" s="3" t="n"/>
      <c r="U11" s="95" t="inlineStr">
        <is>
          <t>姓名：</t>
        </is>
      </c>
      <c r="V11" s="96">
        <f ref="V11" t="array">INDEX('A41'!G:G,2)</f>
        <v/>
      </c>
      <c r="W11" s="96" t="n"/>
      <c r="X11" s="96" t="n"/>
      <c r="Y11" s="3" t="n"/>
      <c r="Z11" s="3" t="n"/>
      <c r="AA11" s="95" t="inlineStr">
        <is>
          <t>姓名：</t>
        </is>
      </c>
      <c r="AB11" s="96">
        <f ref="AB11" t="array">INDEX('A61'!G:G,2)</f>
        <v/>
      </c>
      <c r="AC11" s="96" t="n"/>
      <c r="AD11" s="96" t="n"/>
      <c r="AE11" s="3" t="n"/>
      <c r="AF11" s="3" t="n"/>
      <c r="AG11" s="95" t="inlineStr">
        <is>
          <t>姓名：</t>
        </is>
      </c>
      <c r="AH11" s="96">
        <f ref="AH11" t="array">INDEX('A51'!G:G,2)</f>
        <v/>
      </c>
      <c r="AI11" s="96" t="n"/>
      <c r="AJ11" s="96" t="n"/>
    </row>
    <row customHeight="1" ht="34.5" r="12" s="29">
      <c r="A12" s="3" t="n"/>
      <c r="B12" s="3" t="n"/>
      <c r="C12" s="95" t="inlineStr">
        <is>
          <t>名次：</t>
        </is>
      </c>
      <c r="D12" s="96">
        <f>'成績單(橫)'!A4</f>
        <v/>
      </c>
      <c r="E12" s="96" t="n"/>
      <c r="F12" s="96" t="n"/>
      <c r="G12" s="3" t="n"/>
      <c r="H12" s="3" t="n"/>
      <c r="I12" s="95" t="inlineStr">
        <is>
          <t>名次：</t>
        </is>
      </c>
      <c r="J12" s="96">
        <f>'成績單(橫)'!A27</f>
        <v/>
      </c>
      <c r="K12" s="96" t="n"/>
      <c r="L12" s="96" t="n"/>
      <c r="M12" s="3" t="n"/>
      <c r="N12" s="3" t="n"/>
      <c r="O12" s="95" t="inlineStr">
        <is>
          <t>名次：</t>
        </is>
      </c>
      <c r="P12" s="96">
        <f>'成績單(橫)'!F4</f>
        <v/>
      </c>
      <c r="Q12" s="96" t="n"/>
      <c r="R12" s="96" t="n"/>
      <c r="S12" s="3" t="n"/>
      <c r="T12" s="3" t="n"/>
      <c r="U12" s="95" t="inlineStr">
        <is>
          <t>名次：</t>
        </is>
      </c>
      <c r="V12" s="96">
        <f>'成績單(橫)'!F27</f>
        <v/>
      </c>
      <c r="W12" s="96" t="n"/>
      <c r="X12" s="96" t="n"/>
      <c r="Y12" s="3" t="n"/>
      <c r="Z12" s="3" t="n"/>
      <c r="AA12" s="95" t="inlineStr">
        <is>
          <t>名次：</t>
        </is>
      </c>
      <c r="AB12" s="96">
        <f>'成績單(橫)'!K4</f>
        <v/>
      </c>
      <c r="AC12" s="96" t="n"/>
      <c r="AD12" s="96" t="n"/>
      <c r="AE12" s="3" t="n"/>
      <c r="AF12" s="3" t="n"/>
      <c r="AG12" s="95" t="inlineStr">
        <is>
          <t>名次：</t>
        </is>
      </c>
      <c r="AH12" s="96">
        <f>'成績單(橫)'!K27</f>
        <v/>
      </c>
      <c r="AI12" s="96" t="n"/>
      <c r="AJ12" s="96" t="n"/>
    </row>
    <row customHeight="1" ht="34.5" r="13" s="29">
      <c r="A13" s="3" t="n"/>
      <c r="B13" s="3" t="n"/>
      <c r="C13" s="95" t="inlineStr">
        <is>
          <t>成績：</t>
        </is>
      </c>
      <c r="D13" s="100">
        <f ref="D13" t="array">INDEX(#REF!,2)</f>
        <v/>
      </c>
      <c r="E13" s="100" t="n"/>
      <c r="F13" s="97" t="n"/>
      <c r="G13" s="3" t="n"/>
      <c r="H13" s="3" t="n"/>
      <c r="I13" s="95" t="inlineStr">
        <is>
          <t>成績：</t>
        </is>
      </c>
      <c r="J13" s="100">
        <f ref="J13" t="array">INDEX('A31'!J:J,2)</f>
        <v/>
      </c>
      <c r="K13" s="100" t="n"/>
      <c r="L13" s="97" t="n"/>
      <c r="M13" s="3" t="n"/>
      <c r="N13" s="3" t="n"/>
      <c r="O13" s="95" t="inlineStr">
        <is>
          <t>成績：</t>
        </is>
      </c>
      <c r="P13" s="100">
        <f ref="P13" t="array">INDEX('A42'!J:J,2)</f>
        <v/>
      </c>
      <c r="Q13" s="100" t="n"/>
      <c r="R13" s="97" t="n"/>
      <c r="S13" s="3" t="n"/>
      <c r="T13" s="3" t="n"/>
      <c r="U13" s="95" t="inlineStr">
        <is>
          <t>成績：</t>
        </is>
      </c>
      <c r="V13" s="100">
        <f ref="V13" t="array">INDEX('A41'!I:I,2)</f>
        <v/>
      </c>
      <c r="W13" s="100" t="n"/>
      <c r="X13" s="97" t="n"/>
      <c r="Y13" s="3" t="n"/>
      <c r="Z13" s="3" t="n"/>
      <c r="AA13" s="95" t="inlineStr">
        <is>
          <t>成績：</t>
        </is>
      </c>
      <c r="AB13" s="100">
        <f ref="AB13" t="array">INDEX('A61'!I:I,2)</f>
        <v/>
      </c>
      <c r="AC13" s="100" t="n"/>
      <c r="AD13" s="97" t="n"/>
      <c r="AE13" s="3" t="n"/>
      <c r="AF13" s="3" t="n"/>
      <c r="AG13" s="95" t="inlineStr">
        <is>
          <t>成績：</t>
        </is>
      </c>
      <c r="AH13" s="100">
        <f ref="AH13" t="array">INDEX('A51'!I:I,2)</f>
        <v/>
      </c>
      <c r="AI13" s="100" t="n"/>
      <c r="AJ13" s="97" t="n"/>
    </row>
    <row customHeight="1" ht="169.5" r="14" s="29">
      <c r="A14" s="3" t="n"/>
      <c r="B14" s="3" t="n"/>
      <c r="C14" s="109" t="n"/>
      <c r="G14" s="3" t="n"/>
      <c r="H14" s="3" t="n"/>
      <c r="I14" s="109" t="n"/>
      <c r="M14" s="3" t="n"/>
      <c r="N14" s="3" t="n"/>
      <c r="O14" s="109" t="n"/>
      <c r="S14" s="3" t="n"/>
      <c r="T14" s="3" t="n"/>
      <c r="U14" s="109" t="n"/>
      <c r="Y14" s="3" t="n"/>
      <c r="Z14" s="3" t="n"/>
      <c r="AA14" s="109" t="n"/>
      <c r="AE14" s="3" t="n"/>
      <c r="AF14" s="3" t="n"/>
      <c r="AG14" s="109" t="n"/>
    </row>
    <row customHeight="1" ht="32.25" r="15" s="29">
      <c r="A15" s="110">
        <f>"中 華 民 國　"&amp;'設定'!$B$2&amp;"　年　"&amp;'設定'!$C$2&amp;"　月　"&amp;'設定'!$D$2&amp;"　日"</f>
        <v/>
      </c>
      <c r="G15" s="110">
        <f>"中 華 民 國　"&amp;'設定'!$B$2&amp;"　年　"&amp;'設定'!$C$2&amp;"　月　"&amp;'設定'!$D$2&amp;"　日"</f>
        <v/>
      </c>
      <c r="M15" s="110">
        <f>"中 華 民 國　"&amp;'設定'!$B$2&amp;"　年　"&amp;'設定'!$C$2&amp;"　月　"&amp;'設定'!$D$2&amp;"　日"</f>
        <v/>
      </c>
      <c r="S15" s="110">
        <f>"中 華 民 國　"&amp;'設定'!$B$2&amp;"　年　"&amp;'設定'!$C$2&amp;"　月　"&amp;'設定'!$D$2&amp;"　日"</f>
        <v/>
      </c>
      <c r="Y15" s="110">
        <f>"中 華 民 國　"&amp;'設定'!$B$2&amp;"　年　"&amp;'設定'!$C$2&amp;"　月　"&amp;'設定'!$D$2&amp;"　日"</f>
        <v/>
      </c>
      <c r="AE15" s="110">
        <f>"中 華 民 國　"&amp;'設定'!$B$2&amp;"　年　"&amp;'設定'!$C$2&amp;"　月　"&amp;'設定'!$D$2&amp;"　日"</f>
        <v/>
      </c>
    </row>
    <row customHeight="1" ht="32.25" r="16" s="29">
      <c r="A16" s="3" t="n"/>
      <c r="B16" s="3" t="n"/>
      <c r="C16" s="111" t="n"/>
      <c r="D16" s="111" t="n"/>
      <c r="E16" s="111" t="n"/>
      <c r="F16" s="111" t="n"/>
      <c r="G16" s="3" t="n"/>
      <c r="H16" s="3" t="n"/>
      <c r="I16" s="111" t="n"/>
      <c r="J16" s="111" t="n"/>
      <c r="K16" s="111" t="n"/>
      <c r="L16" s="111" t="n"/>
      <c r="M16" s="3" t="n"/>
      <c r="N16" s="3" t="n"/>
      <c r="O16" s="111" t="n"/>
      <c r="P16" s="111" t="n"/>
      <c r="Q16" s="111" t="n"/>
      <c r="R16" s="111" t="n"/>
      <c r="S16" s="3" t="n"/>
      <c r="T16" s="3" t="n"/>
      <c r="U16" s="111" t="n"/>
      <c r="V16" s="111" t="n"/>
      <c r="W16" s="111" t="n"/>
      <c r="X16" s="111" t="n"/>
      <c r="Y16" s="3" t="n"/>
      <c r="Z16" s="3" t="n"/>
      <c r="AA16" s="111" t="n"/>
      <c r="AB16" s="111" t="n"/>
      <c r="AC16" s="111" t="n"/>
      <c r="AD16" s="111" t="n"/>
      <c r="AE16" s="3" t="n"/>
      <c r="AF16" s="3" t="n"/>
      <c r="AG16" s="111" t="n"/>
      <c r="AH16" s="111" t="n"/>
      <c r="AI16" s="111" t="n"/>
      <c r="AJ16" s="111" t="n"/>
    </row>
    <row customHeight="1" ht="99.75" r="17" s="29">
      <c r="A17" s="3" t="n"/>
      <c r="B17" s="9" t="inlineStr">
        <is>
          <t xml:space="preserve"> </t>
        </is>
      </c>
      <c r="G17" s="3" t="n"/>
      <c r="H17" s="9" t="inlineStr">
        <is>
          <t xml:space="preserve"> </t>
        </is>
      </c>
      <c r="M17" s="3" t="n"/>
      <c r="N17" s="9" t="inlineStr">
        <is>
          <t xml:space="preserve"> </t>
        </is>
      </c>
      <c r="S17" s="3" t="n"/>
      <c r="T17" s="9" t="inlineStr">
        <is>
          <t xml:space="preserve"> </t>
        </is>
      </c>
      <c r="Y17" s="3" t="n"/>
      <c r="Z17" s="9" t="inlineStr">
        <is>
          <t xml:space="preserve"> </t>
        </is>
      </c>
      <c r="AE17" s="3" t="n"/>
      <c r="AF17" s="9" t="inlineStr">
        <is>
          <t xml:space="preserve"> </t>
        </is>
      </c>
    </row>
    <row customHeight="1" ht="67.5" r="18" s="29">
      <c r="A18" s="103" t="n"/>
      <c r="B18" s="104" t="inlineStr">
        <is>
          <t xml:space="preserve">澎湖縣政府獎狀 </t>
        </is>
      </c>
      <c r="C18" s="105" t="inlineStr">
        <is>
          <t xml:space="preserve">澎湖縣政府獎狀 </t>
        </is>
      </c>
      <c r="E18" s="105" t="n"/>
      <c r="F18" s="104" t="n"/>
      <c r="G18" s="103" t="n"/>
      <c r="H18" s="104" t="inlineStr">
        <is>
          <t xml:space="preserve">澎湖縣政府獎狀 </t>
        </is>
      </c>
      <c r="I18" s="105" t="inlineStr">
        <is>
          <t xml:space="preserve">澎湖縣政府獎狀 </t>
        </is>
      </c>
      <c r="K18" s="105" t="n"/>
      <c r="L18" s="104" t="n"/>
      <c r="M18" s="103" t="n"/>
      <c r="N18" s="104" t="inlineStr">
        <is>
          <t xml:space="preserve">澎湖縣政府獎狀 </t>
        </is>
      </c>
      <c r="O18" s="105" t="inlineStr">
        <is>
          <t xml:space="preserve">澎湖縣政府獎狀 </t>
        </is>
      </c>
      <c r="Q18" s="105" t="n"/>
      <c r="R18" s="104" t="n"/>
      <c r="S18" s="103" t="n"/>
      <c r="T18" s="104" t="inlineStr">
        <is>
          <t xml:space="preserve">澎湖縣政府獎狀 </t>
        </is>
      </c>
      <c r="U18" s="105" t="inlineStr">
        <is>
          <t xml:space="preserve">澎湖縣政府獎狀 </t>
        </is>
      </c>
      <c r="W18" s="105" t="n"/>
      <c r="X18" s="104" t="n"/>
      <c r="Y18" s="103" t="n"/>
      <c r="Z18" s="104" t="inlineStr">
        <is>
          <t xml:space="preserve">澎湖縣政府獎狀 </t>
        </is>
      </c>
      <c r="AA18" s="105" t="inlineStr">
        <is>
          <t xml:space="preserve">澎湖縣政府獎狀 </t>
        </is>
      </c>
      <c r="AC18" s="105" t="n"/>
      <c r="AD18" s="104" t="n"/>
      <c r="AE18" s="103" t="n"/>
      <c r="AF18" s="104" t="inlineStr">
        <is>
          <t xml:space="preserve">澎湖縣政府獎狀 </t>
        </is>
      </c>
      <c r="AG18" s="105" t="inlineStr">
        <is>
          <t xml:space="preserve">澎湖縣政府獎狀 </t>
        </is>
      </c>
      <c r="AI18" s="105" t="n"/>
      <c r="AJ18" s="104" t="n"/>
    </row>
    <row customHeight="1" ht="27.75" r="19" s="29">
      <c r="A19" s="3" t="n"/>
      <c r="B19" s="106">
        <f>'設定'!$B$4</f>
        <v/>
      </c>
      <c r="F19" s="107" t="n"/>
      <c r="G19" s="3" t="n"/>
      <c r="H19" s="106">
        <f>'設定'!$B$4</f>
        <v/>
      </c>
      <c r="L19" s="107" t="n"/>
      <c r="M19" s="3" t="n"/>
      <c r="N19" s="106">
        <f>'設定'!$B$4</f>
        <v/>
      </c>
      <c r="R19" s="107" t="n"/>
      <c r="S19" s="3" t="n"/>
      <c r="T19" s="106">
        <f>'設定'!$B$4</f>
        <v/>
      </c>
      <c r="X19" s="107" t="n"/>
      <c r="Y19" s="3" t="n"/>
      <c r="Z19" s="106">
        <f>'設定'!$B$4</f>
        <v/>
      </c>
      <c r="AD19" s="107" t="n"/>
      <c r="AE19" s="3" t="n"/>
      <c r="AF19" s="106">
        <f>'設定'!$B$4</f>
        <v/>
      </c>
      <c r="AJ19" s="107" t="n"/>
    </row>
    <row customHeight="1" ht="19.5" r="20" s="29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</row>
    <row customHeight="1" ht="38.25" r="21" s="29">
      <c r="A21" s="3" t="n"/>
      <c r="B21" s="93">
        <f>"澎湖縣"&amp;'設定'!$B$2&amp;"年度全縣兒童溜冰比賽"</f>
        <v/>
      </c>
      <c r="F21" s="108" t="n"/>
      <c r="G21" s="3" t="n"/>
      <c r="H21" s="93">
        <f>"澎湖縣"&amp;'設定'!$B$2&amp;"年度全縣兒童溜冰比賽"</f>
        <v/>
      </c>
      <c r="L21" s="108" t="n"/>
      <c r="M21" s="3" t="n"/>
      <c r="N21" s="93">
        <f>"澎湖縣"&amp;'設定'!$B$2&amp;"年度全縣兒童溜冰比賽"</f>
        <v/>
      </c>
      <c r="R21" s="108" t="n"/>
      <c r="S21" s="3" t="n"/>
      <c r="T21" s="93">
        <f>"澎湖縣"&amp;'設定'!$B$2&amp;"年度全縣兒童溜冰比賽"</f>
        <v/>
      </c>
      <c r="X21" s="108" t="n"/>
      <c r="Y21" s="3" t="n"/>
      <c r="Z21" s="93">
        <f>"澎湖縣"&amp;'設定'!$B$2&amp;"年度全縣兒童溜冰比賽"</f>
        <v/>
      </c>
      <c r="AD21" s="108" t="n"/>
      <c r="AE21" s="3" t="n"/>
      <c r="AF21" s="93">
        <f>"澎湖縣"&amp;'設定'!$B$2&amp;"年度全縣兒童溜冰比賽"</f>
        <v/>
      </c>
      <c r="AJ21" s="108" t="n"/>
    </row>
    <row customHeight="1" ht="19.5" r="22" s="29">
      <c r="A22" s="3" t="n"/>
      <c r="B22" s="3" t="n"/>
      <c r="C22" s="94" t="n"/>
      <c r="G22" s="3" t="n"/>
      <c r="H22" s="3" t="n"/>
      <c r="I22" s="94" t="n"/>
      <c r="M22" s="3" t="n"/>
      <c r="N22" s="3" t="n"/>
      <c r="O22" s="94" t="n"/>
      <c r="S22" s="3" t="n"/>
      <c r="T22" s="3" t="n"/>
      <c r="U22" s="94" t="n"/>
      <c r="Y22" s="3" t="n"/>
      <c r="Z22" s="3" t="n"/>
      <c r="AA22" s="94" t="n"/>
      <c r="AE22" s="3" t="n"/>
      <c r="AF22" s="3" t="n"/>
      <c r="AG22" s="94" t="n"/>
    </row>
    <row customHeight="1" ht="38.25" r="23" s="29">
      <c r="A23" s="3" t="n"/>
      <c r="B23" s="3" t="n"/>
      <c r="C23" s="93" t="inlineStr">
        <is>
          <t>優秀指導教練</t>
        </is>
      </c>
      <c r="G23" s="3" t="n"/>
      <c r="H23" s="3" t="n"/>
      <c r="I23" s="93" t="inlineStr">
        <is>
          <t>優秀指導教練</t>
        </is>
      </c>
      <c r="M23" s="3" t="n"/>
      <c r="N23" s="3" t="n"/>
      <c r="O23" s="93" t="inlineStr">
        <is>
          <t>優秀指導教練</t>
        </is>
      </c>
      <c r="S23" s="3" t="n"/>
      <c r="T23" s="3" t="n"/>
      <c r="U23" s="93" t="inlineStr">
        <is>
          <t>優秀指導教練</t>
        </is>
      </c>
      <c r="Y23" s="3" t="n"/>
      <c r="Z23" s="3" t="n"/>
      <c r="AA23" s="93" t="inlineStr">
        <is>
          <t>優秀指導教練</t>
        </is>
      </c>
      <c r="AE23" s="3" t="n"/>
      <c r="AF23" s="3" t="n"/>
      <c r="AG23" s="93" t="inlineStr">
        <is>
          <t>優秀指導教練</t>
        </is>
      </c>
    </row>
    <row customHeight="1" ht="19.5" r="24" s="29">
      <c r="A24" s="3" t="n"/>
      <c r="B24" s="3" t="n"/>
      <c r="C24" s="9" t="n"/>
      <c r="G24" s="3" t="n"/>
      <c r="H24" s="3" t="n"/>
      <c r="I24" s="9" t="n"/>
      <c r="M24" s="3" t="n"/>
      <c r="N24" s="3" t="n"/>
      <c r="O24" s="9" t="n"/>
      <c r="S24" s="3" t="n"/>
      <c r="T24" s="3" t="n"/>
      <c r="U24" s="9" t="n"/>
      <c r="Y24" s="3" t="n"/>
      <c r="Z24" s="3" t="n"/>
      <c r="AA24" s="9" t="n"/>
      <c r="AE24" s="3" t="n"/>
      <c r="AF24" s="3" t="n"/>
      <c r="AG24" s="9" t="n"/>
    </row>
    <row customHeight="1" ht="34.5" r="25" s="29">
      <c r="A25" s="3" t="n"/>
      <c r="B25" s="3" t="n"/>
      <c r="C25" s="95" t="inlineStr">
        <is>
          <t>組別：</t>
        </is>
      </c>
      <c r="D25" s="96" t="inlineStr">
        <is>
          <t>低年級女生組</t>
        </is>
      </c>
      <c r="E25" s="96" t="n"/>
      <c r="F25" s="96" t="n"/>
      <c r="G25" s="3" t="n"/>
      <c r="H25" s="3" t="n"/>
      <c r="I25" s="95" t="inlineStr">
        <is>
          <t>組別：</t>
        </is>
      </c>
      <c r="J25" s="96" t="inlineStr">
        <is>
          <t>低年級男生組</t>
        </is>
      </c>
      <c r="K25" s="96" t="n"/>
      <c r="L25" s="96" t="n"/>
      <c r="M25" s="3" t="n"/>
      <c r="N25" s="3" t="n"/>
      <c r="O25" s="95" t="inlineStr">
        <is>
          <t>組別：</t>
        </is>
      </c>
      <c r="P25" s="96" t="inlineStr">
        <is>
          <t>中年級女生組</t>
        </is>
      </c>
      <c r="Q25" s="96" t="n"/>
      <c r="R25" s="96" t="n"/>
      <c r="S25" s="3" t="n"/>
      <c r="T25" s="3" t="n"/>
      <c r="U25" s="95" t="inlineStr">
        <is>
          <t>組別：</t>
        </is>
      </c>
      <c r="V25" s="96" t="inlineStr">
        <is>
          <t>中年級男生組</t>
        </is>
      </c>
      <c r="W25" s="96" t="n"/>
      <c r="X25" s="96" t="n"/>
      <c r="Y25" s="3" t="n"/>
      <c r="Z25" s="3" t="n"/>
      <c r="AA25" s="95" t="inlineStr">
        <is>
          <t>組別：</t>
        </is>
      </c>
      <c r="AB25" s="96" t="inlineStr">
        <is>
          <t>高年級女生組</t>
        </is>
      </c>
      <c r="AC25" s="96" t="n"/>
      <c r="AD25" s="96" t="n"/>
      <c r="AE25" s="3" t="n"/>
      <c r="AF25" s="3" t="n"/>
      <c r="AG25" s="95" t="inlineStr">
        <is>
          <t>組別：</t>
        </is>
      </c>
      <c r="AH25" s="96" t="inlineStr">
        <is>
          <t>高年級男生組</t>
        </is>
      </c>
      <c r="AI25" s="96" t="n"/>
      <c r="AJ25" s="96" t="n"/>
    </row>
    <row customHeight="1" ht="34.5" r="26" s="29">
      <c r="A26" s="3" t="n"/>
      <c r="B26" s="3" t="n"/>
      <c r="C26" s="95" t="inlineStr">
        <is>
          <t>學校：</t>
        </is>
      </c>
      <c r="D26" s="96">
        <f ref="D26" t="array">INDEX(#REF!,3)</f>
        <v/>
      </c>
      <c r="E26" s="96" t="n"/>
      <c r="F26" s="96" t="n"/>
      <c r="G26" s="3" t="n"/>
      <c r="H26" s="3" t="n"/>
      <c r="I26" s="95" t="inlineStr">
        <is>
          <t>學校：</t>
        </is>
      </c>
      <c r="J26" s="96">
        <f ref="J26" t="array">INDEX('A31'!F:F,3)</f>
        <v/>
      </c>
      <c r="K26" s="96" t="n"/>
      <c r="L26" s="96" t="n"/>
      <c r="M26" s="3" t="n"/>
      <c r="N26" s="3" t="n"/>
      <c r="O26" s="95" t="inlineStr">
        <is>
          <t>學校：</t>
        </is>
      </c>
      <c r="P26" s="96">
        <f ref="P26" t="array">INDEX('A42'!F:F,3)</f>
        <v/>
      </c>
      <c r="Q26" s="96" t="n"/>
      <c r="R26" s="96" t="n"/>
      <c r="S26" s="3" t="n"/>
      <c r="T26" s="3" t="n"/>
      <c r="U26" s="95" t="inlineStr">
        <is>
          <t>學校：</t>
        </is>
      </c>
      <c r="V26" s="96">
        <f ref="V26" t="array">INDEX('A41'!E:E,3)</f>
        <v/>
      </c>
      <c r="W26" s="96" t="n"/>
      <c r="X26" s="96" t="n"/>
      <c r="Y26" s="3" t="n"/>
      <c r="Z26" s="3" t="n"/>
      <c r="AA26" s="95" t="inlineStr">
        <is>
          <t>學校：</t>
        </is>
      </c>
      <c r="AB26" s="96">
        <f ref="AB26" t="array">INDEX('A61'!E:E,3)</f>
        <v/>
      </c>
      <c r="AC26" s="96" t="n"/>
      <c r="AD26" s="96" t="n"/>
      <c r="AE26" s="3" t="n"/>
      <c r="AF26" s="3" t="n"/>
      <c r="AG26" s="95" t="inlineStr">
        <is>
          <t>學校：</t>
        </is>
      </c>
      <c r="AH26" s="96">
        <f ref="AH26" t="array">INDEX('A51'!E:E,3)</f>
        <v/>
      </c>
      <c r="AI26" s="96" t="n"/>
      <c r="AJ26" s="96" t="n"/>
    </row>
    <row customHeight="1" ht="34.5" r="27" s="29">
      <c r="A27" s="3" t="n"/>
      <c r="B27" s="3" t="n"/>
      <c r="C27" s="95" t="inlineStr">
        <is>
          <t>姓名：</t>
        </is>
      </c>
      <c r="D27" s="96">
        <f ref="D27" t="array">INDEX(#REF!,3)</f>
        <v/>
      </c>
      <c r="E27" s="96" t="n"/>
      <c r="F27" s="96" t="n"/>
      <c r="G27" s="3" t="n"/>
      <c r="H27" s="3" t="n"/>
      <c r="I27" s="95" t="inlineStr">
        <is>
          <t>姓名：</t>
        </is>
      </c>
      <c r="J27" s="96">
        <f ref="J27" t="array">INDEX('A31'!H:H,3)</f>
        <v/>
      </c>
      <c r="K27" s="96" t="n"/>
      <c r="L27" s="96" t="n"/>
      <c r="M27" s="3" t="n"/>
      <c r="N27" s="3" t="n"/>
      <c r="O27" s="95" t="inlineStr">
        <is>
          <t>姓名：</t>
        </is>
      </c>
      <c r="P27" s="96">
        <f ref="P27" t="array">INDEX('A42'!H:H,3)</f>
        <v/>
      </c>
      <c r="Q27" s="96" t="n"/>
      <c r="R27" s="96" t="n"/>
      <c r="S27" s="3" t="n"/>
      <c r="T27" s="3" t="n"/>
      <c r="U27" s="95" t="inlineStr">
        <is>
          <t>姓名：</t>
        </is>
      </c>
      <c r="V27" s="96">
        <f ref="V27" t="array">INDEX('A41'!G:G,3)</f>
        <v/>
      </c>
      <c r="W27" s="96" t="n"/>
      <c r="X27" s="96" t="n"/>
      <c r="Y27" s="3" t="n"/>
      <c r="Z27" s="3" t="n"/>
      <c r="AA27" s="95" t="inlineStr">
        <is>
          <t>姓名：</t>
        </is>
      </c>
      <c r="AB27" s="96">
        <f ref="AB27" t="array">INDEX('A61'!G:G,3)</f>
        <v/>
      </c>
      <c r="AC27" s="96" t="n"/>
      <c r="AD27" s="96" t="n"/>
      <c r="AE27" s="3" t="n"/>
      <c r="AF27" s="3" t="n"/>
      <c r="AG27" s="95" t="inlineStr">
        <is>
          <t>姓名：</t>
        </is>
      </c>
      <c r="AH27" s="96">
        <f ref="AH27" t="array">INDEX('A51'!G:G,3)</f>
        <v/>
      </c>
      <c r="AI27" s="96" t="n"/>
      <c r="AJ27" s="96" t="n"/>
    </row>
    <row customHeight="1" ht="34.5" r="28" s="29">
      <c r="A28" s="3" t="n"/>
      <c r="B28" s="3" t="n"/>
      <c r="C28" s="95" t="inlineStr">
        <is>
          <t>名次：</t>
        </is>
      </c>
      <c r="D28" s="96">
        <f>'成績單(橫)'!A5</f>
        <v/>
      </c>
      <c r="E28" s="96" t="n"/>
      <c r="F28" s="96" t="n"/>
      <c r="G28" s="3" t="n"/>
      <c r="H28" s="3" t="n"/>
      <c r="I28" s="95" t="inlineStr">
        <is>
          <t>名次：</t>
        </is>
      </c>
      <c r="J28" s="96">
        <f>'成績單(橫)'!A28</f>
        <v/>
      </c>
      <c r="K28" s="96" t="n"/>
      <c r="L28" s="96" t="n"/>
      <c r="M28" s="3" t="n"/>
      <c r="N28" s="3" t="n"/>
      <c r="O28" s="95" t="inlineStr">
        <is>
          <t>名次：</t>
        </is>
      </c>
      <c r="P28" s="96">
        <f>'成績單(橫)'!F5</f>
        <v/>
      </c>
      <c r="Q28" s="96" t="n"/>
      <c r="R28" s="96" t="n"/>
      <c r="S28" s="3" t="n"/>
      <c r="T28" s="3" t="n"/>
      <c r="U28" s="95" t="inlineStr">
        <is>
          <t>名次：</t>
        </is>
      </c>
      <c r="V28" s="96">
        <f>'成績單(橫)'!F28</f>
        <v/>
      </c>
      <c r="W28" s="96" t="n"/>
      <c r="X28" s="96" t="n"/>
      <c r="Y28" s="3" t="n"/>
      <c r="Z28" s="3" t="n"/>
      <c r="AA28" s="95" t="inlineStr">
        <is>
          <t>名次：</t>
        </is>
      </c>
      <c r="AB28" s="96">
        <f>'成績單(橫)'!K5</f>
        <v/>
      </c>
      <c r="AC28" s="96" t="n"/>
      <c r="AD28" s="96" t="n"/>
      <c r="AE28" s="3" t="n"/>
      <c r="AF28" s="3" t="n"/>
      <c r="AG28" s="95" t="inlineStr">
        <is>
          <t>名次：</t>
        </is>
      </c>
      <c r="AH28" s="96">
        <f>'成績單(橫)'!K28</f>
        <v/>
      </c>
      <c r="AI28" s="96" t="n"/>
      <c r="AJ28" s="96" t="n"/>
    </row>
    <row customHeight="1" ht="34.5" r="29" s="29">
      <c r="A29" s="3" t="n"/>
      <c r="B29" s="3" t="n"/>
      <c r="C29" s="95" t="inlineStr">
        <is>
          <t>成績：</t>
        </is>
      </c>
      <c r="D29" s="100">
        <f ref="D29" t="array">INDEX(#REF!,3)</f>
        <v/>
      </c>
      <c r="E29" s="100" t="n"/>
      <c r="F29" s="97" t="n"/>
      <c r="G29" s="3" t="n"/>
      <c r="H29" s="3" t="n"/>
      <c r="I29" s="95" t="inlineStr">
        <is>
          <t>成績：</t>
        </is>
      </c>
      <c r="J29" s="100">
        <f ref="J29" t="array">INDEX('A31'!J:J,3)</f>
        <v/>
      </c>
      <c r="K29" s="100" t="n"/>
      <c r="L29" s="97" t="n"/>
      <c r="M29" s="3" t="n"/>
      <c r="N29" s="3" t="n"/>
      <c r="O29" s="95" t="inlineStr">
        <is>
          <t>成績：</t>
        </is>
      </c>
      <c r="P29" s="100">
        <f ref="P29" t="array">INDEX('A42'!J:J,3)</f>
        <v/>
      </c>
      <c r="Q29" s="100" t="n"/>
      <c r="R29" s="97" t="n"/>
      <c r="S29" s="3" t="n"/>
      <c r="T29" s="3" t="n"/>
      <c r="U29" s="95" t="inlineStr">
        <is>
          <t>成績：</t>
        </is>
      </c>
      <c r="V29" s="100">
        <f ref="V29" t="array">INDEX('A41'!I:I,3)</f>
        <v/>
      </c>
      <c r="W29" s="100" t="n"/>
      <c r="X29" s="97" t="n"/>
      <c r="Y29" s="3" t="n"/>
      <c r="Z29" s="3" t="n"/>
      <c r="AA29" s="95" t="inlineStr">
        <is>
          <t>成績：</t>
        </is>
      </c>
      <c r="AB29" s="100">
        <f ref="AB29" t="array">INDEX('A61'!I:I,3)</f>
        <v/>
      </c>
      <c r="AC29" s="100" t="n"/>
      <c r="AD29" s="97" t="n"/>
      <c r="AE29" s="3" t="n"/>
      <c r="AF29" s="3" t="n"/>
      <c r="AG29" s="95" t="inlineStr">
        <is>
          <t>成績：</t>
        </is>
      </c>
      <c r="AH29" s="100">
        <f ref="AH29" t="array">INDEX('A51'!I:I,3)</f>
        <v/>
      </c>
      <c r="AI29" s="100" t="n"/>
      <c r="AJ29" s="97" t="n"/>
    </row>
    <row customHeight="1" ht="169.5" r="30" s="29">
      <c r="A30" s="3" t="n"/>
      <c r="B30" s="3" t="n"/>
      <c r="C30" s="109" t="n"/>
      <c r="G30" s="3" t="n"/>
      <c r="H30" s="3" t="n"/>
      <c r="I30" s="109" t="n"/>
      <c r="M30" s="3" t="n"/>
      <c r="N30" s="3" t="n"/>
      <c r="O30" s="109" t="n"/>
      <c r="S30" s="3" t="n"/>
      <c r="T30" s="3" t="n"/>
      <c r="U30" s="109" t="n"/>
      <c r="Y30" s="3" t="n"/>
      <c r="Z30" s="3" t="n"/>
      <c r="AA30" s="109" t="n"/>
      <c r="AE30" s="3" t="n"/>
      <c r="AF30" s="3" t="n"/>
      <c r="AG30" s="109" t="n"/>
    </row>
    <row customHeight="1" ht="32.25" r="31" s="29">
      <c r="A31" s="110">
        <f>"中 華 民 國　"&amp;'設定'!$B$2&amp;"　年　"&amp;'設定'!$C$2&amp;"　月　"&amp;'設定'!$D$2&amp;"　日"</f>
        <v/>
      </c>
      <c r="G31" s="110">
        <f>"中 華 民 國　"&amp;'設定'!$B$2&amp;"　年　"&amp;'設定'!$C$2&amp;"　月　"&amp;'設定'!$D$2&amp;"　日"</f>
        <v/>
      </c>
      <c r="M31" s="110">
        <f>"中 華 民 國　"&amp;'設定'!$B$2&amp;"　年　"&amp;'設定'!$C$2&amp;"　月　"&amp;'設定'!$D$2&amp;"　日"</f>
        <v/>
      </c>
      <c r="S31" s="110">
        <f>"中 華 民 國　"&amp;'設定'!$B$2&amp;"　年　"&amp;'設定'!$C$2&amp;"　月　"&amp;'設定'!$D$2&amp;"　日"</f>
        <v/>
      </c>
      <c r="Y31" s="110">
        <f>"中 華 民 國　"&amp;'設定'!$B$2&amp;"　年　"&amp;'設定'!$C$2&amp;"　月　"&amp;'設定'!$D$2&amp;"　日"</f>
        <v/>
      </c>
      <c r="AE31" s="110">
        <f>"中 華 民 國　"&amp;'設定'!$B$2&amp;"　年　"&amp;'設定'!$C$2&amp;"　月　"&amp;'設定'!$D$2&amp;"　日"</f>
        <v/>
      </c>
    </row>
    <row customHeight="1" ht="32.25" r="32" s="29">
      <c r="A32" s="3" t="n"/>
      <c r="B32" s="3" t="n"/>
      <c r="C32" s="111" t="n"/>
      <c r="D32" s="111" t="n"/>
      <c r="E32" s="111" t="n"/>
      <c r="F32" s="111" t="n"/>
      <c r="G32" s="3" t="n"/>
      <c r="H32" s="3" t="n"/>
      <c r="I32" s="111" t="n"/>
      <c r="J32" s="111" t="n"/>
      <c r="K32" s="111" t="n"/>
      <c r="L32" s="111" t="n"/>
      <c r="M32" s="3" t="n"/>
      <c r="N32" s="3" t="n"/>
      <c r="O32" s="111" t="n"/>
      <c r="P32" s="111" t="n"/>
      <c r="Q32" s="111" t="n"/>
      <c r="R32" s="111" t="n"/>
      <c r="S32" s="3" t="n"/>
      <c r="T32" s="3" t="n"/>
      <c r="U32" s="111" t="n"/>
      <c r="V32" s="111" t="n"/>
      <c r="W32" s="111" t="n"/>
      <c r="X32" s="111" t="n"/>
      <c r="Y32" s="3" t="n"/>
      <c r="Z32" s="3" t="n"/>
      <c r="AA32" s="111" t="n"/>
      <c r="AB32" s="111" t="n"/>
      <c r="AC32" s="111" t="n"/>
      <c r="AD32" s="111" t="n"/>
      <c r="AE32" s="3" t="n"/>
      <c r="AF32" s="3" t="n"/>
      <c r="AG32" s="111" t="n"/>
      <c r="AH32" s="111" t="n"/>
      <c r="AI32" s="111" t="n"/>
      <c r="AJ32" s="111" t="n"/>
    </row>
    <row customHeight="1" ht="99.75" r="33" s="29">
      <c r="A33" s="3" t="n"/>
      <c r="B33" s="9" t="inlineStr">
        <is>
          <t xml:space="preserve"> </t>
        </is>
      </c>
      <c r="G33" s="3" t="n"/>
      <c r="H33" s="9" t="inlineStr">
        <is>
          <t xml:space="preserve"> </t>
        </is>
      </c>
      <c r="M33" s="3" t="n"/>
      <c r="N33" s="9" t="inlineStr">
        <is>
          <t xml:space="preserve"> </t>
        </is>
      </c>
      <c r="S33" s="3" t="n"/>
      <c r="T33" s="9" t="inlineStr">
        <is>
          <t xml:space="preserve"> </t>
        </is>
      </c>
      <c r="Y33" s="3" t="n"/>
      <c r="Z33" s="9" t="inlineStr">
        <is>
          <t xml:space="preserve"> </t>
        </is>
      </c>
      <c r="AE33" s="3" t="n"/>
      <c r="AF33" s="9" t="inlineStr">
        <is>
          <t xml:space="preserve"> </t>
        </is>
      </c>
    </row>
    <row customHeight="1" ht="67.5" r="34" s="29">
      <c r="A34" s="103" t="n"/>
      <c r="B34" s="104" t="inlineStr">
        <is>
          <t xml:space="preserve">澎湖縣政府獎狀 </t>
        </is>
      </c>
      <c r="C34" s="105" t="inlineStr">
        <is>
          <t xml:space="preserve">澎湖縣政府獎狀 </t>
        </is>
      </c>
      <c r="E34" s="105" t="n"/>
      <c r="F34" s="104" t="n"/>
      <c r="G34" s="103" t="n"/>
      <c r="H34" s="104" t="inlineStr">
        <is>
          <t xml:space="preserve">澎湖縣政府獎狀 </t>
        </is>
      </c>
      <c r="I34" s="105" t="inlineStr">
        <is>
          <t xml:space="preserve">澎湖縣政府獎狀 </t>
        </is>
      </c>
      <c r="K34" s="105" t="n"/>
      <c r="L34" s="104" t="n"/>
      <c r="M34" s="103" t="n"/>
      <c r="N34" s="104" t="inlineStr">
        <is>
          <t xml:space="preserve">澎湖縣政府獎狀 </t>
        </is>
      </c>
      <c r="O34" s="105" t="inlineStr">
        <is>
          <t xml:space="preserve">澎湖縣政府獎狀 </t>
        </is>
      </c>
      <c r="Q34" s="105" t="n"/>
      <c r="R34" s="104" t="n"/>
      <c r="S34" s="103" t="n"/>
      <c r="T34" s="104" t="inlineStr">
        <is>
          <t xml:space="preserve">澎湖縣政府獎狀 </t>
        </is>
      </c>
      <c r="U34" s="105" t="inlineStr">
        <is>
          <t xml:space="preserve">澎湖縣政府獎狀 </t>
        </is>
      </c>
      <c r="W34" s="105" t="n"/>
      <c r="X34" s="104" t="n"/>
      <c r="Y34" s="103" t="n"/>
      <c r="Z34" s="104" t="inlineStr">
        <is>
          <t xml:space="preserve">澎湖縣政府獎狀 </t>
        </is>
      </c>
      <c r="AA34" s="105" t="inlineStr">
        <is>
          <t xml:space="preserve">澎湖縣政府獎狀 </t>
        </is>
      </c>
      <c r="AC34" s="105" t="n"/>
      <c r="AD34" s="104" t="n"/>
      <c r="AE34" s="103" t="n"/>
      <c r="AF34" s="104" t="inlineStr">
        <is>
          <t xml:space="preserve">澎湖縣政府獎狀 </t>
        </is>
      </c>
      <c r="AG34" s="105" t="inlineStr">
        <is>
          <t xml:space="preserve">澎湖縣政府獎狀 </t>
        </is>
      </c>
      <c r="AI34" s="105" t="n"/>
      <c r="AJ34" s="104" t="n"/>
    </row>
    <row customHeight="1" ht="27.75" r="35" s="29">
      <c r="A35" s="3" t="n"/>
      <c r="B35" s="106">
        <f>'設定'!$B$4</f>
        <v/>
      </c>
      <c r="F35" s="107" t="n"/>
      <c r="G35" s="3" t="n"/>
      <c r="H35" s="106">
        <f>'設定'!$B$4</f>
        <v/>
      </c>
      <c r="L35" s="107" t="n"/>
      <c r="M35" s="3" t="n"/>
      <c r="N35" s="106">
        <f>'設定'!$B$4</f>
        <v/>
      </c>
      <c r="R35" s="107" t="n"/>
      <c r="S35" s="3" t="n"/>
      <c r="T35" s="106">
        <f>'設定'!$B$4</f>
        <v/>
      </c>
      <c r="X35" s="107" t="n"/>
      <c r="Y35" s="3" t="n"/>
      <c r="Z35" s="106">
        <f>'設定'!$B$4</f>
        <v/>
      </c>
      <c r="AD35" s="107" t="n"/>
      <c r="AE35" s="3" t="n"/>
      <c r="AF35" s="106">
        <f>'設定'!$B$4</f>
        <v/>
      </c>
      <c r="AJ35" s="107" t="n"/>
    </row>
    <row customHeight="1" ht="19.5" r="36" s="29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</row>
    <row customHeight="1" ht="38.25" r="37" s="29">
      <c r="A37" s="3" t="n"/>
      <c r="B37" s="93">
        <f>"澎湖縣"&amp;'設定'!$B$2&amp;"年度全縣兒童溜冰比賽"</f>
        <v/>
      </c>
      <c r="F37" s="108" t="n"/>
      <c r="G37" s="3" t="n"/>
      <c r="H37" s="93">
        <f>"澎湖縣"&amp;'設定'!$B$2&amp;"年度全縣兒童溜冰比賽"</f>
        <v/>
      </c>
      <c r="L37" s="108" t="n"/>
      <c r="M37" s="3" t="n"/>
      <c r="N37" s="93">
        <f>"澎湖縣"&amp;'設定'!$B$2&amp;"年度全縣兒童溜冰比賽"</f>
        <v/>
      </c>
      <c r="R37" s="108" t="n"/>
      <c r="S37" s="3" t="n"/>
      <c r="T37" s="93">
        <f>"澎湖縣"&amp;'設定'!$B$2&amp;"年度全縣兒童溜冰比賽"</f>
        <v/>
      </c>
      <c r="X37" s="108" t="n"/>
      <c r="Y37" s="3" t="n"/>
      <c r="Z37" s="93">
        <f>"澎湖縣"&amp;'設定'!$B$2&amp;"年度全縣兒童溜冰比賽"</f>
        <v/>
      </c>
      <c r="AD37" s="108" t="n"/>
      <c r="AE37" s="3" t="n"/>
      <c r="AF37" s="93">
        <f>"澎湖縣"&amp;'設定'!$B$2&amp;"年度全縣兒童溜冰比賽"</f>
        <v/>
      </c>
      <c r="AJ37" s="108" t="n"/>
    </row>
    <row customHeight="1" ht="19.5" r="38" s="29">
      <c r="A38" s="3" t="n"/>
      <c r="B38" s="3" t="n"/>
      <c r="C38" s="94" t="n"/>
      <c r="G38" s="3" t="n"/>
      <c r="H38" s="3" t="n"/>
      <c r="I38" s="94" t="n"/>
      <c r="M38" s="3" t="n"/>
      <c r="N38" s="3" t="n"/>
      <c r="O38" s="94" t="n"/>
      <c r="S38" s="3" t="n"/>
      <c r="T38" s="3" t="n"/>
      <c r="U38" s="94" t="n"/>
      <c r="Y38" s="3" t="n"/>
      <c r="Z38" s="3" t="n"/>
      <c r="AA38" s="94" t="n"/>
      <c r="AE38" s="3" t="n"/>
      <c r="AF38" s="3" t="n"/>
      <c r="AG38" s="94" t="n"/>
    </row>
    <row customHeight="1" ht="38.25" r="39" s="29">
      <c r="A39" s="3" t="n"/>
      <c r="B39" s="3" t="n"/>
      <c r="C39" s="93" t="inlineStr">
        <is>
          <t>優秀指導教練</t>
        </is>
      </c>
      <c r="G39" s="3" t="n"/>
      <c r="H39" s="3" t="n"/>
      <c r="I39" s="93" t="inlineStr">
        <is>
          <t>優秀指導教練</t>
        </is>
      </c>
      <c r="M39" s="3" t="n"/>
      <c r="N39" s="3" t="n"/>
      <c r="O39" s="93" t="inlineStr">
        <is>
          <t>優秀指導教練</t>
        </is>
      </c>
      <c r="S39" s="3" t="n"/>
      <c r="T39" s="3" t="n"/>
      <c r="U39" s="93" t="inlineStr">
        <is>
          <t>優秀指導教練</t>
        </is>
      </c>
      <c r="Y39" s="3" t="n"/>
      <c r="Z39" s="3" t="n"/>
      <c r="AA39" s="93" t="inlineStr">
        <is>
          <t>優秀指導教練</t>
        </is>
      </c>
      <c r="AE39" s="3" t="n"/>
      <c r="AF39" s="3" t="n"/>
      <c r="AG39" s="93" t="inlineStr">
        <is>
          <t>優秀指導教練</t>
        </is>
      </c>
    </row>
    <row customHeight="1" ht="19.5" r="40" s="29">
      <c r="A40" s="3" t="n"/>
      <c r="B40" s="3" t="n"/>
      <c r="C40" s="9" t="n"/>
      <c r="G40" s="3" t="n"/>
      <c r="H40" s="3" t="n"/>
      <c r="I40" s="9" t="n"/>
      <c r="M40" s="3" t="n"/>
      <c r="N40" s="3" t="n"/>
      <c r="O40" s="9" t="n"/>
      <c r="S40" s="3" t="n"/>
      <c r="T40" s="3" t="n"/>
      <c r="U40" s="9" t="n"/>
      <c r="Y40" s="3" t="n"/>
      <c r="Z40" s="3" t="n"/>
      <c r="AA40" s="9" t="n"/>
      <c r="AE40" s="3" t="n"/>
      <c r="AF40" s="3" t="n"/>
      <c r="AG40" s="9" t="n"/>
    </row>
    <row customHeight="1" ht="34.5" r="41" s="29">
      <c r="A41" s="3" t="n"/>
      <c r="B41" s="3" t="n"/>
      <c r="C41" s="95" t="inlineStr">
        <is>
          <t>組別：</t>
        </is>
      </c>
      <c r="D41" s="96" t="inlineStr">
        <is>
          <t>低年級女生組</t>
        </is>
      </c>
      <c r="E41" s="96" t="n"/>
      <c r="F41" s="96" t="n"/>
      <c r="G41" s="3" t="n"/>
      <c r="H41" s="3" t="n"/>
      <c r="I41" s="95" t="inlineStr">
        <is>
          <t>組別：</t>
        </is>
      </c>
      <c r="J41" s="96" t="inlineStr">
        <is>
          <t>低年級男生組</t>
        </is>
      </c>
      <c r="K41" s="96" t="n"/>
      <c r="L41" s="96" t="n"/>
      <c r="M41" s="3" t="n"/>
      <c r="N41" s="3" t="n"/>
      <c r="O41" s="95" t="inlineStr">
        <is>
          <t>組別：</t>
        </is>
      </c>
      <c r="P41" s="96" t="inlineStr">
        <is>
          <t>中年級女生組</t>
        </is>
      </c>
      <c r="Q41" s="96" t="n"/>
      <c r="R41" s="96" t="n"/>
      <c r="S41" s="3" t="n"/>
      <c r="T41" s="3" t="n"/>
      <c r="U41" s="95" t="inlineStr">
        <is>
          <t>組別：</t>
        </is>
      </c>
      <c r="V41" s="96" t="inlineStr">
        <is>
          <t>中年級男生組</t>
        </is>
      </c>
      <c r="W41" s="96" t="n"/>
      <c r="X41" s="96" t="n"/>
      <c r="Y41" s="3" t="n"/>
      <c r="Z41" s="3" t="n"/>
      <c r="AA41" s="95" t="inlineStr">
        <is>
          <t>組別：</t>
        </is>
      </c>
      <c r="AB41" s="96" t="inlineStr">
        <is>
          <t>高年級女生組</t>
        </is>
      </c>
      <c r="AC41" s="96" t="n"/>
      <c r="AD41" s="96" t="n"/>
      <c r="AE41" s="3" t="n"/>
      <c r="AF41" s="3" t="n"/>
      <c r="AG41" s="95" t="inlineStr">
        <is>
          <t>組別：</t>
        </is>
      </c>
      <c r="AH41" s="96" t="inlineStr">
        <is>
          <t>高年級男生組</t>
        </is>
      </c>
      <c r="AI41" s="96" t="n"/>
      <c r="AJ41" s="96" t="n"/>
    </row>
    <row customHeight="1" ht="34.5" r="42" s="29">
      <c r="A42" s="3" t="n"/>
      <c r="B42" s="3" t="n"/>
      <c r="C42" s="95" t="inlineStr">
        <is>
          <t>學校：</t>
        </is>
      </c>
      <c r="D42" s="96">
        <f ref="D42" t="array">INDEX(#REF!,4)</f>
        <v/>
      </c>
      <c r="E42" s="96" t="n"/>
      <c r="F42" s="96" t="n"/>
      <c r="G42" s="3" t="n"/>
      <c r="H42" s="3" t="n"/>
      <c r="I42" s="95" t="inlineStr">
        <is>
          <t>學校：</t>
        </is>
      </c>
      <c r="J42" s="96">
        <f ref="J42" t="array">INDEX('A31'!F:F,4)</f>
        <v/>
      </c>
      <c r="K42" s="96" t="n"/>
      <c r="L42" s="96" t="n"/>
      <c r="M42" s="3" t="n"/>
      <c r="N42" s="3" t="n"/>
      <c r="O42" s="95" t="inlineStr">
        <is>
          <t>學校：</t>
        </is>
      </c>
      <c r="P42" s="96">
        <f ref="P42" t="array">INDEX('A42'!F:F,4)</f>
        <v/>
      </c>
      <c r="Q42" s="96" t="n"/>
      <c r="R42" s="96" t="n"/>
      <c r="S42" s="3" t="n"/>
      <c r="T42" s="3" t="n"/>
      <c r="U42" s="95" t="inlineStr">
        <is>
          <t>學校：</t>
        </is>
      </c>
      <c r="V42" s="96">
        <f ref="V42" t="array">INDEX('A41'!E:E,4)</f>
        <v/>
      </c>
      <c r="W42" s="96" t="n"/>
      <c r="X42" s="96" t="n"/>
      <c r="Y42" s="3" t="n"/>
      <c r="Z42" s="3" t="n"/>
      <c r="AA42" s="95" t="inlineStr">
        <is>
          <t>學校：</t>
        </is>
      </c>
      <c r="AB42" s="96">
        <f ref="AB42" t="array">INDEX('A61'!E:E,4)</f>
        <v/>
      </c>
      <c r="AC42" s="96" t="n"/>
      <c r="AD42" s="96" t="n"/>
      <c r="AE42" s="3" t="n"/>
      <c r="AF42" s="3" t="n"/>
      <c r="AG42" s="95" t="inlineStr">
        <is>
          <t>學校：</t>
        </is>
      </c>
      <c r="AH42" s="96">
        <f ref="AH42" t="array">INDEX('A51'!E:E,4)</f>
        <v/>
      </c>
      <c r="AI42" s="96" t="n"/>
      <c r="AJ42" s="96" t="n"/>
    </row>
    <row customHeight="1" ht="34.5" r="43" s="29">
      <c r="A43" s="3" t="n"/>
      <c r="B43" s="3" t="n"/>
      <c r="C43" s="95" t="inlineStr">
        <is>
          <t>姓名：</t>
        </is>
      </c>
      <c r="D43" s="96">
        <f ref="D43" t="array">INDEX(#REF!,4)</f>
        <v/>
      </c>
      <c r="E43" s="96" t="n"/>
      <c r="F43" s="96" t="n"/>
      <c r="G43" s="3" t="n"/>
      <c r="H43" s="3" t="n"/>
      <c r="I43" s="95" t="inlineStr">
        <is>
          <t>姓名：</t>
        </is>
      </c>
      <c r="J43" s="96">
        <f ref="J43" t="array">INDEX('A31'!H:H,4)</f>
        <v/>
      </c>
      <c r="K43" s="96" t="n"/>
      <c r="L43" s="96" t="n"/>
      <c r="M43" s="3" t="n"/>
      <c r="N43" s="3" t="n"/>
      <c r="O43" s="95" t="inlineStr">
        <is>
          <t>姓名：</t>
        </is>
      </c>
      <c r="P43" s="96">
        <f ref="P43" t="array">INDEX('A42'!H:H,4)</f>
        <v/>
      </c>
      <c r="Q43" s="96" t="n"/>
      <c r="R43" s="96" t="n"/>
      <c r="S43" s="3" t="n"/>
      <c r="T43" s="3" t="n"/>
      <c r="U43" s="95" t="inlineStr">
        <is>
          <t>姓名：</t>
        </is>
      </c>
      <c r="V43" s="96">
        <f ref="V43" t="array">INDEX('A41'!G:G,4)</f>
        <v/>
      </c>
      <c r="W43" s="96" t="n"/>
      <c r="X43" s="96" t="n"/>
      <c r="Y43" s="3" t="n"/>
      <c r="Z43" s="3" t="n"/>
      <c r="AA43" s="95" t="inlineStr">
        <is>
          <t>姓名：</t>
        </is>
      </c>
      <c r="AB43" s="96">
        <f ref="AB43" t="array">INDEX('A61'!G:G,4)</f>
        <v/>
      </c>
      <c r="AC43" s="96" t="n"/>
      <c r="AD43" s="96" t="n"/>
      <c r="AE43" s="3" t="n"/>
      <c r="AF43" s="3" t="n"/>
      <c r="AG43" s="95" t="inlineStr">
        <is>
          <t>姓名：</t>
        </is>
      </c>
      <c r="AH43" s="96">
        <f ref="AH43" t="array">INDEX('A51'!G:G,4)</f>
        <v/>
      </c>
      <c r="AI43" s="96" t="n"/>
      <c r="AJ43" s="96" t="n"/>
    </row>
    <row customHeight="1" ht="34.5" r="44" s="29">
      <c r="A44" s="3" t="n"/>
      <c r="B44" s="3" t="n"/>
      <c r="C44" s="95" t="inlineStr">
        <is>
          <t>名次：</t>
        </is>
      </c>
      <c r="D44" s="96">
        <f>'成績單(橫)'!A6</f>
        <v/>
      </c>
      <c r="E44" s="96" t="n"/>
      <c r="F44" s="96" t="n"/>
      <c r="G44" s="3" t="n"/>
      <c r="H44" s="3" t="n"/>
      <c r="I44" s="95" t="inlineStr">
        <is>
          <t>名次：</t>
        </is>
      </c>
      <c r="J44" s="96">
        <f>'成績單(橫)'!A29</f>
        <v/>
      </c>
      <c r="K44" s="96" t="n"/>
      <c r="L44" s="96" t="n"/>
      <c r="M44" s="3" t="n"/>
      <c r="N44" s="3" t="n"/>
      <c r="O44" s="95" t="inlineStr">
        <is>
          <t>名次：</t>
        </is>
      </c>
      <c r="P44" s="96">
        <f>'成績單(橫)'!F6</f>
        <v/>
      </c>
      <c r="Q44" s="96" t="n"/>
      <c r="R44" s="96" t="n"/>
      <c r="S44" s="3" t="n"/>
      <c r="T44" s="3" t="n"/>
      <c r="U44" s="95" t="inlineStr">
        <is>
          <t>名次：</t>
        </is>
      </c>
      <c r="V44" s="96">
        <f>'成績單(橫)'!F29</f>
        <v/>
      </c>
      <c r="W44" s="96" t="n"/>
      <c r="X44" s="96" t="n"/>
      <c r="Y44" s="3" t="n"/>
      <c r="Z44" s="3" t="n"/>
      <c r="AA44" s="95" t="inlineStr">
        <is>
          <t>名次：</t>
        </is>
      </c>
      <c r="AB44" s="96">
        <f>'成績單(橫)'!K6</f>
        <v/>
      </c>
      <c r="AC44" s="96" t="n"/>
      <c r="AD44" s="96" t="n"/>
      <c r="AE44" s="3" t="n"/>
      <c r="AF44" s="3" t="n"/>
      <c r="AG44" s="95" t="inlineStr">
        <is>
          <t>名次：</t>
        </is>
      </c>
      <c r="AH44" s="96">
        <f>'成績單(橫)'!K29</f>
        <v/>
      </c>
      <c r="AI44" s="96" t="n"/>
      <c r="AJ44" s="96" t="n"/>
    </row>
    <row customHeight="1" ht="34.5" r="45" s="29">
      <c r="A45" s="3" t="n"/>
      <c r="B45" s="3" t="n"/>
      <c r="C45" s="95" t="inlineStr">
        <is>
          <t>成績：</t>
        </is>
      </c>
      <c r="D45" s="100">
        <f ref="D45" t="array">INDEX(#REF!,4)</f>
        <v/>
      </c>
      <c r="E45" s="100" t="n"/>
      <c r="F45" s="97" t="n"/>
      <c r="G45" s="3" t="n"/>
      <c r="H45" s="3" t="n"/>
      <c r="I45" s="95" t="inlineStr">
        <is>
          <t>成績：</t>
        </is>
      </c>
      <c r="J45" s="100">
        <f ref="J45" t="array">INDEX('A31'!J:J,4)</f>
        <v/>
      </c>
      <c r="K45" s="100" t="n"/>
      <c r="L45" s="97" t="n"/>
      <c r="M45" s="3" t="n"/>
      <c r="N45" s="3" t="n"/>
      <c r="O45" s="95" t="inlineStr">
        <is>
          <t>成績：</t>
        </is>
      </c>
      <c r="P45" s="100">
        <f ref="P45" t="array">INDEX('A42'!J:J,4)</f>
        <v/>
      </c>
      <c r="Q45" s="100" t="n"/>
      <c r="R45" s="97" t="n"/>
      <c r="S45" s="3" t="n"/>
      <c r="T45" s="3" t="n"/>
      <c r="U45" s="95" t="inlineStr">
        <is>
          <t>成績：</t>
        </is>
      </c>
      <c r="V45" s="100">
        <f ref="V45" t="array">INDEX('A41'!I:I,4)</f>
        <v/>
      </c>
      <c r="W45" s="100" t="n"/>
      <c r="X45" s="97" t="n"/>
      <c r="Y45" s="3" t="n"/>
      <c r="Z45" s="3" t="n"/>
      <c r="AA45" s="95" t="inlineStr">
        <is>
          <t>成績：</t>
        </is>
      </c>
      <c r="AB45" s="100">
        <f ref="AB45" t="array">INDEX('A61'!I:I,4)</f>
        <v/>
      </c>
      <c r="AC45" s="100" t="n"/>
      <c r="AD45" s="97" t="n"/>
      <c r="AE45" s="3" t="n"/>
      <c r="AF45" s="3" t="n"/>
      <c r="AG45" s="95" t="inlineStr">
        <is>
          <t>成績：</t>
        </is>
      </c>
      <c r="AH45" s="100">
        <f ref="AH45" t="array">INDEX('A51'!I:I,4)</f>
        <v/>
      </c>
      <c r="AI45" s="100" t="n"/>
      <c r="AJ45" s="97" t="n"/>
    </row>
    <row customHeight="1" ht="169.5" r="46" s="29">
      <c r="A46" s="3" t="n"/>
      <c r="B46" s="3" t="n"/>
      <c r="C46" s="109" t="n"/>
      <c r="G46" s="3" t="n"/>
      <c r="H46" s="3" t="n"/>
      <c r="I46" s="109" t="n"/>
      <c r="M46" s="3" t="n"/>
      <c r="N46" s="3" t="n"/>
      <c r="O46" s="109" t="n"/>
      <c r="S46" s="3" t="n"/>
      <c r="T46" s="3" t="n"/>
      <c r="U46" s="109" t="n"/>
      <c r="Y46" s="3" t="n"/>
      <c r="Z46" s="3" t="n"/>
      <c r="AA46" s="109" t="n"/>
      <c r="AE46" s="3" t="n"/>
      <c r="AF46" s="3" t="n"/>
      <c r="AG46" s="109" t="n"/>
    </row>
    <row customHeight="1" ht="32.25" r="47" s="29">
      <c r="A47" s="110">
        <f>"中 華 民 國　"&amp;'設定'!$B$2&amp;"　年　"&amp;'設定'!$C$2&amp;"　月　"&amp;'設定'!$D$2&amp;"　日"</f>
        <v/>
      </c>
      <c r="G47" s="110">
        <f>"中 華 民 國　"&amp;'設定'!$B$2&amp;"　年　"&amp;'設定'!$C$2&amp;"　月　"&amp;'設定'!$D$2&amp;"　日"</f>
        <v/>
      </c>
      <c r="M47" s="110">
        <f>"中 華 民 國　"&amp;'設定'!$B$2&amp;"　年　"&amp;'設定'!$C$2&amp;"　月　"&amp;'設定'!$D$2&amp;"　日"</f>
        <v/>
      </c>
      <c r="S47" s="110">
        <f>"中 華 民 國　"&amp;'設定'!$B$2&amp;"　年　"&amp;'設定'!$C$2&amp;"　月　"&amp;'設定'!$D$2&amp;"　日"</f>
        <v/>
      </c>
      <c r="Y47" s="110">
        <f>"中 華 民 國　"&amp;'設定'!$B$2&amp;"　年　"&amp;'設定'!$C$2&amp;"　月　"&amp;'設定'!$D$2&amp;"　日"</f>
        <v/>
      </c>
      <c r="AE47" s="110">
        <f>"中 華 民 國　"&amp;'設定'!$B$2&amp;"　年　"&amp;'設定'!$C$2&amp;"　月　"&amp;'設定'!$D$2&amp;"　日"</f>
        <v/>
      </c>
    </row>
    <row customHeight="1" ht="32.25" r="48" s="29">
      <c r="A48" s="3" t="n"/>
      <c r="B48" s="3" t="n"/>
      <c r="C48" s="111" t="n"/>
      <c r="D48" s="111" t="n"/>
      <c r="E48" s="111" t="n"/>
      <c r="F48" s="111" t="n"/>
      <c r="G48" s="3" t="n"/>
      <c r="H48" s="3" t="n"/>
      <c r="I48" s="111" t="n"/>
      <c r="J48" s="111" t="n"/>
      <c r="K48" s="111" t="n"/>
      <c r="L48" s="111" t="n"/>
      <c r="M48" s="3" t="n"/>
      <c r="N48" s="3" t="n"/>
      <c r="O48" s="111" t="n"/>
      <c r="P48" s="111" t="n"/>
      <c r="Q48" s="111" t="n"/>
      <c r="R48" s="111" t="n"/>
      <c r="S48" s="3" t="n"/>
      <c r="T48" s="3" t="n"/>
      <c r="U48" s="111" t="n"/>
      <c r="V48" s="111" t="n"/>
      <c r="W48" s="111" t="n"/>
      <c r="X48" s="111" t="n"/>
      <c r="Y48" s="3" t="n"/>
      <c r="Z48" s="3" t="n"/>
      <c r="AA48" s="111" t="n"/>
      <c r="AB48" s="111" t="n"/>
      <c r="AC48" s="111" t="n"/>
      <c r="AD48" s="111" t="n"/>
      <c r="AE48" s="3" t="n"/>
      <c r="AF48" s="3" t="n"/>
      <c r="AG48" s="111" t="n"/>
      <c r="AH48" s="111" t="n"/>
      <c r="AI48" s="111" t="n"/>
      <c r="AJ48" s="111" t="n"/>
    </row>
    <row customHeight="1" ht="99.75" r="49" s="29">
      <c r="A49" s="3" t="n"/>
      <c r="B49" s="9" t="inlineStr">
        <is>
          <t xml:space="preserve"> </t>
        </is>
      </c>
      <c r="G49" s="3" t="n"/>
      <c r="H49" s="9" t="inlineStr">
        <is>
          <t xml:space="preserve"> </t>
        </is>
      </c>
      <c r="M49" s="3" t="n"/>
      <c r="N49" s="9" t="inlineStr">
        <is>
          <t xml:space="preserve"> </t>
        </is>
      </c>
      <c r="S49" s="3" t="n"/>
      <c r="T49" s="9" t="inlineStr">
        <is>
          <t xml:space="preserve"> </t>
        </is>
      </c>
      <c r="Y49" s="3" t="n"/>
      <c r="Z49" s="9" t="inlineStr">
        <is>
          <t xml:space="preserve"> </t>
        </is>
      </c>
      <c r="AE49" s="3" t="n"/>
      <c r="AF49" s="9" t="inlineStr">
        <is>
          <t xml:space="preserve"> </t>
        </is>
      </c>
    </row>
    <row customHeight="1" ht="67.5" r="50" s="29">
      <c r="A50" s="103" t="n"/>
      <c r="B50" s="104" t="inlineStr">
        <is>
          <t xml:space="preserve">澎湖縣政府獎狀 </t>
        </is>
      </c>
      <c r="C50" s="105" t="inlineStr">
        <is>
          <t xml:space="preserve">澎湖縣政府獎狀 </t>
        </is>
      </c>
      <c r="E50" s="105" t="n"/>
      <c r="F50" s="104" t="n"/>
      <c r="G50" s="103" t="n"/>
      <c r="H50" s="104" t="inlineStr">
        <is>
          <t xml:space="preserve">澎湖縣政府獎狀 </t>
        </is>
      </c>
      <c r="I50" s="105" t="inlineStr">
        <is>
          <t xml:space="preserve">澎湖縣政府獎狀 </t>
        </is>
      </c>
      <c r="K50" s="105" t="n"/>
      <c r="L50" s="104" t="n"/>
      <c r="M50" s="103" t="n"/>
      <c r="N50" s="104" t="inlineStr">
        <is>
          <t xml:space="preserve">澎湖縣政府獎狀 </t>
        </is>
      </c>
      <c r="O50" s="105" t="inlineStr">
        <is>
          <t xml:space="preserve">澎湖縣政府獎狀 </t>
        </is>
      </c>
      <c r="Q50" s="105" t="n"/>
      <c r="R50" s="104" t="n"/>
      <c r="S50" s="103" t="n"/>
      <c r="T50" s="104" t="inlineStr">
        <is>
          <t xml:space="preserve">澎湖縣政府獎狀 </t>
        </is>
      </c>
      <c r="U50" s="105" t="inlineStr">
        <is>
          <t xml:space="preserve">澎湖縣政府獎狀 </t>
        </is>
      </c>
      <c r="W50" s="105" t="n"/>
      <c r="X50" s="104" t="n"/>
      <c r="Y50" s="103" t="n"/>
      <c r="Z50" s="104" t="inlineStr">
        <is>
          <t xml:space="preserve">澎湖縣政府獎狀 </t>
        </is>
      </c>
      <c r="AA50" s="105" t="inlineStr">
        <is>
          <t xml:space="preserve">澎湖縣政府獎狀 </t>
        </is>
      </c>
      <c r="AC50" s="105" t="n"/>
      <c r="AD50" s="104" t="n"/>
      <c r="AE50" s="103" t="n"/>
      <c r="AF50" s="104" t="inlineStr">
        <is>
          <t xml:space="preserve">澎湖縣政府獎狀 </t>
        </is>
      </c>
      <c r="AG50" s="105" t="inlineStr">
        <is>
          <t xml:space="preserve">澎湖縣政府獎狀 </t>
        </is>
      </c>
      <c r="AI50" s="105" t="n"/>
      <c r="AJ50" s="104" t="n"/>
    </row>
    <row customHeight="1" ht="27.75" r="51" s="29">
      <c r="A51" s="3" t="n"/>
      <c r="B51" s="106">
        <f>'設定'!$B$4</f>
        <v/>
      </c>
      <c r="F51" s="107" t="n"/>
      <c r="G51" s="3" t="n"/>
      <c r="H51" s="106">
        <f>'設定'!$B$4</f>
        <v/>
      </c>
      <c r="L51" s="107" t="n"/>
      <c r="M51" s="3" t="n"/>
      <c r="N51" s="106">
        <f>'設定'!$B$4</f>
        <v/>
      </c>
      <c r="R51" s="107" t="n"/>
      <c r="S51" s="3" t="n"/>
      <c r="T51" s="106">
        <f>'設定'!$B$4</f>
        <v/>
      </c>
      <c r="X51" s="107" t="n"/>
      <c r="Y51" s="3" t="n"/>
      <c r="Z51" s="106">
        <f>'設定'!$B$4</f>
        <v/>
      </c>
      <c r="AD51" s="107" t="n"/>
      <c r="AE51" s="3" t="n"/>
      <c r="AF51" s="106">
        <f>'設定'!$B$4</f>
        <v/>
      </c>
      <c r="AJ51" s="107" t="n"/>
    </row>
    <row customHeight="1" ht="19.5" r="52" s="29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</row>
    <row customHeight="1" ht="38.25" r="53" s="29">
      <c r="A53" s="3" t="n"/>
      <c r="B53" s="93">
        <f>"澎湖縣"&amp;'設定'!$B$2&amp;"年度全縣兒童溜冰比賽"</f>
        <v/>
      </c>
      <c r="F53" s="108" t="n"/>
      <c r="G53" s="3" t="n"/>
      <c r="H53" s="93">
        <f>"澎湖縣"&amp;'設定'!$B$2&amp;"年度全縣兒童溜冰比賽"</f>
        <v/>
      </c>
      <c r="L53" s="108" t="n"/>
      <c r="M53" s="3" t="n"/>
      <c r="N53" s="93">
        <f>"澎湖縣"&amp;'設定'!$B$2&amp;"年度全縣兒童溜冰比賽"</f>
        <v/>
      </c>
      <c r="R53" s="108" t="n"/>
      <c r="S53" s="3" t="n"/>
      <c r="T53" s="93">
        <f>"澎湖縣"&amp;'設定'!$B$2&amp;"年度全縣兒童溜冰比賽"</f>
        <v/>
      </c>
      <c r="X53" s="108" t="n"/>
      <c r="Y53" s="3" t="n"/>
      <c r="Z53" s="93">
        <f>"澎湖縣"&amp;'設定'!$B$2&amp;"年度全縣兒童溜冰比賽"</f>
        <v/>
      </c>
      <c r="AD53" s="108" t="n"/>
      <c r="AE53" s="3" t="n"/>
      <c r="AF53" s="93">
        <f>"澎湖縣"&amp;'設定'!$B$2&amp;"年度全縣兒童溜冰比賽"</f>
        <v/>
      </c>
      <c r="AJ53" s="108" t="n"/>
    </row>
    <row customHeight="1" ht="19.5" r="54" s="29">
      <c r="A54" s="3" t="n"/>
      <c r="B54" s="3" t="n"/>
      <c r="C54" s="94" t="n"/>
      <c r="G54" s="3" t="n"/>
      <c r="H54" s="3" t="n"/>
      <c r="I54" s="94" t="n"/>
      <c r="M54" s="3" t="n"/>
      <c r="N54" s="3" t="n"/>
      <c r="O54" s="94" t="n"/>
      <c r="S54" s="3" t="n"/>
      <c r="T54" s="3" t="n"/>
      <c r="U54" s="94" t="n"/>
      <c r="Y54" s="3" t="n"/>
      <c r="Z54" s="3" t="n"/>
      <c r="AA54" s="94" t="n"/>
      <c r="AE54" s="3" t="n"/>
      <c r="AF54" s="3" t="n"/>
      <c r="AG54" s="94" t="n"/>
    </row>
    <row customHeight="1" ht="38.25" r="55" s="29">
      <c r="A55" s="3" t="n"/>
      <c r="B55" s="3" t="n"/>
      <c r="C55" s="93" t="inlineStr">
        <is>
          <t>優秀指導教練</t>
        </is>
      </c>
      <c r="G55" s="3" t="n"/>
      <c r="H55" s="3" t="n"/>
      <c r="I55" s="93" t="inlineStr">
        <is>
          <t>優秀指導教練</t>
        </is>
      </c>
      <c r="M55" s="3" t="n"/>
      <c r="N55" s="3" t="n"/>
      <c r="O55" s="93" t="inlineStr">
        <is>
          <t>優秀指導教練</t>
        </is>
      </c>
      <c r="S55" s="3" t="n"/>
      <c r="T55" s="3" t="n"/>
      <c r="U55" s="93" t="inlineStr">
        <is>
          <t>優秀指導教練</t>
        </is>
      </c>
      <c r="Y55" s="3" t="n"/>
      <c r="Z55" s="3" t="n"/>
      <c r="AA55" s="93" t="inlineStr">
        <is>
          <t>優秀指導教練</t>
        </is>
      </c>
      <c r="AE55" s="3" t="n"/>
      <c r="AF55" s="3" t="n"/>
      <c r="AG55" s="93" t="inlineStr">
        <is>
          <t>優秀指導教練</t>
        </is>
      </c>
    </row>
    <row customHeight="1" ht="19.5" r="56" s="29">
      <c r="A56" s="3" t="n"/>
      <c r="B56" s="3" t="n"/>
      <c r="C56" s="9" t="n"/>
      <c r="G56" s="3" t="n"/>
      <c r="H56" s="3" t="n"/>
      <c r="I56" s="9" t="n"/>
      <c r="M56" s="3" t="n"/>
      <c r="N56" s="3" t="n"/>
      <c r="O56" s="9" t="n"/>
      <c r="S56" s="3" t="n"/>
      <c r="T56" s="3" t="n"/>
      <c r="U56" s="9" t="n"/>
      <c r="Y56" s="3" t="n"/>
      <c r="Z56" s="3" t="n"/>
      <c r="AA56" s="9" t="n"/>
      <c r="AE56" s="3" t="n"/>
      <c r="AF56" s="3" t="n"/>
      <c r="AG56" s="9" t="n"/>
    </row>
    <row customHeight="1" ht="34.5" r="57" s="29">
      <c r="A57" s="3" t="n"/>
      <c r="B57" s="3" t="n"/>
      <c r="C57" s="95" t="inlineStr">
        <is>
          <t>組別：</t>
        </is>
      </c>
      <c r="D57" s="96" t="inlineStr">
        <is>
          <t>低年級女生組</t>
        </is>
      </c>
      <c r="E57" s="96" t="n"/>
      <c r="F57" s="96" t="n"/>
      <c r="G57" s="3" t="n"/>
      <c r="H57" s="3" t="n"/>
      <c r="I57" s="95" t="inlineStr">
        <is>
          <t>組別：</t>
        </is>
      </c>
      <c r="J57" s="96" t="inlineStr">
        <is>
          <t>低年級男生組</t>
        </is>
      </c>
      <c r="K57" s="96" t="n"/>
      <c r="L57" s="96" t="n"/>
      <c r="M57" s="3" t="n"/>
      <c r="N57" s="3" t="n"/>
      <c r="O57" s="95" t="inlineStr">
        <is>
          <t>組別：</t>
        </is>
      </c>
      <c r="P57" s="96" t="inlineStr">
        <is>
          <t>中年級女生組</t>
        </is>
      </c>
      <c r="Q57" s="96" t="n"/>
      <c r="R57" s="96" t="n"/>
      <c r="S57" s="3" t="n"/>
      <c r="T57" s="3" t="n"/>
      <c r="U57" s="95" t="inlineStr">
        <is>
          <t>組別：</t>
        </is>
      </c>
      <c r="V57" s="96" t="inlineStr">
        <is>
          <t>中年級男生組</t>
        </is>
      </c>
      <c r="W57" s="96" t="n"/>
      <c r="X57" s="96" t="n"/>
      <c r="Y57" s="3" t="n"/>
      <c r="Z57" s="3" t="n"/>
      <c r="AA57" s="95" t="inlineStr">
        <is>
          <t>組別：</t>
        </is>
      </c>
      <c r="AB57" s="96" t="inlineStr">
        <is>
          <t>高年級女生組</t>
        </is>
      </c>
      <c r="AC57" s="96" t="n"/>
      <c r="AD57" s="96" t="n"/>
      <c r="AE57" s="3" t="n"/>
      <c r="AF57" s="3" t="n"/>
      <c r="AG57" s="95" t="inlineStr">
        <is>
          <t>組別：</t>
        </is>
      </c>
      <c r="AH57" s="96" t="inlineStr">
        <is>
          <t>高年級男生組</t>
        </is>
      </c>
      <c r="AI57" s="96" t="n"/>
      <c r="AJ57" s="96" t="n"/>
    </row>
    <row customHeight="1" ht="34.5" r="58" s="29">
      <c r="A58" s="3" t="n"/>
      <c r="B58" s="3" t="n"/>
      <c r="C58" s="95" t="inlineStr">
        <is>
          <t>學校：</t>
        </is>
      </c>
      <c r="D58" s="96">
        <f ref="D58" t="array">INDEX(#REF!,5)</f>
        <v/>
      </c>
      <c r="E58" s="96" t="n"/>
      <c r="F58" s="96" t="n"/>
      <c r="G58" s="3" t="n"/>
      <c r="H58" s="3" t="n"/>
      <c r="I58" s="95" t="inlineStr">
        <is>
          <t>學校：</t>
        </is>
      </c>
      <c r="J58" s="96">
        <f ref="J58" t="array">INDEX('A31'!F:F,5)</f>
        <v/>
      </c>
      <c r="K58" s="96" t="n"/>
      <c r="L58" s="96" t="n"/>
      <c r="M58" s="3" t="n"/>
      <c r="N58" s="3" t="n"/>
      <c r="O58" s="95" t="inlineStr">
        <is>
          <t>學校：</t>
        </is>
      </c>
      <c r="P58" s="96">
        <f ref="P58" t="array">INDEX('A42'!F:F,5)</f>
        <v/>
      </c>
      <c r="Q58" s="96" t="n"/>
      <c r="R58" s="96" t="n"/>
      <c r="S58" s="3" t="n"/>
      <c r="T58" s="3" t="n"/>
      <c r="U58" s="95" t="inlineStr">
        <is>
          <t>學校：</t>
        </is>
      </c>
      <c r="V58" s="96">
        <f ref="V58" t="array">INDEX('A41'!E:E,5)</f>
        <v/>
      </c>
      <c r="W58" s="96" t="n"/>
      <c r="X58" s="96" t="n"/>
      <c r="Y58" s="3" t="n"/>
      <c r="Z58" s="3" t="n"/>
      <c r="AA58" s="95" t="inlineStr">
        <is>
          <t>學校：</t>
        </is>
      </c>
      <c r="AB58" s="96">
        <f ref="AB58" t="array">INDEX('A61'!E:E,5)</f>
        <v/>
      </c>
      <c r="AC58" s="96" t="n"/>
      <c r="AD58" s="96" t="n"/>
      <c r="AE58" s="3" t="n"/>
      <c r="AF58" s="3" t="n"/>
      <c r="AG58" s="95" t="inlineStr">
        <is>
          <t>學校：</t>
        </is>
      </c>
      <c r="AH58" s="96">
        <f ref="AH58" t="array">INDEX('A51'!E:E,5)</f>
        <v/>
      </c>
      <c r="AI58" s="96" t="n"/>
      <c r="AJ58" s="96" t="n"/>
    </row>
    <row customHeight="1" ht="34.5" r="59" s="29">
      <c r="A59" s="3" t="n"/>
      <c r="B59" s="3" t="n"/>
      <c r="C59" s="95" t="inlineStr">
        <is>
          <t>姓名：</t>
        </is>
      </c>
      <c r="D59" s="96">
        <f ref="D59" t="array">INDEX(#REF!,5)</f>
        <v/>
      </c>
      <c r="E59" s="96" t="n"/>
      <c r="F59" s="96" t="n"/>
      <c r="G59" s="3" t="n"/>
      <c r="H59" s="3" t="n"/>
      <c r="I59" s="95" t="inlineStr">
        <is>
          <t>姓名：</t>
        </is>
      </c>
      <c r="J59" s="96">
        <f ref="J59" t="array">INDEX('A31'!H:H,5)</f>
        <v/>
      </c>
      <c r="K59" s="96" t="n"/>
      <c r="L59" s="96" t="n"/>
      <c r="M59" s="3" t="n"/>
      <c r="N59" s="3" t="n"/>
      <c r="O59" s="95" t="inlineStr">
        <is>
          <t>姓名：</t>
        </is>
      </c>
      <c r="P59" s="96">
        <f ref="P59" t="array">INDEX('A42'!H:H,5)</f>
        <v/>
      </c>
      <c r="Q59" s="96" t="n"/>
      <c r="R59" s="96" t="n"/>
      <c r="S59" s="3" t="n"/>
      <c r="T59" s="3" t="n"/>
      <c r="U59" s="95" t="inlineStr">
        <is>
          <t>姓名：</t>
        </is>
      </c>
      <c r="V59" s="96">
        <f ref="V59" t="array">INDEX('A41'!G:G,5)</f>
        <v/>
      </c>
      <c r="W59" s="96" t="n"/>
      <c r="X59" s="96" t="n"/>
      <c r="Y59" s="3" t="n"/>
      <c r="Z59" s="3" t="n"/>
      <c r="AA59" s="95" t="inlineStr">
        <is>
          <t>姓名：</t>
        </is>
      </c>
      <c r="AB59" s="96">
        <f ref="AB59" t="array">INDEX('A61'!G:G,5)</f>
        <v/>
      </c>
      <c r="AC59" s="96" t="n"/>
      <c r="AD59" s="96" t="n"/>
      <c r="AE59" s="3" t="n"/>
      <c r="AF59" s="3" t="n"/>
      <c r="AG59" s="95" t="inlineStr">
        <is>
          <t>姓名：</t>
        </is>
      </c>
      <c r="AH59" s="96">
        <f ref="AH59" t="array">INDEX('A51'!G:G,5)</f>
        <v/>
      </c>
      <c r="AI59" s="96" t="n"/>
      <c r="AJ59" s="96" t="n"/>
    </row>
    <row customHeight="1" ht="34.5" r="60" s="29">
      <c r="A60" s="3" t="n"/>
      <c r="B60" s="3" t="n"/>
      <c r="C60" s="95" t="inlineStr">
        <is>
          <t>名次：</t>
        </is>
      </c>
      <c r="D60" s="96">
        <f>'成績單(橫)'!A7</f>
        <v/>
      </c>
      <c r="E60" s="96" t="n"/>
      <c r="F60" s="96" t="n"/>
      <c r="G60" s="3" t="n"/>
      <c r="H60" s="3" t="n"/>
      <c r="I60" s="95" t="inlineStr">
        <is>
          <t>名次：</t>
        </is>
      </c>
      <c r="J60" s="96">
        <f>'成績單(橫)'!A30</f>
        <v/>
      </c>
      <c r="K60" s="96" t="n"/>
      <c r="L60" s="96" t="n"/>
      <c r="M60" s="3" t="n"/>
      <c r="N60" s="3" t="n"/>
      <c r="O60" s="95" t="inlineStr">
        <is>
          <t>名次：</t>
        </is>
      </c>
      <c r="P60" s="96">
        <f>'成績單(橫)'!F7</f>
        <v/>
      </c>
      <c r="Q60" s="96" t="n"/>
      <c r="R60" s="96" t="n"/>
      <c r="S60" s="3" t="n"/>
      <c r="T60" s="3" t="n"/>
      <c r="U60" s="95" t="inlineStr">
        <is>
          <t>名次：</t>
        </is>
      </c>
      <c r="V60" s="96">
        <f>'成績單(橫)'!F30</f>
        <v/>
      </c>
      <c r="W60" s="96" t="n"/>
      <c r="X60" s="96" t="n"/>
      <c r="Y60" s="3" t="n"/>
      <c r="Z60" s="3" t="n"/>
      <c r="AA60" s="95" t="inlineStr">
        <is>
          <t>名次：</t>
        </is>
      </c>
      <c r="AB60" s="96">
        <f>'成績單(橫)'!K7</f>
        <v/>
      </c>
      <c r="AC60" s="96" t="n"/>
      <c r="AD60" s="96" t="n"/>
      <c r="AE60" s="3" t="n"/>
      <c r="AF60" s="3" t="n"/>
      <c r="AG60" s="95" t="inlineStr">
        <is>
          <t>名次：</t>
        </is>
      </c>
      <c r="AH60" s="96">
        <f>'成績單(橫)'!K30</f>
        <v/>
      </c>
      <c r="AI60" s="96" t="n"/>
      <c r="AJ60" s="96" t="n"/>
    </row>
    <row customHeight="1" ht="34.5" r="61" s="29">
      <c r="A61" s="3" t="n"/>
      <c r="B61" s="3" t="n"/>
      <c r="C61" s="95" t="inlineStr">
        <is>
          <t>成績：</t>
        </is>
      </c>
      <c r="D61" s="100">
        <f ref="D61" t="array">INDEX(#REF!,5)</f>
        <v/>
      </c>
      <c r="E61" s="100" t="n"/>
      <c r="F61" s="97" t="n"/>
      <c r="G61" s="3" t="n"/>
      <c r="H61" s="3" t="n"/>
      <c r="I61" s="95" t="inlineStr">
        <is>
          <t>成績：</t>
        </is>
      </c>
      <c r="J61" s="100">
        <f ref="J61" t="array">INDEX('A31'!J:J,5)</f>
        <v/>
      </c>
      <c r="K61" s="100" t="n"/>
      <c r="L61" s="97" t="n"/>
      <c r="M61" s="3" t="n"/>
      <c r="N61" s="3" t="n"/>
      <c r="O61" s="95" t="inlineStr">
        <is>
          <t>成績：</t>
        </is>
      </c>
      <c r="P61" s="100">
        <f ref="P61" t="array">INDEX('A42'!J:J,5)</f>
        <v/>
      </c>
      <c r="Q61" s="100" t="n"/>
      <c r="R61" s="97" t="n"/>
      <c r="S61" s="3" t="n"/>
      <c r="T61" s="3" t="n"/>
      <c r="U61" s="95" t="inlineStr">
        <is>
          <t>成績：</t>
        </is>
      </c>
      <c r="V61" s="100">
        <f ref="V61" t="array">INDEX('A41'!I:I,5)</f>
        <v/>
      </c>
      <c r="W61" s="100" t="n"/>
      <c r="X61" s="97" t="n"/>
      <c r="Y61" s="3" t="n"/>
      <c r="Z61" s="3" t="n"/>
      <c r="AA61" s="95" t="inlineStr">
        <is>
          <t>成績：</t>
        </is>
      </c>
      <c r="AB61" s="100">
        <f ref="AB61" t="array">INDEX('A61'!I:I,5)</f>
        <v/>
      </c>
      <c r="AC61" s="100" t="n"/>
      <c r="AD61" s="97" t="n"/>
      <c r="AE61" s="3" t="n"/>
      <c r="AF61" s="3" t="n"/>
      <c r="AG61" s="95" t="inlineStr">
        <is>
          <t>成績：</t>
        </is>
      </c>
      <c r="AH61" s="100">
        <f ref="AH61" t="array">INDEX('A51'!I:I,5)</f>
        <v/>
      </c>
      <c r="AI61" s="100" t="n"/>
      <c r="AJ61" s="97" t="n"/>
    </row>
    <row customHeight="1" ht="169.5" r="62" s="29">
      <c r="A62" s="3" t="n"/>
      <c r="B62" s="3" t="n"/>
      <c r="C62" s="109" t="n"/>
      <c r="G62" s="3" t="n"/>
      <c r="H62" s="3" t="n"/>
      <c r="I62" s="109" t="n"/>
      <c r="M62" s="3" t="n"/>
      <c r="N62" s="3" t="n"/>
      <c r="O62" s="109" t="n"/>
      <c r="S62" s="3" t="n"/>
      <c r="T62" s="3" t="n"/>
      <c r="U62" s="109" t="n"/>
      <c r="Y62" s="3" t="n"/>
      <c r="Z62" s="3" t="n"/>
      <c r="AA62" s="109" t="n"/>
      <c r="AE62" s="3" t="n"/>
      <c r="AF62" s="3" t="n"/>
      <c r="AG62" s="109" t="n"/>
    </row>
    <row customHeight="1" ht="32.25" r="63" s="29">
      <c r="A63" s="110">
        <f>"中 華 民 國　"&amp;'設定'!$B$2&amp;"　年　"&amp;'設定'!$C$2&amp;"　月　"&amp;'設定'!$D$2&amp;"　日"</f>
        <v/>
      </c>
      <c r="G63" s="110">
        <f>"中 華 民 國　"&amp;'設定'!$B$2&amp;"　年　"&amp;'設定'!$C$2&amp;"　月　"&amp;'設定'!$D$2&amp;"　日"</f>
        <v/>
      </c>
      <c r="M63" s="110">
        <f>"中 華 民 國　"&amp;'設定'!$B$2&amp;"　年　"&amp;'設定'!$C$2&amp;"　月　"&amp;'設定'!$D$2&amp;"　日"</f>
        <v/>
      </c>
      <c r="S63" s="110">
        <f>"中 華 民 國　"&amp;'設定'!$B$2&amp;"　年　"&amp;'設定'!$C$2&amp;"　月　"&amp;'設定'!$D$2&amp;"　日"</f>
        <v/>
      </c>
      <c r="Y63" s="110">
        <f>"中 華 民 國　"&amp;'設定'!$B$2&amp;"　年　"&amp;'設定'!$C$2&amp;"　月　"&amp;'設定'!$D$2&amp;"　日"</f>
        <v/>
      </c>
      <c r="AE63" s="110">
        <f>"中 華 民 國　"&amp;'設定'!$B$2&amp;"　年　"&amp;'設定'!$C$2&amp;"　月　"&amp;'設定'!$D$2&amp;"　日"</f>
        <v/>
      </c>
    </row>
    <row customHeight="1" ht="32.25" r="64" s="29">
      <c r="A64" s="3" t="n"/>
      <c r="B64" s="3" t="n"/>
      <c r="C64" s="111" t="n"/>
      <c r="D64" s="111" t="n"/>
      <c r="E64" s="111" t="n"/>
      <c r="F64" s="111" t="n"/>
      <c r="G64" s="3" t="n"/>
      <c r="H64" s="3" t="n"/>
      <c r="I64" s="111" t="n"/>
      <c r="J64" s="111" t="n"/>
      <c r="K64" s="111" t="n"/>
      <c r="L64" s="111" t="n"/>
      <c r="M64" s="3" t="n"/>
      <c r="N64" s="3" t="n"/>
      <c r="O64" s="111" t="n"/>
      <c r="P64" s="111" t="n"/>
      <c r="Q64" s="111" t="n"/>
      <c r="R64" s="111" t="n"/>
      <c r="S64" s="3" t="n"/>
      <c r="T64" s="3" t="n"/>
      <c r="U64" s="111" t="n"/>
      <c r="V64" s="111" t="n"/>
      <c r="W64" s="111" t="n"/>
      <c r="X64" s="111" t="n"/>
      <c r="Y64" s="3" t="n"/>
      <c r="Z64" s="3" t="n"/>
      <c r="AA64" s="111" t="n"/>
      <c r="AB64" s="111" t="n"/>
      <c r="AC64" s="111" t="n"/>
      <c r="AD64" s="111" t="n"/>
      <c r="AE64" s="3" t="n"/>
      <c r="AF64" s="3" t="n"/>
      <c r="AG64" s="111" t="n"/>
      <c r="AH64" s="111" t="n"/>
      <c r="AI64" s="111" t="n"/>
      <c r="AJ64" s="111" t="n"/>
    </row>
    <row customHeight="1" ht="99.75" r="65" s="29">
      <c r="A65" s="3" t="n"/>
      <c r="B65" s="9" t="inlineStr">
        <is>
          <t xml:space="preserve"> </t>
        </is>
      </c>
      <c r="G65" s="3" t="n"/>
      <c r="H65" s="9" t="inlineStr">
        <is>
          <t xml:space="preserve"> </t>
        </is>
      </c>
      <c r="M65" s="3" t="n"/>
      <c r="N65" s="9" t="inlineStr">
        <is>
          <t xml:space="preserve"> </t>
        </is>
      </c>
      <c r="S65" s="3" t="n"/>
      <c r="T65" s="9" t="inlineStr">
        <is>
          <t xml:space="preserve"> </t>
        </is>
      </c>
      <c r="Y65" s="3" t="n"/>
      <c r="Z65" s="9" t="inlineStr">
        <is>
          <t xml:space="preserve"> </t>
        </is>
      </c>
      <c r="AE65" s="3" t="n"/>
      <c r="AF65" s="9" t="inlineStr">
        <is>
          <t xml:space="preserve"> </t>
        </is>
      </c>
    </row>
    <row customHeight="1" ht="67.5" r="66" s="29">
      <c r="A66" s="103" t="n"/>
      <c r="B66" s="104" t="inlineStr">
        <is>
          <t xml:space="preserve">澎湖縣政府獎狀 </t>
        </is>
      </c>
      <c r="C66" s="105" t="inlineStr">
        <is>
          <t xml:space="preserve">澎湖縣政府獎狀 </t>
        </is>
      </c>
      <c r="E66" s="105" t="n"/>
      <c r="F66" s="104" t="n"/>
      <c r="G66" s="103" t="n"/>
      <c r="H66" s="104" t="inlineStr">
        <is>
          <t xml:space="preserve">澎湖縣政府獎狀 </t>
        </is>
      </c>
      <c r="I66" s="105" t="inlineStr">
        <is>
          <t xml:space="preserve">澎湖縣政府獎狀 </t>
        </is>
      </c>
      <c r="K66" s="105" t="n"/>
      <c r="L66" s="104" t="n"/>
      <c r="M66" s="103" t="n"/>
      <c r="N66" s="104" t="inlineStr">
        <is>
          <t xml:space="preserve">澎湖縣政府獎狀 </t>
        </is>
      </c>
      <c r="O66" s="105" t="inlineStr">
        <is>
          <t xml:space="preserve">澎湖縣政府獎狀 </t>
        </is>
      </c>
      <c r="Q66" s="105" t="n"/>
      <c r="R66" s="104" t="n"/>
      <c r="S66" s="103" t="n"/>
      <c r="T66" s="104" t="inlineStr">
        <is>
          <t xml:space="preserve">澎湖縣政府獎狀 </t>
        </is>
      </c>
      <c r="U66" s="105" t="inlineStr">
        <is>
          <t xml:space="preserve">澎湖縣政府獎狀 </t>
        </is>
      </c>
      <c r="W66" s="105" t="n"/>
      <c r="X66" s="104" t="n"/>
      <c r="Y66" s="103" t="n"/>
      <c r="Z66" s="104" t="inlineStr">
        <is>
          <t xml:space="preserve">澎湖縣政府獎狀 </t>
        </is>
      </c>
      <c r="AA66" s="105" t="inlineStr">
        <is>
          <t xml:space="preserve">澎湖縣政府獎狀 </t>
        </is>
      </c>
      <c r="AC66" s="105" t="n"/>
      <c r="AD66" s="104" t="n"/>
      <c r="AE66" s="103" t="n"/>
      <c r="AF66" s="104" t="inlineStr">
        <is>
          <t xml:space="preserve">澎湖縣政府獎狀 </t>
        </is>
      </c>
      <c r="AG66" s="105" t="inlineStr">
        <is>
          <t xml:space="preserve">澎湖縣政府獎狀 </t>
        </is>
      </c>
      <c r="AI66" s="105" t="n"/>
      <c r="AJ66" s="104" t="n"/>
    </row>
    <row customHeight="1" ht="27.75" r="67" s="29">
      <c r="A67" s="3" t="n"/>
      <c r="B67" s="106">
        <f>'設定'!$B$4</f>
        <v/>
      </c>
      <c r="F67" s="107" t="n"/>
      <c r="G67" s="3" t="n"/>
      <c r="H67" s="106">
        <f>'設定'!$B$4</f>
        <v/>
      </c>
      <c r="L67" s="107" t="n"/>
      <c r="M67" s="3" t="n"/>
      <c r="N67" s="106">
        <f>'設定'!$B$4</f>
        <v/>
      </c>
      <c r="R67" s="107" t="n"/>
      <c r="S67" s="3" t="n"/>
      <c r="T67" s="106">
        <f>'設定'!$B$4</f>
        <v/>
      </c>
      <c r="X67" s="107" t="n"/>
      <c r="Y67" s="3" t="n"/>
      <c r="Z67" s="106">
        <f>'設定'!$B$4</f>
        <v/>
      </c>
      <c r="AD67" s="107" t="n"/>
      <c r="AE67" s="3" t="n"/>
      <c r="AF67" s="106">
        <f>'設定'!$B$4</f>
        <v/>
      </c>
      <c r="AJ67" s="107" t="n"/>
    </row>
    <row customHeight="1" ht="19.5" r="68" s="29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</row>
    <row customHeight="1" ht="38.25" r="69" s="29">
      <c r="A69" s="3" t="n"/>
      <c r="B69" s="93">
        <f>"澎湖縣"&amp;'設定'!$B$2&amp;"年度全縣兒童溜冰比賽"</f>
        <v/>
      </c>
      <c r="F69" s="108" t="n"/>
      <c r="G69" s="3" t="n"/>
      <c r="H69" s="93">
        <f>"澎湖縣"&amp;'設定'!$B$2&amp;"年度全縣兒童溜冰比賽"</f>
        <v/>
      </c>
      <c r="L69" s="108" t="n"/>
      <c r="M69" s="3" t="n"/>
      <c r="N69" s="93">
        <f>"澎湖縣"&amp;'設定'!$B$2&amp;"年度全縣兒童溜冰比賽"</f>
        <v/>
      </c>
      <c r="R69" s="108" t="n"/>
      <c r="S69" s="3" t="n"/>
      <c r="T69" s="93">
        <f>"澎湖縣"&amp;'設定'!$B$2&amp;"年度全縣兒童溜冰比賽"</f>
        <v/>
      </c>
      <c r="X69" s="108" t="n"/>
      <c r="Y69" s="3" t="n"/>
      <c r="Z69" s="93">
        <f>"澎湖縣"&amp;'設定'!$B$2&amp;"年度全縣兒童溜冰比賽"</f>
        <v/>
      </c>
      <c r="AD69" s="108" t="n"/>
      <c r="AE69" s="3" t="n"/>
      <c r="AF69" s="93">
        <f>"澎湖縣"&amp;'設定'!$B$2&amp;"年度全縣兒童溜冰比賽"</f>
        <v/>
      </c>
      <c r="AJ69" s="108" t="n"/>
    </row>
    <row customHeight="1" ht="19.5" r="70" s="29">
      <c r="A70" s="3" t="n"/>
      <c r="B70" s="3" t="n"/>
      <c r="C70" s="94" t="n"/>
      <c r="G70" s="3" t="n"/>
      <c r="H70" s="3" t="n"/>
      <c r="I70" s="94" t="n"/>
      <c r="M70" s="3" t="n"/>
      <c r="N70" s="3" t="n"/>
      <c r="O70" s="94" t="n"/>
      <c r="S70" s="3" t="n"/>
      <c r="T70" s="3" t="n"/>
      <c r="U70" s="94" t="n"/>
      <c r="Y70" s="3" t="n"/>
      <c r="Z70" s="3" t="n"/>
      <c r="AA70" s="94" t="n"/>
      <c r="AE70" s="3" t="n"/>
      <c r="AF70" s="3" t="n"/>
      <c r="AG70" s="94" t="n"/>
    </row>
    <row customHeight="1" ht="38.25" r="71" s="29">
      <c r="A71" s="3" t="n"/>
      <c r="B71" s="3" t="n"/>
      <c r="C71" s="93" t="inlineStr">
        <is>
          <t>優秀指導教練</t>
        </is>
      </c>
      <c r="G71" s="3" t="n"/>
      <c r="H71" s="3" t="n"/>
      <c r="I71" s="93" t="inlineStr">
        <is>
          <t>優秀指導教練</t>
        </is>
      </c>
      <c r="M71" s="3" t="n"/>
      <c r="N71" s="3" t="n"/>
      <c r="O71" s="93" t="inlineStr">
        <is>
          <t>優秀指導教練</t>
        </is>
      </c>
      <c r="S71" s="3" t="n"/>
      <c r="T71" s="3" t="n"/>
      <c r="U71" s="93" t="inlineStr">
        <is>
          <t>優秀指導教練</t>
        </is>
      </c>
      <c r="Y71" s="3" t="n"/>
      <c r="Z71" s="3" t="n"/>
      <c r="AA71" s="93" t="inlineStr">
        <is>
          <t>優秀指導教練</t>
        </is>
      </c>
      <c r="AE71" s="3" t="n"/>
      <c r="AF71" s="3" t="n"/>
      <c r="AG71" s="93" t="inlineStr">
        <is>
          <t>優秀指導教練</t>
        </is>
      </c>
    </row>
    <row customHeight="1" ht="19.5" r="72" s="29">
      <c r="A72" s="3" t="n"/>
      <c r="B72" s="3" t="n"/>
      <c r="C72" s="9" t="n"/>
      <c r="G72" s="3" t="n"/>
      <c r="H72" s="3" t="n"/>
      <c r="I72" s="9" t="n"/>
      <c r="M72" s="3" t="n"/>
      <c r="N72" s="3" t="n"/>
      <c r="O72" s="9" t="n"/>
      <c r="S72" s="3" t="n"/>
      <c r="T72" s="3" t="n"/>
      <c r="U72" s="9" t="n"/>
      <c r="Y72" s="3" t="n"/>
      <c r="Z72" s="3" t="n"/>
      <c r="AA72" s="9" t="n"/>
      <c r="AE72" s="3" t="n"/>
      <c r="AF72" s="3" t="n"/>
      <c r="AG72" s="9" t="n"/>
    </row>
    <row customHeight="1" ht="34.5" r="73" s="29">
      <c r="A73" s="3" t="n"/>
      <c r="B73" s="3" t="n"/>
      <c r="C73" s="95" t="inlineStr">
        <is>
          <t>組別：</t>
        </is>
      </c>
      <c r="D73" s="96" t="inlineStr">
        <is>
          <t>低年級女生組</t>
        </is>
      </c>
      <c r="E73" s="96" t="n"/>
      <c r="F73" s="96" t="n"/>
      <c r="G73" s="3" t="n"/>
      <c r="H73" s="3" t="n"/>
      <c r="I73" s="95" t="inlineStr">
        <is>
          <t>組別：</t>
        </is>
      </c>
      <c r="J73" s="96" t="inlineStr">
        <is>
          <t>低年級男生組</t>
        </is>
      </c>
      <c r="K73" s="96" t="n"/>
      <c r="L73" s="96" t="n"/>
      <c r="M73" s="3" t="n"/>
      <c r="N73" s="3" t="n"/>
      <c r="O73" s="95" t="inlineStr">
        <is>
          <t>組別：</t>
        </is>
      </c>
      <c r="P73" s="96" t="inlineStr">
        <is>
          <t>中年級女生組</t>
        </is>
      </c>
      <c r="Q73" s="96" t="n"/>
      <c r="R73" s="96" t="n"/>
      <c r="S73" s="3" t="n"/>
      <c r="T73" s="3" t="n"/>
      <c r="U73" s="95" t="inlineStr">
        <is>
          <t>組別：</t>
        </is>
      </c>
      <c r="V73" s="96" t="inlineStr">
        <is>
          <t>中年級男生組</t>
        </is>
      </c>
      <c r="W73" s="96" t="n"/>
      <c r="X73" s="96" t="n"/>
      <c r="Y73" s="3" t="n"/>
      <c r="Z73" s="3" t="n"/>
      <c r="AA73" s="95" t="inlineStr">
        <is>
          <t>組別：</t>
        </is>
      </c>
      <c r="AB73" s="96" t="inlineStr">
        <is>
          <t>高年級女生組</t>
        </is>
      </c>
      <c r="AC73" s="96" t="n"/>
      <c r="AD73" s="96" t="n"/>
      <c r="AE73" s="3" t="n"/>
      <c r="AF73" s="3" t="n"/>
      <c r="AG73" s="95" t="inlineStr">
        <is>
          <t>組別：</t>
        </is>
      </c>
      <c r="AH73" s="96" t="inlineStr">
        <is>
          <t>高年級男生組</t>
        </is>
      </c>
      <c r="AI73" s="96" t="n"/>
      <c r="AJ73" s="96" t="n"/>
    </row>
    <row customHeight="1" ht="34.5" r="74" s="29">
      <c r="A74" s="3" t="n"/>
      <c r="B74" s="3" t="n"/>
      <c r="C74" s="95" t="inlineStr">
        <is>
          <t>學校：</t>
        </is>
      </c>
      <c r="D74" s="96">
        <f ref="D74" t="array">INDEX(#REF!,6)</f>
        <v/>
      </c>
      <c r="E74" s="96" t="n"/>
      <c r="F74" s="96" t="n"/>
      <c r="G74" s="3" t="n"/>
      <c r="H74" s="3" t="n"/>
      <c r="I74" s="95" t="inlineStr">
        <is>
          <t>學校：</t>
        </is>
      </c>
      <c r="J74" s="96">
        <f ref="J74" t="array">INDEX('A31'!F:F,6)</f>
        <v/>
      </c>
      <c r="K74" s="96" t="n"/>
      <c r="L74" s="96" t="n"/>
      <c r="M74" s="3" t="n"/>
      <c r="N74" s="3" t="n"/>
      <c r="O74" s="95" t="inlineStr">
        <is>
          <t>學校：</t>
        </is>
      </c>
      <c r="P74" s="96">
        <f ref="P74" t="array">INDEX('A42'!F:F,6)</f>
        <v/>
      </c>
      <c r="Q74" s="96" t="n"/>
      <c r="R74" s="96" t="n"/>
      <c r="S74" s="3" t="n"/>
      <c r="T74" s="3" t="n"/>
      <c r="U74" s="95" t="inlineStr">
        <is>
          <t>學校：</t>
        </is>
      </c>
      <c r="V74" s="96">
        <f ref="V74" t="array">INDEX('A41'!E:E,6)</f>
        <v/>
      </c>
      <c r="W74" s="96" t="n"/>
      <c r="X74" s="96" t="n"/>
      <c r="Y74" s="3" t="n"/>
      <c r="Z74" s="3" t="n"/>
      <c r="AA74" s="95" t="inlineStr">
        <is>
          <t>學校：</t>
        </is>
      </c>
      <c r="AB74" s="96">
        <f ref="AB74" t="array">INDEX('A61'!E:E,6)</f>
        <v/>
      </c>
      <c r="AC74" s="96" t="n"/>
      <c r="AD74" s="96" t="n"/>
      <c r="AE74" s="3" t="n"/>
      <c r="AF74" s="3" t="n"/>
      <c r="AG74" s="95" t="inlineStr">
        <is>
          <t>學校：</t>
        </is>
      </c>
      <c r="AH74" s="96">
        <f ref="AH74" t="array">INDEX('A51'!E:E,6)</f>
        <v/>
      </c>
      <c r="AI74" s="96" t="n"/>
      <c r="AJ74" s="96" t="n"/>
    </row>
    <row customHeight="1" ht="34.5" r="75" s="29">
      <c r="A75" s="3" t="n"/>
      <c r="B75" s="3" t="n"/>
      <c r="C75" s="95" t="inlineStr">
        <is>
          <t>姓名：</t>
        </is>
      </c>
      <c r="D75" s="96">
        <f ref="D75" t="array">INDEX(#REF!,6)</f>
        <v/>
      </c>
      <c r="E75" s="96" t="n"/>
      <c r="F75" s="96" t="n"/>
      <c r="G75" s="3" t="n"/>
      <c r="H75" s="3" t="n"/>
      <c r="I75" s="95" t="inlineStr">
        <is>
          <t>姓名：</t>
        </is>
      </c>
      <c r="J75" s="96">
        <f ref="J75" t="array">INDEX('A31'!H:H,6)</f>
        <v/>
      </c>
      <c r="K75" s="96" t="n"/>
      <c r="L75" s="96" t="n"/>
      <c r="M75" s="3" t="n"/>
      <c r="N75" s="3" t="n"/>
      <c r="O75" s="95" t="inlineStr">
        <is>
          <t>姓名：</t>
        </is>
      </c>
      <c r="P75" s="96">
        <f ref="P75" t="array">INDEX('A42'!H:H,6)</f>
        <v/>
      </c>
      <c r="Q75" s="96" t="n"/>
      <c r="R75" s="96" t="n"/>
      <c r="S75" s="3" t="n"/>
      <c r="T75" s="3" t="n"/>
      <c r="U75" s="95" t="inlineStr">
        <is>
          <t>姓名：</t>
        </is>
      </c>
      <c r="V75" s="96">
        <f ref="V75" t="array">INDEX('A41'!G:G,6)</f>
        <v/>
      </c>
      <c r="W75" s="96" t="n"/>
      <c r="X75" s="96" t="n"/>
      <c r="Y75" s="3" t="n"/>
      <c r="Z75" s="3" t="n"/>
      <c r="AA75" s="95" t="inlineStr">
        <is>
          <t>姓名：</t>
        </is>
      </c>
      <c r="AB75" s="96">
        <f ref="AB75" t="array">INDEX('A61'!G:G,6)</f>
        <v/>
      </c>
      <c r="AC75" s="96" t="n"/>
      <c r="AD75" s="96" t="n"/>
      <c r="AE75" s="3" t="n"/>
      <c r="AF75" s="3" t="n"/>
      <c r="AG75" s="95" t="inlineStr">
        <is>
          <t>姓名：</t>
        </is>
      </c>
      <c r="AH75" s="96">
        <f ref="AH75" t="array">INDEX('A51'!G:G,6)</f>
        <v/>
      </c>
      <c r="AI75" s="96" t="n"/>
      <c r="AJ75" s="96" t="n"/>
    </row>
    <row customHeight="1" ht="34.5" r="76" s="29">
      <c r="A76" s="3" t="n"/>
      <c r="B76" s="3" t="n"/>
      <c r="C76" s="95" t="inlineStr">
        <is>
          <t>名次：</t>
        </is>
      </c>
      <c r="D76" s="96">
        <f>'成績單(橫)'!A8</f>
        <v/>
      </c>
      <c r="E76" s="96" t="n"/>
      <c r="F76" s="96" t="n"/>
      <c r="G76" s="3" t="n"/>
      <c r="H76" s="3" t="n"/>
      <c r="I76" s="95" t="inlineStr">
        <is>
          <t>名次：</t>
        </is>
      </c>
      <c r="J76" s="96">
        <f>'成績單(橫)'!A31</f>
        <v/>
      </c>
      <c r="K76" s="96" t="n"/>
      <c r="L76" s="96" t="n"/>
      <c r="M76" s="3" t="n"/>
      <c r="N76" s="3" t="n"/>
      <c r="O76" s="95" t="inlineStr">
        <is>
          <t>名次：</t>
        </is>
      </c>
      <c r="P76" s="96">
        <f>'成績單(橫)'!F8</f>
        <v/>
      </c>
      <c r="Q76" s="96" t="n"/>
      <c r="R76" s="96" t="n"/>
      <c r="S76" s="3" t="n"/>
      <c r="T76" s="3" t="n"/>
      <c r="U76" s="95" t="inlineStr">
        <is>
          <t>名次：</t>
        </is>
      </c>
      <c r="V76" s="96">
        <f>'成績單(橫)'!F31</f>
        <v/>
      </c>
      <c r="W76" s="96" t="n"/>
      <c r="X76" s="96" t="n"/>
      <c r="Y76" s="3" t="n"/>
      <c r="Z76" s="3" t="n"/>
      <c r="AA76" s="95" t="inlineStr">
        <is>
          <t>名次：</t>
        </is>
      </c>
      <c r="AB76" s="96">
        <f>'成績單(橫)'!K8</f>
        <v/>
      </c>
      <c r="AC76" s="96" t="n"/>
      <c r="AD76" s="96" t="n"/>
      <c r="AE76" s="3" t="n"/>
      <c r="AF76" s="3" t="n"/>
      <c r="AG76" s="95" t="inlineStr">
        <is>
          <t>名次：</t>
        </is>
      </c>
      <c r="AH76" s="96">
        <f>'成績單(橫)'!K31</f>
        <v/>
      </c>
      <c r="AI76" s="96" t="n"/>
      <c r="AJ76" s="96" t="n"/>
    </row>
    <row customHeight="1" ht="34.5" r="77" s="29">
      <c r="A77" s="3" t="n"/>
      <c r="B77" s="3" t="n"/>
      <c r="C77" s="95" t="inlineStr">
        <is>
          <t>成績：</t>
        </is>
      </c>
      <c r="D77" s="100">
        <f ref="D77" t="array">INDEX(#REF!,6)</f>
        <v/>
      </c>
      <c r="E77" s="100" t="n"/>
      <c r="F77" s="97" t="n"/>
      <c r="G77" s="3" t="n"/>
      <c r="H77" s="3" t="n"/>
      <c r="I77" s="95" t="inlineStr">
        <is>
          <t>成績：</t>
        </is>
      </c>
      <c r="J77" s="100">
        <f ref="J77" t="array">INDEX('A31'!J:J,6)</f>
        <v/>
      </c>
      <c r="K77" s="100" t="n"/>
      <c r="L77" s="97" t="n"/>
      <c r="M77" s="3" t="n"/>
      <c r="N77" s="3" t="n"/>
      <c r="O77" s="95" t="inlineStr">
        <is>
          <t>成績：</t>
        </is>
      </c>
      <c r="P77" s="100">
        <f ref="P77" t="array">INDEX('A42'!J:J,6)</f>
        <v/>
      </c>
      <c r="Q77" s="100" t="n"/>
      <c r="R77" s="97" t="n"/>
      <c r="S77" s="3" t="n"/>
      <c r="T77" s="3" t="n"/>
      <c r="U77" s="95" t="inlineStr">
        <is>
          <t>成績：</t>
        </is>
      </c>
      <c r="V77" s="100">
        <f ref="V77" t="array">INDEX('A41'!I:I,6)</f>
        <v/>
      </c>
      <c r="W77" s="100" t="n"/>
      <c r="X77" s="97" t="n"/>
      <c r="Y77" s="3" t="n"/>
      <c r="Z77" s="3" t="n"/>
      <c r="AA77" s="95" t="inlineStr">
        <is>
          <t>成績：</t>
        </is>
      </c>
      <c r="AB77" s="100">
        <f ref="AB77" t="array">INDEX('A61'!I:I,6)</f>
        <v/>
      </c>
      <c r="AC77" s="100" t="n"/>
      <c r="AD77" s="97" t="n"/>
      <c r="AE77" s="3" t="n"/>
      <c r="AF77" s="3" t="n"/>
      <c r="AG77" s="95" t="inlineStr">
        <is>
          <t>成績：</t>
        </is>
      </c>
      <c r="AH77" s="100">
        <f ref="AH77" t="array">INDEX('A51'!I:I,6)</f>
        <v/>
      </c>
      <c r="AI77" s="100" t="n"/>
      <c r="AJ77" s="97" t="n"/>
    </row>
    <row customHeight="1" ht="169.5" r="78" s="29">
      <c r="A78" s="3" t="n"/>
      <c r="B78" s="3" t="n"/>
      <c r="C78" s="109" t="n"/>
      <c r="G78" s="3" t="n"/>
      <c r="H78" s="3" t="n"/>
      <c r="I78" s="109" t="n"/>
      <c r="M78" s="3" t="n"/>
      <c r="N78" s="3" t="n"/>
      <c r="O78" s="109" t="n"/>
      <c r="S78" s="3" t="n"/>
      <c r="T78" s="3" t="n"/>
      <c r="U78" s="109" t="n"/>
      <c r="Y78" s="3" t="n"/>
      <c r="Z78" s="3" t="n"/>
      <c r="AA78" s="109" t="n"/>
      <c r="AE78" s="3" t="n"/>
      <c r="AF78" s="3" t="n"/>
      <c r="AG78" s="109" t="n"/>
    </row>
    <row customHeight="1" ht="32.25" r="79" s="29">
      <c r="A79" s="110">
        <f>"中 華 民 國　"&amp;'設定'!$B$2&amp;"　年　"&amp;'設定'!$C$2&amp;"　月　"&amp;'設定'!$D$2&amp;"　日"</f>
        <v/>
      </c>
      <c r="G79" s="110">
        <f>"中 華 民 國　"&amp;'設定'!$B$2&amp;"　年　"&amp;'設定'!$C$2&amp;"　月　"&amp;'設定'!$D$2&amp;"　日"</f>
        <v/>
      </c>
      <c r="M79" s="110">
        <f>"中 華 民 國　"&amp;'設定'!$B$2&amp;"　年　"&amp;'設定'!$C$2&amp;"　月　"&amp;'設定'!$D$2&amp;"　日"</f>
        <v/>
      </c>
      <c r="S79" s="110">
        <f>"中 華 民 國　"&amp;'設定'!$B$2&amp;"　年　"&amp;'設定'!$C$2&amp;"　月　"&amp;'設定'!$D$2&amp;"　日"</f>
        <v/>
      </c>
      <c r="Y79" s="110">
        <f>"中 華 民 國　"&amp;'設定'!$B$2&amp;"　年　"&amp;'設定'!$C$2&amp;"　月　"&amp;'設定'!$D$2&amp;"　日"</f>
        <v/>
      </c>
      <c r="AE79" s="110">
        <f>"中 華 民 國　"&amp;'設定'!$B$2&amp;"　年　"&amp;'設定'!$C$2&amp;"　月　"&amp;'設定'!$D$2&amp;"　日"</f>
        <v/>
      </c>
    </row>
    <row customHeight="1" ht="99.75" r="80" s="29">
      <c r="A80" s="3" t="n"/>
      <c r="B80" s="9" t="inlineStr">
        <is>
          <t xml:space="preserve"> </t>
        </is>
      </c>
      <c r="G80" s="3" t="n"/>
      <c r="H80" s="9" t="inlineStr">
        <is>
          <t xml:space="preserve"> </t>
        </is>
      </c>
      <c r="M80" s="3" t="n"/>
      <c r="N80" s="9" t="inlineStr">
        <is>
          <t xml:space="preserve"> </t>
        </is>
      </c>
      <c r="S80" s="3" t="n"/>
      <c r="T80" s="9" t="inlineStr">
        <is>
          <t xml:space="preserve"> </t>
        </is>
      </c>
      <c r="Y80" s="3" t="n"/>
      <c r="Z80" s="9" t="inlineStr">
        <is>
          <t xml:space="preserve"> </t>
        </is>
      </c>
      <c r="AE80" s="3" t="n"/>
      <c r="AF80" s="9" t="inlineStr">
        <is>
          <t xml:space="preserve"> </t>
        </is>
      </c>
    </row>
    <row customHeight="1" ht="67.5" r="81" s="29">
      <c r="A81" s="103" t="n"/>
      <c r="B81" s="104" t="inlineStr">
        <is>
          <t xml:space="preserve">澎湖縣政府獎狀 </t>
        </is>
      </c>
      <c r="C81" s="105" t="inlineStr">
        <is>
          <t xml:space="preserve">澎湖縣政府獎狀 </t>
        </is>
      </c>
      <c r="E81" s="105" t="n"/>
      <c r="F81" s="104" t="n"/>
      <c r="G81" s="103" t="n"/>
      <c r="H81" s="104" t="inlineStr">
        <is>
          <t xml:space="preserve">澎湖縣政府獎狀 </t>
        </is>
      </c>
      <c r="I81" s="105" t="inlineStr">
        <is>
          <t xml:space="preserve">澎湖縣政府獎狀 </t>
        </is>
      </c>
      <c r="K81" s="105" t="n"/>
      <c r="L81" s="104" t="n"/>
      <c r="M81" s="103" t="n"/>
      <c r="N81" s="104" t="inlineStr">
        <is>
          <t xml:space="preserve">澎湖縣政府獎狀 </t>
        </is>
      </c>
      <c r="O81" s="105" t="inlineStr">
        <is>
          <t xml:space="preserve">澎湖縣政府獎狀 </t>
        </is>
      </c>
      <c r="Q81" s="105" t="n"/>
      <c r="R81" s="104" t="n"/>
      <c r="S81" s="103" t="n"/>
      <c r="T81" s="104" t="inlineStr">
        <is>
          <t xml:space="preserve">澎湖縣政府獎狀 </t>
        </is>
      </c>
      <c r="U81" s="105" t="inlineStr">
        <is>
          <t xml:space="preserve">澎湖縣政府獎狀 </t>
        </is>
      </c>
      <c r="W81" s="105" t="n"/>
      <c r="X81" s="104" t="n"/>
      <c r="Y81" s="103" t="n"/>
      <c r="Z81" s="104" t="inlineStr">
        <is>
          <t xml:space="preserve">澎湖縣政府獎狀 </t>
        </is>
      </c>
      <c r="AA81" s="105" t="inlineStr">
        <is>
          <t xml:space="preserve">澎湖縣政府獎狀 </t>
        </is>
      </c>
      <c r="AC81" s="105" t="n"/>
      <c r="AD81" s="104" t="n"/>
      <c r="AE81" s="103" t="n"/>
      <c r="AF81" s="104" t="inlineStr">
        <is>
          <t xml:space="preserve">澎湖縣政府獎狀 </t>
        </is>
      </c>
      <c r="AG81" s="105" t="inlineStr">
        <is>
          <t xml:space="preserve">澎湖縣政府獎狀 </t>
        </is>
      </c>
      <c r="AI81" s="105" t="n"/>
      <c r="AJ81" s="104" t="n"/>
    </row>
    <row customHeight="1" ht="27.75" r="82" s="29">
      <c r="A82" s="3" t="n"/>
      <c r="B82" s="106">
        <f>'設定'!$B$4</f>
        <v/>
      </c>
      <c r="F82" s="107" t="n"/>
      <c r="G82" s="3" t="n"/>
      <c r="H82" s="106">
        <f>'設定'!$B$4</f>
        <v/>
      </c>
      <c r="L82" s="107" t="n"/>
      <c r="M82" s="3" t="n"/>
      <c r="N82" s="106">
        <f>'設定'!$B$4</f>
        <v/>
      </c>
      <c r="R82" s="107" t="n"/>
      <c r="S82" s="3" t="n"/>
      <c r="T82" s="106">
        <f>'設定'!$B$4</f>
        <v/>
      </c>
      <c r="X82" s="107" t="n"/>
      <c r="Y82" s="3" t="n"/>
      <c r="Z82" s="106">
        <f>'設定'!$B$4</f>
        <v/>
      </c>
      <c r="AD82" s="107" t="n"/>
      <c r="AE82" s="3" t="n"/>
      <c r="AF82" s="106">
        <f>'設定'!$B$4</f>
        <v/>
      </c>
      <c r="AJ82" s="107" t="n"/>
    </row>
    <row customHeight="1" ht="19.5" r="83" s="29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</row>
    <row customHeight="1" ht="38.25" r="84" s="29">
      <c r="A84" s="3" t="n"/>
      <c r="B84" s="93">
        <f>"澎湖縣"&amp;'設定'!$B$2&amp;"年度全縣兒童溜冰比賽"</f>
        <v/>
      </c>
      <c r="F84" s="108" t="n"/>
      <c r="G84" s="3" t="n"/>
      <c r="H84" s="93">
        <f>"澎湖縣"&amp;'設定'!$B$2&amp;"年度全縣兒童溜冰比賽"</f>
        <v/>
      </c>
      <c r="L84" s="108" t="n"/>
      <c r="M84" s="3" t="n"/>
      <c r="N84" s="93">
        <f>"澎湖縣"&amp;'設定'!$B$2&amp;"年度全縣兒童溜冰比賽"</f>
        <v/>
      </c>
      <c r="R84" s="108" t="n"/>
      <c r="S84" s="3" t="n"/>
      <c r="T84" s="93">
        <f>"澎湖縣"&amp;'設定'!$B$2&amp;"年度全縣兒童溜冰比賽"</f>
        <v/>
      </c>
      <c r="X84" s="108" t="n"/>
      <c r="Y84" s="3" t="n"/>
      <c r="Z84" s="93">
        <f>"澎湖縣"&amp;'設定'!$B$2&amp;"年度全縣兒童溜冰比賽"</f>
        <v/>
      </c>
      <c r="AD84" s="108" t="n"/>
      <c r="AE84" s="3" t="n"/>
      <c r="AF84" s="93">
        <f>"澎湖縣"&amp;'設定'!$B$2&amp;"年度全縣兒童溜冰比賽"</f>
        <v/>
      </c>
      <c r="AJ84" s="108" t="n"/>
    </row>
    <row customHeight="1" ht="19.5" r="85" s="29">
      <c r="A85" s="3" t="n"/>
      <c r="B85" s="3" t="n"/>
      <c r="C85" s="94" t="n"/>
      <c r="G85" s="3" t="n"/>
      <c r="H85" s="3" t="n"/>
      <c r="I85" s="94" t="n"/>
      <c r="M85" s="3" t="n"/>
      <c r="N85" s="3" t="n"/>
      <c r="O85" s="94" t="n"/>
      <c r="S85" s="3" t="n"/>
      <c r="T85" s="3" t="n"/>
      <c r="U85" s="94" t="n"/>
      <c r="Y85" s="3" t="n"/>
      <c r="Z85" s="3" t="n"/>
      <c r="AA85" s="94" t="n"/>
      <c r="AE85" s="3" t="n"/>
      <c r="AF85" s="3" t="n"/>
      <c r="AG85" s="94" t="n"/>
    </row>
    <row customHeight="1" ht="38.25" r="86" s="29">
      <c r="A86" s="3" t="n"/>
      <c r="B86" s="3" t="n"/>
      <c r="C86" s="93" t="inlineStr">
        <is>
          <t>優秀指導教練</t>
        </is>
      </c>
      <c r="G86" s="3" t="n"/>
      <c r="H86" s="3" t="n"/>
      <c r="I86" s="93" t="inlineStr">
        <is>
          <t>優秀指導教練</t>
        </is>
      </c>
      <c r="M86" s="3" t="n"/>
      <c r="N86" s="3" t="n"/>
      <c r="O86" s="93" t="inlineStr">
        <is>
          <t>優秀指導教練</t>
        </is>
      </c>
      <c r="S86" s="3" t="n"/>
      <c r="T86" s="3" t="n"/>
      <c r="U86" s="93" t="inlineStr">
        <is>
          <t>優秀指導教練</t>
        </is>
      </c>
      <c r="Y86" s="3" t="n"/>
      <c r="Z86" s="3" t="n"/>
      <c r="AA86" s="93" t="inlineStr">
        <is>
          <t>優秀指導教練</t>
        </is>
      </c>
      <c r="AE86" s="3" t="n"/>
      <c r="AF86" s="3" t="n"/>
      <c r="AG86" s="93" t="inlineStr">
        <is>
          <t>優秀指導教練</t>
        </is>
      </c>
    </row>
    <row customHeight="1" ht="19.5" r="87" s="29">
      <c r="A87" s="3" t="n"/>
      <c r="B87" s="3" t="n"/>
      <c r="C87" s="9" t="n"/>
      <c r="G87" s="3" t="n"/>
      <c r="H87" s="3" t="n"/>
      <c r="I87" s="9" t="n"/>
      <c r="M87" s="3" t="n"/>
      <c r="N87" s="3" t="n"/>
      <c r="O87" s="9" t="n"/>
      <c r="S87" s="3" t="n"/>
      <c r="T87" s="3" t="n"/>
      <c r="U87" s="9" t="n"/>
      <c r="Y87" s="3" t="n"/>
      <c r="Z87" s="3" t="n"/>
      <c r="AA87" s="9" t="n"/>
      <c r="AE87" s="3" t="n"/>
      <c r="AF87" s="3" t="n"/>
      <c r="AG87" s="9" t="n"/>
    </row>
    <row customHeight="1" ht="34.5" r="88" s="29">
      <c r="A88" s="3" t="n"/>
      <c r="B88" s="3" t="n"/>
      <c r="C88" s="95" t="inlineStr">
        <is>
          <t>組別：</t>
        </is>
      </c>
      <c r="D88" s="96" t="inlineStr">
        <is>
          <t>低年級女生組</t>
        </is>
      </c>
      <c r="E88" s="96" t="n"/>
      <c r="F88" s="96" t="n"/>
      <c r="G88" s="3" t="n"/>
      <c r="H88" s="3" t="n"/>
      <c r="I88" s="95" t="inlineStr">
        <is>
          <t>組別：</t>
        </is>
      </c>
      <c r="J88" s="96" t="inlineStr">
        <is>
          <t>低年級男生組</t>
        </is>
      </c>
      <c r="K88" s="96" t="n"/>
      <c r="L88" s="96" t="n"/>
      <c r="M88" s="3" t="n"/>
      <c r="N88" s="3" t="n"/>
      <c r="O88" s="95" t="inlineStr">
        <is>
          <t>組別：</t>
        </is>
      </c>
      <c r="P88" s="96" t="inlineStr">
        <is>
          <t>中年級女生組</t>
        </is>
      </c>
      <c r="Q88" s="96" t="n"/>
      <c r="R88" s="96" t="n"/>
      <c r="S88" s="3" t="n"/>
      <c r="T88" s="3" t="n"/>
      <c r="U88" s="95" t="inlineStr">
        <is>
          <t>組別：</t>
        </is>
      </c>
      <c r="V88" s="96" t="inlineStr">
        <is>
          <t>中年級男生組</t>
        </is>
      </c>
      <c r="W88" s="96" t="n"/>
      <c r="X88" s="96" t="n"/>
      <c r="Y88" s="3" t="n"/>
      <c r="Z88" s="3" t="n"/>
      <c r="AA88" s="95" t="inlineStr">
        <is>
          <t>組別：</t>
        </is>
      </c>
      <c r="AB88" s="96" t="inlineStr">
        <is>
          <t>高年級女生組</t>
        </is>
      </c>
      <c r="AC88" s="96" t="n"/>
      <c r="AD88" s="96" t="n"/>
      <c r="AE88" s="3" t="n"/>
      <c r="AF88" s="3" t="n"/>
      <c r="AG88" s="95" t="inlineStr">
        <is>
          <t>組別：</t>
        </is>
      </c>
      <c r="AH88" s="96" t="inlineStr">
        <is>
          <t>高年級男生組</t>
        </is>
      </c>
      <c r="AI88" s="96" t="n"/>
      <c r="AJ88" s="96" t="n"/>
    </row>
    <row customHeight="1" ht="34.5" r="89" s="29">
      <c r="A89" s="3" t="n"/>
      <c r="B89" s="3" t="n"/>
      <c r="C89" s="95" t="inlineStr">
        <is>
          <t>學校：</t>
        </is>
      </c>
      <c r="D89" s="96">
        <f ref="D89" t="array">INDEX(#REF!,7)</f>
        <v/>
      </c>
      <c r="E89" s="96" t="n"/>
      <c r="F89" s="96" t="n"/>
      <c r="G89" s="3" t="n"/>
      <c r="H89" s="3" t="n"/>
      <c r="I89" s="95" t="inlineStr">
        <is>
          <t>學校：</t>
        </is>
      </c>
      <c r="J89" s="96">
        <f ref="J89" t="array">INDEX('A31'!F:F,7)</f>
        <v/>
      </c>
      <c r="K89" s="96" t="n"/>
      <c r="L89" s="96" t="n"/>
      <c r="M89" s="3" t="n"/>
      <c r="N89" s="3" t="n"/>
      <c r="O89" s="95" t="inlineStr">
        <is>
          <t>學校：</t>
        </is>
      </c>
      <c r="P89" s="96">
        <f ref="P89" t="array">INDEX('A42'!F:F,7)</f>
        <v/>
      </c>
      <c r="Q89" s="96" t="n"/>
      <c r="R89" s="96" t="n"/>
      <c r="S89" s="3" t="n"/>
      <c r="T89" s="3" t="n"/>
      <c r="U89" s="95" t="inlineStr">
        <is>
          <t>學校：</t>
        </is>
      </c>
      <c r="V89" s="96">
        <f ref="V89" t="array">INDEX('A41'!E:E,7)</f>
        <v/>
      </c>
      <c r="W89" s="96" t="n"/>
      <c r="X89" s="96" t="n"/>
      <c r="Y89" s="3" t="n"/>
      <c r="Z89" s="3" t="n"/>
      <c r="AA89" s="95" t="inlineStr">
        <is>
          <t>學校：</t>
        </is>
      </c>
      <c r="AB89" s="96">
        <f ref="AB89" t="array">INDEX('A61'!E:E,7)</f>
        <v/>
      </c>
      <c r="AC89" s="96" t="n"/>
      <c r="AD89" s="96" t="n"/>
      <c r="AE89" s="3" t="n"/>
      <c r="AF89" s="3" t="n"/>
      <c r="AG89" s="95" t="inlineStr">
        <is>
          <t>學校：</t>
        </is>
      </c>
      <c r="AH89" s="96">
        <f ref="AH89" t="array">INDEX('A51'!E:E,7)</f>
        <v/>
      </c>
      <c r="AI89" s="96" t="n"/>
      <c r="AJ89" s="96" t="n"/>
    </row>
    <row customHeight="1" ht="34.5" r="90" s="29">
      <c r="A90" s="3" t="n"/>
      <c r="B90" s="3" t="n"/>
      <c r="C90" s="95" t="inlineStr">
        <is>
          <t>姓名：</t>
        </is>
      </c>
      <c r="D90" s="96">
        <f ref="D90" t="array">INDEX(#REF!,7)</f>
        <v/>
      </c>
      <c r="E90" s="96" t="n"/>
      <c r="F90" s="96" t="n"/>
      <c r="G90" s="3" t="n"/>
      <c r="H90" s="3" t="n"/>
      <c r="I90" s="95" t="inlineStr">
        <is>
          <t>姓名：</t>
        </is>
      </c>
      <c r="J90" s="96">
        <f ref="J90" t="array">INDEX('A31'!H:H,7)</f>
        <v/>
      </c>
      <c r="K90" s="96" t="n"/>
      <c r="L90" s="96" t="n"/>
      <c r="M90" s="3" t="n"/>
      <c r="N90" s="3" t="n"/>
      <c r="O90" s="95" t="inlineStr">
        <is>
          <t>姓名：</t>
        </is>
      </c>
      <c r="P90" s="96">
        <f ref="P90" t="array">INDEX('A42'!H:H,7)</f>
        <v/>
      </c>
      <c r="Q90" s="96" t="n"/>
      <c r="R90" s="96" t="n"/>
      <c r="S90" s="3" t="n"/>
      <c r="T90" s="3" t="n"/>
      <c r="U90" s="95" t="inlineStr">
        <is>
          <t>姓名：</t>
        </is>
      </c>
      <c r="V90" s="96">
        <f ref="V90" t="array">INDEX('A41'!G:G,7)</f>
        <v/>
      </c>
      <c r="W90" s="96" t="n"/>
      <c r="X90" s="96" t="n"/>
      <c r="Y90" s="3" t="n"/>
      <c r="Z90" s="3" t="n"/>
      <c r="AA90" s="95" t="inlineStr">
        <is>
          <t>姓名：</t>
        </is>
      </c>
      <c r="AB90" s="96">
        <f ref="AB90" t="array">INDEX('A61'!G:G,7)</f>
        <v/>
      </c>
      <c r="AC90" s="96" t="n"/>
      <c r="AD90" s="96" t="n"/>
      <c r="AE90" s="3" t="n"/>
      <c r="AF90" s="3" t="n"/>
      <c r="AG90" s="95" t="inlineStr">
        <is>
          <t>姓名：</t>
        </is>
      </c>
      <c r="AH90" s="96">
        <f ref="AH90" t="array">INDEX('A51'!G:G,7)</f>
        <v/>
      </c>
      <c r="AI90" s="96" t="n"/>
      <c r="AJ90" s="96" t="n"/>
    </row>
    <row customHeight="1" ht="34.5" r="91" s="29">
      <c r="A91" s="3" t="n"/>
      <c r="B91" s="3" t="n"/>
      <c r="C91" s="95" t="inlineStr">
        <is>
          <t>名次：</t>
        </is>
      </c>
      <c r="D91" s="96">
        <f>'成績單(橫)'!A9</f>
        <v/>
      </c>
      <c r="E91" s="96" t="n"/>
      <c r="F91" s="96" t="n"/>
      <c r="G91" s="3" t="n"/>
      <c r="H91" s="3" t="n"/>
      <c r="I91" s="95" t="inlineStr">
        <is>
          <t>名次：</t>
        </is>
      </c>
      <c r="J91" s="96">
        <f>'成績單(橫)'!A32</f>
        <v/>
      </c>
      <c r="K91" s="96" t="n"/>
      <c r="L91" s="96" t="n"/>
      <c r="M91" s="3" t="n"/>
      <c r="N91" s="3" t="n"/>
      <c r="O91" s="95" t="inlineStr">
        <is>
          <t>名次：</t>
        </is>
      </c>
      <c r="P91" s="96">
        <f>'成績單(橫)'!F9</f>
        <v/>
      </c>
      <c r="Q91" s="96" t="n"/>
      <c r="R91" s="96" t="n"/>
      <c r="S91" s="3" t="n"/>
      <c r="T91" s="3" t="n"/>
      <c r="U91" s="95" t="inlineStr">
        <is>
          <t>名次：</t>
        </is>
      </c>
      <c r="V91" s="96">
        <f>'成績單(橫)'!F32</f>
        <v/>
      </c>
      <c r="W91" s="96" t="n"/>
      <c r="X91" s="96" t="n"/>
      <c r="Y91" s="3" t="n"/>
      <c r="Z91" s="3" t="n"/>
      <c r="AA91" s="95" t="inlineStr">
        <is>
          <t>名次：</t>
        </is>
      </c>
      <c r="AB91" s="96">
        <f>'成績單(橫)'!K9</f>
        <v/>
      </c>
      <c r="AC91" s="96" t="n"/>
      <c r="AD91" s="96" t="n"/>
      <c r="AE91" s="3" t="n"/>
      <c r="AF91" s="3" t="n"/>
      <c r="AG91" s="95" t="inlineStr">
        <is>
          <t>名次：</t>
        </is>
      </c>
      <c r="AH91" s="96">
        <f>'成績單(橫)'!K32</f>
        <v/>
      </c>
      <c r="AI91" s="96" t="n"/>
      <c r="AJ91" s="96" t="n"/>
    </row>
    <row customHeight="1" ht="34.5" r="92" s="29">
      <c r="A92" s="3" t="n"/>
      <c r="B92" s="3" t="n"/>
      <c r="C92" s="95" t="inlineStr">
        <is>
          <t>成績：</t>
        </is>
      </c>
      <c r="D92" s="100">
        <f ref="D92" t="array">INDEX(#REF!,7)</f>
        <v/>
      </c>
      <c r="E92" s="100" t="n"/>
      <c r="F92" s="97" t="n"/>
      <c r="G92" s="3" t="n"/>
      <c r="H92" s="3" t="n"/>
      <c r="I92" s="95" t="inlineStr">
        <is>
          <t>成績：</t>
        </is>
      </c>
      <c r="J92" s="100">
        <f ref="J92" t="array">INDEX('A31'!J:J,7)</f>
        <v/>
      </c>
      <c r="K92" s="100" t="n"/>
      <c r="L92" s="97" t="n"/>
      <c r="M92" s="3" t="n"/>
      <c r="N92" s="3" t="n"/>
      <c r="O92" s="95" t="inlineStr">
        <is>
          <t>成績：</t>
        </is>
      </c>
      <c r="P92" s="100">
        <f ref="P92" t="array">INDEX('A42'!J:J,7)</f>
        <v/>
      </c>
      <c r="Q92" s="100" t="n"/>
      <c r="R92" s="97" t="n"/>
      <c r="S92" s="3" t="n"/>
      <c r="T92" s="3" t="n"/>
      <c r="U92" s="95" t="inlineStr">
        <is>
          <t>成績：</t>
        </is>
      </c>
      <c r="V92" s="100">
        <f ref="V92" t="array">INDEX('A41'!I:I,7)</f>
        <v/>
      </c>
      <c r="W92" s="100" t="n"/>
      <c r="X92" s="97" t="n"/>
      <c r="Y92" s="3" t="n"/>
      <c r="Z92" s="3" t="n"/>
      <c r="AA92" s="95" t="inlineStr">
        <is>
          <t>成績：</t>
        </is>
      </c>
      <c r="AB92" s="100">
        <f ref="AB92" t="array">INDEX('A61'!I:I,7)</f>
        <v/>
      </c>
      <c r="AC92" s="100" t="n"/>
      <c r="AD92" s="97" t="n"/>
      <c r="AE92" s="3" t="n"/>
      <c r="AF92" s="3" t="n"/>
      <c r="AG92" s="95" t="inlineStr">
        <is>
          <t>成績：</t>
        </is>
      </c>
      <c r="AH92" s="100">
        <f ref="AH92" t="array">INDEX('A51'!I:I,7)</f>
        <v/>
      </c>
      <c r="AI92" s="100" t="n"/>
      <c r="AJ92" s="97" t="n"/>
    </row>
    <row customHeight="1" ht="169.5" r="93" s="29">
      <c r="A93" s="3" t="n"/>
      <c r="B93" s="3" t="n"/>
      <c r="C93" s="109" t="n"/>
      <c r="G93" s="3" t="n"/>
      <c r="H93" s="3" t="n"/>
      <c r="I93" s="109" t="n"/>
      <c r="M93" s="3" t="n"/>
      <c r="N93" s="3" t="n"/>
      <c r="O93" s="109" t="n"/>
      <c r="S93" s="3" t="n"/>
      <c r="T93" s="3" t="n"/>
      <c r="U93" s="109" t="n"/>
      <c r="Y93" s="3" t="n"/>
      <c r="Z93" s="3" t="n"/>
      <c r="AA93" s="109" t="n"/>
      <c r="AE93" s="3" t="n"/>
      <c r="AF93" s="3" t="n"/>
      <c r="AG93" s="109" t="n"/>
    </row>
    <row customHeight="1" ht="32.25" r="94" s="29">
      <c r="A94" s="110">
        <f>"中 華 民 國　"&amp;'設定'!$B$2&amp;"　年　"&amp;'設定'!$C$2&amp;"　月　"&amp;'設定'!$D$2&amp;"　日"</f>
        <v/>
      </c>
      <c r="G94" s="110">
        <f>"中 華 民 國　"&amp;'設定'!$B$2&amp;"　年　"&amp;'設定'!$C$2&amp;"　月　"&amp;'設定'!$D$2&amp;"　日"</f>
        <v/>
      </c>
      <c r="M94" s="110">
        <f>"中 華 民 國　"&amp;'設定'!$B$2&amp;"　年　"&amp;'設定'!$C$2&amp;"　月　"&amp;'設定'!$D$2&amp;"　日"</f>
        <v/>
      </c>
      <c r="S94" s="110">
        <f>"中 華 民 國　"&amp;'設定'!$B$2&amp;"　年　"&amp;'設定'!$C$2&amp;"　月　"&amp;'設定'!$D$2&amp;"　日"</f>
        <v/>
      </c>
      <c r="Y94" s="110">
        <f>"中 華 民 國　"&amp;'設定'!$B$2&amp;"　年　"&amp;'設定'!$C$2&amp;"　月　"&amp;'設定'!$D$2&amp;"　日"</f>
        <v/>
      </c>
      <c r="AE94" s="110">
        <f>"中 華 民 國　"&amp;'設定'!$B$2&amp;"　年　"&amp;'設定'!$C$2&amp;"　月　"&amp;'設定'!$D$2&amp;"　日"</f>
        <v/>
      </c>
    </row>
    <row customHeight="1" ht="16.5" r="95" s="29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</row>
    <row customHeight="1" ht="16.5" r="96" s="29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</row>
    <row customHeight="1" ht="16.5" r="97" s="29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</row>
    <row customHeight="1" ht="16.5" r="98" s="29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</row>
    <row customHeight="1" ht="16.5" r="99" s="2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</row>
    <row customHeight="1" ht="16.5" r="100" s="29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</row>
    <row customHeight="1" ht="16.5" r="101" s="29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</row>
    <row customHeight="1" ht="16.5" r="102" s="29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</row>
    <row customHeight="1" ht="16.5" r="103" s="29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</row>
    <row customHeight="1" ht="16.5" r="104" s="29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</row>
    <row customHeight="1" ht="16.5" r="105" s="29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</row>
    <row customHeight="1" ht="16.5" r="106" s="29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</row>
    <row customHeight="1" ht="16.5" r="107" s="29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</row>
    <row customHeight="1" ht="16.5" r="108" s="29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</row>
    <row customHeight="1" ht="16.5" r="109" s="2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</row>
    <row customHeight="1" ht="16.5" r="110" s="29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</row>
    <row customHeight="1" ht="16.5" r="111" s="29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</row>
    <row customHeight="1" ht="16.5" r="112" s="29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</row>
    <row customHeight="1" ht="16.5" r="113" s="29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</row>
    <row customHeight="1" ht="16.5" r="114" s="29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</row>
    <row customHeight="1" ht="16.5" r="115" s="29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</row>
    <row customHeight="1" ht="16.5" r="116" s="29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</row>
    <row customHeight="1" ht="16.5" r="117" s="29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</row>
    <row customHeight="1" ht="16.5" r="118" s="29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</row>
    <row customHeight="1" ht="16.5" r="119" s="2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</row>
    <row customHeight="1" ht="16.5" r="120" s="29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</row>
    <row customHeight="1" ht="16.5" r="121" s="29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</row>
    <row customHeight="1" ht="16.5" r="122" s="29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</row>
    <row customHeight="1" ht="16.5" r="123" s="29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</row>
    <row customHeight="1" ht="16.5" r="124" s="29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</row>
    <row customHeight="1" ht="16.5" r="125" s="29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</row>
    <row customHeight="1" ht="16.5" r="126" s="29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</row>
    <row customHeight="1" ht="16.5" r="127" s="29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</row>
    <row customHeight="1" ht="16.5" r="128" s="29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</row>
    <row customHeight="1" ht="16.5" r="129" s="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</row>
    <row customHeight="1" ht="16.5" r="130" s="29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</row>
    <row customHeight="1" ht="16.5" r="131" s="29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</row>
    <row customHeight="1" ht="16.5" r="132" s="29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</row>
    <row customHeight="1" ht="16.5" r="133" s="29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</row>
    <row customHeight="1" ht="16.5" r="134" s="29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</row>
    <row customHeight="1" ht="16.5" r="135" s="29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</row>
    <row customHeight="1" ht="16.5" r="136" s="29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</row>
    <row customHeight="1" ht="16.5" r="137" s="29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</row>
    <row customHeight="1" ht="16.5" r="138" s="29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</row>
    <row customHeight="1" ht="16.5" r="139" s="2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</row>
    <row customHeight="1" ht="16.5" r="140" s="29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</row>
    <row customHeight="1" ht="16.5" r="141" s="29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</row>
    <row customHeight="1" ht="16.5" r="142" s="29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</row>
    <row customHeight="1" ht="16.5" r="143" s="29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</row>
    <row customHeight="1" ht="16.5" r="144" s="29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</row>
    <row customHeight="1" ht="16.5" r="145" s="29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</row>
    <row customHeight="1" ht="16.5" r="146" s="29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</row>
    <row customHeight="1" ht="16.5" r="147" s="29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</row>
    <row customHeight="1" ht="16.5" r="148" s="29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</row>
    <row customHeight="1" ht="16.5" r="149" s="2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</row>
    <row customHeight="1" ht="16.5" r="150" s="29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</row>
    <row customHeight="1" ht="16.5" r="151" s="29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</row>
    <row customHeight="1" ht="16.5" r="152" s="29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</row>
    <row customHeight="1" ht="16.5" r="153" s="29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</row>
    <row customHeight="1" ht="16.5" r="154" s="29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</row>
    <row customHeight="1" ht="16.5" r="155" s="29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</row>
    <row customHeight="1" ht="16.5" r="156" s="29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</row>
    <row customHeight="1" ht="16.5" r="157" s="29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</row>
    <row customHeight="1" ht="16.5" r="158" s="29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</row>
    <row customHeight="1" ht="16.5" r="159" s="2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</row>
    <row customHeight="1" ht="16.5" r="160" s="29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</row>
    <row customHeight="1" ht="16.5" r="161" s="29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</row>
    <row customHeight="1" ht="16.5" r="162" s="29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</row>
    <row customHeight="1" ht="16.5" r="163" s="29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</row>
    <row customHeight="1" ht="16.5" r="164" s="29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</row>
    <row customHeight="1" ht="16.5" r="165" s="29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</row>
    <row customHeight="1" ht="16.5" r="166" s="29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</row>
    <row customHeight="1" ht="16.5" r="167" s="29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</row>
    <row customHeight="1" ht="16.5" r="168" s="29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</row>
    <row customHeight="1" ht="16.5" r="169" s="2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</row>
    <row customHeight="1" ht="16.5" r="170" s="29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</row>
    <row customHeight="1" ht="16.5" r="171" s="29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</row>
    <row customHeight="1" ht="16.5" r="172" s="29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</row>
    <row customHeight="1" ht="16.5" r="173" s="29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</row>
    <row customHeight="1" ht="16.5" r="174" s="29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</row>
    <row customHeight="1" ht="16.5" r="175" s="29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</row>
    <row customHeight="1" ht="16.5" r="176" s="29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</row>
    <row customHeight="1" ht="16.5" r="177" s="29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</row>
    <row customHeight="1" ht="16.5" r="178" s="29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</row>
    <row customHeight="1" ht="16.5" r="179" s="2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</row>
    <row customHeight="1" ht="16.5" r="180" s="29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</row>
    <row customHeight="1" ht="16.5" r="181" s="29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</row>
    <row customHeight="1" ht="16.5" r="182" s="29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</row>
    <row customHeight="1" ht="16.5" r="183" s="29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</row>
    <row customHeight="1" ht="16.5" r="184" s="29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</row>
    <row customHeight="1" ht="16.5" r="185" s="29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</row>
    <row customHeight="1" ht="16.5" r="186" s="29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</row>
    <row customHeight="1" ht="16.5" r="187" s="29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</row>
    <row customHeight="1" ht="16.5" r="188" s="29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</row>
    <row customHeight="1" ht="16.5" r="189" s="2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</row>
    <row customHeight="1" ht="16.5" r="190" s="29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</row>
    <row customHeight="1" ht="16.5" r="191" s="29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</row>
    <row customHeight="1" ht="16.5" r="192" s="29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</row>
    <row customHeight="1" ht="16.5" r="193" s="29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</row>
    <row customHeight="1" ht="16.5" r="194" s="29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</row>
    <row customHeight="1" ht="16.5" r="195" s="29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</row>
    <row customHeight="1" ht="16.5" r="196" s="29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</row>
    <row customHeight="1" ht="16.5" r="197" s="29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</row>
    <row customHeight="1" ht="16.5" r="198" s="29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</row>
    <row customHeight="1" ht="16.5" r="199" s="2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</row>
    <row customHeight="1" ht="16.5" r="200" s="29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</row>
    <row customHeight="1" ht="16.5" r="201" s="29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</row>
    <row customHeight="1" ht="16.5" r="202" s="29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</row>
    <row customHeight="1" ht="16.5" r="203" s="29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</row>
    <row customHeight="1" ht="16.5" r="204" s="29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</row>
    <row customHeight="1" ht="16.5" r="205" s="29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</row>
    <row customHeight="1" ht="16.5" r="206" s="29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</row>
    <row customHeight="1" ht="16.5" r="207" s="29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</row>
    <row customHeight="1" ht="16.5" r="208" s="29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</row>
    <row customHeight="1" ht="16.5" r="209" s="2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</row>
    <row customHeight="1" ht="16.5" r="210" s="29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</row>
    <row customHeight="1" ht="16.5" r="211" s="29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</row>
    <row customHeight="1" ht="16.5" r="212" s="29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</row>
    <row customHeight="1" ht="16.5" r="213" s="29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</row>
    <row customHeight="1" ht="16.5" r="214" s="29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</row>
    <row customHeight="1" ht="16.5" r="215" s="29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</row>
    <row customHeight="1" ht="16.5" r="216" s="29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</row>
    <row customHeight="1" ht="16.5" r="217" s="29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</row>
    <row customHeight="1" ht="16.5" r="218" s="29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</row>
    <row customHeight="1" ht="16.5" r="219" s="2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</row>
    <row customHeight="1" ht="16.5" r="220" s="29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</row>
    <row customHeight="1" ht="16.5" r="221" s="29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</row>
    <row customHeight="1" ht="16.5" r="222" s="29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</row>
    <row customHeight="1" ht="16.5" r="223" s="29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</row>
    <row customHeight="1" ht="16.5" r="224" s="29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</row>
    <row customHeight="1" ht="16.5" r="225" s="29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</row>
    <row customHeight="1" ht="16.5" r="226" s="29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</row>
    <row customHeight="1" ht="16.5" r="227" s="29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</row>
    <row customHeight="1" ht="16.5" r="228" s="29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</row>
    <row customHeight="1" ht="16.5" r="229" s="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</row>
    <row customHeight="1" ht="16.5" r="230" s="29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</row>
    <row customHeight="1" ht="16.5" r="231" s="29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</row>
    <row customHeight="1" ht="16.5" r="232" s="29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</row>
    <row customHeight="1" ht="16.5" r="233" s="29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</row>
    <row customHeight="1" ht="16.5" r="234" s="29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</row>
    <row customHeight="1" ht="16.5" r="235" s="29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</row>
    <row customHeight="1" ht="16.5" r="236" s="29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</row>
    <row customHeight="1" ht="16.5" r="237" s="29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</row>
    <row customHeight="1" ht="16.5" r="238" s="29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</row>
    <row customHeight="1" ht="16.5" r="239" s="2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</row>
    <row customHeight="1" ht="16.5" r="240" s="29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</row>
    <row customHeight="1" ht="16.5" r="241" s="29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</row>
    <row customHeight="1" ht="16.5" r="242" s="29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</row>
    <row customHeight="1" ht="16.5" r="243" s="29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</row>
    <row customHeight="1" ht="16.5" r="244" s="29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</row>
    <row customHeight="1" ht="16.5" r="245" s="29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</row>
    <row customHeight="1" ht="16.5" r="246" s="29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</row>
    <row customHeight="1" ht="16.5" r="247" s="29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</row>
    <row customHeight="1" ht="16.5" r="248" s="29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</row>
    <row customHeight="1" ht="16.5" r="249" s="2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</row>
    <row customHeight="1" ht="16.5" r="250" s="29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</row>
    <row customHeight="1" ht="16.5" r="251" s="29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</row>
    <row customHeight="1" ht="16.5" r="252" s="29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</row>
    <row customHeight="1" ht="16.5" r="253" s="29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</row>
    <row customHeight="1" ht="16.5" r="254" s="29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</row>
    <row customHeight="1" ht="16.5" r="255" s="29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</row>
    <row customHeight="1" ht="16.5" r="256" s="29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</row>
    <row customHeight="1" ht="16.5" r="257" s="29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</row>
    <row customHeight="1" ht="16.5" r="258" s="29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</row>
    <row customHeight="1" ht="16.5" r="259" s="2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</row>
    <row customHeight="1" ht="16.5" r="260" s="29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</row>
    <row customHeight="1" ht="16.5" r="261" s="29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</row>
    <row customHeight="1" ht="16.5" r="262" s="29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</row>
    <row customHeight="1" ht="16.5" r="263" s="29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</row>
    <row customHeight="1" ht="16.5" r="264" s="29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</row>
    <row customHeight="1" ht="16.5" r="265" s="29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</row>
    <row customHeight="1" ht="16.5" r="266" s="29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</row>
    <row customHeight="1" ht="16.5" r="267" s="29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</row>
    <row customHeight="1" ht="16.5" r="268" s="29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</row>
    <row customHeight="1" ht="16.5" r="269" s="2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</row>
    <row customHeight="1" ht="16.5" r="270" s="29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</row>
    <row customHeight="1" ht="16.5" r="271" s="29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</row>
    <row customHeight="1" ht="16.5" r="272" s="29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</row>
    <row customHeight="1" ht="16.5" r="273" s="29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</row>
    <row customHeight="1" ht="16.5" r="274" s="29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</row>
    <row customHeight="1" ht="16.5" r="275" s="29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</row>
    <row customHeight="1" ht="16.5" r="276" s="29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</row>
    <row customHeight="1" ht="16.5" r="277" s="29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</row>
    <row customHeight="1" ht="16.5" r="278" s="29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</row>
    <row customHeight="1" ht="16.5" r="279" s="2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</row>
    <row customHeight="1" ht="16.5" r="280" s="29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</row>
    <row customHeight="1" ht="16.5" r="281" s="29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</row>
    <row customHeight="1" ht="16.5" r="282" s="29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</row>
    <row customHeight="1" ht="16.5" r="283" s="29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</row>
    <row customHeight="1" ht="16.5" r="284" s="29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</row>
    <row customHeight="1" ht="16.5" r="285" s="29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</row>
    <row customHeight="1" ht="16.5" r="286" s="29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</row>
    <row customHeight="1" ht="16.5" r="287" s="29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</row>
    <row customHeight="1" ht="16.5" r="288" s="29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</row>
    <row customHeight="1" ht="16.5" r="289" s="2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</row>
    <row customHeight="1" ht="16.5" r="290" s="29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</row>
    <row customHeight="1" ht="16.5" r="291" s="29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</row>
    <row customHeight="1" ht="16.5" r="292" s="29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</row>
    <row customHeight="1" ht="16.5" r="293" s="29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</row>
    <row customHeight="1" ht="16.5" r="294" s="29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</row>
  </sheetData>
  <mergeCells count="324">
    <mergeCell ref="C86:F86"/>
    <mergeCell ref="C87:F87"/>
    <mergeCell ref="B82:E82"/>
    <mergeCell ref="C81:D81"/>
    <mergeCell ref="C85:F85"/>
    <mergeCell ref="B35:E35"/>
    <mergeCell ref="B33:F33"/>
    <mergeCell ref="C40:F40"/>
    <mergeCell ref="B37:E37"/>
    <mergeCell ref="C34:D34"/>
    <mergeCell ref="B49:F49"/>
    <mergeCell ref="H84:K84"/>
    <mergeCell ref="B84:E84"/>
    <mergeCell ref="H33:L33"/>
    <mergeCell ref="I34:J34"/>
    <mergeCell ref="G47:L47"/>
    <mergeCell ref="I46:L46"/>
    <mergeCell ref="C46:F46"/>
    <mergeCell ref="A47:F47"/>
    <mergeCell ref="I85:L85"/>
    <mergeCell ref="I86:L86"/>
    <mergeCell ref="I93:L93"/>
    <mergeCell ref="C93:F93"/>
    <mergeCell ref="C70:F70"/>
    <mergeCell ref="C72:F72"/>
    <mergeCell ref="B69:E69"/>
    <mergeCell ref="G94:L94"/>
    <mergeCell ref="A94:F94"/>
    <mergeCell ref="C71:F71"/>
    <mergeCell ref="I87:L87"/>
    <mergeCell ref="A79:F79"/>
    <mergeCell ref="B80:F80"/>
    <mergeCell ref="H19:K19"/>
    <mergeCell ref="I18:J18"/>
    <mergeCell ref="C8:F8"/>
    <mergeCell ref="I8:L8"/>
    <mergeCell ref="I7:L7"/>
    <mergeCell ref="B17:F17"/>
    <mergeCell ref="H17:L17"/>
    <mergeCell ref="B19:E19"/>
    <mergeCell ref="C18:D18"/>
    <mergeCell ref="I38:L38"/>
    <mergeCell ref="C38:F38"/>
    <mergeCell ref="C30:F30"/>
    <mergeCell ref="I30:L30"/>
    <mergeCell ref="I39:L39"/>
    <mergeCell ref="C39:F39"/>
    <mergeCell ref="I40:L40"/>
    <mergeCell ref="H51:K51"/>
    <mergeCell ref="C54:F54"/>
    <mergeCell ref="H53:K53"/>
    <mergeCell ref="I54:L54"/>
    <mergeCell ref="H80:L80"/>
    <mergeCell ref="G79:L79"/>
    <mergeCell ref="I70:L70"/>
    <mergeCell ref="C6:F6"/>
    <mergeCell ref="H5:K5"/>
    <mergeCell ref="B5:E5"/>
    <mergeCell ref="I6:L6"/>
    <mergeCell ref="B21:E21"/>
    <mergeCell ref="H21:K21"/>
    <mergeCell ref="C23:F23"/>
    <mergeCell ref="C22:F22"/>
    <mergeCell ref="C24:F24"/>
    <mergeCell ref="I23:L23"/>
    <mergeCell ref="I24:L24"/>
    <mergeCell ref="I22:L22"/>
    <mergeCell ref="Z51:AC51"/>
    <mergeCell ref="Y47:AD47"/>
    <mergeCell ref="AA18:AB18"/>
    <mergeCell ref="U14:X14"/>
    <mergeCell ref="AA8:AD8"/>
    <mergeCell ref="U7:X7"/>
    <mergeCell ref="U8:X8"/>
    <mergeCell ref="AA7:AD7"/>
    <mergeCell ref="O7:R7"/>
    <mergeCell ref="O8:R8"/>
    <mergeCell ref="N1:R1"/>
    <mergeCell ref="O2:P2"/>
    <mergeCell ref="U2:V2"/>
    <mergeCell ref="T1:X1"/>
    <mergeCell ref="AA2:AB2"/>
    <mergeCell ref="Z1:AD1"/>
    <mergeCell ref="Z17:AD17"/>
    <mergeCell ref="Z19:AC19"/>
    <mergeCell ref="AA34:AB34"/>
    <mergeCell ref="Z37:AC37"/>
    <mergeCell ref="AA38:AD38"/>
    <mergeCell ref="AA39:AD39"/>
    <mergeCell ref="O23:R23"/>
    <mergeCell ref="O22:R22"/>
    <mergeCell ref="N17:R17"/>
    <mergeCell ref="O18:P18"/>
    <mergeCell ref="N33:R33"/>
    <mergeCell ref="O34:P34"/>
    <mergeCell ref="O30:R30"/>
    <mergeCell ref="U34:V34"/>
    <mergeCell ref="O24:R24"/>
    <mergeCell ref="U23:X23"/>
    <mergeCell ref="Y31:AD31"/>
    <mergeCell ref="AA30:AD30"/>
    <mergeCell ref="U56:X56"/>
    <mergeCell ref="T53:W53"/>
    <mergeCell ref="U54:X54"/>
    <mergeCell ref="U55:X55"/>
    <mergeCell ref="O55:R55"/>
    <mergeCell ref="O56:R56"/>
    <mergeCell ref="O54:R54"/>
    <mergeCell ref="N53:Q53"/>
    <mergeCell ref="AA56:AD56"/>
    <mergeCell ref="AA55:AD55"/>
    <mergeCell ref="Z3:AC3"/>
    <mergeCell ref="T3:W3"/>
    <mergeCell ref="N3:Q3"/>
    <mergeCell ref="Z5:AC5"/>
    <mergeCell ref="U22:X22"/>
    <mergeCell ref="AA6:AD6"/>
    <mergeCell ref="AA24:AD24"/>
    <mergeCell ref="AA22:AD22"/>
    <mergeCell ref="AA23:AD23"/>
    <mergeCell ref="N19:Q19"/>
    <mergeCell ref="U18:V18"/>
    <mergeCell ref="Z21:AC21"/>
    <mergeCell ref="N21:Q21"/>
    <mergeCell ref="T21:W21"/>
    <mergeCell ref="U39:X39"/>
    <mergeCell ref="U38:X38"/>
    <mergeCell ref="U24:X24"/>
    <mergeCell ref="T33:X33"/>
    <mergeCell ref="U30:X30"/>
    <mergeCell ref="T19:W19"/>
    <mergeCell ref="T17:X17"/>
    <mergeCell ref="S31:X31"/>
    <mergeCell ref="Z33:AD33"/>
    <mergeCell ref="AF67:AI67"/>
    <mergeCell ref="AG70:AJ70"/>
    <mergeCell ref="AG72:AJ72"/>
    <mergeCell ref="AF69:AI69"/>
    <mergeCell ref="H65:L65"/>
    <mergeCell ref="I66:J66"/>
    <mergeCell ref="Z67:AC67"/>
    <mergeCell ref="AA66:AB66"/>
    <mergeCell ref="Y63:AD63"/>
    <mergeCell ref="M63:R63"/>
    <mergeCell ref="S63:X63"/>
    <mergeCell ref="N65:R65"/>
    <mergeCell ref="T65:X65"/>
    <mergeCell ref="I71:L71"/>
    <mergeCell ref="O71:R71"/>
    <mergeCell ref="O70:R70"/>
    <mergeCell ref="U70:X70"/>
    <mergeCell ref="U71:X71"/>
    <mergeCell ref="AA71:AD71"/>
    <mergeCell ref="AA70:AD70"/>
    <mergeCell ref="I72:L72"/>
    <mergeCell ref="O72:R72"/>
    <mergeCell ref="U72:X72"/>
    <mergeCell ref="AA72:AD72"/>
    <mergeCell ref="H69:K69"/>
    <mergeCell ref="Z65:AD65"/>
    <mergeCell ref="AF65:AJ65"/>
    <mergeCell ref="AE63:AJ63"/>
    <mergeCell ref="H67:K67"/>
    <mergeCell ref="T69:W69"/>
    <mergeCell ref="N69:Q69"/>
    <mergeCell ref="Z69:AC69"/>
    <mergeCell ref="AF80:AJ80"/>
    <mergeCell ref="AF84:AI84"/>
    <mergeCell ref="AG87:AJ87"/>
    <mergeCell ref="AG85:AJ85"/>
    <mergeCell ref="AG86:AJ86"/>
    <mergeCell ref="Z80:AD80"/>
    <mergeCell ref="AA81:AB81"/>
    <mergeCell ref="AG93:AJ93"/>
    <mergeCell ref="AE94:AJ94"/>
    <mergeCell ref="Y94:AD94"/>
    <mergeCell ref="AA93:AD93"/>
    <mergeCell ref="AA87:AD87"/>
    <mergeCell ref="M94:R94"/>
    <mergeCell ref="O93:R93"/>
    <mergeCell ref="S94:X94"/>
    <mergeCell ref="U93:X93"/>
    <mergeCell ref="O86:R86"/>
    <mergeCell ref="O85:R85"/>
    <mergeCell ref="N84:Q84"/>
    <mergeCell ref="O87:R87"/>
    <mergeCell ref="U87:X87"/>
    <mergeCell ref="T82:W82"/>
    <mergeCell ref="U81:V81"/>
    <mergeCell ref="N80:R80"/>
    <mergeCell ref="N82:Q82"/>
    <mergeCell ref="O81:P81"/>
    <mergeCell ref="Z82:AC82"/>
    <mergeCell ref="AA86:AD86"/>
    <mergeCell ref="U85:X85"/>
    <mergeCell ref="T84:W84"/>
    <mergeCell ref="Z84:AC84"/>
    <mergeCell ref="AA85:AD85"/>
    <mergeCell ref="T80:X80"/>
    <mergeCell ref="U86:X86"/>
    <mergeCell ref="U46:X46"/>
    <mergeCell ref="O46:R46"/>
    <mergeCell ref="T37:W37"/>
    <mergeCell ref="Z35:AC35"/>
    <mergeCell ref="N35:Q35"/>
    <mergeCell ref="T35:W35"/>
    <mergeCell ref="AF35:AI35"/>
    <mergeCell ref="AF37:AI37"/>
    <mergeCell ref="O39:R39"/>
    <mergeCell ref="O38:R38"/>
    <mergeCell ref="S47:X47"/>
    <mergeCell ref="AA46:AD46"/>
    <mergeCell ref="AG46:AJ46"/>
    <mergeCell ref="AE47:AJ47"/>
    <mergeCell ref="M47:R47"/>
    <mergeCell ref="N37:Q37"/>
    <mergeCell ref="U40:X40"/>
    <mergeCell ref="O40:R40"/>
    <mergeCell ref="AG40:AJ40"/>
    <mergeCell ref="AA40:AD40"/>
    <mergeCell ref="AG38:AJ38"/>
    <mergeCell ref="AG39:AJ39"/>
    <mergeCell ref="N49:R49"/>
    <mergeCell ref="T49:X49"/>
    <mergeCell ref="I50:J50"/>
    <mergeCell ref="H49:L49"/>
    <mergeCell ref="AF49:AJ49"/>
    <mergeCell ref="AG50:AH50"/>
    <mergeCell ref="Z49:AD49"/>
    <mergeCell ref="U50:V50"/>
    <mergeCell ref="AA50:AB50"/>
    <mergeCell ref="O50:P50"/>
    <mergeCell ref="N67:Q67"/>
    <mergeCell ref="T67:W67"/>
    <mergeCell ref="B67:E67"/>
    <mergeCell ref="AG66:AH66"/>
    <mergeCell ref="O66:P66"/>
    <mergeCell ref="U66:V66"/>
    <mergeCell ref="C66:D66"/>
    <mergeCell ref="AG78:AJ78"/>
    <mergeCell ref="AA78:AD78"/>
    <mergeCell ref="I78:L78"/>
    <mergeCell ref="C78:F78"/>
    <mergeCell ref="S79:X79"/>
    <mergeCell ref="U78:X78"/>
    <mergeCell ref="M79:R79"/>
    <mergeCell ref="O78:R78"/>
    <mergeCell ref="A63:F63"/>
    <mergeCell ref="G63:L63"/>
    <mergeCell ref="B65:F65"/>
    <mergeCell ref="AG81:AH81"/>
    <mergeCell ref="AF82:AI82"/>
    <mergeCell ref="I81:J81"/>
    <mergeCell ref="H82:K82"/>
    <mergeCell ref="C62:F62"/>
    <mergeCell ref="I62:L62"/>
    <mergeCell ref="O62:R62"/>
    <mergeCell ref="U62:X62"/>
    <mergeCell ref="AF51:AI51"/>
    <mergeCell ref="T51:W51"/>
    <mergeCell ref="N51:Q51"/>
    <mergeCell ref="C55:F55"/>
    <mergeCell ref="C56:F56"/>
    <mergeCell ref="I56:L56"/>
    <mergeCell ref="I55:L55"/>
    <mergeCell ref="C50:D50"/>
    <mergeCell ref="B51:E51"/>
    <mergeCell ref="B53:E53"/>
    <mergeCell ref="G31:L31"/>
    <mergeCell ref="A31:F31"/>
    <mergeCell ref="B1:F1"/>
    <mergeCell ref="H1:L1"/>
    <mergeCell ref="H3:K3"/>
    <mergeCell ref="I2:J2"/>
    <mergeCell ref="C2:D2"/>
    <mergeCell ref="B3:E3"/>
    <mergeCell ref="H35:K35"/>
    <mergeCell ref="H37:K37"/>
    <mergeCell ref="I14:L14"/>
    <mergeCell ref="G15:L15"/>
    <mergeCell ref="C14:F14"/>
    <mergeCell ref="A15:F15"/>
    <mergeCell ref="C7:F7"/>
    <mergeCell ref="AF3:AI3"/>
    <mergeCell ref="AG2:AH2"/>
    <mergeCell ref="AG18:AH18"/>
    <mergeCell ref="AF19:AI19"/>
    <mergeCell ref="AG22:AJ22"/>
    <mergeCell ref="AF21:AI21"/>
    <mergeCell ref="AG30:AJ30"/>
    <mergeCell ref="AG34:AH34"/>
    <mergeCell ref="AG24:AJ24"/>
    <mergeCell ref="AG23:AJ23"/>
    <mergeCell ref="AG55:AJ55"/>
    <mergeCell ref="AG54:AJ54"/>
    <mergeCell ref="AF5:AI5"/>
    <mergeCell ref="AG6:AJ6"/>
    <mergeCell ref="AG14:AJ14"/>
    <mergeCell ref="AF1:AJ1"/>
    <mergeCell ref="AF17:AJ17"/>
    <mergeCell ref="AF33:AJ33"/>
    <mergeCell ref="AG62:AJ62"/>
    <mergeCell ref="AG71:AJ71"/>
    <mergeCell ref="AA62:AD62"/>
    <mergeCell ref="AA54:AD54"/>
    <mergeCell ref="Z53:AC53"/>
    <mergeCell ref="AF53:AI53"/>
    <mergeCell ref="AE79:AJ79"/>
    <mergeCell ref="Y79:AD79"/>
    <mergeCell ref="AG56:AJ56"/>
    <mergeCell ref="N5:Q5"/>
    <mergeCell ref="T5:W5"/>
    <mergeCell ref="M31:R31"/>
    <mergeCell ref="U6:X6"/>
    <mergeCell ref="O6:R6"/>
    <mergeCell ref="Y15:AD15"/>
    <mergeCell ref="S15:X15"/>
    <mergeCell ref="M15:R15"/>
    <mergeCell ref="AE15:AJ15"/>
    <mergeCell ref="O14:R14"/>
    <mergeCell ref="AA14:AD14"/>
    <mergeCell ref="AG7:AJ7"/>
    <mergeCell ref="AG8:AJ8"/>
    <mergeCell ref="AE31:AJ31"/>
  </mergeCells>
  <pageMargins bottom="0.75" footer="0" header="0" left="0.7" right="0.7" top="0.75"/>
  <pageSetup orientation="landscape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526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8.75"/>
    <col customWidth="1" max="2" min="2" style="29" width="36.88"/>
    <col customWidth="1" max="3" min="3" style="29" width="3.25"/>
    <col customWidth="1" max="14" min="4" style="29" width="7.88"/>
    <col customWidth="1" max="24" min="15" style="29" width="7"/>
  </cols>
  <sheetData>
    <row customHeight="1" ht="30" r="1" s="29">
      <c r="A1" s="81" t="inlineStr">
        <is>
          <t>#ERROR!</t>
        </is>
      </c>
      <c r="B1" s="81" t="inlineStr">
        <is>
          <t>#ERROR!</t>
        </is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</row>
    <row customHeight="1" ht="30" r="2" s="29">
      <c r="A2" s="81" t="inlineStr">
        <is>
          <t>#ERROR!</t>
        </is>
      </c>
      <c r="B2" s="81" t="inlineStr">
        <is>
          <t>#ERROR!</t>
        </is>
      </c>
      <c r="C2" s="24" t="n"/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</row>
    <row customHeight="1" ht="30" r="3" s="29">
      <c r="A3" s="81" t="inlineStr">
        <is>
          <t>#ERROR!</t>
        </is>
      </c>
      <c r="B3" s="81" t="inlineStr">
        <is>
          <t>#ERROR!</t>
        </is>
      </c>
      <c r="C3" s="24" t="n"/>
      <c r="D3" s="24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</row>
    <row customHeight="1" ht="9.75" r="4" s="29">
      <c r="A4" s="24" t="n"/>
      <c r="B4" s="24" t="n"/>
      <c r="C4" s="24" t="n"/>
      <c r="D4" s="24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</row>
    <row customHeight="1" ht="30" r="5" s="29">
      <c r="A5" s="81" t="inlineStr">
        <is>
          <t>組號代號</t>
        </is>
      </c>
      <c r="B5" s="81" t="inlineStr">
        <is>
          <t>組別名稱</t>
        </is>
      </c>
      <c r="C5" s="84" t="n"/>
      <c r="D5" s="84" t="n"/>
      <c r="E5" s="84" t="n"/>
      <c r="F5" s="84" t="n"/>
      <c r="G5" s="84" t="n"/>
      <c r="H5" s="84" t="n"/>
      <c r="I5" s="84" t="n"/>
      <c r="J5" s="84" t="n"/>
      <c r="K5" s="84" t="n"/>
      <c r="L5" s="84" t="n"/>
      <c r="M5" s="84" t="n"/>
      <c r="N5" s="84" t="n"/>
      <c r="O5" s="84" t="n"/>
      <c r="P5" s="84" t="n"/>
      <c r="Q5" s="84" t="n"/>
      <c r="R5" s="84" t="n"/>
      <c r="S5" s="84" t="n"/>
      <c r="T5" s="84" t="n"/>
      <c r="U5" s="84" t="n"/>
      <c r="V5" s="84" t="n"/>
      <c r="W5" s="84" t="n"/>
      <c r="X5" s="84" t="n"/>
    </row>
    <row customHeight="1" ht="30" r="6" s="29">
      <c r="A6" s="112" t="n">
        <v>6</v>
      </c>
      <c r="B6" s="113" t="inlineStr">
        <is>
          <t>#ERROR!</t>
        </is>
      </c>
      <c r="C6" s="114" t="n"/>
      <c r="D6" s="24" t="n"/>
      <c r="E6" s="2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</row>
    <row customHeight="1" ht="9.75" r="7" s="29">
      <c r="A7" s="24" t="n"/>
      <c r="B7" s="24" t="n"/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</row>
    <row customHeight="1" ht="109.5" r="8" s="29">
      <c r="A8" s="74" t="inlineStr">
        <is>
          <t xml:space="preserve"> </t>
        </is>
      </c>
      <c r="D8" s="88">
        <f>(A6-1)*46+5</f>
        <v/>
      </c>
      <c r="E8" s="24" t="n"/>
      <c r="F8" s="24" t="n"/>
      <c r="G8" s="89" t="n"/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</row>
    <row customHeight="1" ht="67.5" r="9" s="29">
      <c r="A9" s="90" t="inlineStr">
        <is>
          <t xml:space="preserve">澎湖縣政府獎狀 </t>
        </is>
      </c>
      <c r="D9" s="88" t="n"/>
      <c r="E9" s="24" t="n"/>
      <c r="F9" s="24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</row>
    <row customHeight="1" ht="27.75" r="10" s="29">
      <c r="A10" s="91">
        <f>'設定'!$B$4</f>
        <v/>
      </c>
      <c r="C10" s="92" t="n"/>
      <c r="D10" s="88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</row>
    <row customHeight="1" ht="19.5" r="11" s="29">
      <c r="A11" s="74" t="n"/>
      <c r="D11" s="88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</row>
    <row customHeight="1" ht="41.25" r="12" s="29">
      <c r="A12" s="93">
        <f>"澎湖縣"&amp;'設定'!$B$2&amp;"年度全縣兒童溜冰比賽"</f>
        <v/>
      </c>
      <c r="D12" s="88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</row>
    <row customHeight="1" ht="19.5" r="13" s="29">
      <c r="A13" s="94" t="n"/>
      <c r="D13" s="88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</row>
    <row customHeight="1" ht="41.25" r="14" s="29">
      <c r="A14" s="93" t="inlineStr">
        <is>
          <t>優秀指導教練</t>
        </is>
      </c>
      <c r="D14" s="88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</row>
    <row customHeight="1" ht="19.5" r="15" s="29">
      <c r="A15" s="74" t="n"/>
      <c r="D15" s="88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</row>
    <row customHeight="1" ht="34.5" r="16" s="29">
      <c r="A16" s="95" t="inlineStr">
        <is>
          <t>組別：</t>
        </is>
      </c>
      <c r="B16" s="96" t="inlineStr">
        <is>
          <t>#ERROR!</t>
        </is>
      </c>
      <c r="C16" s="96" t="n"/>
      <c r="D16" s="88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</row>
    <row customHeight="1" ht="34.5" r="17" s="29">
      <c r="A17" s="95" t="inlineStr">
        <is>
          <t>學校：</t>
        </is>
      </c>
      <c r="B17" s="96">
        <f ref="B17" t="array">INDEX(#REF!,D8)&amp;"國小"</f>
        <v/>
      </c>
      <c r="C17" s="96" t="n"/>
      <c r="D17" s="88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</row>
    <row customHeight="1" ht="34.5" r="18" s="29">
      <c r="A18" s="95" t="inlineStr">
        <is>
          <t>姓名：</t>
        </is>
      </c>
      <c r="B18" s="96">
        <f ref="B18" t="array">INDEX(#REF!,D8)</f>
        <v/>
      </c>
      <c r="C18" s="96" t="n"/>
      <c r="D18" s="88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</row>
    <row customHeight="1" ht="34.5" r="19" s="29">
      <c r="A19" s="95" t="inlineStr">
        <is>
          <t>名次：</t>
        </is>
      </c>
      <c r="B19" s="96">
        <f ref="B19" t="array">INDEX(#REF!,D8)</f>
        <v/>
      </c>
      <c r="C19" s="96" t="n"/>
      <c r="D19" s="88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</row>
    <row customHeight="1" ht="34.5" r="20" s="29">
      <c r="A20" s="95" t="inlineStr">
        <is>
          <t>成績：</t>
        </is>
      </c>
      <c r="B20" s="115">
        <f ref="B20" t="array">INDEX(#REF!,D8)</f>
        <v/>
      </c>
      <c r="C20" s="97" t="n"/>
      <c r="D20" s="88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</row>
    <row customHeight="1" ht="159.75" r="21" s="29">
      <c r="A21" s="98" t="n"/>
      <c r="D21" s="88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</row>
    <row customHeight="1" ht="41.25" r="22" s="29">
      <c r="A22" s="99">
        <f>"中 華 民 國　"&amp;'設定'!$B$2&amp;"　年　"&amp;'設定'!$C$2&amp;"　月　"&amp;'設定'!$D$2&amp;"　日"</f>
        <v/>
      </c>
      <c r="D22" s="88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</row>
    <row customHeight="1" ht="39.75" r="23" s="29">
      <c r="A23" s="99" t="n"/>
      <c r="D23" s="88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</row>
    <row customHeight="1" ht="109.5" r="24" s="29">
      <c r="A24" s="74" t="inlineStr">
        <is>
          <t xml:space="preserve"> </t>
        </is>
      </c>
      <c r="D24" s="88">
        <f>D8+1</f>
        <v/>
      </c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</row>
    <row customHeight="1" ht="67.5" r="25" s="29">
      <c r="A25" s="90" t="inlineStr">
        <is>
          <t xml:space="preserve">澎湖縣政府獎狀 </t>
        </is>
      </c>
      <c r="D25" s="88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</row>
    <row customHeight="1" ht="27.75" r="26" s="29">
      <c r="A26" s="91">
        <f>'設定'!$B$4</f>
        <v/>
      </c>
      <c r="C26" s="92" t="n"/>
      <c r="D26" s="88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</row>
    <row customHeight="1" ht="19.5" r="27" s="29">
      <c r="A27" s="74" t="n"/>
      <c r="D27" s="88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</row>
    <row customHeight="1" ht="41.25" r="28" s="29">
      <c r="A28" s="93">
        <f>"澎湖縣"&amp;'設定'!$B$2&amp;"年度全縣兒童溜冰比賽"</f>
        <v/>
      </c>
      <c r="D28" s="88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</row>
    <row customHeight="1" ht="19.5" r="29" s="29">
      <c r="A29" s="94" t="n"/>
      <c r="D29" s="88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</row>
    <row customHeight="1" ht="41.25" r="30" s="29">
      <c r="A30" s="93" t="inlineStr">
        <is>
          <t>優秀指導教練</t>
        </is>
      </c>
      <c r="D30" s="88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</row>
    <row customHeight="1" ht="19.5" r="31" s="29">
      <c r="A31" s="74" t="n"/>
      <c r="D31" s="88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</row>
    <row customHeight="1" ht="34.5" r="32" s="29">
      <c r="A32" s="95" t="inlineStr">
        <is>
          <t>組別：</t>
        </is>
      </c>
      <c r="B32" s="96" t="inlineStr">
        <is>
          <t>#ERROR!</t>
        </is>
      </c>
      <c r="C32" s="96" t="n"/>
      <c r="D32" s="88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</row>
    <row customHeight="1" ht="34.5" r="33" s="29">
      <c r="A33" s="95" t="inlineStr">
        <is>
          <t>學校：</t>
        </is>
      </c>
      <c r="B33" s="96">
        <f ref="B33" t="array">INDEX(#REF!,D24)&amp;"國小"</f>
        <v/>
      </c>
      <c r="C33" s="96" t="n"/>
      <c r="D33" s="88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</row>
    <row customHeight="1" ht="34.5" r="34" s="29">
      <c r="A34" s="95" t="inlineStr">
        <is>
          <t>姓名：</t>
        </is>
      </c>
      <c r="B34" s="96">
        <f ref="B34" t="array">INDEX(#REF!,D24)</f>
        <v/>
      </c>
      <c r="C34" s="96" t="n"/>
      <c r="D34" s="88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</row>
    <row customHeight="1" ht="34.5" r="35" s="29">
      <c r="A35" s="95" t="inlineStr">
        <is>
          <t>名次：</t>
        </is>
      </c>
      <c r="B35" s="96">
        <f ref="B35" t="array">INDEX(#REF!,D24)</f>
        <v/>
      </c>
      <c r="C35" s="96" t="n"/>
      <c r="D35" s="88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</row>
    <row customHeight="1" ht="34.5" r="36" s="29">
      <c r="A36" s="95" t="inlineStr">
        <is>
          <t>成績：</t>
        </is>
      </c>
      <c r="B36" s="115">
        <f ref="B36" t="array">INDEX(#REF!,D24)</f>
        <v/>
      </c>
      <c r="C36" s="97" t="n"/>
      <c r="D36" s="88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</row>
    <row customHeight="1" ht="159.75" r="37" s="29">
      <c r="A37" s="98" t="n"/>
      <c r="D37" s="88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</row>
    <row customHeight="1" ht="41.25" r="38" s="29">
      <c r="A38" s="99">
        <f>"中 華 民 國　"&amp;'設定'!$B$2&amp;"　年　"&amp;'設定'!$C$2&amp;"　月　"&amp;'設定'!$D$2&amp;"　日"</f>
        <v/>
      </c>
      <c r="D38" s="88" t="n"/>
      <c r="E38" s="24" t="n"/>
      <c r="F38" s="24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</row>
    <row customHeight="1" ht="39.75" r="39" s="29">
      <c r="A39" s="99" t="n"/>
      <c r="D39" s="88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</row>
    <row customHeight="1" ht="109.5" r="40" s="29">
      <c r="A40" s="74" t="inlineStr">
        <is>
          <t xml:space="preserve"> </t>
        </is>
      </c>
      <c r="D40" s="88">
        <f>D24+1</f>
        <v/>
      </c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</row>
    <row customHeight="1" ht="67.5" r="41" s="29">
      <c r="A41" s="90" t="inlineStr">
        <is>
          <t xml:space="preserve">澎湖縣政府獎狀 </t>
        </is>
      </c>
      <c r="D41" s="88" t="n"/>
      <c r="E41" s="24" t="n"/>
      <c r="F41" s="24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</row>
    <row customHeight="1" ht="27.75" r="42" s="29">
      <c r="A42" s="91">
        <f>'設定'!$B$4</f>
        <v/>
      </c>
      <c r="C42" s="92" t="n"/>
      <c r="D42" s="88" t="n"/>
      <c r="E42" s="24" t="n"/>
      <c r="F42" s="24" t="n"/>
      <c r="G42" s="24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</row>
    <row customHeight="1" ht="19.5" r="43" s="29">
      <c r="A43" s="74" t="n"/>
      <c r="D43" s="88" t="n"/>
      <c r="E43" s="24" t="n"/>
      <c r="F43" s="24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</row>
    <row customHeight="1" ht="41.25" r="44" s="29">
      <c r="A44" s="93">
        <f>"澎湖縣"&amp;'設定'!$B$2&amp;"年度全縣兒童溜冰比賽"</f>
        <v/>
      </c>
      <c r="D44" s="88" t="n"/>
      <c r="E44" s="24" t="n"/>
      <c r="F44" s="24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</row>
    <row customHeight="1" ht="19.5" r="45" s="29">
      <c r="A45" s="94" t="n"/>
      <c r="D45" s="88" t="n"/>
      <c r="E45" s="24" t="n"/>
      <c r="F45" s="24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</row>
    <row customHeight="1" ht="41.25" r="46" s="29">
      <c r="A46" s="93" t="inlineStr">
        <is>
          <t>優秀指導教練</t>
        </is>
      </c>
      <c r="D46" s="88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</row>
    <row customHeight="1" ht="19.5" r="47" s="29">
      <c r="A47" s="74" t="n"/>
      <c r="D47" s="88" t="n"/>
      <c r="E47" s="24" t="n"/>
      <c r="F47" s="24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</row>
    <row customHeight="1" ht="34.5" r="48" s="29">
      <c r="A48" s="95" t="inlineStr">
        <is>
          <t>組別：</t>
        </is>
      </c>
      <c r="B48" s="96" t="inlineStr">
        <is>
          <t>#ERROR!</t>
        </is>
      </c>
      <c r="C48" s="96" t="n"/>
      <c r="D48" s="88" t="n"/>
      <c r="E48" s="24" t="n"/>
      <c r="F48" s="24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</row>
    <row customHeight="1" ht="34.5" r="49" s="29">
      <c r="A49" s="95" t="inlineStr">
        <is>
          <t>學校：</t>
        </is>
      </c>
      <c r="B49" s="96">
        <f ref="B49" t="array">INDEX(#REF!,D40)&amp;"國小"</f>
        <v/>
      </c>
      <c r="C49" s="96" t="n"/>
      <c r="D49" s="88" t="n"/>
      <c r="E49" s="24" t="n"/>
      <c r="F49" s="24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</row>
    <row customHeight="1" ht="34.5" r="50" s="29">
      <c r="A50" s="95" t="inlineStr">
        <is>
          <t>姓名：</t>
        </is>
      </c>
      <c r="B50" s="96">
        <f ref="B50" t="array">INDEX(#REF!,D40)</f>
        <v/>
      </c>
      <c r="C50" s="96" t="n"/>
      <c r="D50" s="88" t="n"/>
      <c r="E50" s="24" t="n"/>
      <c r="F50" s="24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</row>
    <row customHeight="1" ht="34.5" r="51" s="29">
      <c r="A51" s="95" t="inlineStr">
        <is>
          <t>名次：</t>
        </is>
      </c>
      <c r="B51" s="96">
        <f ref="B51" t="array">INDEX(#REF!,D40)</f>
        <v/>
      </c>
      <c r="C51" s="96" t="n"/>
      <c r="D51" s="88" t="n"/>
      <c r="E51" s="24" t="n"/>
      <c r="F51" s="24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</row>
    <row customHeight="1" ht="34.5" r="52" s="29">
      <c r="A52" s="95" t="inlineStr">
        <is>
          <t>成績：</t>
        </is>
      </c>
      <c r="B52" s="115">
        <f ref="B52" t="array">INDEX(#REF!,D40)</f>
        <v/>
      </c>
      <c r="C52" s="97" t="n"/>
      <c r="D52" s="88" t="n"/>
      <c r="E52" s="24" t="n"/>
      <c r="F52" s="24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</row>
    <row customHeight="1" ht="159.75" r="53" s="29">
      <c r="A53" s="98" t="n"/>
      <c r="D53" s="88" t="n"/>
      <c r="E53" s="24" t="n"/>
      <c r="F53" s="24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</row>
    <row customHeight="1" ht="41.25" r="54" s="29">
      <c r="A54" s="99">
        <f>"中 華 民 國　"&amp;'設定'!$B$2&amp;"　年　"&amp;'設定'!$C$2&amp;"　月　"&amp;'設定'!$D$2&amp;"　日"</f>
        <v/>
      </c>
      <c r="D54" s="88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</row>
    <row customHeight="1" ht="39.75" r="55" s="29">
      <c r="A55" s="99" t="n"/>
      <c r="D55" s="88" t="n"/>
      <c r="E55" s="24" t="n"/>
      <c r="F55" s="24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</row>
    <row customHeight="1" ht="109.5" r="56" s="29">
      <c r="A56" s="74" t="inlineStr">
        <is>
          <t xml:space="preserve"> </t>
        </is>
      </c>
      <c r="D56" s="88">
        <f>D40+1</f>
        <v/>
      </c>
      <c r="E56" s="24" t="n"/>
      <c r="F56" s="24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</row>
    <row customHeight="1" ht="67.5" r="57" s="29">
      <c r="A57" s="90" t="inlineStr">
        <is>
          <t xml:space="preserve">澎湖縣政府獎狀 </t>
        </is>
      </c>
      <c r="D57" s="88" t="n"/>
      <c r="E57" s="24" t="n"/>
      <c r="F57" s="24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</row>
    <row customHeight="1" ht="27.75" r="58" s="29">
      <c r="A58" s="91">
        <f>'設定'!$B$4</f>
        <v/>
      </c>
      <c r="C58" s="92" t="n"/>
      <c r="D58" s="88" t="n"/>
      <c r="E58" s="24" t="n"/>
      <c r="F58" s="24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</row>
    <row customHeight="1" ht="19.5" r="59" s="29">
      <c r="A59" s="74" t="n"/>
      <c r="D59" s="88" t="n"/>
      <c r="E59" s="24" t="n"/>
      <c r="F59" s="24" t="n"/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</row>
    <row customHeight="1" ht="41.25" r="60" s="29">
      <c r="A60" s="93">
        <f>"澎湖縣"&amp;'設定'!$B$2&amp;"年度全縣兒童溜冰比賽"</f>
        <v/>
      </c>
      <c r="D60" s="88" t="n"/>
      <c r="E60" s="24" t="n"/>
      <c r="F60" s="24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</row>
    <row customHeight="1" ht="19.5" r="61" s="29">
      <c r="A61" s="94" t="n"/>
      <c r="D61" s="88" t="n"/>
      <c r="E61" s="24" t="n"/>
      <c r="F61" s="24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</row>
    <row customHeight="1" ht="41.25" r="62" s="29">
      <c r="A62" s="93" t="inlineStr">
        <is>
          <t>優秀指導教練</t>
        </is>
      </c>
      <c r="D62" s="88" t="n"/>
      <c r="E62" s="24" t="n"/>
      <c r="F62" s="24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</row>
    <row customHeight="1" ht="19.5" r="63" s="29">
      <c r="A63" s="74" t="n"/>
      <c r="D63" s="88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</row>
    <row customHeight="1" ht="34.5" r="64" s="29">
      <c r="A64" s="95" t="inlineStr">
        <is>
          <t>組別：</t>
        </is>
      </c>
      <c r="B64" s="96" t="inlineStr">
        <is>
          <t>#ERROR!</t>
        </is>
      </c>
      <c r="C64" s="96" t="n"/>
      <c r="D64" s="88" t="n"/>
      <c r="E64" s="24" t="n"/>
      <c r="F64" s="24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</row>
    <row customHeight="1" ht="34.5" r="65" s="29">
      <c r="A65" s="95" t="inlineStr">
        <is>
          <t>學校：</t>
        </is>
      </c>
      <c r="B65" s="96">
        <f ref="B65" t="array">INDEX(#REF!,D56)&amp;"國小"</f>
        <v/>
      </c>
      <c r="C65" s="96" t="n"/>
      <c r="D65" s="88" t="n"/>
      <c r="E65" s="24" t="n"/>
      <c r="F65" s="24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</row>
    <row customHeight="1" ht="34.5" r="66" s="29">
      <c r="A66" s="95" t="inlineStr">
        <is>
          <t>姓名：</t>
        </is>
      </c>
      <c r="B66" s="96">
        <f ref="B66" t="array">INDEX(#REF!,D56)</f>
        <v/>
      </c>
      <c r="C66" s="96" t="n"/>
      <c r="D66" s="88" t="n"/>
      <c r="E66" s="24" t="n"/>
      <c r="F66" s="24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</row>
    <row customHeight="1" ht="34.5" r="67" s="29">
      <c r="A67" s="95" t="inlineStr">
        <is>
          <t>名次：</t>
        </is>
      </c>
      <c r="B67" s="96">
        <f ref="B67" t="array">INDEX(#REF!,D56)</f>
        <v/>
      </c>
      <c r="C67" s="96" t="n"/>
      <c r="D67" s="88" t="n"/>
      <c r="E67" s="24" t="n"/>
      <c r="F67" s="24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</row>
    <row customHeight="1" ht="34.5" r="68" s="29">
      <c r="A68" s="95" t="inlineStr">
        <is>
          <t>成績：</t>
        </is>
      </c>
      <c r="B68" s="115">
        <f ref="B68" t="array">INDEX(#REF!,D56)</f>
        <v/>
      </c>
      <c r="C68" s="97" t="n"/>
      <c r="D68" s="88" t="n"/>
      <c r="E68" s="24" t="n"/>
      <c r="F68" s="24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</row>
    <row customHeight="1" ht="159.75" r="69" s="29">
      <c r="A69" s="98" t="n"/>
      <c r="D69" s="88" t="n"/>
      <c r="E69" s="24" t="n"/>
      <c r="F69" s="24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</row>
    <row customHeight="1" ht="41.25" r="70" s="29">
      <c r="A70" s="99">
        <f>"中 華 民 國　"&amp;'設定'!$B$2&amp;"　年　"&amp;'設定'!$C$2&amp;"　月　"&amp;'設定'!$D$2&amp;"　日"</f>
        <v/>
      </c>
      <c r="D70" s="88" t="n"/>
      <c r="E70" s="24" t="n"/>
      <c r="F70" s="24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</row>
    <row customHeight="1" ht="39.75" r="71" s="29">
      <c r="A71" s="99" t="n"/>
      <c r="D71" s="88" t="n"/>
      <c r="E71" s="24" t="n"/>
      <c r="F71" s="24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</row>
    <row customHeight="1" ht="99.75" r="72" s="29">
      <c r="A72" s="74" t="inlineStr">
        <is>
          <t xml:space="preserve"> </t>
        </is>
      </c>
      <c r="D72" s="88">
        <f>D56+1</f>
        <v/>
      </c>
      <c r="E72" s="24" t="n"/>
      <c r="F72" s="24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</row>
    <row customHeight="1" ht="67.5" r="73" s="29">
      <c r="A73" s="90" t="inlineStr">
        <is>
          <t xml:space="preserve">澎湖縣政府獎狀 </t>
        </is>
      </c>
      <c r="D73" s="88" t="n"/>
      <c r="E73" s="24" t="n"/>
      <c r="F73" s="24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</row>
    <row customHeight="1" ht="27.75" r="74" s="29">
      <c r="A74" s="91">
        <f>'設定'!$B$4</f>
        <v/>
      </c>
      <c r="C74" s="92" t="n"/>
      <c r="D74" s="88" t="n"/>
      <c r="E74" s="24" t="n"/>
      <c r="F74" s="24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</row>
    <row customHeight="1" ht="19.5" r="75" s="29">
      <c r="A75" s="74" t="n"/>
      <c r="D75" s="88" t="n"/>
      <c r="E75" s="24" t="n"/>
      <c r="F75" s="24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</row>
    <row customHeight="1" ht="41.25" r="76" s="29">
      <c r="A76" s="93">
        <f>"澎湖縣"&amp;'設定'!$B$2&amp;"年度全縣兒童溜冰比賽"</f>
        <v/>
      </c>
      <c r="D76" s="88" t="n"/>
      <c r="E76" s="24" t="n"/>
      <c r="F76" s="24" t="n"/>
      <c r="G76" s="24" t="n"/>
      <c r="H76" s="24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</row>
    <row customHeight="1" ht="19.5" r="77" s="29">
      <c r="A77" s="94" t="n"/>
      <c r="D77" s="88" t="n"/>
      <c r="E77" s="24" t="n"/>
      <c r="F77" s="24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</row>
    <row customHeight="1" ht="41.25" r="78" s="29">
      <c r="A78" s="93" t="inlineStr">
        <is>
          <t>優秀指導教練</t>
        </is>
      </c>
      <c r="D78" s="88" t="n"/>
      <c r="E78" s="24" t="n"/>
      <c r="F78" s="24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</row>
    <row customHeight="1" ht="19.5" r="79" s="29">
      <c r="A79" s="74" t="n"/>
      <c r="D79" s="88" t="n"/>
      <c r="E79" s="24" t="n"/>
      <c r="F79" s="24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</row>
    <row customHeight="1" ht="34.5" r="80" s="29">
      <c r="A80" s="95" t="inlineStr">
        <is>
          <t>組別：</t>
        </is>
      </c>
      <c r="B80" s="96" t="inlineStr">
        <is>
          <t>#ERROR!</t>
        </is>
      </c>
      <c r="C80" s="96" t="n"/>
      <c r="D80" s="88" t="n"/>
      <c r="E80" s="24" t="n"/>
      <c r="F80" s="24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</row>
    <row customHeight="1" ht="34.5" r="81" s="29">
      <c r="A81" s="95" t="inlineStr">
        <is>
          <t>學校：</t>
        </is>
      </c>
      <c r="B81" s="96">
        <f ref="B81" t="array">INDEX(#REF!,D72)&amp;"國小"</f>
        <v/>
      </c>
      <c r="C81" s="96" t="n"/>
      <c r="D81" s="88" t="n"/>
      <c r="E81" s="24" t="n"/>
      <c r="F81" s="24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</row>
    <row customHeight="1" ht="34.5" r="82" s="29">
      <c r="A82" s="95" t="inlineStr">
        <is>
          <t>姓名：</t>
        </is>
      </c>
      <c r="B82" s="96">
        <f ref="B82" t="array">INDEX(#REF!,D72)</f>
        <v/>
      </c>
      <c r="C82" s="96" t="n"/>
      <c r="D82" s="88" t="n"/>
      <c r="E82" s="24" t="n"/>
      <c r="F82" s="24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</row>
    <row customHeight="1" ht="34.5" r="83" s="29">
      <c r="A83" s="95" t="inlineStr">
        <is>
          <t>名次：</t>
        </is>
      </c>
      <c r="B83" s="96">
        <f ref="B83" t="array">INDEX(#REF!,D72)</f>
        <v/>
      </c>
      <c r="C83" s="96" t="n"/>
      <c r="D83" s="88" t="n"/>
      <c r="E83" s="24" t="n"/>
      <c r="F83" s="24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</row>
    <row customHeight="1" ht="34.5" r="84" s="29">
      <c r="A84" s="95" t="inlineStr">
        <is>
          <t>成績：</t>
        </is>
      </c>
      <c r="B84" s="115">
        <f ref="B84" t="array">INDEX(#REF!,D72)</f>
        <v/>
      </c>
      <c r="C84" s="97" t="n"/>
      <c r="D84" s="88" t="n"/>
      <c r="E84" s="24" t="n"/>
      <c r="F84" s="24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</row>
    <row customHeight="1" ht="159.75" r="85" s="29">
      <c r="A85" s="98" t="n"/>
      <c r="D85" s="88" t="n"/>
      <c r="E85" s="24" t="n"/>
      <c r="F85" s="24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</row>
    <row customHeight="1" ht="41.25" r="86" s="29">
      <c r="A86" s="99">
        <f>"中 華 民 國　"&amp;'設定'!$B$2&amp;"　年　"&amp;'設定'!$C$2&amp;"　月　"&amp;'設定'!$D$2&amp;"　日"</f>
        <v/>
      </c>
      <c r="D86" s="88" t="n"/>
      <c r="E86" s="24" t="n"/>
      <c r="F86" s="24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</row>
    <row customHeight="1" ht="39.75" r="87" s="29">
      <c r="A87" s="99" t="n"/>
      <c r="D87" s="88" t="n"/>
      <c r="E87" s="24" t="n"/>
      <c r="F87" s="24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</row>
    <row customHeight="1" ht="99.75" r="88" s="29">
      <c r="A88" s="74" t="inlineStr">
        <is>
          <t xml:space="preserve"> </t>
        </is>
      </c>
      <c r="D88" s="88">
        <f>D72+1</f>
        <v/>
      </c>
      <c r="E88" s="24" t="n"/>
      <c r="F88" s="24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</row>
    <row customHeight="1" ht="67.5" r="89" s="29">
      <c r="A89" s="90" t="inlineStr">
        <is>
          <t xml:space="preserve">澎湖縣政府獎狀 </t>
        </is>
      </c>
      <c r="D89" s="88" t="n"/>
      <c r="E89" s="24" t="n"/>
      <c r="F89" s="24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</row>
    <row customHeight="1" ht="27.75" r="90" s="29">
      <c r="A90" s="91">
        <f>'設定'!$B$4</f>
        <v/>
      </c>
      <c r="C90" s="92" t="n"/>
      <c r="D90" s="88" t="n"/>
      <c r="E90" s="24" t="n"/>
      <c r="F90" s="24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</row>
    <row customHeight="1" ht="19.5" r="91" s="29">
      <c r="A91" s="74" t="n"/>
      <c r="D91" s="88" t="n"/>
      <c r="E91" s="2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</row>
    <row customHeight="1" ht="41.25" r="92" s="29">
      <c r="A92" s="93">
        <f>"澎湖縣"&amp;'設定'!$B$2&amp;"年度全縣兒童溜冰比賽"</f>
        <v/>
      </c>
      <c r="D92" s="88" t="n"/>
      <c r="E92" s="2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</row>
    <row customHeight="1" ht="19.5" r="93" s="29">
      <c r="A93" s="94" t="n"/>
      <c r="D93" s="88" t="n"/>
      <c r="E93" s="2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</row>
    <row customHeight="1" ht="41.25" r="94" s="29">
      <c r="A94" s="93" t="inlineStr">
        <is>
          <t>優秀指導教練</t>
        </is>
      </c>
      <c r="D94" s="88" t="n"/>
      <c r="E94" s="2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</row>
    <row customHeight="1" ht="19.5" r="95" s="29">
      <c r="A95" s="74" t="n"/>
      <c r="D95" s="88" t="n"/>
      <c r="E95" s="2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</row>
    <row customHeight="1" ht="34.5" r="96" s="29">
      <c r="A96" s="95" t="inlineStr">
        <is>
          <t>組別：</t>
        </is>
      </c>
      <c r="B96" s="96" t="inlineStr">
        <is>
          <t>#ERROR!</t>
        </is>
      </c>
      <c r="C96" s="96" t="n"/>
      <c r="D96" s="88" t="n"/>
      <c r="E96" s="24" t="n"/>
      <c r="F96" s="24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</row>
    <row customHeight="1" ht="34.5" r="97" s="29">
      <c r="A97" s="95" t="inlineStr">
        <is>
          <t>學校：</t>
        </is>
      </c>
      <c r="B97" s="96">
        <f ref="B97" t="array">INDEX(#REF!,D88)&amp;"國小"</f>
        <v/>
      </c>
      <c r="C97" s="96" t="n"/>
      <c r="D97" s="88" t="n"/>
      <c r="E97" s="2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</row>
    <row customHeight="1" ht="34.5" r="98" s="29">
      <c r="A98" s="95" t="inlineStr">
        <is>
          <t>姓名：</t>
        </is>
      </c>
      <c r="B98" s="96">
        <f ref="B98" t="array">INDEX(#REF!,D88)</f>
        <v/>
      </c>
      <c r="C98" s="96" t="n"/>
      <c r="D98" s="88" t="n"/>
      <c r="E98" s="24" t="n"/>
      <c r="F98" s="24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</row>
    <row customHeight="1" ht="34.5" r="99" s="29">
      <c r="A99" s="95" t="inlineStr">
        <is>
          <t>名次：</t>
        </is>
      </c>
      <c r="B99" s="96">
        <f ref="B99" t="array">INDEX(#REF!,D88)</f>
        <v/>
      </c>
      <c r="C99" s="96" t="n"/>
      <c r="D99" s="88" t="n"/>
      <c r="E99" s="24" t="n"/>
      <c r="F99" s="24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</row>
    <row customHeight="1" ht="34.5" r="100" s="29">
      <c r="A100" s="95" t="inlineStr">
        <is>
          <t>成績：</t>
        </is>
      </c>
      <c r="B100" s="115">
        <f ref="B100" t="array">INDEX(#REF!,D88)</f>
        <v/>
      </c>
      <c r="C100" s="97" t="n"/>
      <c r="D100" s="88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</row>
    <row customHeight="1" ht="159.75" r="101" s="29">
      <c r="A101" s="98" t="n"/>
      <c r="D101" s="88" t="n"/>
      <c r="E101" s="24" t="n"/>
      <c r="F101" s="24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</row>
    <row customHeight="1" ht="41.25" r="102" s="29">
      <c r="A102" s="99">
        <f>"中 華 民 國　"&amp;'設定'!$B$2&amp;"　年　"&amp;'設定'!$C$2&amp;"　月　"&amp;'設定'!$D$2&amp;"　日"</f>
        <v/>
      </c>
      <c r="D102" s="88" t="n"/>
      <c r="E102" s="24" t="n"/>
      <c r="F102" s="24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</row>
    <row customHeight="1" ht="39.75" r="103" s="29">
      <c r="A103" s="99" t="n"/>
      <c r="D103" s="88" t="n"/>
      <c r="E103" s="24" t="n"/>
      <c r="F103" s="24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</row>
    <row customHeight="1" ht="99.75" r="104" s="29">
      <c r="A104" s="74" t="inlineStr">
        <is>
          <t xml:space="preserve"> </t>
        </is>
      </c>
      <c r="D104" s="88">
        <f>D88+1</f>
        <v/>
      </c>
      <c r="E104" s="24" t="n"/>
      <c r="F104" s="24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</row>
    <row customHeight="1" ht="67.5" r="105" s="29">
      <c r="A105" s="90" t="inlineStr">
        <is>
          <t xml:space="preserve">澎湖縣政府獎狀 </t>
        </is>
      </c>
      <c r="D105" s="88" t="n"/>
      <c r="E105" s="24" t="n"/>
      <c r="F105" s="24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</row>
    <row customHeight="1" ht="27.75" r="106" s="29">
      <c r="A106" s="91">
        <f>'設定'!$B$4</f>
        <v/>
      </c>
      <c r="C106" s="92" t="n"/>
      <c r="D106" s="88" t="n"/>
      <c r="E106" s="24" t="n"/>
      <c r="F106" s="24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</row>
    <row customHeight="1" ht="19.5" r="107" s="29">
      <c r="A107" s="74" t="n"/>
      <c r="D107" s="88" t="n"/>
      <c r="E107" s="24" t="n"/>
      <c r="F107" s="24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</row>
    <row customHeight="1" ht="41.25" r="108" s="29">
      <c r="A108" s="93">
        <f>"澎湖縣"&amp;'設定'!$B$2&amp;"年度全縣兒童溜冰比賽"</f>
        <v/>
      </c>
      <c r="D108" s="88" t="n"/>
      <c r="E108" s="2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</row>
    <row customHeight="1" ht="19.5" r="109" s="29">
      <c r="A109" s="94" t="n"/>
      <c r="D109" s="88" t="n"/>
      <c r="E109" s="24" t="n"/>
      <c r="F109" s="24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</row>
    <row customHeight="1" ht="41.25" r="110" s="29">
      <c r="A110" s="93" t="inlineStr">
        <is>
          <t>優秀指導教練</t>
        </is>
      </c>
      <c r="D110" s="88" t="n"/>
      <c r="E110" s="24" t="n"/>
      <c r="F110" s="24" t="n"/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</row>
    <row customHeight="1" ht="19.5" r="111" s="29">
      <c r="A111" s="74" t="n"/>
      <c r="D111" s="88" t="n"/>
      <c r="E111" s="2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</row>
    <row customHeight="1" ht="34.5" r="112" s="29">
      <c r="A112" s="95" t="inlineStr">
        <is>
          <t>組別：</t>
        </is>
      </c>
      <c r="B112" s="96" t="inlineStr">
        <is>
          <t>#ERROR!</t>
        </is>
      </c>
      <c r="C112" s="96" t="n"/>
      <c r="D112" s="88" t="n"/>
      <c r="E112" s="24" t="n"/>
      <c r="F112" s="24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</row>
    <row customHeight="1" ht="34.5" r="113" s="29">
      <c r="A113" s="95" t="inlineStr">
        <is>
          <t>學校：</t>
        </is>
      </c>
      <c r="B113" s="96">
        <f ref="B113" t="array">INDEX(#REF!,D104)&amp;"國小"</f>
        <v/>
      </c>
      <c r="C113" s="96" t="n"/>
      <c r="D113" s="88" t="n"/>
      <c r="E113" s="24" t="n"/>
      <c r="F113" s="24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</row>
    <row customHeight="1" ht="34.5" r="114" s="29">
      <c r="A114" s="95" t="inlineStr">
        <is>
          <t>姓名：</t>
        </is>
      </c>
      <c r="B114" s="96">
        <f ref="B114" t="array">INDEX(#REF!,D104)</f>
        <v/>
      </c>
      <c r="C114" s="96" t="n"/>
      <c r="D114" s="88" t="n"/>
      <c r="E114" s="24" t="n"/>
      <c r="F114" s="24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</row>
    <row customHeight="1" ht="34.5" r="115" s="29">
      <c r="A115" s="95" t="inlineStr">
        <is>
          <t>名次：</t>
        </is>
      </c>
      <c r="B115" s="96">
        <f ref="B115" t="array">INDEX(#REF!,D104)</f>
        <v/>
      </c>
      <c r="C115" s="96" t="n"/>
      <c r="D115" s="88" t="n"/>
      <c r="E115" s="2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</row>
    <row customHeight="1" ht="34.5" r="116" s="29">
      <c r="A116" s="95" t="inlineStr">
        <is>
          <t>成績：</t>
        </is>
      </c>
      <c r="B116" s="115">
        <f ref="B116" t="array">INDEX(#REF!,D104)</f>
        <v/>
      </c>
      <c r="C116" s="97" t="n"/>
      <c r="D116" s="88" t="n"/>
      <c r="E116" s="24" t="n"/>
      <c r="F116" s="24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</row>
    <row customHeight="1" ht="159.75" r="117" s="29">
      <c r="A117" s="98" t="n"/>
      <c r="D117" s="88" t="n"/>
      <c r="E117" s="24" t="n"/>
      <c r="F117" s="24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</row>
    <row customHeight="1" ht="41.25" r="118" s="29">
      <c r="A118" s="99">
        <f>"中 華 民 國　"&amp;'設定'!$B$2&amp;"　年　"&amp;'設定'!$C$2&amp;"　月　"&amp;'設定'!$D$2&amp;"　日"</f>
        <v/>
      </c>
      <c r="D118" s="88" t="n"/>
      <c r="E118" s="2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</row>
    <row customHeight="1" ht="39.75" r="119" s="29">
      <c r="A119" s="99" t="n"/>
      <c r="D119" s="88" t="n"/>
      <c r="E119" s="24" t="n"/>
      <c r="F119" s="24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</row>
    <row customHeight="1" ht="99.75" r="120" s="29">
      <c r="A120" s="74" t="inlineStr">
        <is>
          <t xml:space="preserve"> </t>
        </is>
      </c>
      <c r="D120" s="88">
        <f>D104+1</f>
        <v/>
      </c>
      <c r="E120" s="24" t="n"/>
      <c r="F120" s="24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</row>
    <row customHeight="1" ht="67.5" r="121" s="29">
      <c r="A121" s="90" t="inlineStr">
        <is>
          <t xml:space="preserve">澎湖縣政府獎狀 </t>
        </is>
      </c>
      <c r="D121" s="88" t="n"/>
      <c r="E121" s="2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</row>
    <row customHeight="1" ht="27.75" r="122" s="29">
      <c r="A122" s="91">
        <f>'設定'!$B$4</f>
        <v/>
      </c>
      <c r="C122" s="92" t="n"/>
      <c r="D122" s="88" t="n"/>
      <c r="E122" s="24" t="n"/>
      <c r="F122" s="24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</row>
    <row customHeight="1" ht="19.5" r="123" s="29">
      <c r="A123" s="74" t="n"/>
      <c r="D123" s="88" t="n"/>
      <c r="E123" s="24" t="n"/>
      <c r="F123" s="24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</row>
    <row customHeight="1" ht="41.25" r="124" s="29">
      <c r="A124" s="93">
        <f>"澎湖縣"&amp;'設定'!$B$2&amp;"年度全縣兒童溜冰比賽"</f>
        <v/>
      </c>
      <c r="D124" s="88" t="n"/>
      <c r="E124" s="2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</row>
    <row customHeight="1" ht="19.5" r="125" s="29">
      <c r="A125" s="94" t="n"/>
      <c r="D125" s="88" t="n"/>
      <c r="E125" s="24" t="n"/>
      <c r="F125" s="24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</row>
    <row customHeight="1" ht="41.25" r="126" s="29">
      <c r="A126" s="93" t="inlineStr">
        <is>
          <t>優秀指導教練</t>
        </is>
      </c>
      <c r="D126" s="88" t="n"/>
      <c r="E126" s="24" t="n"/>
      <c r="F126" s="24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</row>
    <row customHeight="1" ht="19.5" r="127" s="29">
      <c r="A127" s="74" t="n"/>
      <c r="D127" s="88" t="n"/>
      <c r="E127" s="2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</row>
    <row customHeight="1" ht="34.5" r="128" s="29">
      <c r="A128" s="95" t="inlineStr">
        <is>
          <t>組別：</t>
        </is>
      </c>
      <c r="B128" s="96" t="inlineStr">
        <is>
          <t>#ERROR!</t>
        </is>
      </c>
      <c r="C128" s="96" t="n"/>
      <c r="D128" s="88" t="n"/>
      <c r="E128" s="24" t="n"/>
      <c r="F128" s="24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</row>
    <row customHeight="1" ht="34.5" r="129" s="29">
      <c r="A129" s="95" t="inlineStr">
        <is>
          <t>學校：</t>
        </is>
      </c>
      <c r="B129" s="96">
        <f ref="B129" t="array">INDEX(#REF!,D120)&amp;"國小"</f>
        <v/>
      </c>
      <c r="C129" s="96" t="n"/>
      <c r="D129" s="88" t="n"/>
      <c r="E129" s="24" t="n"/>
      <c r="F129" s="24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</row>
    <row customHeight="1" ht="34.5" r="130" s="29">
      <c r="A130" s="95" t="inlineStr">
        <is>
          <t>姓名：</t>
        </is>
      </c>
      <c r="B130" s="96">
        <f ref="B130" t="array">INDEX(#REF!,D120)</f>
        <v/>
      </c>
      <c r="C130" s="96" t="n"/>
      <c r="D130" s="88" t="n"/>
      <c r="E130" s="2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</row>
    <row customHeight="1" ht="34.5" r="131" s="29">
      <c r="A131" s="95" t="inlineStr">
        <is>
          <t>名次：</t>
        </is>
      </c>
      <c r="B131" s="96">
        <f ref="B131" t="array">INDEX(#REF!,D120)</f>
        <v/>
      </c>
      <c r="C131" s="96" t="n"/>
      <c r="D131" s="88" t="n"/>
      <c r="E131" s="24" t="n"/>
      <c r="F131" s="24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</row>
    <row customHeight="1" ht="34.5" r="132" s="29">
      <c r="A132" s="95" t="inlineStr">
        <is>
          <t>成績：</t>
        </is>
      </c>
      <c r="B132" s="115">
        <f ref="B132" t="array">INDEX(#REF!,D120)</f>
        <v/>
      </c>
      <c r="C132" s="97" t="n"/>
      <c r="D132" s="88" t="n"/>
      <c r="E132" s="24" t="n"/>
      <c r="F132" s="24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</row>
    <row customHeight="1" ht="159.75" r="133" s="29">
      <c r="A133" s="98" t="n"/>
      <c r="D133" s="88" t="n"/>
      <c r="E133" s="2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</row>
    <row customHeight="1" ht="41.25" r="134" s="29">
      <c r="A134" s="99">
        <f>"中 華 民 國　"&amp;'設定'!$B$2&amp;"　年　"&amp;'設定'!$C$2&amp;"　月　"&amp;'設定'!$D$2&amp;"　日"</f>
        <v/>
      </c>
      <c r="D134" s="88" t="n"/>
      <c r="E134" s="24" t="n"/>
      <c r="F134" s="24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</row>
    <row customHeight="1" ht="39.75" r="135" s="29">
      <c r="A135" s="99" t="n"/>
      <c r="D135" s="88" t="n"/>
      <c r="E135" s="24" t="n"/>
      <c r="F135" s="24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</row>
    <row customHeight="1" ht="99.75" r="136" s="29">
      <c r="A136" s="74" t="inlineStr">
        <is>
          <t xml:space="preserve"> </t>
        </is>
      </c>
      <c r="D136" s="88">
        <f>D120+1</f>
        <v/>
      </c>
      <c r="E136" s="24" t="n"/>
      <c r="F136" s="24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</row>
    <row customHeight="1" ht="67.5" r="137" s="29">
      <c r="A137" s="90" t="inlineStr">
        <is>
          <t xml:space="preserve">澎湖縣政府獎狀 </t>
        </is>
      </c>
      <c r="D137" s="88" t="n"/>
      <c r="E137" s="24" t="n"/>
      <c r="F137" s="24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</row>
    <row customHeight="1" ht="27.75" r="138" s="29">
      <c r="A138" s="91">
        <f>'設定'!$B$4</f>
        <v/>
      </c>
      <c r="C138" s="92" t="n"/>
      <c r="D138" s="88" t="n"/>
      <c r="E138" s="24" t="n"/>
      <c r="F138" s="24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</row>
    <row customHeight="1" ht="19.5" r="139" s="29">
      <c r="A139" s="74" t="n"/>
      <c r="D139" s="88" t="n"/>
      <c r="E139" s="2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</row>
    <row customHeight="1" ht="41.25" r="140" s="29">
      <c r="A140" s="93">
        <f>"澎湖縣"&amp;'設定'!$B$2&amp;"年度全縣兒童溜冰比賽"</f>
        <v/>
      </c>
      <c r="D140" s="88" t="n"/>
      <c r="E140" s="24" t="n"/>
      <c r="F140" s="24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</row>
    <row customHeight="1" ht="19.5" r="141" s="29">
      <c r="A141" s="94" t="n"/>
      <c r="D141" s="88" t="n"/>
      <c r="E141" s="24" t="n"/>
      <c r="F141" s="24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</row>
    <row customHeight="1" ht="41.25" r="142" s="29">
      <c r="A142" s="93" t="inlineStr">
        <is>
          <t>優秀指導教練</t>
        </is>
      </c>
      <c r="D142" s="88" t="n"/>
      <c r="E142" s="2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</row>
    <row customHeight="1" ht="19.5" r="143" s="29">
      <c r="A143" s="74" t="n"/>
      <c r="D143" s="88" t="n"/>
      <c r="E143" s="24" t="n"/>
      <c r="F143" s="24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</row>
    <row customHeight="1" ht="34.5" r="144" s="29">
      <c r="A144" s="95" t="inlineStr">
        <is>
          <t>組別：</t>
        </is>
      </c>
      <c r="B144" s="96" t="inlineStr">
        <is>
          <t>#ERROR!</t>
        </is>
      </c>
      <c r="C144" s="96" t="n"/>
      <c r="D144" s="88" t="n"/>
      <c r="E144" s="24" t="n"/>
      <c r="F144" s="24" t="n"/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</row>
    <row customHeight="1" ht="34.5" r="145" s="29">
      <c r="A145" s="95" t="inlineStr">
        <is>
          <t>學校：</t>
        </is>
      </c>
      <c r="B145" s="96">
        <f ref="B145" t="array">INDEX(#REF!,D136)&amp;"國小"</f>
        <v/>
      </c>
      <c r="C145" s="96" t="n"/>
      <c r="D145" s="88" t="n"/>
      <c r="E145" s="24" t="n"/>
      <c r="F145" s="24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</row>
    <row customHeight="1" ht="34.5" r="146" s="29">
      <c r="A146" s="95" t="inlineStr">
        <is>
          <t>姓名：</t>
        </is>
      </c>
      <c r="B146" s="96">
        <f ref="B146" t="array">INDEX(#REF!,D136)</f>
        <v/>
      </c>
      <c r="C146" s="96" t="n"/>
      <c r="D146" s="88" t="n"/>
      <c r="E146" s="24" t="n"/>
      <c r="F146" s="24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</row>
    <row customHeight="1" ht="34.5" r="147" s="29">
      <c r="A147" s="95" t="inlineStr">
        <is>
          <t>名次：</t>
        </is>
      </c>
      <c r="B147" s="96">
        <f ref="B147" t="array">INDEX(#REF!,D136)</f>
        <v/>
      </c>
      <c r="C147" s="96" t="n"/>
      <c r="D147" s="88" t="n"/>
      <c r="E147" s="24" t="n"/>
      <c r="F147" s="24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</row>
    <row customHeight="1" ht="34.5" r="148" s="29">
      <c r="A148" s="95" t="inlineStr">
        <is>
          <t>成績：</t>
        </is>
      </c>
      <c r="B148" s="115">
        <f ref="B148" t="array">INDEX(#REF!,D136)</f>
        <v/>
      </c>
      <c r="C148" s="97" t="n"/>
      <c r="D148" s="88" t="n"/>
      <c r="E148" s="24" t="n"/>
      <c r="F148" s="24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</row>
    <row customHeight="1" ht="159.75" r="149" s="29">
      <c r="A149" s="98" t="n"/>
      <c r="D149" s="88" t="n"/>
      <c r="E149" s="24" t="n"/>
      <c r="F149" s="24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</row>
    <row customHeight="1" ht="41.25" r="150" s="29">
      <c r="A150" s="99">
        <f>"中 華 民 國　"&amp;'設定'!$B$2&amp;"　年　"&amp;'設定'!$C$2&amp;"　月　"&amp;'設定'!$D$2&amp;"　日"</f>
        <v/>
      </c>
      <c r="D150" s="88" t="n"/>
      <c r="E150" s="24" t="n"/>
      <c r="F150" s="24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</row>
    <row customHeight="1" ht="39.75" r="151" s="29">
      <c r="A151" s="99" t="n"/>
      <c r="D151" s="88" t="n"/>
      <c r="E151" s="24" t="n"/>
      <c r="F151" s="24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</row>
    <row customHeight="1" ht="99.75" r="152" s="29">
      <c r="A152" s="74" t="inlineStr">
        <is>
          <t xml:space="preserve"> </t>
        </is>
      </c>
      <c r="D152" s="88">
        <f>D136+1</f>
        <v/>
      </c>
      <c r="E152" s="24" t="n"/>
      <c r="F152" s="24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</row>
    <row customHeight="1" ht="67.5" r="153" s="29">
      <c r="A153" s="90" t="inlineStr">
        <is>
          <t xml:space="preserve">澎湖縣政府獎狀 </t>
        </is>
      </c>
      <c r="D153" s="88" t="n"/>
      <c r="E153" s="24" t="n"/>
      <c r="F153" s="24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</row>
    <row customHeight="1" ht="27.75" r="154" s="29">
      <c r="A154" s="91">
        <f>'設定'!$B$4</f>
        <v/>
      </c>
      <c r="C154" s="92" t="n"/>
      <c r="D154" s="88" t="n"/>
      <c r="E154" s="24" t="n"/>
      <c r="F154" s="24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</row>
    <row customHeight="1" ht="19.5" r="155" s="29">
      <c r="A155" s="74" t="n"/>
      <c r="D155" s="88" t="n"/>
      <c r="E155" s="24" t="n"/>
      <c r="F155" s="24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</row>
    <row customHeight="1" ht="41.25" r="156" s="29">
      <c r="A156" s="93">
        <f>"澎湖縣"&amp;'設定'!$B$2&amp;"年度全縣兒童溜冰比賽"</f>
        <v/>
      </c>
      <c r="D156" s="88" t="n"/>
      <c r="E156" s="24" t="n"/>
      <c r="F156" s="24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</row>
    <row customHeight="1" ht="19.5" r="157" s="29">
      <c r="A157" s="94" t="n"/>
      <c r="D157" s="88" t="n"/>
      <c r="E157" s="24" t="n"/>
      <c r="F157" s="24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</row>
    <row customHeight="1" ht="41.25" r="158" s="29">
      <c r="A158" s="93" t="inlineStr">
        <is>
          <t>優秀指導教練</t>
        </is>
      </c>
      <c r="D158" s="88" t="n"/>
      <c r="E158" s="24" t="n"/>
      <c r="F158" s="24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</row>
    <row customHeight="1" ht="19.5" r="159" s="29">
      <c r="A159" s="74" t="n"/>
      <c r="D159" s="88" t="n"/>
      <c r="E159" s="24" t="n"/>
      <c r="F159" s="24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</row>
    <row customHeight="1" ht="34.5" r="160" s="29">
      <c r="A160" s="95" t="inlineStr">
        <is>
          <t>組別：</t>
        </is>
      </c>
      <c r="B160" s="96" t="inlineStr">
        <is>
          <t>#ERROR!</t>
        </is>
      </c>
      <c r="C160" s="96" t="n"/>
      <c r="D160" s="88" t="n"/>
      <c r="E160" s="24" t="n"/>
      <c r="F160" s="24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</row>
    <row customHeight="1" ht="34.5" r="161" s="29">
      <c r="A161" s="95" t="inlineStr">
        <is>
          <t>學校：</t>
        </is>
      </c>
      <c r="B161" s="96">
        <f ref="B161" t="array">INDEX(#REF!,D152)&amp;"國小"</f>
        <v/>
      </c>
      <c r="C161" s="96" t="n"/>
      <c r="D161" s="88" t="n"/>
      <c r="E161" s="24" t="n"/>
      <c r="F161" s="24" t="n"/>
      <c r="G161" s="24" t="n"/>
      <c r="H161" s="24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</row>
    <row customHeight="1" ht="34.5" r="162" s="29">
      <c r="A162" s="95" t="inlineStr">
        <is>
          <t>姓名：</t>
        </is>
      </c>
      <c r="B162" s="96">
        <f ref="B162" t="array">INDEX(#REF!,D152)</f>
        <v/>
      </c>
      <c r="C162" s="96" t="n"/>
      <c r="D162" s="88" t="n"/>
      <c r="E162" s="24" t="n"/>
      <c r="F162" s="24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</row>
    <row customHeight="1" ht="34.5" r="163" s="29">
      <c r="A163" s="95" t="inlineStr">
        <is>
          <t>名次：</t>
        </is>
      </c>
      <c r="B163" s="96">
        <f ref="B163" t="array">INDEX(#REF!,D152)</f>
        <v/>
      </c>
      <c r="C163" s="96" t="n"/>
      <c r="D163" s="88" t="n"/>
      <c r="E163" s="24" t="n"/>
      <c r="F163" s="24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</row>
    <row customHeight="1" ht="34.5" r="164" s="29">
      <c r="A164" s="95" t="inlineStr">
        <is>
          <t>成績：</t>
        </is>
      </c>
      <c r="B164" s="115">
        <f ref="B164" t="array">INDEX(#REF!,D152)</f>
        <v/>
      </c>
      <c r="C164" s="97" t="n"/>
      <c r="D164" s="88" t="n"/>
      <c r="E164" s="24" t="n"/>
      <c r="F164" s="24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</row>
    <row customHeight="1" ht="159.75" r="165" s="29">
      <c r="A165" s="98" t="n"/>
      <c r="D165" s="88" t="n"/>
      <c r="E165" s="24" t="n"/>
      <c r="F165" s="24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</row>
    <row customHeight="1" ht="41.25" r="166" s="29">
      <c r="A166" s="99">
        <f>"中 華 民 國　"&amp;'設定'!$B$2&amp;"　年　"&amp;'設定'!$C$2&amp;"　月　"&amp;'設定'!$D$2&amp;"　日"</f>
        <v/>
      </c>
      <c r="D166" s="88" t="n"/>
      <c r="E166" s="24" t="n"/>
      <c r="F166" s="24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</row>
    <row customHeight="1" ht="39.75" r="167" s="29">
      <c r="A167" s="99" t="n"/>
      <c r="D167" s="88" t="n"/>
      <c r="E167" s="24" t="n"/>
      <c r="F167" s="24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</row>
    <row customHeight="1" ht="99.75" r="168" s="29">
      <c r="A168" s="74" t="inlineStr">
        <is>
          <t xml:space="preserve"> </t>
        </is>
      </c>
      <c r="D168" s="88">
        <f>D152+1</f>
        <v/>
      </c>
      <c r="E168" s="24" t="n"/>
      <c r="F168" s="24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</row>
    <row customHeight="1" ht="67.5" r="169" s="29">
      <c r="A169" s="90" t="inlineStr">
        <is>
          <t xml:space="preserve">澎湖縣政府獎狀 </t>
        </is>
      </c>
      <c r="D169" s="24" t="n"/>
      <c r="E169" s="24" t="n"/>
      <c r="F169" s="24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</row>
    <row customHeight="1" ht="27.75" r="170" s="29">
      <c r="A170" s="91">
        <f>'設定'!$B$4</f>
        <v/>
      </c>
      <c r="C170" s="92" t="n"/>
      <c r="D170" s="24" t="n"/>
      <c r="E170" s="24" t="n"/>
      <c r="F170" s="24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</row>
    <row customHeight="1" ht="19.5" r="171" s="29">
      <c r="A171" s="74" t="n"/>
      <c r="D171" s="24" t="n"/>
      <c r="E171" s="24" t="n"/>
      <c r="F171" s="24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</row>
    <row customHeight="1" ht="38.25" r="172" s="29">
      <c r="A172" s="93">
        <f>"澎湖縣"&amp;'設定'!$B$2&amp;"年度全縣兒童溜冰比賽"</f>
        <v/>
      </c>
      <c r="D172" s="24" t="n"/>
      <c r="E172" s="24" t="n"/>
      <c r="F172" s="24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</row>
    <row customHeight="1" ht="19.5" r="173" s="29">
      <c r="A173" s="94" t="n"/>
      <c r="D173" s="24" t="n"/>
      <c r="E173" s="24" t="n"/>
      <c r="F173" s="24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</row>
    <row customHeight="1" ht="38.25" r="174" s="29">
      <c r="A174" s="93" t="inlineStr">
        <is>
          <t>優秀指導教練</t>
        </is>
      </c>
      <c r="D174" s="24" t="n"/>
      <c r="E174" s="24" t="n"/>
      <c r="F174" s="24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</row>
    <row customHeight="1" ht="19.5" r="175" s="29">
      <c r="A175" s="74" t="n"/>
      <c r="D175" s="24" t="n"/>
      <c r="E175" s="24" t="n"/>
      <c r="F175" s="24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</row>
    <row customHeight="1" ht="34.5" r="176" s="29">
      <c r="A176" s="95" t="inlineStr">
        <is>
          <t>組別：</t>
        </is>
      </c>
      <c r="B176" s="96" t="inlineStr">
        <is>
          <t>#ERROR!</t>
        </is>
      </c>
      <c r="C176" s="96" t="n"/>
      <c r="D176" s="24" t="n"/>
      <c r="E176" s="24" t="n"/>
      <c r="F176" s="24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</row>
    <row customHeight="1" ht="34.5" r="177" s="29">
      <c r="A177" s="95" t="inlineStr">
        <is>
          <t>學校：</t>
        </is>
      </c>
      <c r="B177" s="96">
        <f ref="B177" t="array">INDEX(#REF!,D168)&amp;"國小"</f>
        <v/>
      </c>
      <c r="C177" s="96" t="n"/>
      <c r="D177" s="24" t="n"/>
      <c r="E177" s="24" t="n"/>
      <c r="F177" s="24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</row>
    <row customHeight="1" ht="34.5" r="178" s="29">
      <c r="A178" s="95" t="inlineStr">
        <is>
          <t>姓名：</t>
        </is>
      </c>
      <c r="B178" s="96">
        <f ref="B178" t="array">INDEX(#REF!,D168)</f>
        <v/>
      </c>
      <c r="C178" s="96" t="n"/>
      <c r="D178" s="24" t="n"/>
      <c r="E178" s="24" t="n"/>
      <c r="F178" s="24" t="n"/>
      <c r="G178" s="24" t="n"/>
      <c r="H178" s="24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</row>
    <row customHeight="1" ht="34.5" r="179" s="29">
      <c r="A179" s="95" t="inlineStr">
        <is>
          <t>名次：</t>
        </is>
      </c>
      <c r="B179" s="96">
        <f ref="B179" t="array">INDEX(#REF!,D168)</f>
        <v/>
      </c>
      <c r="C179" s="96" t="n"/>
      <c r="D179" s="24" t="n"/>
      <c r="E179" s="24" t="n"/>
      <c r="F179" s="24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</row>
    <row customHeight="1" ht="34.5" r="180" s="29">
      <c r="A180" s="95" t="inlineStr">
        <is>
          <t>成績：</t>
        </is>
      </c>
      <c r="B180" s="115">
        <f ref="B180" t="array">INDEX(#REF!,D168)</f>
        <v/>
      </c>
      <c r="C180" s="97" t="n"/>
      <c r="D180" s="24" t="n"/>
      <c r="E180" s="24" t="n"/>
      <c r="F180" s="24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</row>
    <row customHeight="1" ht="159.75" r="181" s="29">
      <c r="A181" s="98" t="n"/>
      <c r="D181" s="88" t="n"/>
      <c r="E181" s="24" t="n"/>
      <c r="F181" s="24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</row>
    <row customHeight="1" ht="41.25" r="182" s="29">
      <c r="A182" s="99">
        <f>"中 華 民 國　"&amp;'設定'!$B$2&amp;"　年　"&amp;'設定'!$C$2&amp;"　月　"&amp;'設定'!$D$2&amp;"　日"</f>
        <v/>
      </c>
      <c r="D182" s="88" t="n"/>
      <c r="E182" s="24" t="n"/>
      <c r="F182" s="24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</row>
    <row customHeight="1" ht="39.75" r="183" s="29">
      <c r="A183" s="99" t="n"/>
      <c r="D183" s="88" t="n"/>
      <c r="E183" s="24" t="n"/>
      <c r="F183" s="24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</row>
    <row customHeight="1" ht="99.75" r="184" s="29">
      <c r="A184" s="74" t="inlineStr">
        <is>
          <t xml:space="preserve"> </t>
        </is>
      </c>
      <c r="D184" s="88">
        <f>D168+1</f>
        <v/>
      </c>
      <c r="E184" s="24" t="n"/>
      <c r="F184" s="24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</row>
    <row customHeight="1" ht="67.5" r="185" s="29">
      <c r="A185" s="90" t="inlineStr">
        <is>
          <t xml:space="preserve">澎湖縣政府獎狀 </t>
        </is>
      </c>
      <c r="D185" s="24" t="n"/>
      <c r="E185" s="24" t="n"/>
      <c r="F185" s="24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</row>
    <row customHeight="1" ht="27.75" r="186" s="29">
      <c r="A186" s="91">
        <f>'設定'!$B$4</f>
        <v/>
      </c>
      <c r="C186" s="92" t="n"/>
      <c r="D186" s="24" t="n"/>
      <c r="E186" s="24" t="n"/>
      <c r="F186" s="24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</row>
    <row customHeight="1" ht="19.5" r="187" s="29">
      <c r="A187" s="74" t="n"/>
      <c r="D187" s="24" t="n"/>
      <c r="E187" s="24" t="n"/>
      <c r="F187" s="24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</row>
    <row customHeight="1" ht="38.25" r="188" s="29">
      <c r="A188" s="93">
        <f>"澎湖縣"&amp;'設定'!$B$2&amp;"年度全縣兒童溜冰比賽"</f>
        <v/>
      </c>
      <c r="D188" s="24" t="n"/>
      <c r="E188" s="24" t="n"/>
      <c r="F188" s="24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</row>
    <row customHeight="1" ht="19.5" r="189" s="29">
      <c r="A189" s="94" t="n"/>
      <c r="D189" s="24" t="n"/>
      <c r="E189" s="24" t="n"/>
      <c r="F189" s="24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</row>
    <row customHeight="1" ht="38.25" r="190" s="29">
      <c r="A190" s="93" t="inlineStr">
        <is>
          <t>優秀指導教練</t>
        </is>
      </c>
      <c r="D190" s="24" t="n"/>
      <c r="E190" s="24" t="n"/>
      <c r="F190" s="24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</row>
    <row customHeight="1" ht="19.5" r="191" s="29">
      <c r="A191" s="74" t="n"/>
      <c r="D191" s="24" t="n"/>
      <c r="E191" s="24" t="n"/>
      <c r="F191" s="24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</row>
    <row customHeight="1" ht="34.5" r="192" s="29">
      <c r="A192" s="95" t="inlineStr">
        <is>
          <t>組別：</t>
        </is>
      </c>
      <c r="B192" s="96" t="inlineStr">
        <is>
          <t>#ERROR!</t>
        </is>
      </c>
      <c r="C192" s="96" t="n"/>
      <c r="D192" s="24" t="n"/>
      <c r="E192" s="24" t="n"/>
      <c r="F192" s="24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</row>
    <row customHeight="1" ht="34.5" r="193" s="29">
      <c r="A193" s="95" t="inlineStr">
        <is>
          <t>學校：</t>
        </is>
      </c>
      <c r="B193" s="96">
        <f ref="B193" t="array">INDEX(#REF!,D184)&amp;"國小"</f>
        <v/>
      </c>
      <c r="C193" s="96" t="n"/>
      <c r="D193" s="24" t="n"/>
      <c r="E193" s="24" t="n"/>
      <c r="F193" s="24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</row>
    <row customHeight="1" ht="34.5" r="194" s="29">
      <c r="A194" s="95" t="inlineStr">
        <is>
          <t>姓名：</t>
        </is>
      </c>
      <c r="B194" s="96">
        <f ref="B194" t="array">INDEX(#REF!,D184)</f>
        <v/>
      </c>
      <c r="C194" s="96" t="n"/>
      <c r="D194" s="24" t="n"/>
      <c r="E194" s="24" t="n"/>
      <c r="F194" s="24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</row>
    <row customHeight="1" ht="34.5" r="195" s="29">
      <c r="A195" s="95" t="inlineStr">
        <is>
          <t>名次：</t>
        </is>
      </c>
      <c r="B195" s="96">
        <f ref="B195" t="array">INDEX(#REF!,D184)</f>
        <v/>
      </c>
      <c r="C195" s="96" t="n"/>
      <c r="D195" s="24" t="n"/>
      <c r="E195" s="24" t="n"/>
      <c r="F195" s="24" t="n"/>
      <c r="G195" s="2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</row>
    <row customHeight="1" ht="34.5" r="196" s="29">
      <c r="A196" s="95" t="inlineStr">
        <is>
          <t>成績：</t>
        </is>
      </c>
      <c r="B196" s="115">
        <f ref="B196" t="array">INDEX(#REF!,D184)</f>
        <v/>
      </c>
      <c r="C196" s="97" t="n"/>
      <c r="D196" s="24" t="n"/>
      <c r="E196" s="24" t="n"/>
      <c r="F196" s="24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</row>
    <row customHeight="1" ht="159.75" r="197" s="29">
      <c r="A197" s="98" t="n"/>
      <c r="D197" s="88" t="n"/>
      <c r="E197" s="24" t="n"/>
      <c r="F197" s="24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</row>
    <row customHeight="1" ht="41.25" r="198" s="29">
      <c r="A198" s="99">
        <f>"中 華 民 國　"&amp;'設定'!$B$2&amp;"　年　"&amp;'設定'!$C$2&amp;"　月　"&amp;'設定'!$D$2&amp;"　日"</f>
        <v/>
      </c>
      <c r="D198" s="88" t="n"/>
      <c r="E198" s="24" t="n"/>
      <c r="F198" s="24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</row>
    <row customHeight="1" ht="39.75" r="199" s="29">
      <c r="A199" s="99" t="n"/>
      <c r="D199" s="88" t="n"/>
      <c r="E199" s="24" t="n"/>
      <c r="F199" s="24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</row>
    <row customHeight="1" ht="99.75" r="200" s="29">
      <c r="A200" s="74" t="inlineStr">
        <is>
          <t xml:space="preserve"> </t>
        </is>
      </c>
      <c r="D200" s="88">
        <f>D184+1</f>
        <v/>
      </c>
      <c r="E200" s="24" t="n"/>
      <c r="F200" s="24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</row>
    <row customHeight="1" ht="67.5" r="201" s="29">
      <c r="A201" s="90" t="inlineStr">
        <is>
          <t xml:space="preserve">澎湖縣政府獎狀 </t>
        </is>
      </c>
      <c r="D201" s="24" t="n"/>
      <c r="E201" s="24" t="n"/>
      <c r="F201" s="24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</row>
    <row customHeight="1" ht="27.75" r="202" s="29">
      <c r="A202" s="91">
        <f>'設定'!$B$4</f>
        <v/>
      </c>
      <c r="C202" s="92" t="n"/>
      <c r="D202" s="24" t="n"/>
      <c r="E202" s="24" t="n"/>
      <c r="F202" s="24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</row>
    <row customHeight="1" ht="19.5" r="203" s="29">
      <c r="A203" s="74" t="n"/>
      <c r="D203" s="24" t="n"/>
      <c r="E203" s="24" t="n"/>
      <c r="F203" s="24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</row>
    <row customHeight="1" ht="38.25" r="204" s="29">
      <c r="A204" s="93">
        <f>"澎湖縣"&amp;'設定'!$B$2&amp;"年度全縣兒童溜冰比賽"</f>
        <v/>
      </c>
      <c r="D204" s="24" t="n"/>
      <c r="E204" s="24" t="n"/>
      <c r="F204" s="24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</row>
    <row customHeight="1" ht="19.5" r="205" s="29">
      <c r="A205" s="94" t="n"/>
      <c r="D205" s="24" t="n"/>
      <c r="E205" s="24" t="n"/>
      <c r="F205" s="24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</row>
    <row customHeight="1" ht="38.25" r="206" s="29">
      <c r="A206" s="93" t="inlineStr">
        <is>
          <t>優秀指導教練</t>
        </is>
      </c>
      <c r="D206" s="24" t="n"/>
      <c r="E206" s="24" t="n"/>
      <c r="F206" s="24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</row>
    <row customHeight="1" ht="19.5" r="207" s="29">
      <c r="A207" s="74" t="n"/>
      <c r="D207" s="24" t="n"/>
      <c r="E207" s="24" t="n"/>
      <c r="F207" s="24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</row>
    <row customHeight="1" ht="34.5" r="208" s="29">
      <c r="A208" s="95" t="inlineStr">
        <is>
          <t>組別：</t>
        </is>
      </c>
      <c r="B208" s="96" t="inlineStr">
        <is>
          <t>#ERROR!</t>
        </is>
      </c>
      <c r="C208" s="96" t="n"/>
      <c r="D208" s="24" t="n"/>
      <c r="E208" s="24" t="n"/>
      <c r="F208" s="24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</row>
    <row customHeight="1" ht="34.5" r="209" s="29">
      <c r="A209" s="95" t="inlineStr">
        <is>
          <t>學校：</t>
        </is>
      </c>
      <c r="B209" s="96">
        <f ref="B209" t="array">INDEX(#REF!,D200)&amp;"國小"</f>
        <v/>
      </c>
      <c r="C209" s="96" t="n"/>
      <c r="D209" s="24" t="n"/>
      <c r="E209" s="24" t="n"/>
      <c r="F209" s="24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</row>
    <row customHeight="1" ht="34.5" r="210" s="29">
      <c r="A210" s="95" t="inlineStr">
        <is>
          <t>姓名：</t>
        </is>
      </c>
      <c r="B210" s="96">
        <f ref="B210" t="array">INDEX(#REF!,D200)</f>
        <v/>
      </c>
      <c r="C210" s="96" t="n"/>
      <c r="D210" s="24" t="n"/>
      <c r="E210" s="24" t="n"/>
      <c r="F210" s="24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</row>
    <row customHeight="1" ht="34.5" r="211" s="29">
      <c r="A211" s="95" t="inlineStr">
        <is>
          <t>名次：</t>
        </is>
      </c>
      <c r="B211" s="96">
        <f ref="B211" t="array">INDEX(#REF!,D200)</f>
        <v/>
      </c>
      <c r="C211" s="96" t="n"/>
      <c r="D211" s="24" t="n"/>
      <c r="E211" s="24" t="n"/>
      <c r="F211" s="24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</row>
    <row customHeight="1" ht="34.5" r="212" s="29">
      <c r="A212" s="95" t="inlineStr">
        <is>
          <t>成績：</t>
        </is>
      </c>
      <c r="B212" s="115">
        <f ref="B212" t="array">INDEX(#REF!,D200)</f>
        <v/>
      </c>
      <c r="C212" s="97" t="n"/>
      <c r="D212" s="24" t="n"/>
      <c r="E212" s="24" t="n"/>
      <c r="F212" s="24" t="n"/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</row>
    <row customHeight="1" ht="159.75" r="213" s="29">
      <c r="A213" s="98" t="n"/>
      <c r="D213" s="88" t="n"/>
      <c r="E213" s="24" t="n"/>
      <c r="F213" s="24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</row>
    <row customHeight="1" ht="41.25" r="214" s="29">
      <c r="A214" s="99">
        <f>"中 華 民 國　"&amp;'設定'!$B$2&amp;"　年　"&amp;'設定'!$C$2&amp;"　月　"&amp;'設定'!$D$2&amp;"　日"</f>
        <v/>
      </c>
      <c r="D214" s="88" t="n"/>
      <c r="E214" s="24" t="n"/>
      <c r="F214" s="24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</row>
    <row customHeight="1" ht="39.75" r="215" s="29">
      <c r="A215" s="99" t="n"/>
      <c r="D215" s="88" t="n"/>
      <c r="E215" s="24" t="n"/>
      <c r="F215" s="24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</row>
    <row customHeight="1" ht="99.75" r="216" s="29">
      <c r="A216" s="74" t="inlineStr">
        <is>
          <t xml:space="preserve"> </t>
        </is>
      </c>
      <c r="D216" s="88">
        <f>D200+1</f>
        <v/>
      </c>
      <c r="E216" s="24" t="n"/>
      <c r="F216" s="24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</row>
    <row customHeight="1" ht="67.5" r="217" s="29">
      <c r="A217" s="90" t="inlineStr">
        <is>
          <t xml:space="preserve">澎湖縣政府獎狀 </t>
        </is>
      </c>
      <c r="D217" s="24" t="n"/>
      <c r="E217" s="24" t="n"/>
      <c r="F217" s="24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</row>
    <row customHeight="1" ht="27.75" r="218" s="29">
      <c r="A218" s="91">
        <f>'設定'!$B$4</f>
        <v/>
      </c>
      <c r="C218" s="92" t="n"/>
      <c r="D218" s="24" t="n"/>
      <c r="E218" s="24" t="n"/>
      <c r="F218" s="24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</row>
    <row customHeight="1" ht="19.5" r="219" s="29">
      <c r="A219" s="74" t="n"/>
      <c r="D219" s="24" t="n"/>
      <c r="E219" s="24" t="n"/>
      <c r="F219" s="24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</row>
    <row customHeight="1" ht="38.25" r="220" s="29">
      <c r="A220" s="93">
        <f>"澎湖縣"&amp;'設定'!$B$2&amp;"年度全縣兒童溜冰比賽"</f>
        <v/>
      </c>
      <c r="D220" s="24" t="n"/>
      <c r="E220" s="24" t="n"/>
      <c r="F220" s="24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</row>
    <row customHeight="1" ht="19.5" r="221" s="29">
      <c r="A221" s="94" t="n"/>
      <c r="D221" s="24" t="n"/>
      <c r="E221" s="24" t="n"/>
      <c r="F221" s="24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</row>
    <row customHeight="1" ht="38.25" r="222" s="29">
      <c r="A222" s="93" t="inlineStr">
        <is>
          <t>優秀指導教練</t>
        </is>
      </c>
      <c r="D222" s="24" t="n"/>
      <c r="E222" s="24" t="n"/>
      <c r="F222" s="24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</row>
    <row customHeight="1" ht="19.5" r="223" s="29">
      <c r="A223" s="74" t="n"/>
      <c r="D223" s="24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</row>
    <row customHeight="1" ht="34.5" r="224" s="29">
      <c r="A224" s="95" t="inlineStr">
        <is>
          <t>組別：</t>
        </is>
      </c>
      <c r="B224" s="96" t="inlineStr">
        <is>
          <t>#ERROR!</t>
        </is>
      </c>
      <c r="C224" s="96" t="n"/>
      <c r="D224" s="24" t="n"/>
      <c r="E224" s="24" t="n"/>
      <c r="F224" s="24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</row>
    <row customHeight="1" ht="34.5" r="225" s="29">
      <c r="A225" s="95" t="inlineStr">
        <is>
          <t>學校：</t>
        </is>
      </c>
      <c r="B225" s="96">
        <f ref="B225" t="array">INDEX(#REF!,D216)&amp;"國小"</f>
        <v/>
      </c>
      <c r="C225" s="96" t="n"/>
      <c r="D225" s="24" t="n"/>
      <c r="E225" s="24" t="n"/>
      <c r="F225" s="24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</row>
    <row customHeight="1" ht="34.5" r="226" s="29">
      <c r="A226" s="95" t="inlineStr">
        <is>
          <t>姓名：</t>
        </is>
      </c>
      <c r="B226" s="96">
        <f ref="B226" t="array">INDEX(#REF!,D216)</f>
        <v/>
      </c>
      <c r="C226" s="96" t="n"/>
      <c r="D226" s="24" t="n"/>
      <c r="E226" s="24" t="n"/>
      <c r="F226" s="24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</row>
    <row customHeight="1" ht="34.5" r="227" s="29">
      <c r="A227" s="95" t="inlineStr">
        <is>
          <t>名次：</t>
        </is>
      </c>
      <c r="B227" s="96">
        <f ref="B227" t="array">INDEX(#REF!,D216)</f>
        <v/>
      </c>
      <c r="C227" s="96" t="n"/>
      <c r="D227" s="24" t="n"/>
      <c r="E227" s="24" t="n"/>
      <c r="F227" s="24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</row>
    <row customHeight="1" ht="34.5" r="228" s="29">
      <c r="A228" s="95" t="inlineStr">
        <is>
          <t>成績：</t>
        </is>
      </c>
      <c r="B228" s="115">
        <f ref="B228" t="array">INDEX(#REF!,D216)</f>
        <v/>
      </c>
      <c r="C228" s="97" t="n"/>
      <c r="D228" s="24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</row>
    <row customHeight="1" ht="159.75" r="229" s="29">
      <c r="A229" s="98" t="n"/>
      <c r="D229" s="88" t="n"/>
      <c r="E229" s="24" t="n"/>
      <c r="F229" s="24" t="n"/>
      <c r="G229" s="24" t="n"/>
      <c r="H229" s="24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</row>
    <row customHeight="1" ht="41.25" r="230" s="29">
      <c r="A230" s="99">
        <f>"中 華 民 國　"&amp;'設定'!$B$2&amp;"　年　"&amp;'設定'!$C$2&amp;"　月　"&amp;'設定'!$D$2&amp;"　日"</f>
        <v/>
      </c>
      <c r="D230" s="88" t="n"/>
      <c r="E230" s="24" t="n"/>
      <c r="F230" s="24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</row>
    <row customHeight="1" ht="39.75" r="231" s="29">
      <c r="A231" s="99" t="n"/>
      <c r="D231" s="88" t="n"/>
      <c r="E231" s="24" t="n"/>
      <c r="F231" s="24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</row>
    <row customHeight="1" ht="99.75" r="232" s="29">
      <c r="A232" s="74" t="inlineStr">
        <is>
          <t xml:space="preserve"> </t>
        </is>
      </c>
      <c r="D232" s="88">
        <f>D216+1</f>
        <v/>
      </c>
      <c r="E232" s="24" t="n"/>
      <c r="F232" s="24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</row>
    <row customHeight="1" ht="67.5" r="233" s="29">
      <c r="A233" s="90" t="inlineStr">
        <is>
          <t xml:space="preserve">澎湖縣政府獎狀 </t>
        </is>
      </c>
      <c r="D233" s="24" t="n"/>
      <c r="E233" s="24" t="n"/>
      <c r="F233" s="24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</row>
    <row customHeight="1" ht="27.75" r="234" s="29">
      <c r="A234" s="91">
        <f>'設定'!$B$4</f>
        <v/>
      </c>
      <c r="C234" s="92" t="n"/>
      <c r="D234" s="24" t="n"/>
      <c r="E234" s="24" t="n"/>
      <c r="F234" s="24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</row>
    <row customHeight="1" ht="19.5" r="235" s="29">
      <c r="A235" s="74" t="n"/>
      <c r="D235" s="24" t="n"/>
      <c r="E235" s="24" t="n"/>
      <c r="F235" s="24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</row>
    <row customHeight="1" ht="38.25" r="236" s="29">
      <c r="A236" s="93">
        <f>"澎湖縣"&amp;'設定'!$B$2&amp;"年度全縣兒童溜冰比賽"</f>
        <v/>
      </c>
      <c r="D236" s="24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</row>
    <row customHeight="1" ht="19.5" r="237" s="29">
      <c r="A237" s="94" t="n"/>
      <c r="D237" s="24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</row>
    <row customHeight="1" ht="38.25" r="238" s="29">
      <c r="A238" s="93" t="inlineStr">
        <is>
          <t>優秀指導教練</t>
        </is>
      </c>
      <c r="D238" s="24" t="n"/>
      <c r="E238" s="24" t="n"/>
      <c r="F238" s="24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</row>
    <row customHeight="1" ht="19.5" r="239" s="29">
      <c r="A239" s="74" t="n"/>
      <c r="D239" s="24" t="n"/>
      <c r="E239" s="24" t="n"/>
      <c r="F239" s="24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</row>
    <row customHeight="1" ht="34.5" r="240" s="29">
      <c r="A240" s="95" t="inlineStr">
        <is>
          <t>組別：</t>
        </is>
      </c>
      <c r="B240" s="96" t="inlineStr">
        <is>
          <t>#ERROR!</t>
        </is>
      </c>
      <c r="C240" s="96" t="n"/>
      <c r="D240" s="24" t="n"/>
      <c r="E240" s="24" t="n"/>
      <c r="F240" s="24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</row>
    <row customHeight="1" ht="34.5" r="241" s="29">
      <c r="A241" s="95" t="inlineStr">
        <is>
          <t>學校：</t>
        </is>
      </c>
      <c r="B241" s="96">
        <f ref="B241" t="array">INDEX(#REF!,D232)&amp;"國小"</f>
        <v/>
      </c>
      <c r="C241" s="96" t="n"/>
      <c r="D241" s="24" t="n"/>
      <c r="E241" s="24" t="n"/>
      <c r="F241" s="24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</row>
    <row customHeight="1" ht="34.5" r="242" s="29">
      <c r="A242" s="95" t="inlineStr">
        <is>
          <t>姓名：</t>
        </is>
      </c>
      <c r="B242" s="96">
        <f ref="B242" t="array">INDEX(#REF!,D232)</f>
        <v/>
      </c>
      <c r="C242" s="96" t="n"/>
      <c r="D242" s="24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</row>
    <row customHeight="1" ht="34.5" r="243" s="29">
      <c r="A243" s="95" t="inlineStr">
        <is>
          <t>名次：</t>
        </is>
      </c>
      <c r="B243" s="96">
        <f ref="B243" t="array">INDEX(#REF!,D232)</f>
        <v/>
      </c>
      <c r="C243" s="96" t="n"/>
      <c r="D243" s="24" t="n"/>
      <c r="E243" s="24" t="n"/>
      <c r="F243" s="24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</row>
    <row customHeight="1" ht="34.5" r="244" s="29">
      <c r="A244" s="95" t="inlineStr">
        <is>
          <t>成績：</t>
        </is>
      </c>
      <c r="B244" s="115">
        <f ref="B244" t="array">INDEX(#REF!,D232)</f>
        <v/>
      </c>
      <c r="C244" s="97" t="n"/>
      <c r="D244" s="24" t="n"/>
      <c r="E244" s="24" t="n"/>
      <c r="F244" s="24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</row>
    <row customHeight="1" ht="159.75" r="245" s="29">
      <c r="A245" s="98" t="n"/>
      <c r="D245" s="88" t="n"/>
      <c r="E245" s="24" t="n"/>
      <c r="F245" s="24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</row>
    <row customHeight="1" ht="41.25" r="246" s="29">
      <c r="A246" s="99">
        <f>"中 華 民 國　"&amp;'設定'!$B$2&amp;"　年　"&amp;'設定'!$C$2&amp;"　月　"&amp;'設定'!$D$2&amp;"　日"</f>
        <v/>
      </c>
      <c r="D246" s="88" t="n"/>
      <c r="E246" s="24" t="n"/>
      <c r="F246" s="24" t="n"/>
      <c r="G246" s="24" t="n"/>
      <c r="H246" s="24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</row>
    <row customHeight="1" ht="39.75" r="247" s="29">
      <c r="A247" s="99" t="n"/>
      <c r="D247" s="88" t="n"/>
      <c r="E247" s="24" t="n"/>
      <c r="F247" s="24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</row>
    <row customHeight="1" ht="99.75" r="248" s="29">
      <c r="A248" s="74" t="inlineStr">
        <is>
          <t xml:space="preserve"> </t>
        </is>
      </c>
      <c r="D248" s="88">
        <f>D232+1</f>
        <v/>
      </c>
      <c r="E248" s="24" t="n"/>
      <c r="F248" s="24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</row>
    <row customHeight="1" ht="67.5" r="249" s="29">
      <c r="A249" s="90" t="inlineStr">
        <is>
          <t xml:space="preserve">澎湖縣政府獎狀 </t>
        </is>
      </c>
      <c r="D249" s="24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</row>
    <row customHeight="1" ht="27.75" r="250" s="29">
      <c r="A250" s="91">
        <f>'設定'!$B$4</f>
        <v/>
      </c>
      <c r="C250" s="92" t="n"/>
      <c r="D250" s="24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</row>
    <row customHeight="1" ht="19.5" r="251" s="29">
      <c r="A251" s="74" t="n"/>
      <c r="D251" s="24" t="n"/>
      <c r="E251" s="24" t="n"/>
      <c r="F251" s="24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</row>
    <row customHeight="1" ht="38.25" r="252" s="29">
      <c r="A252" s="93">
        <f>"澎湖縣"&amp;'設定'!$B$2&amp;"年度全縣兒童溜冰比賽"</f>
        <v/>
      </c>
      <c r="D252" s="24" t="n"/>
      <c r="E252" s="24" t="n"/>
      <c r="F252" s="24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</row>
    <row customHeight="1" ht="19.5" r="253" s="29">
      <c r="A253" s="94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</row>
    <row customHeight="1" ht="38.25" r="254" s="29">
      <c r="A254" s="93" t="inlineStr">
        <is>
          <t>優秀指導教練</t>
        </is>
      </c>
      <c r="D254" s="24" t="n"/>
      <c r="E254" s="24" t="n"/>
      <c r="F254" s="24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</row>
    <row customHeight="1" ht="19.5" r="255" s="29">
      <c r="A255" s="74" t="n"/>
      <c r="D255" s="24" t="n"/>
      <c r="E255" s="24" t="n"/>
      <c r="F255" s="24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</row>
    <row customHeight="1" ht="34.5" r="256" s="29">
      <c r="A256" s="95" t="inlineStr">
        <is>
          <t>組別：</t>
        </is>
      </c>
      <c r="B256" s="96" t="inlineStr">
        <is>
          <t>#ERROR!</t>
        </is>
      </c>
      <c r="C256" s="96" t="n"/>
      <c r="D256" s="24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</row>
    <row customHeight="1" ht="34.5" r="257" s="29">
      <c r="A257" s="95" t="inlineStr">
        <is>
          <t>學校：</t>
        </is>
      </c>
      <c r="B257" s="96">
        <f ref="B257" t="array">INDEX(#REF!,D248)&amp;"國小"</f>
        <v/>
      </c>
      <c r="C257" s="96" t="n"/>
      <c r="D257" s="24" t="n"/>
      <c r="E257" s="24" t="n"/>
      <c r="F257" s="24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</row>
    <row customHeight="1" ht="34.5" r="258" s="29">
      <c r="A258" s="95" t="inlineStr">
        <is>
          <t>姓名：</t>
        </is>
      </c>
      <c r="B258" s="96">
        <f ref="B258" t="array">INDEX(#REF!,D248)</f>
        <v/>
      </c>
      <c r="C258" s="96" t="n"/>
      <c r="D258" s="24" t="n"/>
      <c r="E258" s="24" t="n"/>
      <c r="F258" s="24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</row>
    <row customHeight="1" ht="34.5" r="259" s="29">
      <c r="A259" s="95" t="inlineStr">
        <is>
          <t>名次：</t>
        </is>
      </c>
      <c r="B259" s="96">
        <f ref="B259" t="array">INDEX(#REF!,D248)</f>
        <v/>
      </c>
      <c r="C259" s="96" t="n"/>
      <c r="D259" s="24" t="n"/>
      <c r="E259" s="24" t="n"/>
      <c r="F259" s="24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</row>
    <row customHeight="1" ht="34.5" r="260" s="29">
      <c r="A260" s="95" t="inlineStr">
        <is>
          <t>成績：</t>
        </is>
      </c>
      <c r="B260" s="115">
        <f ref="B260" t="array">INDEX(#REF!,D248)</f>
        <v/>
      </c>
      <c r="C260" s="97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</row>
    <row customHeight="1" ht="159.75" r="261" s="29">
      <c r="A261" s="98" t="n"/>
      <c r="D261" s="88" t="n"/>
      <c r="E261" s="24" t="n"/>
      <c r="F261" s="24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</row>
    <row customHeight="1" ht="41.25" r="262" s="29">
      <c r="A262" s="99">
        <f>"中 華 民 國　"&amp;'設定'!$B$2&amp;"　年　"&amp;'設定'!$C$2&amp;"　月　"&amp;'設定'!$D$2&amp;"　日"</f>
        <v/>
      </c>
      <c r="D262" s="88" t="n"/>
      <c r="E262" s="24" t="n"/>
      <c r="F262" s="24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</row>
    <row customHeight="1" ht="39.75" r="263" s="29">
      <c r="A263" s="99" t="n"/>
      <c r="D263" s="88" t="n"/>
      <c r="E263" s="24" t="n"/>
      <c r="F263" s="24" t="n"/>
      <c r="G263" s="24" t="n"/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</row>
    <row customHeight="1" ht="99.75" r="264" s="29">
      <c r="A264" s="74" t="inlineStr">
        <is>
          <t xml:space="preserve"> </t>
        </is>
      </c>
      <c r="D264" s="88">
        <f>D248+1</f>
        <v/>
      </c>
      <c r="E264" s="24" t="n"/>
      <c r="F264" s="24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</row>
    <row customHeight="1" ht="67.5" r="265" s="29">
      <c r="A265" s="90" t="inlineStr">
        <is>
          <t xml:space="preserve">澎湖縣政府獎狀 </t>
        </is>
      </c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</row>
    <row customHeight="1" ht="27.75" r="266" s="29">
      <c r="A266" s="91">
        <f>'設定'!$B$4</f>
        <v/>
      </c>
      <c r="C266" s="92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</row>
    <row customHeight="1" ht="19.5" r="267" s="29">
      <c r="A267" s="74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</row>
    <row customHeight="1" ht="38.25" r="268" s="29">
      <c r="A268" s="93">
        <f>"澎湖縣"&amp;'設定'!$B$2&amp;"年度全縣兒童溜冰比賽"</f>
        <v/>
      </c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</row>
    <row customHeight="1" ht="19.5" r="269" s="29">
      <c r="A269" s="94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</row>
    <row customHeight="1" ht="38.25" r="270" s="29">
      <c r="A270" s="93" t="inlineStr">
        <is>
          <t>優秀指導教練</t>
        </is>
      </c>
      <c r="D270" s="24" t="n"/>
      <c r="E270" s="24" t="n"/>
      <c r="F270" s="24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</row>
    <row customHeight="1" ht="19.5" r="271" s="29">
      <c r="A271" s="74" t="n"/>
      <c r="D271" s="24" t="n"/>
      <c r="E271" s="24" t="n"/>
      <c r="F271" s="24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</row>
    <row customHeight="1" ht="34.5" r="272" s="29">
      <c r="A272" s="95" t="inlineStr">
        <is>
          <t>組別：</t>
        </is>
      </c>
      <c r="B272" s="96" t="inlineStr">
        <is>
          <t>#ERROR!</t>
        </is>
      </c>
      <c r="C272" s="96" t="n"/>
      <c r="D272" s="24" t="n"/>
      <c r="E272" s="24" t="n"/>
      <c r="F272" s="24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</row>
    <row customHeight="1" ht="34.5" r="273" s="29">
      <c r="A273" s="95" t="inlineStr">
        <is>
          <t>學校：</t>
        </is>
      </c>
      <c r="B273" s="96">
        <f ref="B273" t="array">INDEX(#REF!,D264)&amp;"國小"</f>
        <v/>
      </c>
      <c r="C273" s="96" t="n"/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</row>
    <row customHeight="1" ht="34.5" r="274" s="29">
      <c r="A274" s="95" t="inlineStr">
        <is>
          <t>姓名：</t>
        </is>
      </c>
      <c r="B274" s="96">
        <f ref="B274" t="array">INDEX(#REF!,D264)</f>
        <v/>
      </c>
      <c r="C274" s="96" t="n"/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</row>
    <row customHeight="1" ht="34.5" r="275" s="29">
      <c r="A275" s="95" t="inlineStr">
        <is>
          <t>名次：</t>
        </is>
      </c>
      <c r="B275" s="96">
        <f ref="B275" t="array">INDEX(#REF!,D264)</f>
        <v/>
      </c>
      <c r="C275" s="96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</row>
    <row customHeight="1" ht="34.5" r="276" s="29">
      <c r="A276" s="95" t="inlineStr">
        <is>
          <t>成績：</t>
        </is>
      </c>
      <c r="B276" s="115">
        <f ref="B276" t="array">INDEX(#REF!,D264)</f>
        <v/>
      </c>
      <c r="C276" s="97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</row>
    <row customHeight="1" ht="159.75" r="277" s="29">
      <c r="A277" s="98" t="n"/>
      <c r="D277" s="88" t="n"/>
      <c r="E277" s="24" t="n"/>
      <c r="F277" s="24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</row>
    <row customHeight="1" ht="41.25" r="278" s="29">
      <c r="A278" s="99">
        <f>"中 華 民 國　"&amp;'設定'!$B$2&amp;"　年　"&amp;'設定'!$C$2&amp;"　月　"&amp;'設定'!$D$2&amp;"　日"</f>
        <v/>
      </c>
      <c r="D278" s="88" t="n"/>
      <c r="E278" s="24" t="n"/>
      <c r="F278" s="24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</row>
    <row customHeight="1" ht="39.75" r="279" s="29">
      <c r="A279" s="99" t="n"/>
      <c r="D279" s="88" t="n"/>
      <c r="E279" s="24" t="n"/>
      <c r="F279" s="24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</row>
    <row customHeight="1" ht="99.75" r="280" s="29">
      <c r="A280" s="74" t="inlineStr">
        <is>
          <t xml:space="preserve"> </t>
        </is>
      </c>
      <c r="D280" s="88">
        <f>D264+1</f>
        <v/>
      </c>
      <c r="E280" s="2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</row>
    <row customHeight="1" ht="67.5" r="281" s="29">
      <c r="A281" s="90" t="inlineStr">
        <is>
          <t xml:space="preserve">澎湖縣政府獎狀 </t>
        </is>
      </c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</row>
    <row customHeight="1" ht="27.75" r="282" s="29">
      <c r="A282" s="91">
        <f>'設定'!$B$4</f>
        <v/>
      </c>
      <c r="C282" s="92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</row>
    <row customHeight="1" ht="19.5" r="283" s="29">
      <c r="A283" s="74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</row>
    <row customHeight="1" ht="38.25" r="284" s="29">
      <c r="A284" s="93">
        <f>"澎湖縣"&amp;'設定'!$B$2&amp;"年度全縣兒童溜冰比賽"</f>
        <v/>
      </c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</row>
    <row customHeight="1" ht="19.5" r="285" s="29">
      <c r="A285" s="94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</row>
    <row customHeight="1" ht="38.25" r="286" s="29">
      <c r="A286" s="93" t="inlineStr">
        <is>
          <t>優秀指導教練</t>
        </is>
      </c>
      <c r="D286" s="24" t="n"/>
      <c r="E286" s="2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</row>
    <row customHeight="1" ht="19.5" r="287" s="29">
      <c r="A287" s="74" t="n"/>
      <c r="D287" s="24" t="n"/>
      <c r="E287" s="2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</row>
    <row customHeight="1" ht="34.5" r="288" s="29">
      <c r="A288" s="95" t="inlineStr">
        <is>
          <t>組別：</t>
        </is>
      </c>
      <c r="B288" s="96" t="inlineStr">
        <is>
          <t>#ERROR!</t>
        </is>
      </c>
      <c r="C288" s="96" t="n"/>
      <c r="D288" s="24" t="n"/>
      <c r="E288" s="2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</row>
    <row customHeight="1" ht="34.5" r="289" s="29">
      <c r="A289" s="95" t="inlineStr">
        <is>
          <t>學校：</t>
        </is>
      </c>
      <c r="B289" s="96">
        <f ref="B289" t="array">INDEX(#REF!,D280)&amp;"國小"</f>
        <v/>
      </c>
      <c r="C289" s="96" t="n"/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</row>
    <row customHeight="1" ht="34.5" r="290" s="29">
      <c r="A290" s="95" t="inlineStr">
        <is>
          <t>姓名：</t>
        </is>
      </c>
      <c r="B290" s="96">
        <f ref="B290" t="array">INDEX(#REF!,D280)</f>
        <v/>
      </c>
      <c r="C290" s="96" t="n"/>
      <c r="D290" s="24" t="n"/>
      <c r="E290" s="24" t="n"/>
      <c r="F290" s="24" t="n"/>
      <c r="G290" s="24" t="n"/>
      <c r="H290" s="24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</row>
    <row customHeight="1" ht="34.5" r="291" s="29">
      <c r="A291" s="95" t="inlineStr">
        <is>
          <t>名次：</t>
        </is>
      </c>
      <c r="B291" s="96">
        <f ref="B291" t="array">INDEX(#REF!,D280)</f>
        <v/>
      </c>
      <c r="C291" s="96" t="n"/>
      <c r="D291" s="24" t="n"/>
      <c r="E291" s="24" t="n"/>
      <c r="F291" s="24" t="n"/>
      <c r="G291" s="24" t="n"/>
      <c r="H291" s="24" t="n"/>
      <c r="I291" s="24" t="n"/>
      <c r="J291" s="24" t="n"/>
      <c r="K291" s="24" t="n"/>
      <c r="L291" s="24" t="n"/>
      <c r="M291" s="2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</row>
    <row customHeight="1" ht="34.5" r="292" s="29">
      <c r="A292" s="95" t="inlineStr">
        <is>
          <t>成績：</t>
        </is>
      </c>
      <c r="B292" s="115">
        <f ref="B292" t="array">INDEX(#REF!,D280)</f>
        <v/>
      </c>
      <c r="C292" s="97" t="n"/>
      <c r="D292" s="24" t="n"/>
      <c r="E292" s="24" t="n"/>
      <c r="F292" s="24" t="n"/>
      <c r="G292" s="24" t="n"/>
      <c r="H292" s="24" t="n"/>
      <c r="I292" s="24" t="n"/>
      <c r="J292" s="24" t="n"/>
      <c r="K292" s="24" t="n"/>
      <c r="L292" s="24" t="n"/>
      <c r="M292" s="2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</row>
    <row customHeight="1" ht="159.75" r="293" s="29">
      <c r="A293" s="98" t="n"/>
      <c r="D293" s="88" t="n"/>
      <c r="E293" s="24" t="n"/>
      <c r="F293" s="24" t="n"/>
      <c r="G293" s="24" t="n"/>
      <c r="H293" s="24" t="n"/>
      <c r="I293" s="24" t="n"/>
      <c r="J293" s="24" t="n"/>
      <c r="K293" s="24" t="n"/>
      <c r="L293" s="24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</row>
    <row customHeight="1" ht="41.25" r="294" s="29">
      <c r="A294" s="99">
        <f>"中 華 民 國　"&amp;'設定'!$B$2&amp;"　年　"&amp;'設定'!$C$2&amp;"　月　"&amp;'設定'!$D$2&amp;"　日"</f>
        <v/>
      </c>
      <c r="D294" s="88" t="n"/>
      <c r="E294" s="24" t="n"/>
      <c r="F294" s="24" t="n"/>
      <c r="G294" s="24" t="n"/>
      <c r="H294" s="24" t="n"/>
      <c r="I294" s="24" t="n"/>
      <c r="J294" s="24" t="n"/>
      <c r="K294" s="24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</row>
    <row customHeight="1" ht="39.75" r="295" s="29">
      <c r="A295" s="99" t="n"/>
      <c r="D295" s="88" t="n"/>
      <c r="E295" s="24" t="n"/>
      <c r="F295" s="24" t="n"/>
      <c r="G295" s="24" t="n"/>
      <c r="H295" s="24" t="n"/>
      <c r="I295" s="24" t="n"/>
      <c r="J295" s="24" t="n"/>
      <c r="K295" s="24" t="n"/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</row>
    <row customHeight="1" ht="99.75" r="296" s="29">
      <c r="A296" s="74" t="inlineStr">
        <is>
          <t xml:space="preserve"> </t>
        </is>
      </c>
      <c r="D296" s="88">
        <f>D280+1</f>
        <v/>
      </c>
      <c r="E296" s="24" t="n"/>
      <c r="F296" s="24" t="n"/>
      <c r="G296" s="24" t="n"/>
      <c r="H296" s="24" t="n"/>
      <c r="I296" s="24" t="n"/>
      <c r="J296" s="24" t="n"/>
      <c r="K296" s="24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</row>
    <row customHeight="1" ht="67.5" r="297" s="29">
      <c r="A297" s="90" t="inlineStr">
        <is>
          <t xml:space="preserve">澎湖縣政府獎狀 </t>
        </is>
      </c>
      <c r="D297" s="24" t="n"/>
      <c r="E297" s="24" t="n"/>
      <c r="F297" s="24" t="n"/>
      <c r="G297" s="24" t="n"/>
      <c r="H297" s="24" t="n"/>
      <c r="I297" s="24" t="n"/>
      <c r="J297" s="24" t="n"/>
      <c r="K297" s="24" t="n"/>
      <c r="L297" s="24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</row>
    <row customHeight="1" ht="27.75" r="298" s="29">
      <c r="A298" s="91">
        <f>'設定'!$B$4</f>
        <v/>
      </c>
      <c r="C298" s="92" t="n"/>
      <c r="D298" s="24" t="n"/>
      <c r="E298" s="24" t="n"/>
      <c r="F298" s="24" t="n"/>
      <c r="G298" s="24" t="n"/>
      <c r="H298" s="24" t="n"/>
      <c r="I298" s="24" t="n"/>
      <c r="J298" s="24" t="n"/>
      <c r="K298" s="24" t="n"/>
      <c r="L298" s="24" t="n"/>
      <c r="M298" s="2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</row>
    <row customHeight="1" ht="19.5" r="299" s="29">
      <c r="A299" s="74" t="n"/>
      <c r="D299" s="24" t="n"/>
      <c r="E299" s="24" t="n"/>
      <c r="F299" s="24" t="n"/>
      <c r="G299" s="24" t="n"/>
      <c r="H299" s="24" t="n"/>
      <c r="I299" s="24" t="n"/>
      <c r="J299" s="24" t="n"/>
      <c r="K299" s="24" t="n"/>
      <c r="L299" s="24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</row>
    <row customHeight="1" ht="38.25" r="300" s="29">
      <c r="A300" s="93">
        <f>"澎湖縣"&amp;'設定'!$B$2&amp;"年度全縣兒童溜冰比賽"</f>
        <v/>
      </c>
      <c r="D300" s="24" t="n"/>
      <c r="E300" s="24" t="n"/>
      <c r="F300" s="24" t="n"/>
      <c r="G300" s="2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</row>
    <row customHeight="1" ht="19.5" r="301" s="29">
      <c r="A301" s="94" t="n"/>
      <c r="D301" s="24" t="n"/>
      <c r="E301" s="24" t="n"/>
      <c r="F301" s="24" t="n"/>
      <c r="G301" s="24" t="n"/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</row>
    <row customHeight="1" ht="38.25" r="302" s="29">
      <c r="A302" s="93" t="inlineStr">
        <is>
          <t>優秀指導教練</t>
        </is>
      </c>
      <c r="D302" s="24" t="n"/>
      <c r="E302" s="24" t="n"/>
      <c r="F302" s="24" t="n"/>
      <c r="G302" s="2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</row>
    <row customHeight="1" ht="19.5" r="303" s="29">
      <c r="A303" s="74" t="n"/>
      <c r="D303" s="24" t="n"/>
      <c r="E303" s="24" t="n"/>
      <c r="F303" s="24" t="n"/>
      <c r="G303" s="24" t="n"/>
      <c r="H303" s="24" t="n"/>
      <c r="I303" s="24" t="n"/>
      <c r="J303" s="24" t="n"/>
      <c r="K303" s="24" t="n"/>
      <c r="L303" s="24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</row>
    <row customHeight="1" ht="34.5" r="304" s="29">
      <c r="A304" s="95" t="inlineStr">
        <is>
          <t>組別：</t>
        </is>
      </c>
      <c r="B304" s="96" t="inlineStr">
        <is>
          <t>#ERROR!</t>
        </is>
      </c>
      <c r="C304" s="96" t="n"/>
      <c r="D304" s="24" t="n"/>
      <c r="E304" s="24" t="n"/>
      <c r="F304" s="24" t="n"/>
      <c r="G304" s="24" t="n"/>
      <c r="H304" s="24" t="n"/>
      <c r="I304" s="24" t="n"/>
      <c r="J304" s="24" t="n"/>
      <c r="K304" s="24" t="n"/>
      <c r="L304" s="24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</row>
    <row customHeight="1" ht="34.5" r="305" s="29">
      <c r="A305" s="95" t="inlineStr">
        <is>
          <t>學校：</t>
        </is>
      </c>
      <c r="B305" s="96">
        <f ref="B305" t="array">INDEX(#REF!,D296)&amp;"國小"</f>
        <v/>
      </c>
      <c r="C305" s="96" t="n"/>
      <c r="D305" s="24" t="n"/>
      <c r="E305" s="24" t="n"/>
      <c r="F305" s="24" t="n"/>
      <c r="G305" s="24" t="n"/>
      <c r="H305" s="24" t="n"/>
      <c r="I305" s="24" t="n"/>
      <c r="J305" s="24" t="n"/>
      <c r="K305" s="24" t="n"/>
      <c r="L305" s="24" t="n"/>
      <c r="M305" s="24" t="n"/>
      <c r="N305" s="24" t="n"/>
      <c r="O305" s="24" t="n"/>
      <c r="P305" s="24" t="n"/>
      <c r="Q305" s="24" t="n"/>
      <c r="R305" s="24" t="n"/>
      <c r="S305" s="24" t="n"/>
      <c r="T305" s="24" t="n"/>
      <c r="U305" s="24" t="n"/>
      <c r="V305" s="24" t="n"/>
      <c r="W305" s="24" t="n"/>
      <c r="X305" s="24" t="n"/>
    </row>
    <row customHeight="1" ht="34.5" r="306" s="29">
      <c r="A306" s="95" t="inlineStr">
        <is>
          <t>姓名：</t>
        </is>
      </c>
      <c r="B306" s="96">
        <f ref="B306" t="array">INDEX(#REF!,D296)</f>
        <v/>
      </c>
      <c r="C306" s="96" t="n"/>
      <c r="D306" s="24" t="n"/>
      <c r="E306" s="24" t="n"/>
      <c r="F306" s="24" t="n"/>
      <c r="G306" s="24" t="n"/>
      <c r="H306" s="24" t="n"/>
      <c r="I306" s="24" t="n"/>
      <c r="J306" s="24" t="n"/>
      <c r="K306" s="24" t="n"/>
      <c r="L306" s="24" t="n"/>
      <c r="M306" s="24" t="n"/>
      <c r="N306" s="24" t="n"/>
      <c r="O306" s="24" t="n"/>
      <c r="P306" s="24" t="n"/>
      <c r="Q306" s="24" t="n"/>
      <c r="R306" s="24" t="n"/>
      <c r="S306" s="24" t="n"/>
      <c r="T306" s="24" t="n"/>
      <c r="U306" s="24" t="n"/>
      <c r="V306" s="24" t="n"/>
      <c r="W306" s="24" t="n"/>
      <c r="X306" s="24" t="n"/>
    </row>
    <row customHeight="1" ht="34.5" r="307" s="29">
      <c r="A307" s="95" t="inlineStr">
        <is>
          <t>名次：</t>
        </is>
      </c>
      <c r="B307" s="96">
        <f ref="B307" t="array">INDEX(#REF!,D296)</f>
        <v/>
      </c>
      <c r="C307" s="96" t="n"/>
      <c r="D307" s="24" t="n"/>
      <c r="E307" s="24" t="n"/>
      <c r="F307" s="24" t="n"/>
      <c r="G307" s="24" t="n"/>
      <c r="H307" s="24" t="n"/>
      <c r="I307" s="24" t="n"/>
      <c r="J307" s="24" t="n"/>
      <c r="K307" s="24" t="n"/>
      <c r="L307" s="24" t="n"/>
      <c r="M307" s="24" t="n"/>
      <c r="N307" s="24" t="n"/>
      <c r="O307" s="24" t="n"/>
      <c r="P307" s="24" t="n"/>
      <c r="Q307" s="24" t="n"/>
      <c r="R307" s="24" t="n"/>
      <c r="S307" s="24" t="n"/>
      <c r="T307" s="24" t="n"/>
      <c r="U307" s="24" t="n"/>
      <c r="V307" s="24" t="n"/>
      <c r="W307" s="24" t="n"/>
      <c r="X307" s="24" t="n"/>
    </row>
    <row customHeight="1" ht="34.5" r="308" s="29">
      <c r="A308" s="95" t="inlineStr">
        <is>
          <t>成績：</t>
        </is>
      </c>
      <c r="B308" s="115">
        <f ref="B308" t="array">INDEX(#REF!,D296)</f>
        <v/>
      </c>
      <c r="C308" s="97" t="n"/>
      <c r="D308" s="24" t="n"/>
      <c r="E308" s="24" t="n"/>
      <c r="F308" s="24" t="n"/>
      <c r="G308" s="24" t="n"/>
      <c r="H308" s="24" t="n"/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</row>
    <row customHeight="1" ht="159.75" r="309" s="29">
      <c r="A309" s="98" t="n"/>
      <c r="D309" s="88" t="n"/>
      <c r="E309" s="24" t="n"/>
      <c r="F309" s="24" t="n"/>
      <c r="G309" s="24" t="n"/>
      <c r="H309" s="24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</row>
    <row customHeight="1" ht="41.25" r="310" s="29">
      <c r="A310" s="99">
        <f>"中 華 民 國　"&amp;'設定'!$B$2&amp;"　年　"&amp;'設定'!$C$2&amp;"　月　"&amp;'設定'!$D$2&amp;"　日"</f>
        <v/>
      </c>
      <c r="D310" s="88" t="n"/>
      <c r="E310" s="24" t="n"/>
      <c r="F310" s="24" t="n"/>
      <c r="G310" s="24" t="n"/>
      <c r="H310" s="24" t="n"/>
      <c r="I310" s="24" t="n"/>
      <c r="J310" s="24" t="n"/>
      <c r="K310" s="24" t="n"/>
      <c r="L310" s="24" t="n"/>
      <c r="M310" s="24" t="n"/>
      <c r="N310" s="24" t="n"/>
      <c r="O310" s="24" t="n"/>
      <c r="P310" s="24" t="n"/>
      <c r="Q310" s="24" t="n"/>
      <c r="R310" s="24" t="n"/>
      <c r="S310" s="24" t="n"/>
      <c r="T310" s="24" t="n"/>
      <c r="U310" s="24" t="n"/>
      <c r="V310" s="24" t="n"/>
      <c r="W310" s="24" t="n"/>
      <c r="X310" s="24" t="n"/>
    </row>
    <row customHeight="1" ht="39.75" r="311" s="29">
      <c r="A311" s="99" t="n"/>
      <c r="D311" s="88" t="n"/>
      <c r="E311" s="24" t="n"/>
      <c r="F311" s="24" t="n"/>
      <c r="G311" s="24" t="n"/>
      <c r="H311" s="24" t="n"/>
      <c r="I311" s="24" t="n"/>
      <c r="J311" s="24" t="n"/>
      <c r="K311" s="24" t="n"/>
      <c r="L311" s="24" t="n"/>
      <c r="M311" s="24" t="n"/>
      <c r="N311" s="24" t="n"/>
      <c r="O311" s="24" t="n"/>
      <c r="P311" s="24" t="n"/>
      <c r="Q311" s="24" t="n"/>
      <c r="R311" s="24" t="n"/>
      <c r="S311" s="24" t="n"/>
      <c r="T311" s="24" t="n"/>
      <c r="U311" s="24" t="n"/>
      <c r="V311" s="24" t="n"/>
      <c r="W311" s="24" t="n"/>
      <c r="X311" s="24" t="n"/>
    </row>
    <row customHeight="1" ht="99.75" r="312" s="29">
      <c r="A312" s="74" t="inlineStr">
        <is>
          <t xml:space="preserve"> </t>
        </is>
      </c>
      <c r="D312" s="88">
        <f>D296+1</f>
        <v/>
      </c>
      <c r="E312" s="24" t="n"/>
      <c r="F312" s="24" t="n"/>
      <c r="G312" s="24" t="n"/>
      <c r="H312" s="24" t="n"/>
      <c r="I312" s="24" t="n"/>
      <c r="J312" s="24" t="n"/>
      <c r="K312" s="24" t="n"/>
      <c r="L312" s="24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4" t="n"/>
      <c r="W312" s="24" t="n"/>
      <c r="X312" s="24" t="n"/>
    </row>
    <row customHeight="1" ht="67.5" r="313" s="29">
      <c r="A313" s="90" t="inlineStr">
        <is>
          <t xml:space="preserve">澎湖縣政府獎狀 </t>
        </is>
      </c>
      <c r="D313" s="24" t="n"/>
      <c r="E313" s="24" t="n"/>
      <c r="F313" s="24" t="n"/>
      <c r="G313" s="24" t="n"/>
      <c r="H313" s="24" t="n"/>
      <c r="I313" s="24" t="n"/>
      <c r="J313" s="24" t="n"/>
      <c r="K313" s="24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</row>
    <row customHeight="1" ht="27.75" r="314" s="29">
      <c r="A314" s="91">
        <f>'設定'!$B$4</f>
        <v/>
      </c>
      <c r="C314" s="92" t="n"/>
      <c r="D314" s="24" t="n"/>
      <c r="E314" s="24" t="n"/>
      <c r="F314" s="24" t="n"/>
      <c r="G314" s="24" t="n"/>
      <c r="H314" s="24" t="n"/>
      <c r="I314" s="24" t="n"/>
      <c r="J314" s="24" t="n"/>
      <c r="K314" s="24" t="n"/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</row>
    <row customHeight="1" ht="19.5" r="315" s="29">
      <c r="A315" s="74" t="n"/>
      <c r="D315" s="24" t="n"/>
      <c r="E315" s="24" t="n"/>
      <c r="F315" s="24" t="n"/>
      <c r="G315" s="24" t="n"/>
      <c r="H315" s="24" t="n"/>
      <c r="I315" s="24" t="n"/>
      <c r="J315" s="24" t="n"/>
      <c r="K315" s="24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</row>
    <row customHeight="1" ht="38.25" r="316" s="29">
      <c r="A316" s="93">
        <f>"澎湖縣"&amp;'設定'!$B$2&amp;"年度全縣兒童溜冰比賽"</f>
        <v/>
      </c>
      <c r="D316" s="24" t="n"/>
      <c r="E316" s="24" t="n"/>
      <c r="F316" s="24" t="n"/>
      <c r="G316" s="24" t="n"/>
      <c r="H316" s="24" t="n"/>
      <c r="I316" s="24" t="n"/>
      <c r="J316" s="24" t="n"/>
      <c r="K316" s="24" t="n"/>
      <c r="L316" s="24" t="n"/>
      <c r="M316" s="24" t="n"/>
      <c r="N316" s="24" t="n"/>
      <c r="O316" s="24" t="n"/>
      <c r="P316" s="24" t="n"/>
      <c r="Q316" s="24" t="n"/>
      <c r="R316" s="24" t="n"/>
      <c r="S316" s="24" t="n"/>
      <c r="T316" s="24" t="n"/>
      <c r="U316" s="24" t="n"/>
      <c r="V316" s="24" t="n"/>
      <c r="W316" s="24" t="n"/>
      <c r="X316" s="24" t="n"/>
    </row>
    <row customHeight="1" ht="19.5" r="317" s="29">
      <c r="A317" s="94" t="n"/>
      <c r="D317" s="24" t="n"/>
      <c r="E317" s="24" t="n"/>
      <c r="F317" s="24" t="n"/>
      <c r="G317" s="24" t="n"/>
      <c r="H317" s="24" t="n"/>
      <c r="I317" s="24" t="n"/>
      <c r="J317" s="24" t="n"/>
      <c r="K317" s="24" t="n"/>
      <c r="L317" s="24" t="n"/>
      <c r="M317" s="24" t="n"/>
      <c r="N317" s="24" t="n"/>
      <c r="O317" s="24" t="n"/>
      <c r="P317" s="24" t="n"/>
      <c r="Q317" s="24" t="n"/>
      <c r="R317" s="24" t="n"/>
      <c r="S317" s="24" t="n"/>
      <c r="T317" s="24" t="n"/>
      <c r="U317" s="24" t="n"/>
      <c r="V317" s="24" t="n"/>
      <c r="W317" s="24" t="n"/>
      <c r="X317" s="24" t="n"/>
    </row>
    <row customHeight="1" ht="38.25" r="318" s="29">
      <c r="A318" s="93" t="inlineStr">
        <is>
          <t>優秀指導教練</t>
        </is>
      </c>
      <c r="D318" s="24" t="n"/>
      <c r="E318" s="24" t="n"/>
      <c r="F318" s="24" t="n"/>
      <c r="G318" s="24" t="n"/>
      <c r="H318" s="24" t="n"/>
      <c r="I318" s="24" t="n"/>
      <c r="J318" s="24" t="n"/>
      <c r="K318" s="24" t="n"/>
      <c r="L318" s="24" t="n"/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</row>
    <row customHeight="1" ht="19.5" r="319" s="29">
      <c r="A319" s="74" t="n"/>
      <c r="D319" s="24" t="n"/>
      <c r="E319" s="24" t="n"/>
      <c r="F319" s="24" t="n"/>
      <c r="G319" s="2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</row>
    <row customHeight="1" ht="34.5" r="320" s="29">
      <c r="A320" s="95" t="inlineStr">
        <is>
          <t>組別：</t>
        </is>
      </c>
      <c r="B320" s="96" t="inlineStr">
        <is>
          <t>#ERROR!</t>
        </is>
      </c>
      <c r="C320" s="96" t="n"/>
      <c r="D320" s="24" t="n"/>
      <c r="E320" s="24" t="n"/>
      <c r="F320" s="24" t="n"/>
      <c r="G320" s="24" t="n"/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</row>
    <row customHeight="1" ht="34.5" r="321" s="29">
      <c r="A321" s="95" t="inlineStr">
        <is>
          <t>學校：</t>
        </is>
      </c>
      <c r="B321" s="96">
        <f ref="B321" t="array">INDEX(#REF!,D312)&amp;"國小"</f>
        <v/>
      </c>
      <c r="C321" s="96" t="n"/>
      <c r="D321" s="24" t="n"/>
      <c r="E321" s="24" t="n"/>
      <c r="F321" s="24" t="n"/>
      <c r="G321" s="2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</row>
    <row customHeight="1" ht="34.5" r="322" s="29">
      <c r="A322" s="95" t="inlineStr">
        <is>
          <t>姓名：</t>
        </is>
      </c>
      <c r="B322" s="96">
        <f ref="B322" t="array">INDEX(#REF!,D312)</f>
        <v/>
      </c>
      <c r="C322" s="96" t="n"/>
      <c r="D322" s="24" t="n"/>
      <c r="E322" s="24" t="n"/>
      <c r="F322" s="24" t="n"/>
      <c r="G322" s="24" t="n"/>
      <c r="H322" s="24" t="n"/>
      <c r="I322" s="24" t="n"/>
      <c r="J322" s="24" t="n"/>
      <c r="K322" s="24" t="n"/>
      <c r="L322" s="24" t="n"/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</row>
    <row customHeight="1" ht="34.5" r="323" s="29">
      <c r="A323" s="95" t="inlineStr">
        <is>
          <t>名次：</t>
        </is>
      </c>
      <c r="B323" s="96">
        <f ref="B323" t="array">INDEX(#REF!,D312)</f>
        <v/>
      </c>
      <c r="C323" s="96" t="n"/>
      <c r="D323" s="24" t="n"/>
      <c r="E323" s="24" t="n"/>
      <c r="F323" s="24" t="n"/>
      <c r="G323" s="24" t="n"/>
      <c r="H323" s="24" t="n"/>
      <c r="I323" s="24" t="n"/>
      <c r="J323" s="24" t="n"/>
      <c r="K323" s="24" t="n"/>
      <c r="L323" s="24" t="n"/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</row>
    <row customHeight="1" ht="34.5" r="324" s="29">
      <c r="A324" s="95" t="inlineStr">
        <is>
          <t>成績：</t>
        </is>
      </c>
      <c r="B324" s="115">
        <f ref="B324" t="array">INDEX(#REF!,D312)</f>
        <v/>
      </c>
      <c r="C324" s="97" t="n"/>
      <c r="D324" s="24" t="n"/>
      <c r="E324" s="24" t="n"/>
      <c r="F324" s="24" t="n"/>
      <c r="G324" s="24" t="n"/>
      <c r="H324" s="24" t="n"/>
      <c r="I324" s="24" t="n"/>
      <c r="J324" s="24" t="n"/>
      <c r="K324" s="24" t="n"/>
      <c r="L324" s="24" t="n"/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</row>
    <row customHeight="1" ht="159.75" r="325" s="29">
      <c r="A325" s="98" t="n"/>
      <c r="D325" s="88" t="n"/>
      <c r="E325" s="24" t="n"/>
      <c r="F325" s="24" t="n"/>
      <c r="G325" s="24" t="n"/>
      <c r="H325" s="24" t="n"/>
      <c r="I325" s="24" t="n"/>
      <c r="J325" s="24" t="n"/>
      <c r="K325" s="24" t="n"/>
      <c r="L325" s="24" t="n"/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</row>
    <row customHeight="1" ht="41.25" r="326" s="29">
      <c r="A326" s="99">
        <f>"中 華 民 國　"&amp;'設定'!$B$2&amp;"　年　"&amp;'設定'!$C$2&amp;"　月　"&amp;'設定'!$D$2&amp;"　日"</f>
        <v/>
      </c>
      <c r="D326" s="88" t="n"/>
      <c r="E326" s="24" t="n"/>
      <c r="F326" s="24" t="n"/>
      <c r="G326" s="24" t="n"/>
      <c r="H326" s="24" t="n"/>
      <c r="I326" s="24" t="n"/>
      <c r="J326" s="24" t="n"/>
      <c r="K326" s="24" t="n"/>
      <c r="L326" s="24" t="n"/>
      <c r="M326" s="24" t="n"/>
      <c r="N326" s="24" t="n"/>
      <c r="O326" s="24" t="n"/>
      <c r="P326" s="24" t="n"/>
      <c r="Q326" s="24" t="n"/>
      <c r="R326" s="24" t="n"/>
      <c r="S326" s="24" t="n"/>
      <c r="T326" s="24" t="n"/>
      <c r="U326" s="24" t="n"/>
      <c r="V326" s="24" t="n"/>
      <c r="W326" s="24" t="n"/>
      <c r="X326" s="24" t="n"/>
    </row>
    <row customHeight="1" ht="39.75" r="327" s="29">
      <c r="A327" s="99" t="n"/>
      <c r="D327" s="88" t="n"/>
      <c r="E327" s="24" t="n"/>
      <c r="F327" s="24" t="n"/>
      <c r="G327" s="24" t="n"/>
      <c r="H327" s="24" t="n"/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</row>
    <row customHeight="1" ht="16.5" r="328" s="29">
      <c r="A328" s="24" t="n"/>
      <c r="B328" s="24" t="n"/>
      <c r="C328" s="24" t="n"/>
      <c r="D328" s="24" t="n"/>
      <c r="E328" s="24" t="n"/>
      <c r="F328" s="24" t="n"/>
      <c r="G328" s="24" t="n"/>
      <c r="H328" s="24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</row>
    <row customHeight="1" ht="16.5" r="329" s="29">
      <c r="A329" s="24" t="n"/>
      <c r="B329" s="24" t="n"/>
      <c r="C329" s="24" t="n"/>
      <c r="D329" s="24" t="n"/>
      <c r="E329" s="24" t="n"/>
      <c r="F329" s="24" t="n"/>
      <c r="G329" s="24" t="n"/>
      <c r="H329" s="24" t="n"/>
      <c r="I329" s="24" t="n"/>
      <c r="J329" s="24" t="n"/>
      <c r="K329" s="24" t="n"/>
      <c r="L329" s="24" t="n"/>
      <c r="M329" s="24" t="n"/>
      <c r="N329" s="24" t="n"/>
      <c r="O329" s="24" t="n"/>
      <c r="P329" s="24" t="n"/>
      <c r="Q329" s="24" t="n"/>
      <c r="R329" s="24" t="n"/>
      <c r="S329" s="24" t="n"/>
      <c r="T329" s="24" t="n"/>
      <c r="U329" s="24" t="n"/>
      <c r="V329" s="24" t="n"/>
      <c r="W329" s="24" t="n"/>
      <c r="X329" s="24" t="n"/>
    </row>
    <row customHeight="1" ht="16.5" r="330" s="29">
      <c r="A330" s="24" t="n"/>
      <c r="B330" s="24" t="n"/>
      <c r="C330" s="24" t="n"/>
      <c r="D330" s="24" t="n"/>
      <c r="E330" s="24" t="n"/>
      <c r="F330" s="24" t="n"/>
      <c r="G330" s="24" t="n"/>
      <c r="H330" s="24" t="n"/>
      <c r="I330" s="24" t="n"/>
      <c r="J330" s="24" t="n"/>
      <c r="K330" s="24" t="n"/>
      <c r="L330" s="24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</row>
    <row customHeight="1" ht="16.5" r="331" s="29">
      <c r="A331" s="24" t="n"/>
      <c r="B331" s="24" t="n"/>
      <c r="C331" s="24" t="n"/>
      <c r="D331" s="24" t="n"/>
      <c r="E331" s="24" t="n"/>
      <c r="F331" s="24" t="n"/>
      <c r="G331" s="24" t="n"/>
      <c r="H331" s="24" t="n"/>
      <c r="I331" s="24" t="n"/>
      <c r="J331" s="24" t="n"/>
      <c r="K331" s="24" t="n"/>
      <c r="L331" s="24" t="n"/>
      <c r="M331" s="24" t="n"/>
      <c r="N331" s="24" t="n"/>
      <c r="O331" s="24" t="n"/>
      <c r="P331" s="24" t="n"/>
      <c r="Q331" s="24" t="n"/>
      <c r="R331" s="24" t="n"/>
      <c r="S331" s="24" t="n"/>
      <c r="T331" s="24" t="n"/>
      <c r="U331" s="24" t="n"/>
      <c r="V331" s="24" t="n"/>
      <c r="W331" s="24" t="n"/>
      <c r="X331" s="24" t="n"/>
    </row>
    <row customHeight="1" ht="16.5" r="332" s="29">
      <c r="A332" s="24" t="n"/>
      <c r="B332" s="24" t="n"/>
      <c r="C332" s="24" t="n"/>
      <c r="D332" s="24" t="n"/>
      <c r="E332" s="24" t="n"/>
      <c r="F332" s="24" t="n"/>
      <c r="G332" s="24" t="n"/>
      <c r="H332" s="24" t="n"/>
      <c r="I332" s="24" t="n"/>
      <c r="J332" s="24" t="n"/>
      <c r="K332" s="24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</row>
    <row customHeight="1" ht="16.5" r="333" s="29">
      <c r="A333" s="24" t="n"/>
      <c r="B333" s="24" t="n"/>
      <c r="C333" s="24" t="n"/>
      <c r="D333" s="24" t="n"/>
      <c r="E333" s="24" t="n"/>
      <c r="F333" s="24" t="n"/>
      <c r="G333" s="24" t="n"/>
      <c r="H333" s="24" t="n"/>
      <c r="I333" s="24" t="n"/>
      <c r="J333" s="24" t="n"/>
      <c r="K333" s="24" t="n"/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</row>
    <row customHeight="1" ht="16.5" r="334" s="29">
      <c r="A334" s="24" t="n"/>
      <c r="B334" s="24" t="n"/>
      <c r="C334" s="24" t="n"/>
      <c r="D334" s="24" t="n"/>
      <c r="E334" s="24" t="n"/>
      <c r="F334" s="24" t="n"/>
      <c r="G334" s="24" t="n"/>
      <c r="H334" s="24" t="n"/>
      <c r="I334" s="24" t="n"/>
      <c r="J334" s="24" t="n"/>
      <c r="K334" s="24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</row>
    <row customHeight="1" ht="16.5" r="335" s="29">
      <c r="A335" s="24" t="n"/>
      <c r="B335" s="24" t="n"/>
      <c r="C335" s="24" t="n"/>
      <c r="D335" s="24" t="n"/>
      <c r="E335" s="24" t="n"/>
      <c r="F335" s="24" t="n"/>
      <c r="G335" s="24" t="n"/>
      <c r="H335" s="24" t="n"/>
      <c r="I335" s="24" t="n"/>
      <c r="J335" s="24" t="n"/>
      <c r="K335" s="24" t="n"/>
      <c r="L335" s="24" t="n"/>
      <c r="M335" s="24" t="n"/>
      <c r="N335" s="24" t="n"/>
      <c r="O335" s="24" t="n"/>
      <c r="P335" s="24" t="n"/>
      <c r="Q335" s="24" t="n"/>
      <c r="R335" s="24" t="n"/>
      <c r="S335" s="24" t="n"/>
      <c r="T335" s="24" t="n"/>
      <c r="U335" s="24" t="n"/>
      <c r="V335" s="24" t="n"/>
      <c r="W335" s="24" t="n"/>
      <c r="X335" s="24" t="n"/>
    </row>
    <row customHeight="1" ht="16.5" r="336" s="29">
      <c r="A336" s="24" t="n"/>
      <c r="B336" s="24" t="n"/>
      <c r="C336" s="24" t="n"/>
      <c r="D336" s="24" t="n"/>
      <c r="E336" s="24" t="n"/>
      <c r="F336" s="24" t="n"/>
      <c r="G336" s="24" t="n"/>
      <c r="H336" s="24" t="n"/>
      <c r="I336" s="24" t="n"/>
      <c r="J336" s="24" t="n"/>
      <c r="K336" s="24" t="n"/>
      <c r="L336" s="24" t="n"/>
      <c r="M336" s="24" t="n"/>
      <c r="N336" s="24" t="n"/>
      <c r="O336" s="24" t="n"/>
      <c r="P336" s="24" t="n"/>
      <c r="Q336" s="24" t="n"/>
      <c r="R336" s="24" t="n"/>
      <c r="S336" s="24" t="n"/>
      <c r="T336" s="24" t="n"/>
      <c r="U336" s="24" t="n"/>
      <c r="V336" s="24" t="n"/>
      <c r="W336" s="24" t="n"/>
      <c r="X336" s="24" t="n"/>
    </row>
    <row customHeight="1" ht="16.5" r="337" s="29">
      <c r="A337" s="24" t="n"/>
      <c r="B337" s="24" t="n"/>
      <c r="C337" s="24" t="n"/>
      <c r="D337" s="24" t="n"/>
      <c r="E337" s="24" t="n"/>
      <c r="F337" s="24" t="n"/>
      <c r="G337" s="24" t="n"/>
      <c r="H337" s="24" t="n"/>
      <c r="I337" s="24" t="n"/>
      <c r="J337" s="24" t="n"/>
      <c r="K337" s="24" t="n"/>
      <c r="L337" s="24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</row>
    <row customHeight="1" ht="16.5" r="338" s="29">
      <c r="A338" s="24" t="n"/>
      <c r="B338" s="24" t="n"/>
      <c r="C338" s="24" t="n"/>
      <c r="D338" s="24" t="n"/>
      <c r="E338" s="24" t="n"/>
      <c r="F338" s="24" t="n"/>
      <c r="G338" s="2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</row>
    <row customHeight="1" ht="16.5" r="339" s="29">
      <c r="A339" s="24" t="n"/>
      <c r="B339" s="24" t="n"/>
      <c r="C339" s="24" t="n"/>
      <c r="D339" s="24" t="n"/>
      <c r="E339" s="24" t="n"/>
      <c r="F339" s="24" t="n"/>
      <c r="G339" s="24" t="n"/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</row>
    <row customHeight="1" ht="16.5" r="340" s="29">
      <c r="A340" s="24" t="n"/>
      <c r="B340" s="24" t="n"/>
      <c r="C340" s="24" t="n"/>
      <c r="D340" s="24" t="n"/>
      <c r="E340" s="24" t="n"/>
      <c r="F340" s="24" t="n"/>
      <c r="G340" s="2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</row>
    <row customHeight="1" ht="16.5" r="341" s="29">
      <c r="A341" s="24" t="n"/>
      <c r="B341" s="24" t="n"/>
      <c r="C341" s="24" t="n"/>
      <c r="D341" s="24" t="n"/>
      <c r="E341" s="24" t="n"/>
      <c r="F341" s="24" t="n"/>
      <c r="G341" s="24" t="n"/>
      <c r="H341" s="24" t="n"/>
      <c r="I341" s="24" t="n"/>
      <c r="J341" s="24" t="n"/>
      <c r="K341" s="24" t="n"/>
      <c r="L341" s="24" t="n"/>
      <c r="M341" s="24" t="n"/>
      <c r="N341" s="24" t="n"/>
      <c r="O341" s="24" t="n"/>
      <c r="P341" s="24" t="n"/>
      <c r="Q341" s="24" t="n"/>
      <c r="R341" s="24" t="n"/>
      <c r="S341" s="24" t="n"/>
      <c r="T341" s="24" t="n"/>
      <c r="U341" s="24" t="n"/>
      <c r="V341" s="24" t="n"/>
      <c r="W341" s="24" t="n"/>
      <c r="X341" s="24" t="n"/>
    </row>
    <row customHeight="1" ht="16.5" r="342" s="29">
      <c r="A342" s="24" t="n"/>
      <c r="B342" s="24" t="n"/>
      <c r="C342" s="24" t="n"/>
      <c r="D342" s="24" t="n"/>
      <c r="E342" s="24" t="n"/>
      <c r="F342" s="24" t="n"/>
      <c r="G342" s="24" t="n"/>
      <c r="H342" s="24" t="n"/>
      <c r="I342" s="24" t="n"/>
      <c r="J342" s="24" t="n"/>
      <c r="K342" s="24" t="n"/>
      <c r="L342" s="24" t="n"/>
      <c r="M342" s="24" t="n"/>
      <c r="N342" s="24" t="n"/>
      <c r="O342" s="24" t="n"/>
      <c r="P342" s="24" t="n"/>
      <c r="Q342" s="24" t="n"/>
      <c r="R342" s="24" t="n"/>
      <c r="S342" s="24" t="n"/>
      <c r="T342" s="24" t="n"/>
      <c r="U342" s="24" t="n"/>
      <c r="V342" s="24" t="n"/>
      <c r="W342" s="24" t="n"/>
      <c r="X342" s="24" t="n"/>
    </row>
    <row customHeight="1" ht="16.5" r="343" s="29">
      <c r="A343" s="24" t="n"/>
      <c r="B343" s="24" t="n"/>
      <c r="C343" s="24" t="n"/>
      <c r="D343" s="24" t="n"/>
      <c r="E343" s="24" t="n"/>
      <c r="F343" s="24" t="n"/>
      <c r="G343" s="24" t="n"/>
      <c r="H343" s="24" t="n"/>
      <c r="I343" s="24" t="n"/>
      <c r="J343" s="24" t="n"/>
      <c r="K343" s="24" t="n"/>
      <c r="L343" s="24" t="n"/>
      <c r="M343" s="24" t="n"/>
      <c r="N343" s="24" t="n"/>
      <c r="O343" s="24" t="n"/>
      <c r="P343" s="24" t="n"/>
      <c r="Q343" s="24" t="n"/>
      <c r="R343" s="24" t="n"/>
      <c r="S343" s="24" t="n"/>
      <c r="T343" s="24" t="n"/>
      <c r="U343" s="24" t="n"/>
      <c r="V343" s="24" t="n"/>
      <c r="W343" s="24" t="n"/>
      <c r="X343" s="24" t="n"/>
    </row>
    <row customHeight="1" ht="16.5" r="344" s="29">
      <c r="A344" s="24" t="n"/>
      <c r="B344" s="24" t="n"/>
      <c r="C344" s="24" t="n"/>
      <c r="D344" s="24" t="n"/>
      <c r="E344" s="24" t="n"/>
      <c r="F344" s="24" t="n"/>
      <c r="G344" s="24" t="n"/>
      <c r="H344" s="24" t="n"/>
      <c r="I344" s="24" t="n"/>
      <c r="J344" s="24" t="n"/>
      <c r="K344" s="24" t="n"/>
      <c r="L344" s="24" t="n"/>
      <c r="M344" s="24" t="n"/>
      <c r="N344" s="24" t="n"/>
      <c r="O344" s="24" t="n"/>
      <c r="P344" s="24" t="n"/>
      <c r="Q344" s="24" t="n"/>
      <c r="R344" s="24" t="n"/>
      <c r="S344" s="24" t="n"/>
      <c r="T344" s="24" t="n"/>
      <c r="U344" s="24" t="n"/>
      <c r="V344" s="24" t="n"/>
      <c r="W344" s="24" t="n"/>
      <c r="X344" s="24" t="n"/>
    </row>
    <row customHeight="1" ht="16.5" r="345" s="29">
      <c r="A345" s="24" t="n"/>
      <c r="B345" s="24" t="n"/>
      <c r="C345" s="24" t="n"/>
      <c r="D345" s="24" t="n"/>
      <c r="E345" s="24" t="n"/>
      <c r="F345" s="24" t="n"/>
      <c r="G345" s="24" t="n"/>
      <c r="H345" s="24" t="n"/>
      <c r="I345" s="24" t="n"/>
      <c r="J345" s="24" t="n"/>
      <c r="K345" s="24" t="n"/>
      <c r="L345" s="24" t="n"/>
      <c r="M345" s="24" t="n"/>
      <c r="N345" s="24" t="n"/>
      <c r="O345" s="24" t="n"/>
      <c r="P345" s="24" t="n"/>
      <c r="Q345" s="24" t="n"/>
      <c r="R345" s="24" t="n"/>
      <c r="S345" s="24" t="n"/>
      <c r="T345" s="24" t="n"/>
      <c r="U345" s="24" t="n"/>
      <c r="V345" s="24" t="n"/>
      <c r="W345" s="24" t="n"/>
      <c r="X345" s="24" t="n"/>
    </row>
    <row customHeight="1" ht="16.5" r="346" s="29">
      <c r="A346" s="24" t="n"/>
      <c r="B346" s="24" t="n"/>
      <c r="C346" s="24" t="n"/>
      <c r="D346" s="24" t="n"/>
      <c r="E346" s="24" t="n"/>
      <c r="F346" s="24" t="n"/>
      <c r="G346" s="24" t="n"/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</row>
    <row customHeight="1" ht="16.5" r="347" s="29">
      <c r="A347" s="24" t="n"/>
      <c r="B347" s="24" t="n"/>
      <c r="C347" s="24" t="n"/>
      <c r="D347" s="24" t="n"/>
      <c r="E347" s="24" t="n"/>
      <c r="F347" s="24" t="n"/>
      <c r="G347" s="2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</row>
    <row customHeight="1" ht="16.5" r="348" s="29">
      <c r="A348" s="24" t="n"/>
      <c r="B348" s="24" t="n"/>
      <c r="C348" s="24" t="n"/>
      <c r="D348" s="24" t="n"/>
      <c r="E348" s="24" t="n"/>
      <c r="F348" s="24" t="n"/>
      <c r="G348" s="24" t="n"/>
      <c r="H348" s="24" t="n"/>
      <c r="I348" s="24" t="n"/>
      <c r="J348" s="24" t="n"/>
      <c r="K348" s="24" t="n"/>
      <c r="L348" s="24" t="n"/>
      <c r="M348" s="24" t="n"/>
      <c r="N348" s="24" t="n"/>
      <c r="O348" s="24" t="n"/>
      <c r="P348" s="24" t="n"/>
      <c r="Q348" s="24" t="n"/>
      <c r="R348" s="24" t="n"/>
      <c r="S348" s="24" t="n"/>
      <c r="T348" s="24" t="n"/>
      <c r="U348" s="24" t="n"/>
      <c r="V348" s="24" t="n"/>
      <c r="W348" s="24" t="n"/>
      <c r="X348" s="24" t="n"/>
    </row>
    <row customHeight="1" ht="16.5" r="349" s="29">
      <c r="A349" s="24" t="n"/>
      <c r="B349" s="24" t="n"/>
      <c r="C349" s="24" t="n"/>
      <c r="D349" s="24" t="n"/>
      <c r="E349" s="24" t="n"/>
      <c r="F349" s="24" t="n"/>
      <c r="G349" s="24" t="n"/>
      <c r="H349" s="24" t="n"/>
      <c r="I349" s="24" t="n"/>
      <c r="J349" s="24" t="n"/>
      <c r="K349" s="24" t="n"/>
      <c r="L349" s="24" t="n"/>
      <c r="M349" s="24" t="n"/>
      <c r="N349" s="24" t="n"/>
      <c r="O349" s="24" t="n"/>
      <c r="P349" s="24" t="n"/>
      <c r="Q349" s="24" t="n"/>
      <c r="R349" s="24" t="n"/>
      <c r="S349" s="24" t="n"/>
      <c r="T349" s="24" t="n"/>
      <c r="U349" s="24" t="n"/>
      <c r="V349" s="24" t="n"/>
      <c r="W349" s="24" t="n"/>
      <c r="X349" s="24" t="n"/>
    </row>
    <row customHeight="1" ht="16.5" r="350" s="29">
      <c r="A350" s="24" t="n"/>
      <c r="B350" s="24" t="n"/>
      <c r="C350" s="24" t="n"/>
      <c r="D350" s="24" t="n"/>
      <c r="E350" s="24" t="n"/>
      <c r="F350" s="24" t="n"/>
      <c r="G350" s="24" t="n"/>
      <c r="H350" s="24" t="n"/>
      <c r="I350" s="24" t="n"/>
      <c r="J350" s="24" t="n"/>
      <c r="K350" s="24" t="n"/>
      <c r="L350" s="24" t="n"/>
      <c r="M350" s="24" t="n"/>
      <c r="N350" s="24" t="n"/>
      <c r="O350" s="24" t="n"/>
      <c r="P350" s="24" t="n"/>
      <c r="Q350" s="24" t="n"/>
      <c r="R350" s="24" t="n"/>
      <c r="S350" s="24" t="n"/>
      <c r="T350" s="24" t="n"/>
      <c r="U350" s="24" t="n"/>
      <c r="V350" s="24" t="n"/>
      <c r="W350" s="24" t="n"/>
      <c r="X350" s="24" t="n"/>
    </row>
    <row customHeight="1" ht="16.5" r="351" s="29">
      <c r="A351" s="24" t="n"/>
      <c r="B351" s="24" t="n"/>
      <c r="C351" s="24" t="n"/>
      <c r="D351" s="24" t="n"/>
      <c r="E351" s="24" t="n"/>
      <c r="F351" s="24" t="n"/>
      <c r="G351" s="24" t="n"/>
      <c r="H351" s="24" t="n"/>
      <c r="I351" s="24" t="n"/>
      <c r="J351" s="24" t="n"/>
      <c r="K351" s="24" t="n"/>
      <c r="L351" s="24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</row>
    <row customHeight="1" ht="16.5" r="352" s="29">
      <c r="A352" s="24" t="n"/>
      <c r="B352" s="24" t="n"/>
      <c r="C352" s="24" t="n"/>
      <c r="D352" s="24" t="n"/>
      <c r="E352" s="24" t="n"/>
      <c r="F352" s="24" t="n"/>
      <c r="G352" s="24" t="n"/>
      <c r="H352" s="24" t="n"/>
      <c r="I352" s="24" t="n"/>
      <c r="J352" s="24" t="n"/>
      <c r="K352" s="24" t="n"/>
      <c r="L352" s="24" t="n"/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</row>
    <row customHeight="1" ht="16.5" r="353" s="29">
      <c r="A353" s="24" t="n"/>
      <c r="B353" s="24" t="n"/>
      <c r="C353" s="24" t="n"/>
      <c r="D353" s="24" t="n"/>
      <c r="E353" s="24" t="n"/>
      <c r="F353" s="24" t="n"/>
      <c r="G353" s="24" t="n"/>
      <c r="H353" s="24" t="n"/>
      <c r="I353" s="24" t="n"/>
      <c r="J353" s="24" t="n"/>
      <c r="K353" s="24" t="n"/>
      <c r="L353" s="24" t="n"/>
      <c r="M353" s="24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</row>
    <row customHeight="1" ht="16.5" r="354" s="29">
      <c r="A354" s="24" t="n"/>
      <c r="B354" s="24" t="n"/>
      <c r="C354" s="24" t="n"/>
      <c r="D354" s="24" t="n"/>
      <c r="E354" s="24" t="n"/>
      <c r="F354" s="24" t="n"/>
      <c r="G354" s="24" t="n"/>
      <c r="H354" s="24" t="n"/>
      <c r="I354" s="24" t="n"/>
      <c r="J354" s="24" t="n"/>
      <c r="K354" s="24" t="n"/>
      <c r="L354" s="24" t="n"/>
      <c r="M354" s="24" t="n"/>
      <c r="N354" s="24" t="n"/>
      <c r="O354" s="24" t="n"/>
      <c r="P354" s="24" t="n"/>
      <c r="Q354" s="24" t="n"/>
      <c r="R354" s="24" t="n"/>
      <c r="S354" s="24" t="n"/>
      <c r="T354" s="24" t="n"/>
      <c r="U354" s="24" t="n"/>
      <c r="V354" s="24" t="n"/>
      <c r="W354" s="24" t="n"/>
      <c r="X354" s="24" t="n"/>
    </row>
    <row customHeight="1" ht="16.5" r="355" s="29">
      <c r="A355" s="24" t="n"/>
      <c r="B355" s="24" t="n"/>
      <c r="C355" s="24" t="n"/>
      <c r="D355" s="24" t="n"/>
      <c r="E355" s="24" t="n"/>
      <c r="F355" s="24" t="n"/>
      <c r="G355" s="24" t="n"/>
      <c r="H355" s="24" t="n"/>
      <c r="I355" s="24" t="n"/>
      <c r="J355" s="24" t="n"/>
      <c r="K355" s="24" t="n"/>
      <c r="L355" s="24" t="n"/>
      <c r="M355" s="24" t="n"/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4" t="n"/>
      <c r="W355" s="24" t="n"/>
      <c r="X355" s="24" t="n"/>
    </row>
    <row customHeight="1" ht="16.5" r="356" s="29">
      <c r="A356" s="24" t="n"/>
      <c r="B356" s="24" t="n"/>
      <c r="C356" s="24" t="n"/>
      <c r="D356" s="24" t="n"/>
      <c r="E356" s="24" t="n"/>
      <c r="F356" s="24" t="n"/>
      <c r="G356" s="24" t="n"/>
      <c r="H356" s="24" t="n"/>
      <c r="I356" s="24" t="n"/>
      <c r="J356" s="24" t="n"/>
      <c r="K356" s="24" t="n"/>
      <c r="L356" s="24" t="n"/>
      <c r="M356" s="24" t="n"/>
      <c r="N356" s="24" t="n"/>
      <c r="O356" s="24" t="n"/>
      <c r="P356" s="24" t="n"/>
      <c r="Q356" s="24" t="n"/>
      <c r="R356" s="24" t="n"/>
      <c r="S356" s="24" t="n"/>
      <c r="T356" s="24" t="n"/>
      <c r="U356" s="24" t="n"/>
      <c r="V356" s="24" t="n"/>
      <c r="W356" s="24" t="n"/>
      <c r="X356" s="24" t="n"/>
    </row>
    <row customHeight="1" ht="16.5" r="357" s="29">
      <c r="A357" s="24" t="n"/>
      <c r="B357" s="24" t="n"/>
      <c r="C357" s="24" t="n"/>
      <c r="D357" s="24" t="n"/>
      <c r="E357" s="24" t="n"/>
      <c r="F357" s="24" t="n"/>
      <c r="G357" s="2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</row>
    <row customHeight="1" ht="16.5" r="358" s="29">
      <c r="A358" s="24" t="n"/>
      <c r="B358" s="24" t="n"/>
      <c r="C358" s="24" t="n"/>
      <c r="D358" s="24" t="n"/>
      <c r="E358" s="24" t="n"/>
      <c r="F358" s="24" t="n"/>
      <c r="G358" s="24" t="n"/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</row>
    <row customHeight="1" ht="16.5" r="359" s="29">
      <c r="A359" s="24" t="n"/>
      <c r="B359" s="24" t="n"/>
      <c r="C359" s="24" t="n"/>
      <c r="D359" s="24" t="n"/>
      <c r="E359" s="24" t="n"/>
      <c r="F359" s="24" t="n"/>
      <c r="G359" s="2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</row>
    <row customHeight="1" ht="16.5" r="360" s="29">
      <c r="A360" s="24" t="n"/>
      <c r="B360" s="24" t="n"/>
      <c r="C360" s="24" t="n"/>
      <c r="D360" s="24" t="n"/>
      <c r="E360" s="24" t="n"/>
      <c r="F360" s="24" t="n"/>
      <c r="G360" s="24" t="n"/>
      <c r="H360" s="24" t="n"/>
      <c r="I360" s="24" t="n"/>
      <c r="J360" s="24" t="n"/>
      <c r="K360" s="24" t="n"/>
      <c r="L360" s="24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4" t="n"/>
      <c r="W360" s="24" t="n"/>
      <c r="X360" s="24" t="n"/>
    </row>
    <row customHeight="1" ht="16.5" r="361" s="29">
      <c r="A361" s="24" t="n"/>
      <c r="B361" s="24" t="n"/>
      <c r="C361" s="24" t="n"/>
      <c r="D361" s="24" t="n"/>
      <c r="E361" s="24" t="n"/>
      <c r="F361" s="24" t="n"/>
      <c r="G361" s="24" t="n"/>
      <c r="H361" s="24" t="n"/>
      <c r="I361" s="24" t="n"/>
      <c r="J361" s="24" t="n"/>
      <c r="K361" s="24" t="n"/>
      <c r="L361" s="24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4" t="n"/>
      <c r="X361" s="24" t="n"/>
    </row>
    <row customHeight="1" ht="16.5" r="362" s="29">
      <c r="A362" s="24" t="n"/>
      <c r="B362" s="24" t="n"/>
      <c r="C362" s="24" t="n"/>
      <c r="D362" s="24" t="n"/>
      <c r="E362" s="24" t="n"/>
      <c r="F362" s="24" t="n"/>
      <c r="G362" s="24" t="n"/>
      <c r="H362" s="24" t="n"/>
      <c r="I362" s="24" t="n"/>
      <c r="J362" s="24" t="n"/>
      <c r="K362" s="24" t="n"/>
      <c r="L362" s="24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</row>
    <row customHeight="1" ht="16.5" r="363" s="29">
      <c r="A363" s="24" t="n"/>
      <c r="B363" s="24" t="n"/>
      <c r="C363" s="24" t="n"/>
      <c r="D363" s="24" t="n"/>
      <c r="E363" s="24" t="n"/>
      <c r="F363" s="24" t="n"/>
      <c r="G363" s="24" t="n"/>
      <c r="H363" s="24" t="n"/>
      <c r="I363" s="24" t="n"/>
      <c r="J363" s="24" t="n"/>
      <c r="K363" s="24" t="n"/>
      <c r="L363" s="24" t="n"/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</row>
    <row customHeight="1" ht="16.5" r="364" s="29">
      <c r="A364" s="24" t="n"/>
      <c r="B364" s="24" t="n"/>
      <c r="C364" s="24" t="n"/>
      <c r="D364" s="24" t="n"/>
      <c r="E364" s="24" t="n"/>
      <c r="F364" s="24" t="n"/>
      <c r="G364" s="24" t="n"/>
      <c r="H364" s="24" t="n"/>
      <c r="I364" s="24" t="n"/>
      <c r="J364" s="24" t="n"/>
      <c r="K364" s="24" t="n"/>
      <c r="L364" s="24" t="n"/>
      <c r="M364" s="24" t="n"/>
      <c r="N364" s="24" t="n"/>
      <c r="O364" s="24" t="n"/>
      <c r="P364" s="24" t="n"/>
      <c r="Q364" s="24" t="n"/>
      <c r="R364" s="24" t="n"/>
      <c r="S364" s="24" t="n"/>
      <c r="T364" s="24" t="n"/>
      <c r="U364" s="24" t="n"/>
      <c r="V364" s="24" t="n"/>
      <c r="W364" s="24" t="n"/>
      <c r="X364" s="24" t="n"/>
    </row>
    <row customHeight="1" ht="16.5" r="365" s="29">
      <c r="A365" s="24" t="n"/>
      <c r="B365" s="24" t="n"/>
      <c r="C365" s="24" t="n"/>
      <c r="D365" s="24" t="n"/>
      <c r="E365" s="24" t="n"/>
      <c r="F365" s="24" t="n"/>
      <c r="G365" s="24" t="n"/>
      <c r="H365" s="24" t="n"/>
      <c r="I365" s="24" t="n"/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</row>
    <row customHeight="1" ht="16.5" r="366" s="29">
      <c r="A366" s="24" t="n"/>
      <c r="B366" s="24" t="n"/>
      <c r="C366" s="24" t="n"/>
      <c r="D366" s="24" t="n"/>
      <c r="E366" s="24" t="n"/>
      <c r="F366" s="24" t="n"/>
      <c r="G366" s="24" t="n"/>
      <c r="H366" s="24" t="n"/>
      <c r="I366" s="24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</row>
    <row customHeight="1" ht="16.5" r="367" s="29">
      <c r="A367" s="24" t="n"/>
      <c r="B367" s="24" t="n"/>
      <c r="C367" s="24" t="n"/>
      <c r="D367" s="24" t="n"/>
      <c r="E367" s="24" t="n"/>
      <c r="F367" s="24" t="n"/>
      <c r="G367" s="24" t="n"/>
      <c r="H367" s="24" t="n"/>
      <c r="I367" s="24" t="n"/>
      <c r="J367" s="24" t="n"/>
      <c r="K367" s="24" t="n"/>
      <c r="L367" s="24" t="n"/>
      <c r="M367" s="24" t="n"/>
      <c r="N367" s="24" t="n"/>
      <c r="O367" s="24" t="n"/>
      <c r="P367" s="24" t="n"/>
      <c r="Q367" s="24" t="n"/>
      <c r="R367" s="24" t="n"/>
      <c r="S367" s="24" t="n"/>
      <c r="T367" s="24" t="n"/>
      <c r="U367" s="24" t="n"/>
      <c r="V367" s="24" t="n"/>
      <c r="W367" s="24" t="n"/>
      <c r="X367" s="24" t="n"/>
    </row>
    <row customHeight="1" ht="16.5" r="368" s="29">
      <c r="A368" s="24" t="n"/>
      <c r="B368" s="24" t="n"/>
      <c r="C368" s="24" t="n"/>
      <c r="D368" s="24" t="n"/>
      <c r="E368" s="24" t="n"/>
      <c r="F368" s="24" t="n"/>
      <c r="G368" s="24" t="n"/>
      <c r="H368" s="24" t="n"/>
      <c r="I368" s="24" t="n"/>
      <c r="J368" s="24" t="n"/>
      <c r="K368" s="24" t="n"/>
      <c r="L368" s="24" t="n"/>
      <c r="M368" s="24" t="n"/>
      <c r="N368" s="24" t="n"/>
      <c r="O368" s="24" t="n"/>
      <c r="P368" s="24" t="n"/>
      <c r="Q368" s="24" t="n"/>
      <c r="R368" s="24" t="n"/>
      <c r="S368" s="24" t="n"/>
      <c r="T368" s="24" t="n"/>
      <c r="U368" s="24" t="n"/>
      <c r="V368" s="24" t="n"/>
      <c r="W368" s="24" t="n"/>
      <c r="X368" s="24" t="n"/>
    </row>
    <row customHeight="1" ht="16.5" r="369" s="29">
      <c r="A369" s="24" t="n"/>
      <c r="B369" s="24" t="n"/>
      <c r="C369" s="24" t="n"/>
      <c r="D369" s="24" t="n"/>
      <c r="E369" s="24" t="n"/>
      <c r="F369" s="24" t="n"/>
      <c r="G369" s="24" t="n"/>
      <c r="H369" s="24" t="n"/>
      <c r="I369" s="24" t="n"/>
      <c r="J369" s="24" t="n"/>
      <c r="K369" s="24" t="n"/>
      <c r="L369" s="24" t="n"/>
      <c r="M369" s="24" t="n"/>
      <c r="N369" s="24" t="n"/>
      <c r="O369" s="24" t="n"/>
      <c r="P369" s="24" t="n"/>
      <c r="Q369" s="24" t="n"/>
      <c r="R369" s="24" t="n"/>
      <c r="S369" s="24" t="n"/>
      <c r="T369" s="24" t="n"/>
      <c r="U369" s="24" t="n"/>
      <c r="V369" s="24" t="n"/>
      <c r="W369" s="24" t="n"/>
      <c r="X369" s="24" t="n"/>
    </row>
    <row customHeight="1" ht="16.5" r="370" s="29">
      <c r="A370" s="24" t="n"/>
      <c r="B370" s="24" t="n"/>
      <c r="C370" s="24" t="n"/>
      <c r="D370" s="24" t="n"/>
      <c r="E370" s="24" t="n"/>
      <c r="F370" s="24" t="n"/>
      <c r="G370" s="24" t="n"/>
      <c r="H370" s="24" t="n"/>
      <c r="I370" s="24" t="n"/>
      <c r="J370" s="24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</row>
    <row customHeight="1" ht="16.5" r="371" s="29">
      <c r="A371" s="24" t="n"/>
      <c r="B371" s="24" t="n"/>
      <c r="C371" s="24" t="n"/>
      <c r="D371" s="24" t="n"/>
      <c r="E371" s="24" t="n"/>
      <c r="F371" s="24" t="n"/>
      <c r="G371" s="24" t="n"/>
      <c r="H371" s="24" t="n"/>
      <c r="I371" s="24" t="n"/>
      <c r="J371" s="24" t="n"/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</row>
    <row customHeight="1" ht="16.5" r="372" s="29">
      <c r="A372" s="24" t="n"/>
      <c r="B372" s="24" t="n"/>
      <c r="C372" s="24" t="n"/>
      <c r="D372" s="24" t="n"/>
      <c r="E372" s="24" t="n"/>
      <c r="F372" s="24" t="n"/>
      <c r="G372" s="24" t="n"/>
      <c r="H372" s="24" t="n"/>
      <c r="I372" s="24" t="n"/>
      <c r="J372" s="24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</row>
    <row customHeight="1" ht="16.5" r="373" s="29">
      <c r="A373" s="24" t="n"/>
      <c r="B373" s="24" t="n"/>
      <c r="C373" s="24" t="n"/>
      <c r="D373" s="24" t="n"/>
      <c r="E373" s="24" t="n"/>
      <c r="F373" s="24" t="n"/>
      <c r="G373" s="24" t="n"/>
      <c r="H373" s="24" t="n"/>
      <c r="I373" s="24" t="n"/>
      <c r="J373" s="24" t="n"/>
      <c r="K373" s="24" t="n"/>
      <c r="L373" s="24" t="n"/>
      <c r="M373" s="24" t="n"/>
      <c r="N373" s="24" t="n"/>
      <c r="O373" s="24" t="n"/>
      <c r="P373" s="24" t="n"/>
      <c r="Q373" s="24" t="n"/>
      <c r="R373" s="24" t="n"/>
      <c r="S373" s="24" t="n"/>
      <c r="T373" s="24" t="n"/>
      <c r="U373" s="24" t="n"/>
      <c r="V373" s="24" t="n"/>
      <c r="W373" s="24" t="n"/>
      <c r="X373" s="24" t="n"/>
    </row>
    <row customHeight="1" ht="16.5" r="374" s="29">
      <c r="A374" s="24" t="n"/>
      <c r="B374" s="24" t="n"/>
      <c r="C374" s="24" t="n"/>
      <c r="D374" s="24" t="n"/>
      <c r="E374" s="24" t="n"/>
      <c r="F374" s="24" t="n"/>
      <c r="G374" s="24" t="n"/>
      <c r="H374" s="24" t="n"/>
      <c r="I374" s="24" t="n"/>
      <c r="J374" s="24" t="n"/>
      <c r="K374" s="24" t="n"/>
      <c r="L374" s="24" t="n"/>
      <c r="M374" s="24" t="n"/>
      <c r="N374" s="24" t="n"/>
      <c r="O374" s="24" t="n"/>
      <c r="P374" s="24" t="n"/>
      <c r="Q374" s="24" t="n"/>
      <c r="R374" s="24" t="n"/>
      <c r="S374" s="24" t="n"/>
      <c r="T374" s="24" t="n"/>
      <c r="U374" s="24" t="n"/>
      <c r="V374" s="24" t="n"/>
      <c r="W374" s="24" t="n"/>
      <c r="X374" s="24" t="n"/>
    </row>
    <row customHeight="1" ht="16.5" r="375" s="29">
      <c r="A375" s="24" t="n"/>
      <c r="B375" s="24" t="n"/>
      <c r="C375" s="24" t="n"/>
      <c r="D375" s="24" t="n"/>
      <c r="E375" s="24" t="n"/>
      <c r="F375" s="24" t="n"/>
      <c r="G375" s="24" t="n"/>
      <c r="H375" s="24" t="n"/>
      <c r="I375" s="24" t="n"/>
      <c r="J375" s="24" t="n"/>
      <c r="K375" s="24" t="n"/>
      <c r="L375" s="24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</row>
    <row customHeight="1" ht="16.5" r="376" s="29">
      <c r="A376" s="24" t="n"/>
      <c r="B376" s="24" t="n"/>
      <c r="C376" s="24" t="n"/>
      <c r="D376" s="24" t="n"/>
      <c r="E376" s="24" t="n"/>
      <c r="F376" s="24" t="n"/>
      <c r="G376" s="2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</row>
    <row customHeight="1" ht="16.5" r="377" s="29">
      <c r="A377" s="24" t="n"/>
      <c r="B377" s="24" t="n"/>
      <c r="C377" s="24" t="n"/>
      <c r="D377" s="24" t="n"/>
      <c r="E377" s="24" t="n"/>
      <c r="F377" s="24" t="n"/>
      <c r="G377" s="24" t="n"/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</row>
    <row customHeight="1" ht="16.5" r="378" s="29">
      <c r="A378" s="24" t="n"/>
      <c r="B378" s="24" t="n"/>
      <c r="C378" s="24" t="n"/>
      <c r="D378" s="24" t="n"/>
      <c r="E378" s="24" t="n"/>
      <c r="F378" s="24" t="n"/>
      <c r="G378" s="2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</row>
    <row customHeight="1" ht="16.5" r="379" s="29">
      <c r="A379" s="24" t="n"/>
      <c r="B379" s="24" t="n"/>
      <c r="C379" s="24" t="n"/>
      <c r="D379" s="24" t="n"/>
      <c r="E379" s="24" t="n"/>
      <c r="F379" s="24" t="n"/>
      <c r="G379" s="24" t="n"/>
      <c r="H379" s="24" t="n"/>
      <c r="I379" s="24" t="n"/>
      <c r="J379" s="24" t="n"/>
      <c r="K379" s="24" t="n"/>
      <c r="L379" s="24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</row>
    <row customHeight="1" ht="16.5" r="380" s="29">
      <c r="A380" s="24" t="n"/>
      <c r="B380" s="24" t="n"/>
      <c r="C380" s="24" t="n"/>
      <c r="D380" s="24" t="n"/>
      <c r="E380" s="24" t="n"/>
      <c r="F380" s="24" t="n"/>
      <c r="G380" s="24" t="n"/>
      <c r="H380" s="24" t="n"/>
      <c r="I380" s="24" t="n"/>
      <c r="J380" s="24" t="n"/>
      <c r="K380" s="24" t="n"/>
      <c r="L380" s="24" t="n"/>
      <c r="M380" s="24" t="n"/>
      <c r="N380" s="24" t="n"/>
      <c r="O380" s="24" t="n"/>
      <c r="P380" s="24" t="n"/>
      <c r="Q380" s="24" t="n"/>
      <c r="R380" s="24" t="n"/>
      <c r="S380" s="24" t="n"/>
      <c r="T380" s="24" t="n"/>
      <c r="U380" s="24" t="n"/>
      <c r="V380" s="24" t="n"/>
      <c r="W380" s="24" t="n"/>
      <c r="X380" s="24" t="n"/>
    </row>
    <row customHeight="1" ht="16.5" r="381" s="29">
      <c r="A381" s="24" t="n"/>
      <c r="B381" s="24" t="n"/>
      <c r="C381" s="24" t="n"/>
      <c r="D381" s="24" t="n"/>
      <c r="E381" s="24" t="n"/>
      <c r="F381" s="24" t="n"/>
      <c r="G381" s="24" t="n"/>
      <c r="H381" s="24" t="n"/>
      <c r="I381" s="24" t="n"/>
      <c r="J381" s="24" t="n"/>
      <c r="K381" s="24" t="n"/>
      <c r="L381" s="24" t="n"/>
      <c r="M381" s="24" t="n"/>
      <c r="N381" s="24" t="n"/>
      <c r="O381" s="24" t="n"/>
      <c r="P381" s="24" t="n"/>
      <c r="Q381" s="24" t="n"/>
      <c r="R381" s="24" t="n"/>
      <c r="S381" s="24" t="n"/>
      <c r="T381" s="24" t="n"/>
      <c r="U381" s="24" t="n"/>
      <c r="V381" s="24" t="n"/>
      <c r="W381" s="24" t="n"/>
      <c r="X381" s="24" t="n"/>
    </row>
    <row customHeight="1" ht="16.5" r="382" s="29">
      <c r="A382" s="24" t="n"/>
      <c r="B382" s="24" t="n"/>
      <c r="C382" s="24" t="n"/>
      <c r="D382" s="24" t="n"/>
      <c r="E382" s="24" t="n"/>
      <c r="F382" s="24" t="n"/>
      <c r="G382" s="24" t="n"/>
      <c r="H382" s="24" t="n"/>
      <c r="I382" s="24" t="n"/>
      <c r="J382" s="24" t="n"/>
      <c r="K382" s="24" t="n"/>
      <c r="L382" s="24" t="n"/>
      <c r="M382" s="24" t="n"/>
      <c r="N382" s="24" t="n"/>
      <c r="O382" s="24" t="n"/>
      <c r="P382" s="24" t="n"/>
      <c r="Q382" s="24" t="n"/>
      <c r="R382" s="24" t="n"/>
      <c r="S382" s="24" t="n"/>
      <c r="T382" s="24" t="n"/>
      <c r="U382" s="24" t="n"/>
      <c r="V382" s="24" t="n"/>
      <c r="W382" s="24" t="n"/>
      <c r="X382" s="24" t="n"/>
    </row>
    <row customHeight="1" ht="16.5" r="383" s="29">
      <c r="A383" s="24" t="n"/>
      <c r="B383" s="24" t="n"/>
      <c r="C383" s="24" t="n"/>
      <c r="D383" s="24" t="n"/>
      <c r="E383" s="24" t="n"/>
      <c r="F383" s="24" t="n"/>
      <c r="G383" s="24" t="n"/>
      <c r="H383" s="24" t="n"/>
      <c r="I383" s="24" t="n"/>
      <c r="J383" s="24" t="n"/>
      <c r="K383" s="24" t="n"/>
      <c r="L383" s="24" t="n"/>
      <c r="M383" s="24" t="n"/>
      <c r="N383" s="24" t="n"/>
      <c r="O383" s="24" t="n"/>
      <c r="P383" s="24" t="n"/>
      <c r="Q383" s="24" t="n"/>
      <c r="R383" s="24" t="n"/>
      <c r="S383" s="24" t="n"/>
      <c r="T383" s="24" t="n"/>
      <c r="U383" s="24" t="n"/>
      <c r="V383" s="24" t="n"/>
      <c r="W383" s="24" t="n"/>
      <c r="X383" s="24" t="n"/>
    </row>
    <row customHeight="1" ht="16.5" r="384" s="29">
      <c r="A384" s="24" t="n"/>
      <c r="B384" s="24" t="n"/>
      <c r="C384" s="24" t="n"/>
      <c r="D384" s="24" t="n"/>
      <c r="E384" s="24" t="n"/>
      <c r="F384" s="24" t="n"/>
      <c r="G384" s="24" t="n"/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</row>
    <row customHeight="1" ht="16.5" r="385" s="29">
      <c r="A385" s="24" t="n"/>
      <c r="B385" s="24" t="n"/>
      <c r="C385" s="24" t="n"/>
      <c r="D385" s="24" t="n"/>
      <c r="E385" s="24" t="n"/>
      <c r="F385" s="24" t="n"/>
      <c r="G385" s="2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</row>
    <row customHeight="1" ht="16.5" r="386" s="29">
      <c r="A386" s="24" t="n"/>
      <c r="B386" s="24" t="n"/>
      <c r="C386" s="24" t="n"/>
      <c r="D386" s="24" t="n"/>
      <c r="E386" s="24" t="n"/>
      <c r="F386" s="24" t="n"/>
      <c r="G386" s="24" t="n"/>
      <c r="H386" s="24" t="n"/>
      <c r="I386" s="24" t="n"/>
      <c r="J386" s="24" t="n"/>
      <c r="K386" s="24" t="n"/>
      <c r="L386" s="24" t="n"/>
      <c r="M386" s="24" t="n"/>
      <c r="N386" s="24" t="n"/>
      <c r="O386" s="24" t="n"/>
      <c r="P386" s="24" t="n"/>
      <c r="Q386" s="24" t="n"/>
      <c r="R386" s="24" t="n"/>
      <c r="S386" s="24" t="n"/>
      <c r="T386" s="24" t="n"/>
      <c r="U386" s="24" t="n"/>
      <c r="V386" s="24" t="n"/>
      <c r="W386" s="24" t="n"/>
      <c r="X386" s="24" t="n"/>
    </row>
    <row customHeight="1" ht="16.5" r="387" s="29">
      <c r="A387" s="24" t="n"/>
      <c r="B387" s="24" t="n"/>
      <c r="C387" s="24" t="n"/>
      <c r="D387" s="24" t="n"/>
      <c r="E387" s="24" t="n"/>
      <c r="F387" s="24" t="n"/>
      <c r="G387" s="24" t="n"/>
      <c r="H387" s="24" t="n"/>
      <c r="I387" s="24" t="n"/>
      <c r="J387" s="24" t="n"/>
      <c r="K387" s="24" t="n"/>
      <c r="L387" s="24" t="n"/>
      <c r="M387" s="24" t="n"/>
      <c r="N387" s="24" t="n"/>
      <c r="O387" s="24" t="n"/>
      <c r="P387" s="24" t="n"/>
      <c r="Q387" s="24" t="n"/>
      <c r="R387" s="24" t="n"/>
      <c r="S387" s="24" t="n"/>
      <c r="T387" s="24" t="n"/>
      <c r="U387" s="24" t="n"/>
      <c r="V387" s="24" t="n"/>
      <c r="W387" s="24" t="n"/>
      <c r="X387" s="24" t="n"/>
    </row>
    <row customHeight="1" ht="16.5" r="388" s="29">
      <c r="A388" s="24" t="n"/>
      <c r="B388" s="24" t="n"/>
      <c r="C388" s="24" t="n"/>
      <c r="D388" s="24" t="n"/>
      <c r="E388" s="24" t="n"/>
      <c r="F388" s="24" t="n"/>
      <c r="G388" s="24" t="n"/>
      <c r="H388" s="24" t="n"/>
      <c r="I388" s="24" t="n"/>
      <c r="J388" s="24" t="n"/>
      <c r="K388" s="24" t="n"/>
      <c r="L388" s="24" t="n"/>
      <c r="M388" s="24" t="n"/>
      <c r="N388" s="24" t="n"/>
      <c r="O388" s="24" t="n"/>
      <c r="P388" s="24" t="n"/>
      <c r="Q388" s="24" t="n"/>
      <c r="R388" s="24" t="n"/>
      <c r="S388" s="24" t="n"/>
      <c r="T388" s="24" t="n"/>
      <c r="U388" s="24" t="n"/>
      <c r="V388" s="24" t="n"/>
      <c r="W388" s="24" t="n"/>
      <c r="X388" s="24" t="n"/>
    </row>
    <row customHeight="1" ht="16.5" r="389" s="29">
      <c r="A389" s="24" t="n"/>
      <c r="B389" s="24" t="n"/>
      <c r="C389" s="24" t="n"/>
      <c r="D389" s="24" t="n"/>
      <c r="E389" s="24" t="n"/>
      <c r="F389" s="24" t="n"/>
      <c r="G389" s="24" t="n"/>
      <c r="H389" s="24" t="n"/>
      <c r="I389" s="24" t="n"/>
      <c r="J389" s="24" t="n"/>
      <c r="K389" s="24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</row>
    <row customHeight="1" ht="16.5" r="390" s="29">
      <c r="A390" s="24" t="n"/>
      <c r="B390" s="24" t="n"/>
      <c r="C390" s="24" t="n"/>
      <c r="D390" s="24" t="n"/>
      <c r="E390" s="24" t="n"/>
      <c r="F390" s="24" t="n"/>
      <c r="G390" s="24" t="n"/>
      <c r="H390" s="24" t="n"/>
      <c r="I390" s="24" t="n"/>
      <c r="J390" s="24" t="n"/>
      <c r="K390" s="24" t="n"/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</row>
    <row customHeight="1" ht="16.5" r="391" s="29">
      <c r="A391" s="24" t="n"/>
      <c r="B391" s="24" t="n"/>
      <c r="C391" s="24" t="n"/>
      <c r="D391" s="24" t="n"/>
      <c r="E391" s="24" t="n"/>
      <c r="F391" s="24" t="n"/>
      <c r="G391" s="24" t="n"/>
      <c r="H391" s="24" t="n"/>
      <c r="I391" s="24" t="n"/>
      <c r="J391" s="24" t="n"/>
      <c r="K391" s="24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</row>
    <row customHeight="1" ht="16.5" r="392" s="29">
      <c r="A392" s="24" t="n"/>
      <c r="B392" s="24" t="n"/>
      <c r="C392" s="24" t="n"/>
      <c r="D392" s="24" t="n"/>
      <c r="E392" s="24" t="n"/>
      <c r="F392" s="24" t="n"/>
      <c r="G392" s="24" t="n"/>
      <c r="H392" s="24" t="n"/>
      <c r="I392" s="24" t="n"/>
      <c r="J392" s="24" t="n"/>
      <c r="K392" s="24" t="n"/>
      <c r="L392" s="24" t="n"/>
      <c r="M392" s="24" t="n"/>
      <c r="N392" s="24" t="n"/>
      <c r="O392" s="24" t="n"/>
      <c r="P392" s="24" t="n"/>
      <c r="Q392" s="24" t="n"/>
      <c r="R392" s="24" t="n"/>
      <c r="S392" s="24" t="n"/>
      <c r="T392" s="24" t="n"/>
      <c r="U392" s="24" t="n"/>
      <c r="V392" s="24" t="n"/>
      <c r="W392" s="24" t="n"/>
      <c r="X392" s="24" t="n"/>
    </row>
    <row customHeight="1" ht="16.5" r="393" s="29">
      <c r="A393" s="24" t="n"/>
      <c r="B393" s="24" t="n"/>
      <c r="C393" s="24" t="n"/>
      <c r="D393" s="24" t="n"/>
      <c r="E393" s="24" t="n"/>
      <c r="F393" s="24" t="n"/>
      <c r="G393" s="24" t="n"/>
      <c r="H393" s="24" t="n"/>
      <c r="I393" s="24" t="n"/>
      <c r="J393" s="24" t="n"/>
      <c r="K393" s="24" t="n"/>
      <c r="L393" s="24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</row>
    <row customHeight="1" ht="16.5" r="394" s="29">
      <c r="A394" s="24" t="n"/>
      <c r="B394" s="24" t="n"/>
      <c r="C394" s="24" t="n"/>
      <c r="D394" s="24" t="n"/>
      <c r="E394" s="24" t="n"/>
      <c r="F394" s="24" t="n"/>
      <c r="G394" s="24" t="n"/>
      <c r="H394" s="24" t="n"/>
      <c r="I394" s="24" t="n"/>
      <c r="J394" s="24" t="n"/>
      <c r="K394" s="24" t="n"/>
      <c r="L394" s="24" t="n"/>
      <c r="M394" s="24" t="n"/>
      <c r="N394" s="24" t="n"/>
      <c r="O394" s="24" t="n"/>
      <c r="P394" s="24" t="n"/>
      <c r="Q394" s="24" t="n"/>
      <c r="R394" s="24" t="n"/>
      <c r="S394" s="24" t="n"/>
      <c r="T394" s="24" t="n"/>
      <c r="U394" s="24" t="n"/>
      <c r="V394" s="24" t="n"/>
      <c r="W394" s="24" t="n"/>
      <c r="X394" s="24" t="n"/>
    </row>
    <row customHeight="1" ht="16.5" r="395" s="29">
      <c r="A395" s="24" t="n"/>
      <c r="B395" s="24" t="n"/>
      <c r="C395" s="24" t="n"/>
      <c r="D395" s="24" t="n"/>
      <c r="E395" s="24" t="n"/>
      <c r="F395" s="24" t="n"/>
      <c r="G395" s="2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</row>
    <row customHeight="1" ht="16.5" r="396" s="29">
      <c r="A396" s="24" t="n"/>
      <c r="B396" s="24" t="n"/>
      <c r="C396" s="24" t="n"/>
      <c r="D396" s="24" t="n"/>
      <c r="E396" s="24" t="n"/>
      <c r="F396" s="24" t="n"/>
      <c r="G396" s="24" t="n"/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</row>
    <row customHeight="1" ht="16.5" r="397" s="29">
      <c r="A397" s="24" t="n"/>
      <c r="B397" s="24" t="n"/>
      <c r="C397" s="24" t="n"/>
      <c r="D397" s="24" t="n"/>
      <c r="E397" s="24" t="n"/>
      <c r="F397" s="24" t="n"/>
      <c r="G397" s="2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</row>
    <row customHeight="1" ht="16.5" r="398" s="29">
      <c r="A398" s="24" t="n"/>
      <c r="B398" s="24" t="n"/>
      <c r="C398" s="24" t="n"/>
      <c r="D398" s="24" t="n"/>
      <c r="E398" s="24" t="n"/>
      <c r="F398" s="24" t="n"/>
      <c r="G398" s="24" t="n"/>
      <c r="H398" s="24" t="n"/>
      <c r="I398" s="24" t="n"/>
      <c r="J398" s="24" t="n"/>
      <c r="K398" s="24" t="n"/>
      <c r="L398" s="24" t="n"/>
      <c r="M398" s="24" t="n"/>
      <c r="N398" s="24" t="n"/>
      <c r="O398" s="24" t="n"/>
      <c r="P398" s="24" t="n"/>
      <c r="Q398" s="24" t="n"/>
      <c r="R398" s="24" t="n"/>
      <c r="S398" s="24" t="n"/>
      <c r="T398" s="24" t="n"/>
      <c r="U398" s="24" t="n"/>
      <c r="V398" s="24" t="n"/>
      <c r="W398" s="24" t="n"/>
      <c r="X398" s="24" t="n"/>
    </row>
    <row customHeight="1" ht="16.5" r="399" s="29">
      <c r="A399" s="24" t="n"/>
      <c r="B399" s="24" t="n"/>
      <c r="C399" s="24" t="n"/>
      <c r="D399" s="24" t="n"/>
      <c r="E399" s="24" t="n"/>
      <c r="F399" s="24" t="n"/>
      <c r="G399" s="24" t="n"/>
      <c r="H399" s="24" t="n"/>
      <c r="I399" s="24" t="n"/>
      <c r="J399" s="24" t="n"/>
      <c r="K399" s="24" t="n"/>
      <c r="L399" s="24" t="n"/>
      <c r="M399" s="24" t="n"/>
      <c r="N399" s="24" t="n"/>
      <c r="O399" s="24" t="n"/>
      <c r="P399" s="24" t="n"/>
      <c r="Q399" s="24" t="n"/>
      <c r="R399" s="24" t="n"/>
      <c r="S399" s="24" t="n"/>
      <c r="T399" s="24" t="n"/>
      <c r="U399" s="24" t="n"/>
      <c r="V399" s="24" t="n"/>
      <c r="W399" s="24" t="n"/>
      <c r="X399" s="24" t="n"/>
    </row>
    <row customHeight="1" ht="16.5" r="400" s="29">
      <c r="A400" s="24" t="n"/>
      <c r="B400" s="24" t="n"/>
      <c r="C400" s="24" t="n"/>
      <c r="D400" s="24" t="n"/>
      <c r="E400" s="24" t="n"/>
      <c r="F400" s="24" t="n"/>
      <c r="G400" s="24" t="n"/>
      <c r="H400" s="24" t="n"/>
      <c r="I400" s="24" t="n"/>
      <c r="J400" s="24" t="n"/>
      <c r="K400" s="24" t="n"/>
      <c r="L400" s="24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</row>
    <row customHeight="1" ht="16.5" r="401" s="29">
      <c r="A401" s="24" t="n"/>
      <c r="B401" s="24" t="n"/>
      <c r="C401" s="24" t="n"/>
      <c r="D401" s="24" t="n"/>
      <c r="E401" s="24" t="n"/>
      <c r="F401" s="24" t="n"/>
      <c r="G401" s="24" t="n"/>
      <c r="H401" s="24" t="n"/>
      <c r="I401" s="24" t="n"/>
      <c r="J401" s="24" t="n"/>
      <c r="K401" s="24" t="n"/>
      <c r="L401" s="24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</row>
    <row customHeight="1" ht="16.5" r="402" s="29">
      <c r="A402" s="24" t="n"/>
      <c r="B402" s="24" t="n"/>
      <c r="C402" s="24" t="n"/>
      <c r="D402" s="24" t="n"/>
      <c r="E402" s="24" t="n"/>
      <c r="F402" s="24" t="n"/>
      <c r="G402" s="24" t="n"/>
      <c r="H402" s="24" t="n"/>
      <c r="I402" s="24" t="n"/>
      <c r="J402" s="24" t="n"/>
      <c r="K402" s="24" t="n"/>
      <c r="L402" s="24" t="n"/>
      <c r="M402" s="24" t="n"/>
      <c r="N402" s="24" t="n"/>
      <c r="O402" s="24" t="n"/>
      <c r="P402" s="24" t="n"/>
      <c r="Q402" s="24" t="n"/>
      <c r="R402" s="24" t="n"/>
      <c r="S402" s="24" t="n"/>
      <c r="T402" s="24" t="n"/>
      <c r="U402" s="24" t="n"/>
      <c r="V402" s="24" t="n"/>
      <c r="W402" s="24" t="n"/>
      <c r="X402" s="24" t="n"/>
    </row>
    <row customHeight="1" ht="16.5" r="403" s="29">
      <c r="A403" s="24" t="n"/>
      <c r="B403" s="24" t="n"/>
      <c r="C403" s="24" t="n"/>
      <c r="D403" s="24" t="n"/>
      <c r="E403" s="24" t="n"/>
      <c r="F403" s="24" t="n"/>
      <c r="G403" s="24" t="n"/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</row>
    <row customHeight="1" ht="16.5" r="404" s="29">
      <c r="A404" s="24" t="n"/>
      <c r="B404" s="24" t="n"/>
      <c r="C404" s="24" t="n"/>
      <c r="D404" s="24" t="n"/>
      <c r="E404" s="24" t="n"/>
      <c r="F404" s="24" t="n"/>
      <c r="G404" s="2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</row>
    <row customHeight="1" ht="16.5" r="405" s="29">
      <c r="A405" s="24" t="n"/>
      <c r="B405" s="24" t="n"/>
      <c r="C405" s="24" t="n"/>
      <c r="D405" s="24" t="n"/>
      <c r="E405" s="24" t="n"/>
      <c r="F405" s="24" t="n"/>
      <c r="G405" s="24" t="n"/>
      <c r="H405" s="24" t="n"/>
      <c r="I405" s="24" t="n"/>
      <c r="J405" s="24" t="n"/>
      <c r="K405" s="24" t="n"/>
      <c r="L405" s="24" t="n"/>
      <c r="M405" s="24" t="n"/>
      <c r="N405" s="24" t="n"/>
      <c r="O405" s="24" t="n"/>
      <c r="P405" s="24" t="n"/>
      <c r="Q405" s="24" t="n"/>
      <c r="R405" s="24" t="n"/>
      <c r="S405" s="24" t="n"/>
      <c r="T405" s="24" t="n"/>
      <c r="U405" s="24" t="n"/>
      <c r="V405" s="24" t="n"/>
      <c r="W405" s="24" t="n"/>
      <c r="X405" s="24" t="n"/>
    </row>
    <row customHeight="1" ht="16.5" r="406" s="29">
      <c r="A406" s="24" t="n"/>
      <c r="B406" s="24" t="n"/>
      <c r="C406" s="24" t="n"/>
      <c r="D406" s="24" t="n"/>
      <c r="E406" s="24" t="n"/>
      <c r="F406" s="24" t="n"/>
      <c r="G406" s="24" t="n"/>
      <c r="H406" s="24" t="n"/>
      <c r="I406" s="24" t="n"/>
      <c r="J406" s="24" t="n"/>
      <c r="K406" s="24" t="n"/>
      <c r="L406" s="24" t="n"/>
      <c r="M406" s="24" t="n"/>
      <c r="N406" s="24" t="n"/>
      <c r="O406" s="24" t="n"/>
      <c r="P406" s="24" t="n"/>
      <c r="Q406" s="24" t="n"/>
      <c r="R406" s="24" t="n"/>
      <c r="S406" s="24" t="n"/>
      <c r="T406" s="24" t="n"/>
      <c r="U406" s="24" t="n"/>
      <c r="V406" s="24" t="n"/>
      <c r="W406" s="24" t="n"/>
      <c r="X406" s="24" t="n"/>
    </row>
    <row customHeight="1" ht="16.5" r="407" s="29">
      <c r="A407" s="24" t="n"/>
      <c r="B407" s="24" t="n"/>
      <c r="C407" s="24" t="n"/>
      <c r="D407" s="24" t="n"/>
      <c r="E407" s="24" t="n"/>
      <c r="F407" s="24" t="n"/>
      <c r="G407" s="24" t="n"/>
      <c r="H407" s="24" t="n"/>
      <c r="I407" s="24" t="n"/>
      <c r="J407" s="24" t="n"/>
      <c r="K407" s="24" t="n"/>
      <c r="L407" s="24" t="n"/>
      <c r="M407" s="24" t="n"/>
      <c r="N407" s="24" t="n"/>
      <c r="O407" s="24" t="n"/>
      <c r="P407" s="24" t="n"/>
      <c r="Q407" s="24" t="n"/>
      <c r="R407" s="24" t="n"/>
      <c r="S407" s="24" t="n"/>
      <c r="T407" s="24" t="n"/>
      <c r="U407" s="24" t="n"/>
      <c r="V407" s="24" t="n"/>
      <c r="W407" s="24" t="n"/>
      <c r="X407" s="24" t="n"/>
    </row>
    <row customHeight="1" ht="16.5" r="408" s="29">
      <c r="A408" s="24" t="n"/>
      <c r="B408" s="24" t="n"/>
      <c r="C408" s="24" t="n"/>
      <c r="D408" s="24" t="n"/>
      <c r="E408" s="24" t="n"/>
      <c r="F408" s="24" t="n"/>
      <c r="G408" s="24" t="n"/>
      <c r="H408" s="24" t="n"/>
      <c r="I408" s="24" t="n"/>
      <c r="J408" s="24" t="n"/>
      <c r="K408" s="24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</row>
    <row customHeight="1" ht="16.5" r="409" s="29">
      <c r="A409" s="24" t="n"/>
      <c r="B409" s="24" t="n"/>
      <c r="C409" s="24" t="n"/>
      <c r="D409" s="24" t="n"/>
      <c r="E409" s="24" t="n"/>
      <c r="F409" s="24" t="n"/>
      <c r="G409" s="24" t="n"/>
      <c r="H409" s="24" t="n"/>
      <c r="I409" s="24" t="n"/>
      <c r="J409" s="24" t="n"/>
      <c r="K409" s="24" t="n"/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</row>
    <row customHeight="1" ht="16.5" r="410" s="29">
      <c r="A410" s="24" t="n"/>
      <c r="B410" s="24" t="n"/>
      <c r="C410" s="24" t="n"/>
      <c r="D410" s="24" t="n"/>
      <c r="E410" s="24" t="n"/>
      <c r="F410" s="24" t="n"/>
      <c r="G410" s="24" t="n"/>
      <c r="H410" s="24" t="n"/>
      <c r="I410" s="24" t="n"/>
      <c r="J410" s="24" t="n"/>
      <c r="K410" s="24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</row>
    <row customHeight="1" ht="16.5" r="411" s="29">
      <c r="A411" s="24" t="n"/>
      <c r="B411" s="24" t="n"/>
      <c r="C411" s="24" t="n"/>
      <c r="D411" s="24" t="n"/>
      <c r="E411" s="24" t="n"/>
      <c r="F411" s="24" t="n"/>
      <c r="G411" s="24" t="n"/>
      <c r="H411" s="24" t="n"/>
      <c r="I411" s="24" t="n"/>
      <c r="J411" s="24" t="n"/>
      <c r="K411" s="24" t="n"/>
      <c r="L411" s="24" t="n"/>
      <c r="M411" s="24" t="n"/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</row>
    <row customHeight="1" ht="16.5" r="412" s="29">
      <c r="A412" s="24" t="n"/>
      <c r="B412" s="24" t="n"/>
      <c r="C412" s="24" t="n"/>
      <c r="D412" s="24" t="n"/>
      <c r="E412" s="24" t="n"/>
      <c r="F412" s="24" t="n"/>
      <c r="G412" s="24" t="n"/>
      <c r="H412" s="24" t="n"/>
      <c r="I412" s="24" t="n"/>
      <c r="J412" s="24" t="n"/>
      <c r="K412" s="24" t="n"/>
      <c r="L412" s="24" t="n"/>
      <c r="M412" s="24" t="n"/>
      <c r="N412" s="24" t="n"/>
      <c r="O412" s="24" t="n"/>
      <c r="P412" s="24" t="n"/>
      <c r="Q412" s="24" t="n"/>
      <c r="R412" s="24" t="n"/>
      <c r="S412" s="24" t="n"/>
      <c r="T412" s="24" t="n"/>
      <c r="U412" s="24" t="n"/>
      <c r="V412" s="24" t="n"/>
      <c r="W412" s="24" t="n"/>
      <c r="X412" s="24" t="n"/>
    </row>
    <row customHeight="1" ht="16.5" r="413" s="29">
      <c r="A413" s="24" t="n"/>
      <c r="B413" s="24" t="n"/>
      <c r="C413" s="24" t="n"/>
      <c r="D413" s="24" t="n"/>
      <c r="E413" s="24" t="n"/>
      <c r="F413" s="24" t="n"/>
      <c r="G413" s="24" t="n"/>
      <c r="H413" s="24" t="n"/>
      <c r="I413" s="24" t="n"/>
      <c r="J413" s="24" t="n"/>
      <c r="K413" s="24" t="n"/>
      <c r="L413" s="24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</row>
    <row customHeight="1" ht="16.5" r="414" s="29">
      <c r="A414" s="24" t="n"/>
      <c r="B414" s="24" t="n"/>
      <c r="C414" s="24" t="n"/>
      <c r="D414" s="24" t="n"/>
      <c r="E414" s="24" t="n"/>
      <c r="F414" s="24" t="n"/>
      <c r="G414" s="2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</row>
    <row customHeight="1" ht="16.5" r="415" s="29">
      <c r="A415" s="24" t="n"/>
      <c r="B415" s="24" t="n"/>
      <c r="C415" s="24" t="n"/>
      <c r="D415" s="24" t="n"/>
      <c r="E415" s="24" t="n"/>
      <c r="F415" s="24" t="n"/>
      <c r="G415" s="24" t="n"/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</row>
    <row customHeight="1" ht="16.5" r="416" s="29">
      <c r="A416" s="24" t="n"/>
      <c r="B416" s="24" t="n"/>
      <c r="C416" s="24" t="n"/>
      <c r="D416" s="24" t="n"/>
      <c r="E416" s="24" t="n"/>
      <c r="F416" s="24" t="n"/>
      <c r="G416" s="2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</row>
    <row customHeight="1" ht="16.5" r="417" s="29">
      <c r="A417" s="24" t="n"/>
      <c r="B417" s="24" t="n"/>
      <c r="C417" s="24" t="n"/>
      <c r="D417" s="24" t="n"/>
      <c r="E417" s="24" t="n"/>
      <c r="F417" s="24" t="n"/>
      <c r="G417" s="24" t="n"/>
      <c r="H417" s="24" t="n"/>
      <c r="I417" s="24" t="n"/>
      <c r="J417" s="24" t="n"/>
      <c r="K417" s="24" t="n"/>
      <c r="L417" s="24" t="n"/>
      <c r="M417" s="24" t="n"/>
      <c r="N417" s="24" t="n"/>
      <c r="O417" s="24" t="n"/>
      <c r="P417" s="24" t="n"/>
      <c r="Q417" s="24" t="n"/>
      <c r="R417" s="24" t="n"/>
      <c r="S417" s="24" t="n"/>
      <c r="T417" s="24" t="n"/>
      <c r="U417" s="24" t="n"/>
      <c r="V417" s="24" t="n"/>
      <c r="W417" s="24" t="n"/>
      <c r="X417" s="24" t="n"/>
    </row>
    <row customHeight="1" ht="16.5" r="418" s="29">
      <c r="A418" s="24" t="n"/>
      <c r="B418" s="24" t="n"/>
      <c r="C418" s="24" t="n"/>
      <c r="D418" s="24" t="n"/>
      <c r="E418" s="24" t="n"/>
      <c r="F418" s="24" t="n"/>
      <c r="G418" s="24" t="n"/>
      <c r="H418" s="24" t="n"/>
      <c r="I418" s="24" t="n"/>
      <c r="J418" s="24" t="n"/>
      <c r="K418" s="24" t="n"/>
      <c r="L418" s="24" t="n"/>
      <c r="M418" s="24" t="n"/>
      <c r="N418" s="24" t="n"/>
      <c r="O418" s="24" t="n"/>
      <c r="P418" s="24" t="n"/>
      <c r="Q418" s="24" t="n"/>
      <c r="R418" s="24" t="n"/>
      <c r="S418" s="24" t="n"/>
      <c r="T418" s="24" t="n"/>
      <c r="U418" s="24" t="n"/>
      <c r="V418" s="24" t="n"/>
      <c r="W418" s="24" t="n"/>
      <c r="X418" s="24" t="n"/>
    </row>
    <row customHeight="1" ht="16.5" r="419" s="29">
      <c r="A419" s="24" t="n"/>
      <c r="B419" s="24" t="n"/>
      <c r="C419" s="24" t="n"/>
      <c r="D419" s="24" t="n"/>
      <c r="E419" s="24" t="n"/>
      <c r="F419" s="24" t="n"/>
      <c r="G419" s="24" t="n"/>
      <c r="H419" s="24" t="n"/>
      <c r="I419" s="24" t="n"/>
      <c r="J419" s="24" t="n"/>
      <c r="K419" s="24" t="n"/>
      <c r="L419" s="24" t="n"/>
      <c r="M419" s="24" t="n"/>
      <c r="N419" s="24" t="n"/>
      <c r="O419" s="24" t="n"/>
      <c r="P419" s="24" t="n"/>
      <c r="Q419" s="24" t="n"/>
      <c r="R419" s="24" t="n"/>
      <c r="S419" s="24" t="n"/>
      <c r="T419" s="24" t="n"/>
      <c r="U419" s="24" t="n"/>
      <c r="V419" s="24" t="n"/>
      <c r="W419" s="24" t="n"/>
      <c r="X419" s="24" t="n"/>
    </row>
    <row customHeight="1" ht="16.5" r="420" s="29">
      <c r="A420" s="24" t="n"/>
      <c r="B420" s="24" t="n"/>
      <c r="C420" s="24" t="n"/>
      <c r="D420" s="24" t="n"/>
      <c r="E420" s="24" t="n"/>
      <c r="F420" s="24" t="n"/>
      <c r="G420" s="24" t="n"/>
      <c r="H420" s="24" t="n"/>
      <c r="I420" s="24" t="n"/>
      <c r="J420" s="24" t="n"/>
      <c r="K420" s="24" t="n"/>
      <c r="L420" s="24" t="n"/>
      <c r="M420" s="24" t="n"/>
      <c r="N420" s="24" t="n"/>
      <c r="O420" s="24" t="n"/>
      <c r="P420" s="24" t="n"/>
      <c r="Q420" s="24" t="n"/>
      <c r="R420" s="24" t="n"/>
      <c r="S420" s="24" t="n"/>
      <c r="T420" s="24" t="n"/>
      <c r="U420" s="24" t="n"/>
      <c r="V420" s="24" t="n"/>
      <c r="W420" s="24" t="n"/>
      <c r="X420" s="24" t="n"/>
    </row>
    <row customHeight="1" ht="16.5" r="421" s="29">
      <c r="A421" s="24" t="n"/>
      <c r="B421" s="24" t="n"/>
      <c r="C421" s="24" t="n"/>
      <c r="D421" s="24" t="n"/>
      <c r="E421" s="24" t="n"/>
      <c r="F421" s="24" t="n"/>
      <c r="G421" s="24" t="n"/>
      <c r="H421" s="24" t="n"/>
      <c r="I421" s="24" t="n"/>
      <c r="J421" s="24" t="n"/>
      <c r="K421" s="24" t="n"/>
      <c r="L421" s="24" t="n"/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</row>
    <row customHeight="1" ht="16.5" r="422" s="29">
      <c r="A422" s="24" t="n"/>
      <c r="B422" s="24" t="n"/>
      <c r="C422" s="24" t="n"/>
      <c r="D422" s="24" t="n"/>
      <c r="E422" s="24" t="n"/>
      <c r="F422" s="24" t="n"/>
      <c r="G422" s="24" t="n"/>
      <c r="H422" s="24" t="n"/>
      <c r="I422" s="24" t="n"/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</row>
    <row customHeight="1" ht="16.5" r="423" s="29">
      <c r="A423" s="24" t="n"/>
      <c r="B423" s="24" t="n"/>
      <c r="C423" s="24" t="n"/>
      <c r="D423" s="24" t="n"/>
      <c r="E423" s="24" t="n"/>
      <c r="F423" s="24" t="n"/>
      <c r="G423" s="24" t="n"/>
      <c r="H423" s="24" t="n"/>
      <c r="I423" s="24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</row>
    <row customHeight="1" ht="16.5" r="424" s="29">
      <c r="A424" s="24" t="n"/>
      <c r="B424" s="24" t="n"/>
      <c r="C424" s="24" t="n"/>
      <c r="D424" s="24" t="n"/>
      <c r="E424" s="24" t="n"/>
      <c r="F424" s="24" t="n"/>
      <c r="G424" s="24" t="n"/>
      <c r="H424" s="24" t="n"/>
      <c r="I424" s="24" t="n"/>
      <c r="J424" s="24" t="n"/>
      <c r="K424" s="24" t="n"/>
      <c r="L424" s="24" t="n"/>
      <c r="M424" s="24" t="n"/>
      <c r="N424" s="24" t="n"/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/>
    </row>
    <row customHeight="1" ht="16.5" r="425" s="29">
      <c r="A425" s="24" t="n"/>
      <c r="B425" s="24" t="n"/>
      <c r="C425" s="24" t="n"/>
      <c r="D425" s="24" t="n"/>
      <c r="E425" s="24" t="n"/>
      <c r="F425" s="24" t="n"/>
      <c r="G425" s="24" t="n"/>
      <c r="H425" s="24" t="n"/>
      <c r="I425" s="24" t="n"/>
      <c r="J425" s="24" t="n"/>
      <c r="K425" s="24" t="n"/>
      <c r="L425" s="24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4" t="n"/>
      <c r="V425" s="24" t="n"/>
      <c r="W425" s="24" t="n"/>
      <c r="X425" s="24" t="n"/>
    </row>
    <row customHeight="1" ht="16.5" r="426" s="29">
      <c r="A426" s="24" t="n"/>
      <c r="B426" s="24" t="n"/>
      <c r="C426" s="24" t="n"/>
      <c r="D426" s="24" t="n"/>
      <c r="E426" s="24" t="n"/>
      <c r="F426" s="24" t="n"/>
      <c r="G426" s="24" t="n"/>
      <c r="H426" s="24" t="n"/>
      <c r="I426" s="24" t="n"/>
      <c r="J426" s="24" t="n"/>
      <c r="K426" s="24" t="n"/>
      <c r="L426" s="24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4" t="n"/>
      <c r="X426" s="24" t="n"/>
    </row>
    <row customHeight="1" ht="16.5" r="427" s="29">
      <c r="A427" s="24" t="n"/>
      <c r="B427" s="24" t="n"/>
      <c r="C427" s="24" t="n"/>
      <c r="D427" s="24" t="n"/>
      <c r="E427" s="24" t="n"/>
      <c r="F427" s="24" t="n"/>
      <c r="G427" s="24" t="n"/>
      <c r="H427" s="24" t="n"/>
      <c r="I427" s="24" t="n"/>
      <c r="J427" s="24" t="n"/>
      <c r="K427" s="24" t="n"/>
      <c r="L427" s="24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</row>
    <row customHeight="1" ht="16.5" r="428" s="29">
      <c r="A428" s="24" t="n"/>
      <c r="B428" s="24" t="n"/>
      <c r="C428" s="24" t="n"/>
      <c r="D428" s="24" t="n"/>
      <c r="E428" s="24" t="n"/>
      <c r="F428" s="24" t="n"/>
      <c r="G428" s="24" t="n"/>
      <c r="H428" s="24" t="n"/>
      <c r="I428" s="24" t="n"/>
      <c r="J428" s="24" t="n"/>
      <c r="K428" s="24" t="n"/>
      <c r="L428" s="24" t="n"/>
      <c r="M428" s="24" t="n"/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</row>
    <row customHeight="1" ht="16.5" r="429" s="29">
      <c r="A429" s="24" t="n"/>
      <c r="B429" s="24" t="n"/>
      <c r="C429" s="24" t="n"/>
      <c r="D429" s="24" t="n"/>
      <c r="E429" s="24" t="n"/>
      <c r="F429" s="24" t="n"/>
      <c r="G429" s="24" t="n"/>
      <c r="H429" s="24" t="n"/>
      <c r="I429" s="24" t="n"/>
      <c r="J429" s="24" t="n"/>
      <c r="K429" s="24" t="n"/>
      <c r="L429" s="24" t="n"/>
      <c r="M429" s="24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</row>
    <row customHeight="1" ht="16.5" r="430" s="29">
      <c r="A430" s="24" t="n"/>
      <c r="B430" s="24" t="n"/>
      <c r="C430" s="24" t="n"/>
      <c r="D430" s="24" t="n"/>
      <c r="E430" s="24" t="n"/>
      <c r="F430" s="24" t="n"/>
      <c r="G430" s="24" t="n"/>
      <c r="H430" s="24" t="n"/>
      <c r="I430" s="24" t="n"/>
      <c r="J430" s="24" t="n"/>
      <c r="K430" s="24" t="n"/>
      <c r="L430" s="24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</row>
    <row customHeight="1" ht="16.5" r="431" s="29">
      <c r="A431" s="24" t="n"/>
      <c r="B431" s="24" t="n"/>
      <c r="C431" s="24" t="n"/>
      <c r="D431" s="24" t="n"/>
      <c r="E431" s="24" t="n"/>
      <c r="F431" s="24" t="n"/>
      <c r="G431" s="24" t="n"/>
      <c r="H431" s="24" t="n"/>
      <c r="I431" s="24" t="n"/>
      <c r="J431" s="24" t="n"/>
      <c r="K431" s="24" t="n"/>
      <c r="L431" s="24" t="n"/>
      <c r="M431" s="24" t="n"/>
      <c r="N431" s="24" t="n"/>
      <c r="O431" s="24" t="n"/>
      <c r="P431" s="24" t="n"/>
      <c r="Q431" s="24" t="n"/>
      <c r="R431" s="24" t="n"/>
      <c r="S431" s="24" t="n"/>
      <c r="T431" s="24" t="n"/>
      <c r="U431" s="24" t="n"/>
      <c r="V431" s="24" t="n"/>
      <c r="W431" s="24" t="n"/>
      <c r="X431" s="24" t="n"/>
    </row>
    <row customHeight="1" ht="16.5" r="432" s="29">
      <c r="A432" s="24" t="n"/>
      <c r="B432" s="24" t="n"/>
      <c r="C432" s="24" t="n"/>
      <c r="D432" s="24" t="n"/>
      <c r="E432" s="24" t="n"/>
      <c r="F432" s="24" t="n"/>
      <c r="G432" s="24" t="n"/>
      <c r="H432" s="24" t="n"/>
      <c r="I432" s="24" t="n"/>
      <c r="J432" s="24" t="n"/>
      <c r="K432" s="24" t="n"/>
      <c r="L432" s="24" t="n"/>
      <c r="M432" s="24" t="n"/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</row>
    <row customHeight="1" ht="16.5" r="433" s="29">
      <c r="A433" s="24" t="n"/>
      <c r="B433" s="24" t="n"/>
      <c r="C433" s="24" t="n"/>
      <c r="D433" s="24" t="n"/>
      <c r="E433" s="24" t="n"/>
      <c r="F433" s="24" t="n"/>
      <c r="G433" s="2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</row>
    <row customHeight="1" ht="16.5" r="434" s="29">
      <c r="A434" s="24" t="n"/>
      <c r="B434" s="24" t="n"/>
      <c r="C434" s="24" t="n"/>
      <c r="D434" s="24" t="n"/>
      <c r="E434" s="24" t="n"/>
      <c r="F434" s="24" t="n"/>
      <c r="G434" s="24" t="n"/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</row>
    <row customHeight="1" ht="16.5" r="435" s="29">
      <c r="A435" s="24" t="n"/>
      <c r="B435" s="24" t="n"/>
      <c r="C435" s="24" t="n"/>
      <c r="D435" s="24" t="n"/>
      <c r="E435" s="24" t="n"/>
      <c r="F435" s="24" t="n"/>
      <c r="G435" s="2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</row>
    <row customHeight="1" ht="16.5" r="436" s="29">
      <c r="A436" s="24" t="n"/>
      <c r="B436" s="24" t="n"/>
      <c r="C436" s="24" t="n"/>
      <c r="D436" s="24" t="n"/>
      <c r="E436" s="24" t="n"/>
      <c r="F436" s="24" t="n"/>
      <c r="G436" s="24" t="n"/>
      <c r="H436" s="24" t="n"/>
      <c r="I436" s="24" t="n"/>
      <c r="J436" s="24" t="n"/>
      <c r="K436" s="24" t="n"/>
      <c r="L436" s="24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</row>
    <row customHeight="1" ht="16.5" r="437" s="29">
      <c r="A437" s="24" t="n"/>
      <c r="B437" s="24" t="n"/>
      <c r="C437" s="24" t="n"/>
      <c r="D437" s="24" t="n"/>
      <c r="E437" s="24" t="n"/>
      <c r="F437" s="24" t="n"/>
      <c r="G437" s="24" t="n"/>
      <c r="H437" s="24" t="n"/>
      <c r="I437" s="24" t="n"/>
      <c r="J437" s="24" t="n"/>
      <c r="K437" s="24" t="n"/>
      <c r="L437" s="24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</row>
    <row customHeight="1" ht="16.5" r="438" s="29">
      <c r="A438" s="24" t="n"/>
      <c r="B438" s="24" t="n"/>
      <c r="C438" s="24" t="n"/>
      <c r="D438" s="24" t="n"/>
      <c r="E438" s="24" t="n"/>
      <c r="F438" s="24" t="n"/>
      <c r="G438" s="24" t="n"/>
      <c r="H438" s="24" t="n"/>
      <c r="I438" s="24" t="n"/>
      <c r="J438" s="24" t="n"/>
      <c r="K438" s="24" t="n"/>
      <c r="L438" s="24" t="n"/>
      <c r="M438" s="24" t="n"/>
      <c r="N438" s="24" t="n"/>
      <c r="O438" s="24" t="n"/>
      <c r="P438" s="24" t="n"/>
      <c r="Q438" s="24" t="n"/>
      <c r="R438" s="24" t="n"/>
      <c r="S438" s="24" t="n"/>
      <c r="T438" s="24" t="n"/>
      <c r="U438" s="24" t="n"/>
      <c r="V438" s="24" t="n"/>
      <c r="W438" s="24" t="n"/>
      <c r="X438" s="24" t="n"/>
    </row>
    <row customHeight="1" ht="16.5" r="439" s="29">
      <c r="A439" s="24" t="n"/>
      <c r="B439" s="24" t="n"/>
      <c r="C439" s="24" t="n"/>
      <c r="D439" s="24" t="n"/>
      <c r="E439" s="24" t="n"/>
      <c r="F439" s="24" t="n"/>
      <c r="G439" s="24" t="n"/>
      <c r="H439" s="24" t="n"/>
      <c r="I439" s="24" t="n"/>
      <c r="J439" s="24" t="n"/>
      <c r="K439" s="24" t="n"/>
      <c r="L439" s="24" t="n"/>
      <c r="M439" s="24" t="n"/>
      <c r="N439" s="24" t="n"/>
      <c r="O439" s="24" t="n"/>
      <c r="P439" s="24" t="n"/>
      <c r="Q439" s="24" t="n"/>
      <c r="R439" s="24" t="n"/>
      <c r="S439" s="24" t="n"/>
      <c r="T439" s="24" t="n"/>
      <c r="U439" s="24" t="n"/>
      <c r="V439" s="24" t="n"/>
      <c r="W439" s="24" t="n"/>
      <c r="X439" s="24" t="n"/>
    </row>
    <row customHeight="1" ht="16.5" r="440" s="29">
      <c r="A440" s="24" t="n"/>
      <c r="B440" s="24" t="n"/>
      <c r="C440" s="24" t="n"/>
      <c r="D440" s="24" t="n"/>
      <c r="E440" s="24" t="n"/>
      <c r="F440" s="24" t="n"/>
      <c r="G440" s="24" t="n"/>
      <c r="H440" s="24" t="n"/>
      <c r="I440" s="24" t="n"/>
      <c r="J440" s="24" t="n"/>
      <c r="K440" s="24" t="n"/>
      <c r="L440" s="24" t="n"/>
      <c r="M440" s="24" t="n"/>
      <c r="N440" s="24" t="n"/>
      <c r="O440" s="24" t="n"/>
      <c r="P440" s="24" t="n"/>
      <c r="Q440" s="24" t="n"/>
      <c r="R440" s="24" t="n"/>
      <c r="S440" s="24" t="n"/>
      <c r="T440" s="24" t="n"/>
      <c r="U440" s="24" t="n"/>
      <c r="V440" s="24" t="n"/>
      <c r="W440" s="24" t="n"/>
      <c r="X440" s="24" t="n"/>
    </row>
    <row customHeight="1" ht="16.5" r="441" s="29">
      <c r="A441" s="24" t="n"/>
      <c r="B441" s="24" t="n"/>
      <c r="C441" s="24" t="n"/>
      <c r="D441" s="24" t="n"/>
      <c r="E441" s="24" t="n"/>
      <c r="F441" s="24" t="n"/>
      <c r="G441" s="24" t="n"/>
      <c r="H441" s="24" t="n"/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</row>
    <row customHeight="1" ht="16.5" r="442" s="29">
      <c r="A442" s="24" t="n"/>
      <c r="B442" s="24" t="n"/>
      <c r="C442" s="24" t="n"/>
      <c r="D442" s="24" t="n"/>
      <c r="E442" s="24" t="n"/>
      <c r="F442" s="24" t="n"/>
      <c r="G442" s="24" t="n"/>
      <c r="H442" s="24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</row>
    <row customHeight="1" ht="16.5" r="443" s="29">
      <c r="A443" s="24" t="n"/>
      <c r="B443" s="24" t="n"/>
      <c r="C443" s="24" t="n"/>
      <c r="D443" s="24" t="n"/>
      <c r="E443" s="24" t="n"/>
      <c r="F443" s="24" t="n"/>
      <c r="G443" s="24" t="n"/>
      <c r="H443" s="24" t="n"/>
      <c r="I443" s="24" t="n"/>
      <c r="J443" s="24" t="n"/>
      <c r="K443" s="24" t="n"/>
      <c r="L443" s="24" t="n"/>
      <c r="M443" s="24" t="n"/>
      <c r="N443" s="24" t="n"/>
      <c r="O443" s="24" t="n"/>
      <c r="P443" s="24" t="n"/>
      <c r="Q443" s="24" t="n"/>
      <c r="R443" s="24" t="n"/>
      <c r="S443" s="24" t="n"/>
      <c r="T443" s="24" t="n"/>
      <c r="U443" s="24" t="n"/>
      <c r="V443" s="24" t="n"/>
      <c r="W443" s="24" t="n"/>
      <c r="X443" s="24" t="n"/>
    </row>
    <row customHeight="1" ht="16.5" r="444" s="29">
      <c r="A444" s="24" t="n"/>
      <c r="B444" s="24" t="n"/>
      <c r="C444" s="24" t="n"/>
      <c r="D444" s="24" t="n"/>
      <c r="E444" s="24" t="n"/>
      <c r="F444" s="24" t="n"/>
      <c r="G444" s="24" t="n"/>
      <c r="H444" s="24" t="n"/>
      <c r="I444" s="24" t="n"/>
      <c r="J444" s="24" t="n"/>
      <c r="K444" s="24" t="n"/>
      <c r="L444" s="24" t="n"/>
      <c r="M444" s="24" t="n"/>
      <c r="N444" s="24" t="n"/>
      <c r="O444" s="24" t="n"/>
      <c r="P444" s="24" t="n"/>
      <c r="Q444" s="24" t="n"/>
      <c r="R444" s="24" t="n"/>
      <c r="S444" s="24" t="n"/>
      <c r="T444" s="24" t="n"/>
      <c r="U444" s="24" t="n"/>
      <c r="V444" s="24" t="n"/>
      <c r="W444" s="24" t="n"/>
      <c r="X444" s="24" t="n"/>
    </row>
    <row customHeight="1" ht="16.5" r="445" s="29">
      <c r="A445" s="24" t="n"/>
      <c r="B445" s="24" t="n"/>
      <c r="C445" s="24" t="n"/>
      <c r="D445" s="24" t="n"/>
      <c r="E445" s="24" t="n"/>
      <c r="F445" s="24" t="n"/>
      <c r="G445" s="24" t="n"/>
      <c r="H445" s="24" t="n"/>
      <c r="I445" s="24" t="n"/>
      <c r="J445" s="24" t="n"/>
      <c r="K445" s="24" t="n"/>
      <c r="L445" s="24" t="n"/>
      <c r="M445" s="24" t="n"/>
      <c r="N445" s="24" t="n"/>
      <c r="O445" s="24" t="n"/>
      <c r="P445" s="24" t="n"/>
      <c r="Q445" s="24" t="n"/>
      <c r="R445" s="24" t="n"/>
      <c r="S445" s="24" t="n"/>
      <c r="T445" s="24" t="n"/>
      <c r="U445" s="24" t="n"/>
      <c r="V445" s="24" t="n"/>
      <c r="W445" s="24" t="n"/>
      <c r="X445" s="24" t="n"/>
    </row>
    <row customHeight="1" ht="16.5" r="446" s="29">
      <c r="A446" s="24" t="n"/>
      <c r="B446" s="24" t="n"/>
      <c r="C446" s="24" t="n"/>
      <c r="D446" s="24" t="n"/>
      <c r="E446" s="24" t="n"/>
      <c r="F446" s="24" t="n"/>
      <c r="G446" s="24" t="n"/>
      <c r="H446" s="24" t="n"/>
      <c r="I446" s="24" t="n"/>
      <c r="J446" s="24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</row>
    <row customHeight="1" ht="16.5" r="447" s="29">
      <c r="A447" s="24" t="n"/>
      <c r="B447" s="24" t="n"/>
      <c r="C447" s="24" t="n"/>
      <c r="D447" s="24" t="n"/>
      <c r="E447" s="24" t="n"/>
      <c r="F447" s="24" t="n"/>
      <c r="G447" s="24" t="n"/>
      <c r="H447" s="24" t="n"/>
      <c r="I447" s="24" t="n"/>
      <c r="J447" s="24" t="n"/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</row>
    <row customHeight="1" ht="16.5" r="448" s="29">
      <c r="A448" s="24" t="n"/>
      <c r="B448" s="24" t="n"/>
      <c r="C448" s="24" t="n"/>
      <c r="D448" s="24" t="n"/>
      <c r="E448" s="24" t="n"/>
      <c r="F448" s="24" t="n"/>
      <c r="G448" s="24" t="n"/>
      <c r="H448" s="24" t="n"/>
      <c r="I448" s="24" t="n"/>
      <c r="J448" s="24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</row>
    <row customHeight="1" ht="16.5" r="449" s="29">
      <c r="A449" s="24" t="n"/>
      <c r="B449" s="24" t="n"/>
      <c r="C449" s="24" t="n"/>
      <c r="D449" s="24" t="n"/>
      <c r="E449" s="24" t="n"/>
      <c r="F449" s="24" t="n"/>
      <c r="G449" s="24" t="n"/>
      <c r="H449" s="24" t="n"/>
      <c r="I449" s="24" t="n"/>
      <c r="J449" s="24" t="n"/>
      <c r="K449" s="24" t="n"/>
      <c r="L449" s="24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/>
      <c r="X449" s="24" t="n"/>
    </row>
    <row customHeight="1" ht="16.5" r="450" s="29">
      <c r="A450" s="24" t="n"/>
      <c r="B450" s="24" t="n"/>
      <c r="C450" s="24" t="n"/>
      <c r="D450" s="24" t="n"/>
      <c r="E450" s="24" t="n"/>
      <c r="F450" s="24" t="n"/>
      <c r="G450" s="24" t="n"/>
      <c r="H450" s="24" t="n"/>
      <c r="I450" s="24" t="n"/>
      <c r="J450" s="24" t="n"/>
      <c r="K450" s="24" t="n"/>
      <c r="L450" s="24" t="n"/>
      <c r="M450" s="24" t="n"/>
      <c r="N450" s="24" t="n"/>
      <c r="O450" s="24" t="n"/>
      <c r="P450" s="24" t="n"/>
      <c r="Q450" s="24" t="n"/>
      <c r="R450" s="24" t="n"/>
      <c r="S450" s="24" t="n"/>
      <c r="T450" s="24" t="n"/>
      <c r="U450" s="24" t="n"/>
      <c r="V450" s="24" t="n"/>
      <c r="W450" s="24" t="n"/>
      <c r="X450" s="24" t="n"/>
    </row>
    <row customHeight="1" ht="16.5" r="451" s="29">
      <c r="A451" s="24" t="n"/>
      <c r="B451" s="24" t="n"/>
      <c r="C451" s="24" t="n"/>
      <c r="D451" s="24" t="n"/>
      <c r="E451" s="24" t="n"/>
      <c r="F451" s="24" t="n"/>
      <c r="G451" s="24" t="n"/>
      <c r="H451" s="24" t="n"/>
      <c r="I451" s="24" t="n"/>
      <c r="J451" s="24" t="n"/>
      <c r="K451" s="24" t="n"/>
      <c r="L451" s="24" t="n"/>
      <c r="M451" s="24" t="n"/>
      <c r="N451" s="24" t="n"/>
      <c r="O451" s="24" t="n"/>
      <c r="P451" s="24" t="n"/>
      <c r="Q451" s="24" t="n"/>
      <c r="R451" s="24" t="n"/>
      <c r="S451" s="24" t="n"/>
      <c r="T451" s="24" t="n"/>
      <c r="U451" s="24" t="n"/>
      <c r="V451" s="24" t="n"/>
      <c r="W451" s="24" t="n"/>
      <c r="X451" s="24" t="n"/>
    </row>
    <row customHeight="1" ht="16.5" r="452" s="29">
      <c r="A452" s="24" t="n"/>
      <c r="B452" s="24" t="n"/>
      <c r="C452" s="24" t="n"/>
      <c r="D452" s="24" t="n"/>
      <c r="E452" s="24" t="n"/>
      <c r="F452" s="24" t="n"/>
      <c r="G452" s="2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</row>
    <row customHeight="1" ht="16.5" r="453" s="29">
      <c r="A453" s="24" t="n"/>
      <c r="B453" s="24" t="n"/>
      <c r="C453" s="24" t="n"/>
      <c r="D453" s="24" t="n"/>
      <c r="E453" s="24" t="n"/>
      <c r="F453" s="24" t="n"/>
      <c r="G453" s="24" t="n"/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</row>
    <row customHeight="1" ht="16.5" r="454" s="29">
      <c r="A454" s="24" t="n"/>
      <c r="B454" s="24" t="n"/>
      <c r="C454" s="24" t="n"/>
      <c r="D454" s="24" t="n"/>
      <c r="E454" s="24" t="n"/>
      <c r="F454" s="24" t="n"/>
      <c r="G454" s="2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</row>
    <row customHeight="1" ht="16.5" r="455" s="29">
      <c r="A455" s="24" t="n"/>
      <c r="B455" s="24" t="n"/>
      <c r="C455" s="24" t="n"/>
      <c r="D455" s="24" t="n"/>
      <c r="E455" s="24" t="n"/>
      <c r="F455" s="24" t="n"/>
      <c r="G455" s="24" t="n"/>
      <c r="H455" s="24" t="n"/>
      <c r="I455" s="24" t="n"/>
      <c r="J455" s="24" t="n"/>
      <c r="K455" s="24" t="n"/>
      <c r="L455" s="24" t="n"/>
      <c r="M455" s="24" t="n"/>
      <c r="N455" s="24" t="n"/>
      <c r="O455" s="24" t="n"/>
      <c r="P455" s="24" t="n"/>
      <c r="Q455" s="24" t="n"/>
      <c r="R455" s="24" t="n"/>
      <c r="S455" s="24" t="n"/>
      <c r="T455" s="24" t="n"/>
      <c r="U455" s="24" t="n"/>
      <c r="V455" s="24" t="n"/>
      <c r="W455" s="24" t="n"/>
      <c r="X455" s="24" t="n"/>
    </row>
    <row customHeight="1" ht="16.5" r="456" s="29">
      <c r="A456" s="24" t="n"/>
      <c r="B456" s="24" t="n"/>
      <c r="C456" s="24" t="n"/>
      <c r="D456" s="24" t="n"/>
      <c r="E456" s="24" t="n"/>
      <c r="F456" s="24" t="n"/>
      <c r="G456" s="24" t="n"/>
      <c r="H456" s="24" t="n"/>
      <c r="I456" s="24" t="n"/>
      <c r="J456" s="24" t="n"/>
      <c r="K456" s="24" t="n"/>
      <c r="L456" s="24" t="n"/>
      <c r="M456" s="24" t="n"/>
      <c r="N456" s="24" t="n"/>
      <c r="O456" s="24" t="n"/>
      <c r="P456" s="24" t="n"/>
      <c r="Q456" s="24" t="n"/>
      <c r="R456" s="24" t="n"/>
      <c r="S456" s="24" t="n"/>
      <c r="T456" s="24" t="n"/>
      <c r="U456" s="24" t="n"/>
      <c r="V456" s="24" t="n"/>
      <c r="W456" s="24" t="n"/>
      <c r="X456" s="24" t="n"/>
    </row>
    <row customHeight="1" ht="16.5" r="457" s="29">
      <c r="A457" s="24" t="n"/>
      <c r="B457" s="24" t="n"/>
      <c r="C457" s="24" t="n"/>
      <c r="D457" s="24" t="n"/>
      <c r="E457" s="24" t="n"/>
      <c r="F457" s="24" t="n"/>
      <c r="G457" s="24" t="n"/>
      <c r="H457" s="24" t="n"/>
      <c r="I457" s="24" t="n"/>
      <c r="J457" s="24" t="n"/>
      <c r="K457" s="24" t="n"/>
      <c r="L457" s="24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</row>
    <row customHeight="1" ht="16.5" r="458" s="29">
      <c r="A458" s="24" t="n"/>
      <c r="B458" s="24" t="n"/>
      <c r="C458" s="24" t="n"/>
      <c r="D458" s="24" t="n"/>
      <c r="E458" s="24" t="n"/>
      <c r="F458" s="24" t="n"/>
      <c r="G458" s="24" t="n"/>
      <c r="H458" s="24" t="n"/>
      <c r="I458" s="24" t="n"/>
      <c r="J458" s="24" t="n"/>
      <c r="K458" s="24" t="n"/>
      <c r="L458" s="24" t="n"/>
      <c r="M458" s="24" t="n"/>
      <c r="N458" s="24" t="n"/>
      <c r="O458" s="24" t="n"/>
      <c r="P458" s="24" t="n"/>
      <c r="Q458" s="24" t="n"/>
      <c r="R458" s="24" t="n"/>
      <c r="S458" s="24" t="n"/>
      <c r="T458" s="24" t="n"/>
      <c r="U458" s="24" t="n"/>
      <c r="V458" s="24" t="n"/>
      <c r="W458" s="24" t="n"/>
      <c r="X458" s="24" t="n"/>
    </row>
    <row customHeight="1" ht="16.5" r="459" s="29">
      <c r="A459" s="24" t="n"/>
      <c r="B459" s="24" t="n"/>
      <c r="C459" s="24" t="n"/>
      <c r="D459" s="24" t="n"/>
      <c r="E459" s="24" t="n"/>
      <c r="F459" s="24" t="n"/>
      <c r="G459" s="24" t="n"/>
      <c r="H459" s="24" t="n"/>
      <c r="I459" s="24" t="n"/>
      <c r="J459" s="24" t="n"/>
      <c r="K459" s="24" t="n"/>
      <c r="L459" s="24" t="n"/>
      <c r="M459" s="24" t="n"/>
      <c r="N459" s="24" t="n"/>
      <c r="O459" s="24" t="n"/>
      <c r="P459" s="24" t="n"/>
      <c r="Q459" s="24" t="n"/>
      <c r="R459" s="24" t="n"/>
      <c r="S459" s="24" t="n"/>
      <c r="T459" s="24" t="n"/>
      <c r="U459" s="24" t="n"/>
      <c r="V459" s="24" t="n"/>
      <c r="W459" s="24" t="n"/>
      <c r="X459" s="24" t="n"/>
    </row>
    <row customHeight="1" ht="16.5" r="460" s="29">
      <c r="A460" s="24" t="n"/>
      <c r="B460" s="24" t="n"/>
      <c r="C460" s="24" t="n"/>
      <c r="D460" s="24" t="n"/>
      <c r="E460" s="24" t="n"/>
      <c r="F460" s="24" t="n"/>
      <c r="G460" s="24" t="n"/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</row>
    <row customHeight="1" ht="16.5" r="461" s="29">
      <c r="A461" s="24" t="n"/>
      <c r="B461" s="24" t="n"/>
      <c r="C461" s="24" t="n"/>
      <c r="D461" s="24" t="n"/>
      <c r="E461" s="24" t="n"/>
      <c r="F461" s="24" t="n"/>
      <c r="G461" s="2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</row>
    <row customHeight="1" ht="16.5" r="462" s="29">
      <c r="A462" s="24" t="n"/>
      <c r="B462" s="24" t="n"/>
      <c r="C462" s="24" t="n"/>
      <c r="D462" s="24" t="n"/>
      <c r="E462" s="24" t="n"/>
      <c r="F462" s="24" t="n"/>
      <c r="G462" s="24" t="n"/>
      <c r="H462" s="24" t="n"/>
      <c r="I462" s="24" t="n"/>
      <c r="J462" s="24" t="n"/>
      <c r="K462" s="24" t="n"/>
      <c r="L462" s="24" t="n"/>
      <c r="M462" s="24" t="n"/>
      <c r="N462" s="24" t="n"/>
      <c r="O462" s="24" t="n"/>
      <c r="P462" s="24" t="n"/>
      <c r="Q462" s="24" t="n"/>
      <c r="R462" s="24" t="n"/>
      <c r="S462" s="24" t="n"/>
      <c r="T462" s="24" t="n"/>
      <c r="U462" s="24" t="n"/>
      <c r="V462" s="24" t="n"/>
      <c r="W462" s="24" t="n"/>
      <c r="X462" s="24" t="n"/>
    </row>
    <row customHeight="1" ht="16.5" r="463" s="29">
      <c r="A463" s="24" t="n"/>
      <c r="B463" s="24" t="n"/>
      <c r="C463" s="24" t="n"/>
      <c r="D463" s="24" t="n"/>
      <c r="E463" s="24" t="n"/>
      <c r="F463" s="24" t="n"/>
      <c r="G463" s="24" t="n"/>
      <c r="H463" s="24" t="n"/>
      <c r="I463" s="24" t="n"/>
      <c r="J463" s="24" t="n"/>
      <c r="K463" s="24" t="n"/>
      <c r="L463" s="24" t="n"/>
      <c r="M463" s="24" t="n"/>
      <c r="N463" s="24" t="n"/>
      <c r="O463" s="24" t="n"/>
      <c r="P463" s="24" t="n"/>
      <c r="Q463" s="24" t="n"/>
      <c r="R463" s="24" t="n"/>
      <c r="S463" s="24" t="n"/>
      <c r="T463" s="24" t="n"/>
      <c r="U463" s="24" t="n"/>
      <c r="V463" s="24" t="n"/>
      <c r="W463" s="24" t="n"/>
      <c r="X463" s="24" t="n"/>
    </row>
    <row customHeight="1" ht="16.5" r="464" s="29">
      <c r="A464" s="24" t="n"/>
      <c r="B464" s="24" t="n"/>
      <c r="C464" s="24" t="n"/>
      <c r="D464" s="24" t="n"/>
      <c r="E464" s="24" t="n"/>
      <c r="F464" s="24" t="n"/>
      <c r="G464" s="24" t="n"/>
      <c r="H464" s="24" t="n"/>
      <c r="I464" s="24" t="n"/>
      <c r="J464" s="24" t="n"/>
      <c r="K464" s="24" t="n"/>
      <c r="L464" s="24" t="n"/>
      <c r="M464" s="24" t="n"/>
      <c r="N464" s="24" t="n"/>
      <c r="O464" s="24" t="n"/>
      <c r="P464" s="24" t="n"/>
      <c r="Q464" s="24" t="n"/>
      <c r="R464" s="24" t="n"/>
      <c r="S464" s="24" t="n"/>
      <c r="T464" s="24" t="n"/>
      <c r="U464" s="24" t="n"/>
      <c r="V464" s="24" t="n"/>
      <c r="W464" s="24" t="n"/>
      <c r="X464" s="24" t="n"/>
    </row>
    <row customHeight="1" ht="16.5" r="465" s="29">
      <c r="A465" s="24" t="n"/>
      <c r="B465" s="24" t="n"/>
      <c r="C465" s="24" t="n"/>
      <c r="D465" s="24" t="n"/>
      <c r="E465" s="24" t="n"/>
      <c r="F465" s="24" t="n"/>
      <c r="G465" s="24" t="n"/>
      <c r="H465" s="24" t="n"/>
      <c r="I465" s="24" t="n"/>
      <c r="J465" s="24" t="n"/>
      <c r="K465" s="24" t="n"/>
      <c r="L465" s="24" t="n"/>
      <c r="M465" s="24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</row>
    <row customHeight="1" ht="16.5" r="466" s="29">
      <c r="A466" s="24" t="n"/>
      <c r="B466" s="24" t="n"/>
      <c r="C466" s="24" t="n"/>
      <c r="D466" s="24" t="n"/>
      <c r="E466" s="24" t="n"/>
      <c r="F466" s="24" t="n"/>
      <c r="G466" s="24" t="n"/>
      <c r="H466" s="24" t="n"/>
      <c r="I466" s="24" t="n"/>
      <c r="J466" s="24" t="n"/>
      <c r="K466" s="24" t="n"/>
      <c r="L466" s="24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</row>
    <row customHeight="1" ht="16.5" r="467" s="29">
      <c r="A467" s="24" t="n"/>
      <c r="B467" s="24" t="n"/>
      <c r="C467" s="24" t="n"/>
      <c r="D467" s="24" t="n"/>
      <c r="E467" s="24" t="n"/>
      <c r="F467" s="24" t="n"/>
      <c r="G467" s="24" t="n"/>
      <c r="H467" s="24" t="n"/>
      <c r="I467" s="24" t="n"/>
      <c r="J467" s="24" t="n"/>
      <c r="K467" s="24" t="n"/>
      <c r="L467" s="24" t="n"/>
      <c r="M467" s="24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</row>
    <row customHeight="1" ht="16.5" r="468" s="29">
      <c r="A468" s="24" t="n"/>
      <c r="B468" s="24" t="n"/>
      <c r="C468" s="24" t="n"/>
      <c r="D468" s="24" t="n"/>
      <c r="E468" s="24" t="n"/>
      <c r="F468" s="24" t="n"/>
      <c r="G468" s="24" t="n"/>
      <c r="H468" s="24" t="n"/>
      <c r="I468" s="24" t="n"/>
      <c r="J468" s="24" t="n"/>
      <c r="K468" s="24" t="n"/>
      <c r="L468" s="24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</row>
    <row customHeight="1" ht="16.5" r="469" s="29">
      <c r="A469" s="24" t="n"/>
      <c r="B469" s="24" t="n"/>
      <c r="C469" s="24" t="n"/>
      <c r="D469" s="24" t="n"/>
      <c r="E469" s="24" t="n"/>
      <c r="F469" s="24" t="n"/>
      <c r="G469" s="24" t="n"/>
      <c r="H469" s="24" t="n"/>
      <c r="I469" s="24" t="n"/>
      <c r="J469" s="24" t="n"/>
      <c r="K469" s="24" t="n"/>
      <c r="L469" s="24" t="n"/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</row>
    <row customHeight="1" ht="16.5" r="470" s="29">
      <c r="A470" s="24" t="n"/>
      <c r="B470" s="24" t="n"/>
      <c r="C470" s="24" t="n"/>
      <c r="D470" s="24" t="n"/>
      <c r="E470" s="24" t="n"/>
      <c r="F470" s="24" t="n"/>
      <c r="G470" s="24" t="n"/>
      <c r="H470" s="24" t="n"/>
      <c r="I470" s="24" t="n"/>
      <c r="J470" s="24" t="n"/>
      <c r="K470" s="24" t="n"/>
      <c r="L470" s="24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</row>
    <row customHeight="1" ht="16.5" r="471" s="29">
      <c r="A471" s="24" t="n"/>
      <c r="B471" s="24" t="n"/>
      <c r="C471" s="24" t="n"/>
      <c r="D471" s="24" t="n"/>
      <c r="E471" s="24" t="n"/>
      <c r="F471" s="24" t="n"/>
      <c r="G471" s="2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</row>
    <row customHeight="1" ht="16.5" r="472" s="29">
      <c r="A472" s="24" t="n"/>
      <c r="B472" s="24" t="n"/>
      <c r="C472" s="24" t="n"/>
      <c r="D472" s="24" t="n"/>
      <c r="E472" s="24" t="n"/>
      <c r="F472" s="24" t="n"/>
      <c r="G472" s="24" t="n"/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</row>
    <row customHeight="1" ht="16.5" r="473" s="29">
      <c r="A473" s="24" t="n"/>
      <c r="B473" s="24" t="n"/>
      <c r="C473" s="24" t="n"/>
      <c r="D473" s="24" t="n"/>
      <c r="E473" s="24" t="n"/>
      <c r="F473" s="24" t="n"/>
      <c r="G473" s="2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</row>
    <row customHeight="1" ht="16.5" r="474" s="29">
      <c r="A474" s="24" t="n"/>
      <c r="B474" s="24" t="n"/>
      <c r="C474" s="24" t="n"/>
      <c r="D474" s="24" t="n"/>
      <c r="E474" s="24" t="n"/>
      <c r="F474" s="24" t="n"/>
      <c r="G474" s="24" t="n"/>
      <c r="H474" s="24" t="n"/>
      <c r="I474" s="24" t="n"/>
      <c r="J474" s="24" t="n"/>
      <c r="K474" s="24" t="n"/>
      <c r="L474" s="24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</row>
    <row customHeight="1" ht="16.5" r="475" s="29">
      <c r="A475" s="24" t="n"/>
      <c r="B475" s="24" t="n"/>
      <c r="C475" s="24" t="n"/>
      <c r="D475" s="24" t="n"/>
      <c r="E475" s="24" t="n"/>
      <c r="F475" s="24" t="n"/>
      <c r="G475" s="24" t="n"/>
      <c r="H475" s="24" t="n"/>
      <c r="I475" s="24" t="n"/>
      <c r="J475" s="24" t="n"/>
      <c r="K475" s="24" t="n"/>
      <c r="L475" s="24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</row>
    <row customHeight="1" ht="16.5" r="476" s="29">
      <c r="A476" s="24" t="n"/>
      <c r="B476" s="24" t="n"/>
      <c r="C476" s="24" t="n"/>
      <c r="D476" s="24" t="n"/>
      <c r="E476" s="24" t="n"/>
      <c r="F476" s="24" t="n"/>
      <c r="G476" s="24" t="n"/>
      <c r="H476" s="24" t="n"/>
      <c r="I476" s="24" t="n"/>
      <c r="J476" s="24" t="n"/>
      <c r="K476" s="24" t="n"/>
      <c r="L476" s="24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</row>
    <row customHeight="1" ht="16.5" r="477" s="29">
      <c r="A477" s="24" t="n"/>
      <c r="B477" s="24" t="n"/>
      <c r="C477" s="24" t="n"/>
      <c r="D477" s="24" t="n"/>
      <c r="E477" s="24" t="n"/>
      <c r="F477" s="24" t="n"/>
      <c r="G477" s="24" t="n"/>
      <c r="H477" s="24" t="n"/>
      <c r="I477" s="24" t="n"/>
      <c r="J477" s="24" t="n"/>
      <c r="K477" s="24" t="n"/>
      <c r="L477" s="24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</row>
    <row customHeight="1" ht="16.5" r="478" s="29">
      <c r="A478" s="24" t="n"/>
      <c r="B478" s="24" t="n"/>
      <c r="C478" s="24" t="n"/>
      <c r="D478" s="24" t="n"/>
      <c r="E478" s="24" t="n"/>
      <c r="F478" s="24" t="n"/>
      <c r="G478" s="24" t="n"/>
      <c r="H478" s="24" t="n"/>
      <c r="I478" s="24" t="n"/>
      <c r="J478" s="24" t="n"/>
      <c r="K478" s="24" t="n"/>
      <c r="L478" s="24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</row>
    <row customHeight="1" ht="16.5" r="479" s="29">
      <c r="A479" s="24" t="n"/>
      <c r="B479" s="24" t="n"/>
      <c r="C479" s="24" t="n"/>
      <c r="D479" s="24" t="n"/>
      <c r="E479" s="24" t="n"/>
      <c r="F479" s="24" t="n"/>
      <c r="G479" s="24" t="n"/>
      <c r="H479" s="24" t="n"/>
      <c r="I479" s="24" t="n"/>
      <c r="J479" s="24" t="n"/>
      <c r="K479" s="24" t="n"/>
      <c r="L479" s="24" t="n"/>
      <c r="M479" s="24" t="n"/>
      <c r="N479" s="24" t="n"/>
      <c r="O479" s="24" t="n"/>
      <c r="P479" s="24" t="n"/>
      <c r="Q479" s="24" t="n"/>
      <c r="R479" s="24" t="n"/>
      <c r="S479" s="24" t="n"/>
      <c r="T479" s="24" t="n"/>
      <c r="U479" s="24" t="n"/>
      <c r="V479" s="24" t="n"/>
      <c r="W479" s="24" t="n"/>
      <c r="X479" s="24" t="n"/>
    </row>
    <row customHeight="1" ht="16.5" r="480" s="29">
      <c r="A480" s="24" t="n"/>
      <c r="B480" s="24" t="n"/>
      <c r="C480" s="24" t="n"/>
      <c r="D480" s="24" t="n"/>
      <c r="E480" s="24" t="n"/>
      <c r="F480" s="24" t="n"/>
      <c r="G480" s="24" t="n"/>
      <c r="H480" s="24" t="n"/>
      <c r="I480" s="24" t="n"/>
      <c r="J480" s="24" t="n"/>
      <c r="K480" s="24" t="n"/>
      <c r="L480" s="24" t="n"/>
      <c r="M480" s="24" t="n"/>
      <c r="N480" s="24" t="n"/>
      <c r="O480" s="24" t="n"/>
      <c r="P480" s="24" t="n"/>
      <c r="Q480" s="24" t="n"/>
      <c r="R480" s="24" t="n"/>
      <c r="S480" s="24" t="n"/>
      <c r="T480" s="24" t="n"/>
      <c r="U480" s="24" t="n"/>
      <c r="V480" s="24" t="n"/>
      <c r="W480" s="24" t="n"/>
      <c r="X480" s="24" t="n"/>
    </row>
    <row customHeight="1" ht="16.5" r="481" s="29">
      <c r="A481" s="24" t="n"/>
      <c r="B481" s="24" t="n"/>
      <c r="C481" s="24" t="n"/>
      <c r="D481" s="24" t="n"/>
      <c r="E481" s="24" t="n"/>
      <c r="F481" s="24" t="n"/>
      <c r="G481" s="24" t="n"/>
      <c r="H481" s="24" t="n"/>
      <c r="I481" s="24" t="n"/>
      <c r="J481" s="24" t="n"/>
      <c r="K481" s="24" t="n"/>
      <c r="L481" s="24" t="n"/>
      <c r="M481" s="24" t="n"/>
      <c r="N481" s="24" t="n"/>
      <c r="O481" s="24" t="n"/>
      <c r="P481" s="24" t="n"/>
      <c r="Q481" s="24" t="n"/>
      <c r="R481" s="24" t="n"/>
      <c r="S481" s="24" t="n"/>
      <c r="T481" s="24" t="n"/>
      <c r="U481" s="24" t="n"/>
      <c r="V481" s="24" t="n"/>
      <c r="W481" s="24" t="n"/>
      <c r="X481" s="24" t="n"/>
    </row>
    <row customHeight="1" ht="16.5" r="482" s="29">
      <c r="A482" s="24" t="n"/>
      <c r="B482" s="24" t="n"/>
      <c r="C482" s="24" t="n"/>
      <c r="D482" s="24" t="n"/>
      <c r="E482" s="24" t="n"/>
      <c r="F482" s="24" t="n"/>
      <c r="G482" s="24" t="n"/>
      <c r="H482" s="24" t="n"/>
      <c r="I482" s="24" t="n"/>
      <c r="J482" s="24" t="n"/>
      <c r="K482" s="24" t="n"/>
      <c r="L482" s="24" t="n"/>
      <c r="M482" s="24" t="n"/>
      <c r="N482" s="24" t="n"/>
      <c r="O482" s="24" t="n"/>
      <c r="P482" s="24" t="n"/>
      <c r="Q482" s="24" t="n"/>
      <c r="R482" s="24" t="n"/>
      <c r="S482" s="24" t="n"/>
      <c r="T482" s="24" t="n"/>
      <c r="U482" s="24" t="n"/>
      <c r="V482" s="24" t="n"/>
      <c r="W482" s="24" t="n"/>
      <c r="X482" s="24" t="n"/>
    </row>
    <row customHeight="1" ht="16.5" r="483" s="29">
      <c r="A483" s="24" t="n"/>
      <c r="B483" s="24" t="n"/>
      <c r="C483" s="24" t="n"/>
      <c r="D483" s="24" t="n"/>
      <c r="E483" s="24" t="n"/>
      <c r="F483" s="24" t="n"/>
      <c r="G483" s="24" t="n"/>
      <c r="H483" s="24" t="n"/>
      <c r="I483" s="24" t="n"/>
      <c r="J483" s="24" t="n"/>
      <c r="K483" s="24" t="n"/>
      <c r="L483" s="24" t="n"/>
      <c r="M483" s="24" t="n"/>
      <c r="N483" s="24" t="n"/>
      <c r="O483" s="24" t="n"/>
      <c r="P483" s="24" t="n"/>
      <c r="Q483" s="24" t="n"/>
      <c r="R483" s="24" t="n"/>
      <c r="S483" s="24" t="n"/>
      <c r="T483" s="24" t="n"/>
      <c r="U483" s="24" t="n"/>
      <c r="V483" s="24" t="n"/>
      <c r="W483" s="24" t="n"/>
      <c r="X483" s="24" t="n"/>
    </row>
    <row customHeight="1" ht="16.5" r="484" s="29">
      <c r="A484" s="24" t="n"/>
      <c r="B484" s="24" t="n"/>
      <c r="C484" s="24" t="n"/>
      <c r="D484" s="24" t="n"/>
      <c r="E484" s="24" t="n"/>
      <c r="F484" s="24" t="n"/>
      <c r="G484" s="24" t="n"/>
      <c r="H484" s="24" t="n"/>
      <c r="I484" s="24" t="n"/>
      <c r="J484" s="24" t="n"/>
      <c r="K484" s="24" t="n"/>
      <c r="L484" s="24" t="n"/>
      <c r="M484" s="24" t="n"/>
      <c r="N484" s="24" t="n"/>
      <c r="O484" s="24" t="n"/>
      <c r="P484" s="24" t="n"/>
      <c r="Q484" s="24" t="n"/>
      <c r="R484" s="24" t="n"/>
      <c r="S484" s="24" t="n"/>
      <c r="T484" s="24" t="n"/>
      <c r="U484" s="24" t="n"/>
      <c r="V484" s="24" t="n"/>
      <c r="W484" s="24" t="n"/>
      <c r="X484" s="24" t="n"/>
    </row>
    <row customHeight="1" ht="16.5" r="485" s="29">
      <c r="A485" s="24" t="n"/>
      <c r="B485" s="24" t="n"/>
      <c r="C485" s="24" t="n"/>
      <c r="D485" s="24" t="n"/>
      <c r="E485" s="24" t="n"/>
      <c r="F485" s="24" t="n"/>
      <c r="G485" s="24" t="n"/>
      <c r="H485" s="24" t="n"/>
      <c r="I485" s="24" t="n"/>
      <c r="J485" s="24" t="n"/>
      <c r="K485" s="24" t="n"/>
      <c r="L485" s="24" t="n"/>
      <c r="M485" s="24" t="n"/>
      <c r="N485" s="24" t="n"/>
      <c r="O485" s="24" t="n"/>
      <c r="P485" s="24" t="n"/>
      <c r="Q485" s="24" t="n"/>
      <c r="R485" s="24" t="n"/>
      <c r="S485" s="24" t="n"/>
      <c r="T485" s="24" t="n"/>
      <c r="U485" s="24" t="n"/>
      <c r="V485" s="24" t="n"/>
      <c r="W485" s="24" t="n"/>
      <c r="X485" s="24" t="n"/>
    </row>
    <row customHeight="1" ht="16.5" r="486" s="29">
      <c r="A486" s="24" t="n"/>
      <c r="B486" s="24" t="n"/>
      <c r="C486" s="24" t="n"/>
      <c r="D486" s="24" t="n"/>
      <c r="E486" s="24" t="n"/>
      <c r="F486" s="24" t="n"/>
      <c r="G486" s="24" t="n"/>
      <c r="H486" s="24" t="n"/>
      <c r="I486" s="24" t="n"/>
      <c r="J486" s="24" t="n"/>
      <c r="K486" s="24" t="n"/>
      <c r="L486" s="24" t="n"/>
      <c r="M486" s="24" t="n"/>
      <c r="N486" s="24" t="n"/>
      <c r="O486" s="24" t="n"/>
      <c r="P486" s="24" t="n"/>
      <c r="Q486" s="24" t="n"/>
      <c r="R486" s="24" t="n"/>
      <c r="S486" s="24" t="n"/>
      <c r="T486" s="24" t="n"/>
      <c r="U486" s="24" t="n"/>
      <c r="V486" s="24" t="n"/>
      <c r="W486" s="24" t="n"/>
      <c r="X486" s="24" t="n"/>
    </row>
    <row customHeight="1" ht="16.5" r="487" s="29">
      <c r="A487" s="24" t="n"/>
      <c r="B487" s="24" t="n"/>
      <c r="C487" s="24" t="n"/>
      <c r="D487" s="24" t="n"/>
      <c r="E487" s="24" t="n"/>
      <c r="F487" s="24" t="n"/>
      <c r="G487" s="24" t="n"/>
      <c r="H487" s="24" t="n"/>
      <c r="I487" s="24" t="n"/>
      <c r="J487" s="24" t="n"/>
      <c r="K487" s="24" t="n"/>
      <c r="L487" s="24" t="n"/>
      <c r="M487" s="24" t="n"/>
      <c r="N487" s="24" t="n"/>
      <c r="O487" s="24" t="n"/>
      <c r="P487" s="24" t="n"/>
      <c r="Q487" s="24" t="n"/>
      <c r="R487" s="24" t="n"/>
      <c r="S487" s="24" t="n"/>
      <c r="T487" s="24" t="n"/>
      <c r="U487" s="24" t="n"/>
      <c r="V487" s="24" t="n"/>
      <c r="W487" s="24" t="n"/>
      <c r="X487" s="24" t="n"/>
    </row>
    <row customHeight="1" ht="16.5" r="488" s="29">
      <c r="A488" s="24" t="n"/>
      <c r="B488" s="24" t="n"/>
      <c r="C488" s="24" t="n"/>
      <c r="D488" s="24" t="n"/>
      <c r="E488" s="24" t="n"/>
      <c r="F488" s="24" t="n"/>
      <c r="G488" s="24" t="n"/>
      <c r="H488" s="24" t="n"/>
      <c r="I488" s="24" t="n"/>
      <c r="J488" s="24" t="n"/>
      <c r="K488" s="24" t="n"/>
      <c r="L488" s="24" t="n"/>
      <c r="M488" s="24" t="n"/>
      <c r="N488" s="24" t="n"/>
      <c r="O488" s="24" t="n"/>
      <c r="P488" s="24" t="n"/>
      <c r="Q488" s="24" t="n"/>
      <c r="R488" s="24" t="n"/>
      <c r="S488" s="24" t="n"/>
      <c r="T488" s="24" t="n"/>
      <c r="U488" s="24" t="n"/>
      <c r="V488" s="24" t="n"/>
      <c r="W488" s="24" t="n"/>
      <c r="X488" s="24" t="n"/>
    </row>
    <row customHeight="1" ht="16.5" r="489" s="29">
      <c r="A489" s="24" t="n"/>
      <c r="B489" s="24" t="n"/>
      <c r="C489" s="24" t="n"/>
      <c r="D489" s="24" t="n"/>
      <c r="E489" s="24" t="n"/>
      <c r="F489" s="24" t="n"/>
      <c r="G489" s="24" t="n"/>
      <c r="H489" s="24" t="n"/>
      <c r="I489" s="24" t="n"/>
      <c r="J489" s="24" t="n"/>
      <c r="K489" s="24" t="n"/>
      <c r="L489" s="24" t="n"/>
      <c r="M489" s="24" t="n"/>
      <c r="N489" s="24" t="n"/>
      <c r="O489" s="24" t="n"/>
      <c r="P489" s="24" t="n"/>
      <c r="Q489" s="24" t="n"/>
      <c r="R489" s="24" t="n"/>
      <c r="S489" s="24" t="n"/>
      <c r="T489" s="24" t="n"/>
      <c r="U489" s="24" t="n"/>
      <c r="V489" s="24" t="n"/>
      <c r="W489" s="24" t="n"/>
      <c r="X489" s="24" t="n"/>
    </row>
    <row customHeight="1" ht="16.5" r="490" s="29">
      <c r="A490" s="24" t="n"/>
      <c r="B490" s="24" t="n"/>
      <c r="C490" s="24" t="n"/>
      <c r="D490" s="24" t="n"/>
      <c r="E490" s="24" t="n"/>
      <c r="F490" s="24" t="n"/>
      <c r="G490" s="24" t="n"/>
      <c r="H490" s="24" t="n"/>
      <c r="I490" s="24" t="n"/>
      <c r="J490" s="24" t="n"/>
      <c r="K490" s="24" t="n"/>
      <c r="L490" s="24" t="n"/>
      <c r="M490" s="24" t="n"/>
      <c r="N490" s="24" t="n"/>
      <c r="O490" s="24" t="n"/>
      <c r="P490" s="24" t="n"/>
      <c r="Q490" s="24" t="n"/>
      <c r="R490" s="24" t="n"/>
      <c r="S490" s="24" t="n"/>
      <c r="T490" s="24" t="n"/>
      <c r="U490" s="24" t="n"/>
      <c r="V490" s="24" t="n"/>
      <c r="W490" s="24" t="n"/>
      <c r="X490" s="24" t="n"/>
    </row>
    <row customHeight="1" ht="16.5" r="491" s="29">
      <c r="A491" s="24" t="n"/>
      <c r="B491" s="24" t="n"/>
      <c r="C491" s="24" t="n"/>
      <c r="D491" s="24" t="n"/>
      <c r="E491" s="24" t="n"/>
      <c r="F491" s="24" t="n"/>
      <c r="G491" s="24" t="n"/>
      <c r="H491" s="24" t="n"/>
      <c r="I491" s="24" t="n"/>
      <c r="J491" s="24" t="n"/>
      <c r="K491" s="24" t="n"/>
      <c r="L491" s="24" t="n"/>
      <c r="M491" s="24" t="n"/>
      <c r="N491" s="24" t="n"/>
      <c r="O491" s="24" t="n"/>
      <c r="P491" s="24" t="n"/>
      <c r="Q491" s="24" t="n"/>
      <c r="R491" s="24" t="n"/>
      <c r="S491" s="24" t="n"/>
      <c r="T491" s="24" t="n"/>
      <c r="U491" s="24" t="n"/>
      <c r="V491" s="24" t="n"/>
      <c r="W491" s="24" t="n"/>
      <c r="X491" s="24" t="n"/>
    </row>
    <row customHeight="1" ht="16.5" r="492" s="29">
      <c r="A492" s="24" t="n"/>
      <c r="B492" s="24" t="n"/>
      <c r="C492" s="24" t="n"/>
      <c r="D492" s="24" t="n"/>
      <c r="E492" s="24" t="n"/>
      <c r="F492" s="24" t="n"/>
      <c r="G492" s="24" t="n"/>
      <c r="H492" s="24" t="n"/>
      <c r="I492" s="24" t="n"/>
      <c r="J492" s="24" t="n"/>
      <c r="K492" s="24" t="n"/>
      <c r="L492" s="24" t="n"/>
      <c r="M492" s="24" t="n"/>
      <c r="N492" s="24" t="n"/>
      <c r="O492" s="24" t="n"/>
      <c r="P492" s="24" t="n"/>
      <c r="Q492" s="24" t="n"/>
      <c r="R492" s="24" t="n"/>
      <c r="S492" s="24" t="n"/>
      <c r="T492" s="24" t="n"/>
      <c r="U492" s="24" t="n"/>
      <c r="V492" s="24" t="n"/>
      <c r="W492" s="24" t="n"/>
      <c r="X492" s="24" t="n"/>
    </row>
    <row customHeight="1" ht="16.5" r="493" s="29">
      <c r="A493" s="24" t="n"/>
      <c r="B493" s="24" t="n"/>
      <c r="C493" s="24" t="n"/>
      <c r="D493" s="24" t="n"/>
      <c r="E493" s="24" t="n"/>
      <c r="F493" s="24" t="n"/>
      <c r="G493" s="24" t="n"/>
      <c r="H493" s="24" t="n"/>
      <c r="I493" s="24" t="n"/>
      <c r="J493" s="24" t="n"/>
      <c r="K493" s="24" t="n"/>
      <c r="L493" s="24" t="n"/>
      <c r="M493" s="24" t="n"/>
      <c r="N493" s="24" t="n"/>
      <c r="O493" s="24" t="n"/>
      <c r="P493" s="24" t="n"/>
      <c r="Q493" s="24" t="n"/>
      <c r="R493" s="24" t="n"/>
      <c r="S493" s="24" t="n"/>
      <c r="T493" s="24" t="n"/>
      <c r="U493" s="24" t="n"/>
      <c r="V493" s="24" t="n"/>
      <c r="W493" s="24" t="n"/>
      <c r="X493" s="24" t="n"/>
    </row>
    <row customHeight="1" ht="16.5" r="494" s="29">
      <c r="A494" s="24" t="n"/>
      <c r="B494" s="24" t="n"/>
      <c r="C494" s="24" t="n"/>
      <c r="D494" s="24" t="n"/>
      <c r="E494" s="24" t="n"/>
      <c r="F494" s="24" t="n"/>
      <c r="G494" s="24" t="n"/>
      <c r="H494" s="24" t="n"/>
      <c r="I494" s="24" t="n"/>
      <c r="J494" s="24" t="n"/>
      <c r="K494" s="24" t="n"/>
      <c r="L494" s="24" t="n"/>
      <c r="M494" s="24" t="n"/>
      <c r="N494" s="24" t="n"/>
      <c r="O494" s="24" t="n"/>
      <c r="P494" s="24" t="n"/>
      <c r="Q494" s="24" t="n"/>
      <c r="R494" s="24" t="n"/>
      <c r="S494" s="24" t="n"/>
      <c r="T494" s="24" t="n"/>
      <c r="U494" s="24" t="n"/>
      <c r="V494" s="24" t="n"/>
      <c r="W494" s="24" t="n"/>
      <c r="X494" s="24" t="n"/>
    </row>
    <row customHeight="1" ht="16.5" r="495" s="29">
      <c r="A495" s="24" t="n"/>
      <c r="B495" s="24" t="n"/>
      <c r="C495" s="24" t="n"/>
      <c r="D495" s="24" t="n"/>
      <c r="E495" s="24" t="n"/>
      <c r="F495" s="24" t="n"/>
      <c r="G495" s="24" t="n"/>
      <c r="H495" s="24" t="n"/>
      <c r="I495" s="24" t="n"/>
      <c r="J495" s="24" t="n"/>
      <c r="K495" s="24" t="n"/>
      <c r="L495" s="24" t="n"/>
      <c r="M495" s="24" t="n"/>
      <c r="N495" s="24" t="n"/>
      <c r="O495" s="24" t="n"/>
      <c r="P495" s="24" t="n"/>
      <c r="Q495" s="24" t="n"/>
      <c r="R495" s="24" t="n"/>
      <c r="S495" s="24" t="n"/>
      <c r="T495" s="24" t="n"/>
      <c r="U495" s="24" t="n"/>
      <c r="V495" s="24" t="n"/>
      <c r="W495" s="24" t="n"/>
      <c r="X495" s="24" t="n"/>
    </row>
    <row customHeight="1" ht="16.5" r="496" s="29">
      <c r="A496" s="24" t="n"/>
      <c r="B496" s="24" t="n"/>
      <c r="C496" s="24" t="n"/>
      <c r="D496" s="24" t="n"/>
      <c r="E496" s="24" t="n"/>
      <c r="F496" s="24" t="n"/>
      <c r="G496" s="24" t="n"/>
      <c r="H496" s="24" t="n"/>
      <c r="I496" s="24" t="n"/>
      <c r="J496" s="24" t="n"/>
      <c r="K496" s="24" t="n"/>
      <c r="L496" s="24" t="n"/>
      <c r="M496" s="24" t="n"/>
      <c r="N496" s="24" t="n"/>
      <c r="O496" s="24" t="n"/>
      <c r="P496" s="24" t="n"/>
      <c r="Q496" s="24" t="n"/>
      <c r="R496" s="24" t="n"/>
      <c r="S496" s="24" t="n"/>
      <c r="T496" s="24" t="n"/>
      <c r="U496" s="24" t="n"/>
      <c r="V496" s="24" t="n"/>
      <c r="W496" s="24" t="n"/>
      <c r="X496" s="24" t="n"/>
    </row>
    <row customHeight="1" ht="16.5" r="497" s="29">
      <c r="A497" s="24" t="n"/>
      <c r="B497" s="24" t="n"/>
      <c r="C497" s="24" t="n"/>
      <c r="D497" s="24" t="n"/>
      <c r="E497" s="24" t="n"/>
      <c r="F497" s="24" t="n"/>
      <c r="G497" s="24" t="n"/>
      <c r="H497" s="24" t="n"/>
      <c r="I497" s="24" t="n"/>
      <c r="J497" s="24" t="n"/>
      <c r="K497" s="24" t="n"/>
      <c r="L497" s="24" t="n"/>
      <c r="M497" s="24" t="n"/>
      <c r="N497" s="24" t="n"/>
      <c r="O497" s="24" t="n"/>
      <c r="P497" s="24" t="n"/>
      <c r="Q497" s="24" t="n"/>
      <c r="R497" s="24" t="n"/>
      <c r="S497" s="24" t="n"/>
      <c r="T497" s="24" t="n"/>
      <c r="U497" s="24" t="n"/>
      <c r="V497" s="24" t="n"/>
      <c r="W497" s="24" t="n"/>
      <c r="X497" s="24" t="n"/>
    </row>
    <row customHeight="1" ht="16.5" r="498" s="29">
      <c r="A498" s="24" t="n"/>
      <c r="B498" s="24" t="n"/>
      <c r="C498" s="24" t="n"/>
      <c r="D498" s="24" t="n"/>
      <c r="E498" s="24" t="n"/>
      <c r="F498" s="24" t="n"/>
      <c r="G498" s="24" t="n"/>
      <c r="H498" s="24" t="n"/>
      <c r="I498" s="24" t="n"/>
      <c r="J498" s="24" t="n"/>
      <c r="K498" s="24" t="n"/>
      <c r="L498" s="24" t="n"/>
      <c r="M498" s="24" t="n"/>
      <c r="N498" s="24" t="n"/>
      <c r="O498" s="24" t="n"/>
      <c r="P498" s="24" t="n"/>
      <c r="Q498" s="24" t="n"/>
      <c r="R498" s="24" t="n"/>
      <c r="S498" s="24" t="n"/>
      <c r="T498" s="24" t="n"/>
      <c r="U498" s="24" t="n"/>
      <c r="V498" s="24" t="n"/>
      <c r="W498" s="24" t="n"/>
      <c r="X498" s="24" t="n"/>
    </row>
    <row customHeight="1" ht="16.5" r="499" s="29">
      <c r="A499" s="24" t="n"/>
      <c r="B499" s="24" t="n"/>
      <c r="C499" s="24" t="n"/>
      <c r="D499" s="24" t="n"/>
      <c r="E499" s="24" t="n"/>
      <c r="F499" s="24" t="n"/>
      <c r="G499" s="24" t="n"/>
      <c r="H499" s="24" t="n"/>
      <c r="I499" s="24" t="n"/>
      <c r="J499" s="24" t="n"/>
      <c r="K499" s="24" t="n"/>
      <c r="L499" s="24" t="n"/>
      <c r="M499" s="24" t="n"/>
      <c r="N499" s="24" t="n"/>
      <c r="O499" s="24" t="n"/>
      <c r="P499" s="24" t="n"/>
      <c r="Q499" s="24" t="n"/>
      <c r="R499" s="24" t="n"/>
      <c r="S499" s="24" t="n"/>
      <c r="T499" s="24" t="n"/>
      <c r="U499" s="24" t="n"/>
      <c r="V499" s="24" t="n"/>
      <c r="W499" s="24" t="n"/>
      <c r="X499" s="24" t="n"/>
    </row>
    <row customHeight="1" ht="16.5" r="500" s="29">
      <c r="A500" s="24" t="n"/>
      <c r="B500" s="24" t="n"/>
      <c r="C500" s="24" t="n"/>
      <c r="D500" s="24" t="n"/>
      <c r="E500" s="24" t="n"/>
      <c r="F500" s="24" t="n"/>
      <c r="G500" s="24" t="n"/>
      <c r="H500" s="24" t="n"/>
      <c r="I500" s="24" t="n"/>
      <c r="J500" s="24" t="n"/>
      <c r="K500" s="24" t="n"/>
      <c r="L500" s="24" t="n"/>
      <c r="M500" s="24" t="n"/>
      <c r="N500" s="24" t="n"/>
      <c r="O500" s="24" t="n"/>
      <c r="P500" s="24" t="n"/>
      <c r="Q500" s="24" t="n"/>
      <c r="R500" s="24" t="n"/>
      <c r="S500" s="24" t="n"/>
      <c r="T500" s="24" t="n"/>
      <c r="U500" s="24" t="n"/>
      <c r="V500" s="24" t="n"/>
      <c r="W500" s="24" t="n"/>
      <c r="X500" s="24" t="n"/>
    </row>
    <row customHeight="1" ht="16.5" r="501" s="29">
      <c r="A501" s="24" t="n"/>
      <c r="B501" s="24" t="n"/>
      <c r="C501" s="24" t="n"/>
      <c r="D501" s="24" t="n"/>
      <c r="E501" s="24" t="n"/>
      <c r="F501" s="24" t="n"/>
      <c r="G501" s="24" t="n"/>
      <c r="H501" s="24" t="n"/>
      <c r="I501" s="24" t="n"/>
      <c r="J501" s="24" t="n"/>
      <c r="K501" s="24" t="n"/>
      <c r="L501" s="24" t="n"/>
      <c r="M501" s="24" t="n"/>
      <c r="N501" s="24" t="n"/>
      <c r="O501" s="24" t="n"/>
      <c r="P501" s="24" t="n"/>
      <c r="Q501" s="24" t="n"/>
      <c r="R501" s="24" t="n"/>
      <c r="S501" s="24" t="n"/>
      <c r="T501" s="24" t="n"/>
      <c r="U501" s="24" t="n"/>
      <c r="V501" s="24" t="n"/>
      <c r="W501" s="24" t="n"/>
      <c r="X501" s="24" t="n"/>
    </row>
    <row customHeight="1" ht="16.5" r="502" s="29">
      <c r="A502" s="24" t="n"/>
      <c r="B502" s="24" t="n"/>
      <c r="C502" s="24" t="n"/>
      <c r="D502" s="24" t="n"/>
      <c r="E502" s="24" t="n"/>
      <c r="F502" s="24" t="n"/>
      <c r="G502" s="24" t="n"/>
      <c r="H502" s="24" t="n"/>
      <c r="I502" s="24" t="n"/>
      <c r="J502" s="24" t="n"/>
      <c r="K502" s="24" t="n"/>
      <c r="L502" s="24" t="n"/>
      <c r="M502" s="24" t="n"/>
      <c r="N502" s="24" t="n"/>
      <c r="O502" s="24" t="n"/>
      <c r="P502" s="24" t="n"/>
      <c r="Q502" s="24" t="n"/>
      <c r="R502" s="24" t="n"/>
      <c r="S502" s="24" t="n"/>
      <c r="T502" s="24" t="n"/>
      <c r="U502" s="24" t="n"/>
      <c r="V502" s="24" t="n"/>
      <c r="W502" s="24" t="n"/>
      <c r="X502" s="24" t="n"/>
    </row>
    <row customHeight="1" ht="16.5" r="503" s="29">
      <c r="A503" s="24" t="n"/>
      <c r="B503" s="24" t="n"/>
      <c r="C503" s="24" t="n"/>
      <c r="D503" s="24" t="n"/>
      <c r="E503" s="24" t="n"/>
      <c r="F503" s="24" t="n"/>
      <c r="G503" s="24" t="n"/>
      <c r="H503" s="24" t="n"/>
      <c r="I503" s="24" t="n"/>
      <c r="J503" s="24" t="n"/>
      <c r="K503" s="24" t="n"/>
      <c r="L503" s="24" t="n"/>
      <c r="M503" s="24" t="n"/>
      <c r="N503" s="24" t="n"/>
      <c r="O503" s="24" t="n"/>
      <c r="P503" s="24" t="n"/>
      <c r="Q503" s="24" t="n"/>
      <c r="R503" s="24" t="n"/>
      <c r="S503" s="24" t="n"/>
      <c r="T503" s="24" t="n"/>
      <c r="U503" s="24" t="n"/>
      <c r="V503" s="24" t="n"/>
      <c r="W503" s="24" t="n"/>
      <c r="X503" s="24" t="n"/>
    </row>
    <row customHeight="1" ht="16.5" r="504" s="29">
      <c r="A504" s="24" t="n"/>
      <c r="B504" s="24" t="n"/>
      <c r="C504" s="24" t="n"/>
      <c r="D504" s="24" t="n"/>
      <c r="E504" s="24" t="n"/>
      <c r="F504" s="24" t="n"/>
      <c r="G504" s="24" t="n"/>
      <c r="H504" s="24" t="n"/>
      <c r="I504" s="24" t="n"/>
      <c r="J504" s="24" t="n"/>
      <c r="K504" s="24" t="n"/>
      <c r="L504" s="24" t="n"/>
      <c r="M504" s="24" t="n"/>
      <c r="N504" s="24" t="n"/>
      <c r="O504" s="24" t="n"/>
      <c r="P504" s="24" t="n"/>
      <c r="Q504" s="24" t="n"/>
      <c r="R504" s="24" t="n"/>
      <c r="S504" s="24" t="n"/>
      <c r="T504" s="24" t="n"/>
      <c r="U504" s="24" t="n"/>
      <c r="V504" s="24" t="n"/>
      <c r="W504" s="24" t="n"/>
      <c r="X504" s="24" t="n"/>
    </row>
    <row customHeight="1" ht="16.5" r="505" s="29">
      <c r="A505" s="24" t="n"/>
      <c r="B505" s="24" t="n"/>
      <c r="C505" s="24" t="n"/>
      <c r="D505" s="24" t="n"/>
      <c r="E505" s="24" t="n"/>
      <c r="F505" s="24" t="n"/>
      <c r="G505" s="24" t="n"/>
      <c r="H505" s="24" t="n"/>
      <c r="I505" s="24" t="n"/>
      <c r="J505" s="24" t="n"/>
      <c r="K505" s="24" t="n"/>
      <c r="L505" s="24" t="n"/>
      <c r="M505" s="24" t="n"/>
      <c r="N505" s="24" t="n"/>
      <c r="O505" s="24" t="n"/>
      <c r="P505" s="24" t="n"/>
      <c r="Q505" s="24" t="n"/>
      <c r="R505" s="24" t="n"/>
      <c r="S505" s="24" t="n"/>
      <c r="T505" s="24" t="n"/>
      <c r="U505" s="24" t="n"/>
      <c r="V505" s="24" t="n"/>
      <c r="W505" s="24" t="n"/>
      <c r="X505" s="24" t="n"/>
    </row>
    <row customHeight="1" ht="16.5" r="506" s="29">
      <c r="A506" s="24" t="n"/>
      <c r="B506" s="24" t="n"/>
      <c r="C506" s="24" t="n"/>
      <c r="D506" s="24" t="n"/>
      <c r="E506" s="24" t="n"/>
      <c r="F506" s="24" t="n"/>
      <c r="G506" s="24" t="n"/>
      <c r="H506" s="24" t="n"/>
      <c r="I506" s="24" t="n"/>
      <c r="J506" s="24" t="n"/>
      <c r="K506" s="24" t="n"/>
      <c r="L506" s="24" t="n"/>
      <c r="M506" s="24" t="n"/>
      <c r="N506" s="24" t="n"/>
      <c r="O506" s="24" t="n"/>
      <c r="P506" s="24" t="n"/>
      <c r="Q506" s="24" t="n"/>
      <c r="R506" s="24" t="n"/>
      <c r="S506" s="24" t="n"/>
      <c r="T506" s="24" t="n"/>
      <c r="U506" s="24" t="n"/>
      <c r="V506" s="24" t="n"/>
      <c r="W506" s="24" t="n"/>
      <c r="X506" s="24" t="n"/>
    </row>
    <row customHeight="1" ht="16.5" r="507" s="29">
      <c r="A507" s="24" t="n"/>
      <c r="B507" s="24" t="n"/>
      <c r="C507" s="24" t="n"/>
      <c r="D507" s="24" t="n"/>
      <c r="E507" s="24" t="n"/>
      <c r="F507" s="24" t="n"/>
      <c r="G507" s="24" t="n"/>
      <c r="H507" s="24" t="n"/>
      <c r="I507" s="24" t="n"/>
      <c r="J507" s="24" t="n"/>
      <c r="K507" s="24" t="n"/>
      <c r="L507" s="24" t="n"/>
      <c r="M507" s="24" t="n"/>
      <c r="N507" s="24" t="n"/>
      <c r="O507" s="24" t="n"/>
      <c r="P507" s="24" t="n"/>
      <c r="Q507" s="24" t="n"/>
      <c r="R507" s="24" t="n"/>
      <c r="S507" s="24" t="n"/>
      <c r="T507" s="24" t="n"/>
      <c r="U507" s="24" t="n"/>
      <c r="V507" s="24" t="n"/>
      <c r="W507" s="24" t="n"/>
      <c r="X507" s="24" t="n"/>
    </row>
    <row customHeight="1" ht="16.5" r="508" s="29">
      <c r="A508" s="24" t="n"/>
      <c r="B508" s="24" t="n"/>
      <c r="C508" s="24" t="n"/>
      <c r="D508" s="24" t="n"/>
      <c r="E508" s="24" t="n"/>
      <c r="F508" s="24" t="n"/>
      <c r="G508" s="24" t="n"/>
      <c r="H508" s="24" t="n"/>
      <c r="I508" s="24" t="n"/>
      <c r="J508" s="24" t="n"/>
      <c r="K508" s="24" t="n"/>
      <c r="L508" s="24" t="n"/>
      <c r="M508" s="24" t="n"/>
      <c r="N508" s="24" t="n"/>
      <c r="O508" s="24" t="n"/>
      <c r="P508" s="24" t="n"/>
      <c r="Q508" s="24" t="n"/>
      <c r="R508" s="24" t="n"/>
      <c r="S508" s="24" t="n"/>
      <c r="T508" s="24" t="n"/>
      <c r="U508" s="24" t="n"/>
      <c r="V508" s="24" t="n"/>
      <c r="W508" s="24" t="n"/>
      <c r="X508" s="24" t="n"/>
    </row>
    <row customHeight="1" ht="16.5" r="509" s="29">
      <c r="A509" s="24" t="n"/>
      <c r="B509" s="24" t="n"/>
      <c r="C509" s="24" t="n"/>
      <c r="D509" s="24" t="n"/>
      <c r="E509" s="24" t="n"/>
      <c r="F509" s="24" t="n"/>
      <c r="G509" s="24" t="n"/>
      <c r="H509" s="24" t="n"/>
      <c r="I509" s="24" t="n"/>
      <c r="J509" s="24" t="n"/>
      <c r="K509" s="24" t="n"/>
      <c r="L509" s="24" t="n"/>
      <c r="M509" s="24" t="n"/>
      <c r="N509" s="24" t="n"/>
      <c r="O509" s="24" t="n"/>
      <c r="P509" s="24" t="n"/>
      <c r="Q509" s="24" t="n"/>
      <c r="R509" s="24" t="n"/>
      <c r="S509" s="24" t="n"/>
      <c r="T509" s="24" t="n"/>
      <c r="U509" s="24" t="n"/>
      <c r="V509" s="24" t="n"/>
      <c r="W509" s="24" t="n"/>
      <c r="X509" s="24" t="n"/>
    </row>
    <row customHeight="1" ht="16.5" r="510" s="29">
      <c r="A510" s="24" t="n"/>
      <c r="B510" s="24" t="n"/>
      <c r="C510" s="24" t="n"/>
      <c r="D510" s="24" t="n"/>
      <c r="E510" s="24" t="n"/>
      <c r="F510" s="24" t="n"/>
      <c r="G510" s="24" t="n"/>
      <c r="H510" s="24" t="n"/>
      <c r="I510" s="24" t="n"/>
      <c r="J510" s="24" t="n"/>
      <c r="K510" s="24" t="n"/>
      <c r="L510" s="24" t="n"/>
      <c r="M510" s="24" t="n"/>
      <c r="N510" s="24" t="n"/>
      <c r="O510" s="24" t="n"/>
      <c r="P510" s="24" t="n"/>
      <c r="Q510" s="24" t="n"/>
      <c r="R510" s="24" t="n"/>
      <c r="S510" s="24" t="n"/>
      <c r="T510" s="24" t="n"/>
      <c r="U510" s="24" t="n"/>
      <c r="V510" s="24" t="n"/>
      <c r="W510" s="24" t="n"/>
      <c r="X510" s="24" t="n"/>
    </row>
    <row customHeight="1" ht="16.5" r="511" s="29">
      <c r="A511" s="24" t="n"/>
      <c r="B511" s="24" t="n"/>
      <c r="C511" s="24" t="n"/>
      <c r="D511" s="24" t="n"/>
      <c r="E511" s="24" t="n"/>
      <c r="F511" s="24" t="n"/>
      <c r="G511" s="24" t="n"/>
      <c r="H511" s="24" t="n"/>
      <c r="I511" s="24" t="n"/>
      <c r="J511" s="24" t="n"/>
      <c r="K511" s="24" t="n"/>
      <c r="L511" s="24" t="n"/>
      <c r="M511" s="24" t="n"/>
      <c r="N511" s="24" t="n"/>
      <c r="O511" s="24" t="n"/>
      <c r="P511" s="24" t="n"/>
      <c r="Q511" s="24" t="n"/>
      <c r="R511" s="24" t="n"/>
      <c r="S511" s="24" t="n"/>
      <c r="T511" s="24" t="n"/>
      <c r="U511" s="24" t="n"/>
      <c r="V511" s="24" t="n"/>
      <c r="W511" s="24" t="n"/>
      <c r="X511" s="24" t="n"/>
    </row>
    <row customHeight="1" ht="16.5" r="512" s="29">
      <c r="A512" s="24" t="n"/>
      <c r="B512" s="24" t="n"/>
      <c r="C512" s="24" t="n"/>
      <c r="D512" s="24" t="n"/>
      <c r="E512" s="24" t="n"/>
      <c r="F512" s="24" t="n"/>
      <c r="G512" s="24" t="n"/>
      <c r="H512" s="24" t="n"/>
      <c r="I512" s="24" t="n"/>
      <c r="J512" s="24" t="n"/>
      <c r="K512" s="24" t="n"/>
      <c r="L512" s="24" t="n"/>
      <c r="M512" s="24" t="n"/>
      <c r="N512" s="24" t="n"/>
      <c r="O512" s="24" t="n"/>
      <c r="P512" s="24" t="n"/>
      <c r="Q512" s="24" t="n"/>
      <c r="R512" s="24" t="n"/>
      <c r="S512" s="24" t="n"/>
      <c r="T512" s="24" t="n"/>
      <c r="U512" s="24" t="n"/>
      <c r="V512" s="24" t="n"/>
      <c r="W512" s="24" t="n"/>
      <c r="X512" s="24" t="n"/>
    </row>
    <row customHeight="1" ht="16.5" r="513" s="29">
      <c r="A513" s="24" t="n"/>
      <c r="B513" s="24" t="n"/>
      <c r="C513" s="24" t="n"/>
      <c r="D513" s="24" t="n"/>
      <c r="E513" s="24" t="n"/>
      <c r="F513" s="24" t="n"/>
      <c r="G513" s="24" t="n"/>
      <c r="H513" s="24" t="n"/>
      <c r="I513" s="24" t="n"/>
      <c r="J513" s="24" t="n"/>
      <c r="K513" s="24" t="n"/>
      <c r="L513" s="24" t="n"/>
      <c r="M513" s="24" t="n"/>
      <c r="N513" s="24" t="n"/>
      <c r="O513" s="24" t="n"/>
      <c r="P513" s="24" t="n"/>
      <c r="Q513" s="24" t="n"/>
      <c r="R513" s="24" t="n"/>
      <c r="S513" s="24" t="n"/>
      <c r="T513" s="24" t="n"/>
      <c r="U513" s="24" t="n"/>
      <c r="V513" s="24" t="n"/>
      <c r="W513" s="24" t="n"/>
      <c r="X513" s="24" t="n"/>
    </row>
    <row customHeight="1" ht="16.5" r="514" s="29">
      <c r="A514" s="24" t="n"/>
      <c r="B514" s="24" t="n"/>
      <c r="C514" s="24" t="n"/>
      <c r="D514" s="24" t="n"/>
      <c r="E514" s="24" t="n"/>
      <c r="F514" s="24" t="n"/>
      <c r="G514" s="24" t="n"/>
      <c r="H514" s="24" t="n"/>
      <c r="I514" s="24" t="n"/>
      <c r="J514" s="24" t="n"/>
      <c r="K514" s="24" t="n"/>
      <c r="L514" s="24" t="n"/>
      <c r="M514" s="24" t="n"/>
      <c r="N514" s="24" t="n"/>
      <c r="O514" s="24" t="n"/>
      <c r="P514" s="24" t="n"/>
      <c r="Q514" s="24" t="n"/>
      <c r="R514" s="24" t="n"/>
      <c r="S514" s="24" t="n"/>
      <c r="T514" s="24" t="n"/>
      <c r="U514" s="24" t="n"/>
      <c r="V514" s="24" t="n"/>
      <c r="W514" s="24" t="n"/>
      <c r="X514" s="24" t="n"/>
    </row>
    <row customHeight="1" ht="16.5" r="515" s="29">
      <c r="A515" s="24" t="n"/>
      <c r="B515" s="24" t="n"/>
      <c r="C515" s="24" t="n"/>
      <c r="D515" s="24" t="n"/>
      <c r="E515" s="24" t="n"/>
      <c r="F515" s="24" t="n"/>
      <c r="G515" s="24" t="n"/>
      <c r="H515" s="24" t="n"/>
      <c r="I515" s="24" t="n"/>
      <c r="J515" s="24" t="n"/>
      <c r="K515" s="24" t="n"/>
      <c r="L515" s="24" t="n"/>
      <c r="M515" s="24" t="n"/>
      <c r="N515" s="24" t="n"/>
      <c r="O515" s="24" t="n"/>
      <c r="P515" s="24" t="n"/>
      <c r="Q515" s="24" t="n"/>
      <c r="R515" s="24" t="n"/>
      <c r="S515" s="24" t="n"/>
      <c r="T515" s="24" t="n"/>
      <c r="U515" s="24" t="n"/>
      <c r="V515" s="24" t="n"/>
      <c r="W515" s="24" t="n"/>
      <c r="X515" s="24" t="n"/>
    </row>
    <row customHeight="1" ht="16.5" r="516" s="29">
      <c r="A516" s="24" t="n"/>
      <c r="B516" s="24" t="n"/>
      <c r="C516" s="24" t="n"/>
      <c r="D516" s="24" t="n"/>
      <c r="E516" s="24" t="n"/>
      <c r="F516" s="24" t="n"/>
      <c r="G516" s="24" t="n"/>
      <c r="H516" s="24" t="n"/>
      <c r="I516" s="24" t="n"/>
      <c r="J516" s="24" t="n"/>
      <c r="K516" s="24" t="n"/>
      <c r="L516" s="24" t="n"/>
      <c r="M516" s="24" t="n"/>
      <c r="N516" s="24" t="n"/>
      <c r="O516" s="24" t="n"/>
      <c r="P516" s="24" t="n"/>
      <c r="Q516" s="24" t="n"/>
      <c r="R516" s="24" t="n"/>
      <c r="S516" s="24" t="n"/>
      <c r="T516" s="24" t="n"/>
      <c r="U516" s="24" t="n"/>
      <c r="V516" s="24" t="n"/>
      <c r="W516" s="24" t="n"/>
      <c r="X516" s="24" t="n"/>
    </row>
    <row customHeight="1" ht="16.5" r="517" s="29">
      <c r="A517" s="24" t="n"/>
      <c r="B517" s="24" t="n"/>
      <c r="C517" s="24" t="n"/>
      <c r="D517" s="24" t="n"/>
      <c r="E517" s="24" t="n"/>
      <c r="F517" s="24" t="n"/>
      <c r="G517" s="24" t="n"/>
      <c r="H517" s="24" t="n"/>
      <c r="I517" s="24" t="n"/>
      <c r="J517" s="24" t="n"/>
      <c r="K517" s="24" t="n"/>
      <c r="L517" s="24" t="n"/>
      <c r="M517" s="24" t="n"/>
      <c r="N517" s="24" t="n"/>
      <c r="O517" s="24" t="n"/>
      <c r="P517" s="24" t="n"/>
      <c r="Q517" s="24" t="n"/>
      <c r="R517" s="24" t="n"/>
      <c r="S517" s="24" t="n"/>
      <c r="T517" s="24" t="n"/>
      <c r="U517" s="24" t="n"/>
      <c r="V517" s="24" t="n"/>
      <c r="W517" s="24" t="n"/>
      <c r="X517" s="24" t="n"/>
    </row>
    <row customHeight="1" ht="16.5" r="518" s="29">
      <c r="A518" s="24" t="n"/>
      <c r="B518" s="24" t="n"/>
      <c r="C518" s="24" t="n"/>
      <c r="D518" s="24" t="n"/>
      <c r="E518" s="24" t="n"/>
      <c r="F518" s="24" t="n"/>
      <c r="G518" s="24" t="n"/>
      <c r="H518" s="24" t="n"/>
      <c r="I518" s="24" t="n"/>
      <c r="J518" s="24" t="n"/>
      <c r="K518" s="24" t="n"/>
      <c r="L518" s="24" t="n"/>
      <c r="M518" s="24" t="n"/>
      <c r="N518" s="24" t="n"/>
      <c r="O518" s="24" t="n"/>
      <c r="P518" s="24" t="n"/>
      <c r="Q518" s="24" t="n"/>
      <c r="R518" s="24" t="n"/>
      <c r="S518" s="24" t="n"/>
      <c r="T518" s="24" t="n"/>
      <c r="U518" s="24" t="n"/>
      <c r="V518" s="24" t="n"/>
      <c r="W518" s="24" t="n"/>
      <c r="X518" s="24" t="n"/>
    </row>
    <row customHeight="1" ht="16.5" r="519" s="29">
      <c r="A519" s="24" t="n"/>
      <c r="B519" s="24" t="n"/>
      <c r="C519" s="24" t="n"/>
      <c r="D519" s="24" t="n"/>
      <c r="E519" s="24" t="n"/>
      <c r="F519" s="24" t="n"/>
      <c r="G519" s="24" t="n"/>
      <c r="H519" s="24" t="n"/>
      <c r="I519" s="24" t="n"/>
      <c r="J519" s="24" t="n"/>
      <c r="K519" s="24" t="n"/>
      <c r="L519" s="24" t="n"/>
      <c r="M519" s="24" t="n"/>
      <c r="N519" s="24" t="n"/>
      <c r="O519" s="24" t="n"/>
      <c r="P519" s="24" t="n"/>
      <c r="Q519" s="24" t="n"/>
      <c r="R519" s="24" t="n"/>
      <c r="S519" s="24" t="n"/>
      <c r="T519" s="24" t="n"/>
      <c r="U519" s="24" t="n"/>
      <c r="V519" s="24" t="n"/>
      <c r="W519" s="24" t="n"/>
      <c r="X519" s="24" t="n"/>
    </row>
    <row customHeight="1" ht="16.5" r="520" s="29">
      <c r="A520" s="24" t="n"/>
      <c r="B520" s="24" t="n"/>
      <c r="C520" s="24" t="n"/>
      <c r="D520" s="24" t="n"/>
      <c r="E520" s="24" t="n"/>
      <c r="F520" s="24" t="n"/>
      <c r="G520" s="24" t="n"/>
      <c r="H520" s="24" t="n"/>
      <c r="I520" s="24" t="n"/>
      <c r="J520" s="24" t="n"/>
      <c r="K520" s="24" t="n"/>
      <c r="L520" s="24" t="n"/>
      <c r="M520" s="24" t="n"/>
      <c r="N520" s="24" t="n"/>
      <c r="O520" s="24" t="n"/>
      <c r="P520" s="24" t="n"/>
      <c r="Q520" s="24" t="n"/>
      <c r="R520" s="24" t="n"/>
      <c r="S520" s="24" t="n"/>
      <c r="T520" s="24" t="n"/>
      <c r="U520" s="24" t="n"/>
      <c r="V520" s="24" t="n"/>
      <c r="W520" s="24" t="n"/>
      <c r="X520" s="24" t="n"/>
    </row>
    <row customHeight="1" ht="16.5" r="521" s="29">
      <c r="A521" s="24" t="n"/>
      <c r="B521" s="24" t="n"/>
      <c r="C521" s="24" t="n"/>
      <c r="D521" s="24" t="n"/>
      <c r="E521" s="24" t="n"/>
      <c r="F521" s="24" t="n"/>
      <c r="G521" s="24" t="n"/>
      <c r="H521" s="24" t="n"/>
      <c r="I521" s="24" t="n"/>
      <c r="J521" s="24" t="n"/>
      <c r="K521" s="24" t="n"/>
      <c r="L521" s="24" t="n"/>
      <c r="M521" s="24" t="n"/>
      <c r="N521" s="24" t="n"/>
      <c r="O521" s="24" t="n"/>
      <c r="P521" s="24" t="n"/>
      <c r="Q521" s="24" t="n"/>
      <c r="R521" s="24" t="n"/>
      <c r="S521" s="24" t="n"/>
      <c r="T521" s="24" t="n"/>
      <c r="U521" s="24" t="n"/>
      <c r="V521" s="24" t="n"/>
      <c r="W521" s="24" t="n"/>
      <c r="X521" s="24" t="n"/>
    </row>
    <row customHeight="1" ht="16.5" r="522" s="29">
      <c r="A522" s="24" t="n"/>
      <c r="B522" s="24" t="n"/>
      <c r="C522" s="24" t="n"/>
      <c r="D522" s="24" t="n"/>
      <c r="E522" s="24" t="n"/>
      <c r="F522" s="24" t="n"/>
      <c r="G522" s="24" t="n"/>
      <c r="H522" s="24" t="n"/>
      <c r="I522" s="24" t="n"/>
      <c r="J522" s="24" t="n"/>
      <c r="K522" s="24" t="n"/>
      <c r="L522" s="24" t="n"/>
      <c r="M522" s="24" t="n"/>
      <c r="N522" s="24" t="n"/>
      <c r="O522" s="24" t="n"/>
      <c r="P522" s="24" t="n"/>
      <c r="Q522" s="24" t="n"/>
      <c r="R522" s="24" t="n"/>
      <c r="S522" s="24" t="n"/>
      <c r="T522" s="24" t="n"/>
      <c r="U522" s="24" t="n"/>
      <c r="V522" s="24" t="n"/>
      <c r="W522" s="24" t="n"/>
      <c r="X522" s="24" t="n"/>
    </row>
    <row customHeight="1" ht="16.5" r="523" s="29">
      <c r="A523" s="24" t="n"/>
      <c r="B523" s="24" t="n"/>
      <c r="C523" s="24" t="n"/>
      <c r="D523" s="24" t="n"/>
      <c r="E523" s="24" t="n"/>
      <c r="F523" s="24" t="n"/>
      <c r="G523" s="24" t="n"/>
      <c r="H523" s="24" t="n"/>
      <c r="I523" s="24" t="n"/>
      <c r="J523" s="24" t="n"/>
      <c r="K523" s="24" t="n"/>
      <c r="L523" s="24" t="n"/>
      <c r="M523" s="24" t="n"/>
      <c r="N523" s="24" t="n"/>
      <c r="O523" s="24" t="n"/>
      <c r="P523" s="24" t="n"/>
      <c r="Q523" s="24" t="n"/>
      <c r="R523" s="24" t="n"/>
      <c r="S523" s="24" t="n"/>
      <c r="T523" s="24" t="n"/>
      <c r="U523" s="24" t="n"/>
      <c r="V523" s="24" t="n"/>
      <c r="W523" s="24" t="n"/>
      <c r="X523" s="24" t="n"/>
    </row>
    <row customHeight="1" ht="16.5" r="524" s="29">
      <c r="A524" s="24" t="n"/>
      <c r="B524" s="24" t="n"/>
      <c r="C524" s="24" t="n"/>
      <c r="D524" s="24" t="n"/>
      <c r="E524" s="24" t="n"/>
      <c r="F524" s="24" t="n"/>
      <c r="G524" s="24" t="n"/>
      <c r="H524" s="24" t="n"/>
      <c r="I524" s="24" t="n"/>
      <c r="J524" s="24" t="n"/>
      <c r="K524" s="24" t="n"/>
      <c r="L524" s="24" t="n"/>
      <c r="M524" s="24" t="n"/>
      <c r="N524" s="24" t="n"/>
      <c r="O524" s="24" t="n"/>
      <c r="P524" s="24" t="n"/>
      <c r="Q524" s="24" t="n"/>
      <c r="R524" s="24" t="n"/>
      <c r="S524" s="24" t="n"/>
      <c r="T524" s="24" t="n"/>
      <c r="U524" s="24" t="n"/>
      <c r="V524" s="24" t="n"/>
      <c r="W524" s="24" t="n"/>
      <c r="X524" s="24" t="n"/>
    </row>
    <row customHeight="1" ht="16.5" r="525" s="29">
      <c r="A525" s="24" t="n"/>
      <c r="B525" s="24" t="n"/>
      <c r="C525" s="24" t="n"/>
      <c r="D525" s="24" t="n"/>
      <c r="E525" s="24" t="n"/>
      <c r="F525" s="24" t="n"/>
      <c r="G525" s="24" t="n"/>
      <c r="H525" s="24" t="n"/>
      <c r="I525" s="24" t="n"/>
      <c r="J525" s="24" t="n"/>
      <c r="K525" s="24" t="n"/>
      <c r="L525" s="24" t="n"/>
      <c r="M525" s="24" t="n"/>
      <c r="N525" s="24" t="n"/>
      <c r="O525" s="24" t="n"/>
      <c r="P525" s="24" t="n"/>
      <c r="Q525" s="24" t="n"/>
      <c r="R525" s="24" t="n"/>
      <c r="S525" s="24" t="n"/>
      <c r="T525" s="24" t="n"/>
      <c r="U525" s="24" t="n"/>
      <c r="V525" s="24" t="n"/>
      <c r="W525" s="24" t="n"/>
      <c r="X525" s="24" t="n"/>
    </row>
    <row customHeight="1" ht="16.5" r="526" s="29">
      <c r="A526" s="24" t="n"/>
      <c r="B526" s="24" t="n"/>
      <c r="C526" s="24" t="n"/>
      <c r="D526" s="24" t="n"/>
      <c r="E526" s="24" t="n"/>
      <c r="F526" s="24" t="n"/>
      <c r="G526" s="24" t="n"/>
      <c r="H526" s="24" t="n"/>
      <c r="I526" s="24" t="n"/>
      <c r="J526" s="24" t="n"/>
      <c r="K526" s="24" t="n"/>
      <c r="L526" s="24" t="n"/>
      <c r="M526" s="24" t="n"/>
      <c r="N526" s="24" t="n"/>
      <c r="O526" s="24" t="n"/>
      <c r="P526" s="24" t="n"/>
      <c r="Q526" s="24" t="n"/>
      <c r="R526" s="24" t="n"/>
      <c r="S526" s="24" t="n"/>
      <c r="T526" s="24" t="n"/>
      <c r="U526" s="24" t="n"/>
      <c r="V526" s="24" t="n"/>
      <c r="W526" s="24" t="n"/>
      <c r="X526" s="24" t="n"/>
    </row>
  </sheetData>
  <mergeCells count="220">
    <mergeCell ref="A107:C107"/>
    <mergeCell ref="A108:C108"/>
    <mergeCell ref="A106:B106"/>
    <mergeCell ref="A118:C118"/>
    <mergeCell ref="A117:C117"/>
    <mergeCell ref="A94:C94"/>
    <mergeCell ref="A95:C95"/>
    <mergeCell ref="A87:C87"/>
    <mergeCell ref="A88:C88"/>
    <mergeCell ref="A93:C93"/>
    <mergeCell ref="A89:C89"/>
    <mergeCell ref="A90:B90"/>
    <mergeCell ref="A76:C76"/>
    <mergeCell ref="A77:C77"/>
    <mergeCell ref="A78:C78"/>
    <mergeCell ref="A79:C79"/>
    <mergeCell ref="A105:C105"/>
    <mergeCell ref="A101:C101"/>
    <mergeCell ref="A103:C103"/>
    <mergeCell ref="A125:C125"/>
    <mergeCell ref="A124:C124"/>
    <mergeCell ref="A123:C123"/>
    <mergeCell ref="A122:B122"/>
    <mergeCell ref="A120:C120"/>
    <mergeCell ref="A121:C121"/>
    <mergeCell ref="A126:C126"/>
    <mergeCell ref="A127:C127"/>
    <mergeCell ref="A85:C85"/>
    <mergeCell ref="A91:C91"/>
    <mergeCell ref="A92:C92"/>
    <mergeCell ref="A140:C140"/>
    <mergeCell ref="A141:C141"/>
    <mergeCell ref="A152:C152"/>
    <mergeCell ref="A151:C151"/>
    <mergeCell ref="A139:C139"/>
    <mergeCell ref="A143:C143"/>
    <mergeCell ref="A149:C149"/>
    <mergeCell ref="A142:C142"/>
    <mergeCell ref="A138:B138"/>
    <mergeCell ref="A150:C150"/>
    <mergeCell ref="A167:C167"/>
    <mergeCell ref="A165:C165"/>
    <mergeCell ref="A166:C166"/>
    <mergeCell ref="A157:C157"/>
    <mergeCell ref="A173:C173"/>
    <mergeCell ref="A168:C168"/>
    <mergeCell ref="A169:C169"/>
    <mergeCell ref="A170:B170"/>
    <mergeCell ref="A159:C159"/>
    <mergeCell ref="A158:C158"/>
    <mergeCell ref="A26:B26"/>
    <mergeCell ref="A25:C25"/>
    <mergeCell ref="A23:C23"/>
    <mergeCell ref="A24:C24"/>
    <mergeCell ref="A14:C14"/>
    <mergeCell ref="A15:C15"/>
    <mergeCell ref="A13:C13"/>
    <mergeCell ref="A8:C8"/>
    <mergeCell ref="A9:C9"/>
    <mergeCell ref="A10:B10"/>
    <mergeCell ref="A11:C11"/>
    <mergeCell ref="A12:C12"/>
    <mergeCell ref="A109:C109"/>
    <mergeCell ref="A110:C110"/>
    <mergeCell ref="A136:C136"/>
    <mergeCell ref="A137:C137"/>
    <mergeCell ref="A133:C133"/>
    <mergeCell ref="A134:C134"/>
    <mergeCell ref="A135:C135"/>
    <mergeCell ref="A156:C156"/>
    <mergeCell ref="A155:C155"/>
    <mergeCell ref="A154:B154"/>
    <mergeCell ref="A153:C153"/>
    <mergeCell ref="A230:C230"/>
    <mergeCell ref="A231:C231"/>
    <mergeCell ref="A201:C201"/>
    <mergeCell ref="A202:B202"/>
    <mergeCell ref="A223:C223"/>
    <mergeCell ref="A221:C221"/>
    <mergeCell ref="A222:C222"/>
    <mergeCell ref="A204:C204"/>
    <mergeCell ref="A205:C205"/>
    <mergeCell ref="A200:C200"/>
    <mergeCell ref="A199:C199"/>
    <mergeCell ref="A214:C214"/>
    <mergeCell ref="A219:C219"/>
    <mergeCell ref="A217:C217"/>
    <mergeCell ref="A218:B218"/>
    <mergeCell ref="A215:C215"/>
    <mergeCell ref="A216:C216"/>
    <mergeCell ref="A229:C229"/>
    <mergeCell ref="A197:C197"/>
    <mergeCell ref="A198:C198"/>
    <mergeCell ref="A213:C213"/>
    <mergeCell ref="A207:C207"/>
    <mergeCell ref="A206:C206"/>
    <mergeCell ref="A203:C203"/>
    <mergeCell ref="A220:C220"/>
    <mergeCell ref="A267:C267"/>
    <mergeCell ref="A268:C268"/>
    <mergeCell ref="A280:C280"/>
    <mergeCell ref="A281:C281"/>
    <mergeCell ref="A278:C278"/>
    <mergeCell ref="A279:C279"/>
    <mergeCell ref="A277:C277"/>
    <mergeCell ref="A269:C269"/>
    <mergeCell ref="A301:C301"/>
    <mergeCell ref="A299:C299"/>
    <mergeCell ref="A300:C300"/>
    <mergeCell ref="A298:B298"/>
    <mergeCell ref="A296:C296"/>
    <mergeCell ref="A297:C297"/>
    <mergeCell ref="A293:C293"/>
    <mergeCell ref="A294:C294"/>
    <mergeCell ref="A287:C287"/>
    <mergeCell ref="A284:C284"/>
    <mergeCell ref="A285:C285"/>
    <mergeCell ref="A286:C286"/>
    <mergeCell ref="A283:C283"/>
    <mergeCell ref="A282:B282"/>
    <mergeCell ref="A247:C247"/>
    <mergeCell ref="A246:C246"/>
    <mergeCell ref="A251:C251"/>
    <mergeCell ref="A239:C239"/>
    <mergeCell ref="A245:C245"/>
    <mergeCell ref="A185:C185"/>
    <mergeCell ref="A187:C187"/>
    <mergeCell ref="A186:B186"/>
    <mergeCell ref="A191:C191"/>
    <mergeCell ref="A190:C190"/>
    <mergeCell ref="A189:C189"/>
    <mergeCell ref="A188:C188"/>
    <mergeCell ref="A172:C172"/>
    <mergeCell ref="A171:C171"/>
    <mergeCell ref="A184:C184"/>
    <mergeCell ref="A174:C174"/>
    <mergeCell ref="A182:C182"/>
    <mergeCell ref="A175:C175"/>
    <mergeCell ref="A181:C181"/>
    <mergeCell ref="A183:C183"/>
    <mergeCell ref="A28:C28"/>
    <mergeCell ref="A27:C27"/>
    <mergeCell ref="A46:C46"/>
    <mergeCell ref="A45:C45"/>
    <mergeCell ref="A59:C59"/>
    <mergeCell ref="A58:B58"/>
    <mergeCell ref="A37:C37"/>
    <mergeCell ref="A38:C38"/>
    <mergeCell ref="A41:C41"/>
    <mergeCell ref="A43:C43"/>
    <mergeCell ref="A42:B42"/>
    <mergeCell ref="A39:C39"/>
    <mergeCell ref="A40:C40"/>
    <mergeCell ref="A55:C55"/>
    <mergeCell ref="A56:C56"/>
    <mergeCell ref="A57:C57"/>
    <mergeCell ref="A53:C53"/>
    <mergeCell ref="A54:C54"/>
    <mergeCell ref="A31:C31"/>
    <mergeCell ref="A21:C21"/>
    <mergeCell ref="A22:C22"/>
    <mergeCell ref="A47:C47"/>
    <mergeCell ref="A44:C44"/>
    <mergeCell ref="A70:C70"/>
    <mergeCell ref="A71:C71"/>
    <mergeCell ref="A30:C30"/>
    <mergeCell ref="A29:C29"/>
    <mergeCell ref="A60:C60"/>
    <mergeCell ref="A69:C69"/>
    <mergeCell ref="A61:C61"/>
    <mergeCell ref="A62:C62"/>
    <mergeCell ref="A63:C63"/>
    <mergeCell ref="A310:C310"/>
    <mergeCell ref="A311:C311"/>
    <mergeCell ref="A326:C326"/>
    <mergeCell ref="A327:C327"/>
    <mergeCell ref="A325:C325"/>
    <mergeCell ref="A309:C309"/>
    <mergeCell ref="A318:C318"/>
    <mergeCell ref="A317:C317"/>
    <mergeCell ref="A316:C316"/>
    <mergeCell ref="A319:C319"/>
    <mergeCell ref="A313:C313"/>
    <mergeCell ref="A312:C312"/>
    <mergeCell ref="A235:C235"/>
    <mergeCell ref="A234:B234"/>
    <mergeCell ref="A237:C237"/>
    <mergeCell ref="A238:C238"/>
    <mergeCell ref="A248:C248"/>
    <mergeCell ref="A254:C254"/>
    <mergeCell ref="A253:C253"/>
    <mergeCell ref="A250:B250"/>
    <mergeCell ref="A252:C252"/>
    <mergeCell ref="A270:C270"/>
    <mergeCell ref="A261:C261"/>
    <mergeCell ref="A264:C264"/>
    <mergeCell ref="A262:C262"/>
    <mergeCell ref="A263:C263"/>
    <mergeCell ref="A266:B266"/>
    <mergeCell ref="A265:C265"/>
    <mergeCell ref="A255:C255"/>
    <mergeCell ref="A249:C249"/>
    <mergeCell ref="A302:C302"/>
    <mergeCell ref="A303:C303"/>
    <mergeCell ref="A236:C236"/>
    <mergeCell ref="A232:C232"/>
    <mergeCell ref="A233:C233"/>
    <mergeCell ref="A295:C295"/>
    <mergeCell ref="A271:C271"/>
    <mergeCell ref="A315:C315"/>
    <mergeCell ref="A314:B314"/>
    <mergeCell ref="A111:C111"/>
    <mergeCell ref="A104:C104"/>
    <mergeCell ref="A119:C119"/>
    <mergeCell ref="A75:C75"/>
    <mergeCell ref="A74:B74"/>
    <mergeCell ref="A73:C73"/>
    <mergeCell ref="A72:C72"/>
    <mergeCell ref="A102:C102"/>
    <mergeCell ref="A86:C86"/>
  </mergeCells>
  <pageMargins bottom="0.75" footer="0" header="0" left="0.7" right="0.7" top="0.75"/>
  <pageSetup orientation="landscape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311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.38"/>
    <col customWidth="1" max="3" min="2" style="29" width="4.13"/>
    <col customWidth="1" max="13" min="4" style="29" width="5"/>
    <col customWidth="1" max="16" min="14" style="29" width="9.380000000000001"/>
    <col customWidth="1" max="28" min="17" style="29" width="7.88"/>
  </cols>
  <sheetData>
    <row customHeight="1" ht="30" r="1" s="29">
      <c r="A1" s="116" t="n"/>
      <c r="B1" s="224" t="inlineStr">
        <is>
          <t>積分</t>
        </is>
      </c>
      <c r="C1" s="225" t="n"/>
      <c r="D1" s="119" t="n">
        <v>11</v>
      </c>
      <c r="E1" s="119" t="n">
        <v>9</v>
      </c>
      <c r="F1" s="119" t="n">
        <v>8</v>
      </c>
      <c r="G1" s="119" t="n">
        <v>7</v>
      </c>
      <c r="H1" s="119" t="n">
        <v>6</v>
      </c>
      <c r="I1" s="119" t="n">
        <v>5</v>
      </c>
      <c r="J1" s="119" t="n">
        <v>4</v>
      </c>
      <c r="K1" s="119" t="n">
        <v>3</v>
      </c>
      <c r="L1" s="119" t="n">
        <v>2</v>
      </c>
      <c r="M1" s="119" t="n">
        <v>1</v>
      </c>
      <c r="N1" s="119" t="n"/>
      <c r="O1" s="119" t="n"/>
      <c r="P1" s="120" t="n"/>
      <c r="Q1" s="116">
        <f>SUM(D1:M1)</f>
        <v/>
      </c>
      <c r="R1" s="116">
        <f>Q1*6</f>
        <v/>
      </c>
      <c r="S1" s="116" t="n"/>
      <c r="T1" s="116" t="n"/>
      <c r="U1" s="116" t="n"/>
      <c r="V1" s="116" t="n"/>
      <c r="W1" s="116" t="n"/>
      <c r="X1" s="116" t="n"/>
      <c r="Y1" s="116" t="n"/>
      <c r="Z1" s="116" t="n"/>
      <c r="AA1" s="116" t="n"/>
      <c r="AB1" s="116" t="n"/>
    </row>
    <row customHeight="1" ht="30" r="2" s="29">
      <c r="A2" s="116" t="n"/>
      <c r="B2" s="226" t="inlineStr">
        <is>
          <t>名次</t>
        </is>
      </c>
      <c r="C2" s="227" t="n"/>
      <c r="D2" s="123" t="n">
        <v>1</v>
      </c>
      <c r="E2" s="123" t="n">
        <v>2</v>
      </c>
      <c r="F2" s="123" t="n">
        <v>3</v>
      </c>
      <c r="G2" s="123" t="n">
        <v>4</v>
      </c>
      <c r="H2" s="123" t="n">
        <v>5</v>
      </c>
      <c r="I2" s="123" t="n">
        <v>6</v>
      </c>
      <c r="J2" s="123" t="n">
        <v>7</v>
      </c>
      <c r="K2" s="123" t="n">
        <v>8</v>
      </c>
      <c r="L2" s="123" t="n">
        <v>9</v>
      </c>
      <c r="M2" s="123" t="n">
        <v>10</v>
      </c>
      <c r="N2" s="123" t="inlineStr">
        <is>
          <t>小計</t>
        </is>
      </c>
      <c r="O2" s="123" t="inlineStr">
        <is>
          <t>小計</t>
        </is>
      </c>
      <c r="P2" s="124" t="inlineStr">
        <is>
          <t>名次</t>
        </is>
      </c>
      <c r="Q2" s="116" t="n"/>
      <c r="R2" s="116" t="n"/>
      <c r="S2" s="116" t="n"/>
      <c r="T2" s="116" t="n"/>
      <c r="U2" s="116" t="n"/>
      <c r="V2" s="116" t="n"/>
      <c r="W2" s="116" t="n"/>
      <c r="X2" s="116" t="n"/>
      <c r="Y2" s="116" t="n"/>
      <c r="Z2" s="116" t="n"/>
      <c r="AA2" s="116" t="n"/>
      <c r="AB2" s="116" t="n"/>
    </row>
    <row customHeight="1" ht="13.5" r="3" s="29">
      <c r="A3" s="125" t="n">
        <v>4</v>
      </c>
      <c r="B3" s="228">
        <f ref="B3" t="array">INDEX('人數'!A:A,A3)</f>
        <v/>
      </c>
      <c r="C3" s="127" t="inlineStr">
        <is>
          <t>低女</t>
        </is>
      </c>
      <c r="D3" s="128" t="n"/>
      <c r="E3" s="128" t="n"/>
      <c r="F3" s="128" t="n"/>
      <c r="G3" s="128" t="n"/>
      <c r="H3" s="128" t="n"/>
      <c r="I3" s="128" t="n"/>
      <c r="J3" s="128" t="n"/>
      <c r="K3" s="128" t="n"/>
      <c r="L3" s="128" t="n"/>
      <c r="M3" s="128" t="n"/>
      <c r="N3" s="127">
        <f>SUM(D3:M3)</f>
        <v/>
      </c>
      <c r="O3" s="229">
        <f>SUM(N3:N8)</f>
        <v/>
      </c>
      <c r="P3" s="230" t="n"/>
      <c r="Q3" s="131" t="n"/>
      <c r="R3" s="131" t="n"/>
      <c r="S3" s="131" t="n"/>
      <c r="T3" s="131" t="n"/>
      <c r="U3" s="131" t="n"/>
      <c r="V3" s="131" t="n"/>
      <c r="W3" s="131" t="n"/>
      <c r="X3" s="131" t="n"/>
      <c r="Y3" s="131" t="n"/>
      <c r="Z3" s="131" t="n"/>
      <c r="AA3" s="131" t="n"/>
      <c r="AB3" s="131" t="n"/>
    </row>
    <row customHeight="1" ht="13.5" r="4" s="29">
      <c r="A4" s="231" t="n"/>
      <c r="B4" s="232" t="n"/>
      <c r="C4" s="40" t="inlineStr">
        <is>
          <t>低男</t>
        </is>
      </c>
      <c r="D4" s="134" t="n"/>
      <c r="E4" s="134" t="n"/>
      <c r="F4" s="134" t="n"/>
      <c r="G4" s="134" t="n"/>
      <c r="H4" s="134" t="n"/>
      <c r="I4" s="134" t="n"/>
      <c r="J4" s="134" t="n"/>
      <c r="K4" s="134" t="n"/>
      <c r="L4" s="134" t="n"/>
      <c r="M4" s="134" t="n"/>
      <c r="N4" s="40">
        <f>SUM(D4:M4)</f>
        <v/>
      </c>
      <c r="O4" s="221" t="n"/>
      <c r="P4" s="233" t="n"/>
      <c r="Q4" s="131" t="n"/>
      <c r="R4" s="131" t="n"/>
      <c r="S4" s="131" t="n"/>
      <c r="T4" s="131" t="n"/>
      <c r="U4" s="131" t="n"/>
      <c r="V4" s="131" t="n"/>
      <c r="W4" s="131" t="n"/>
      <c r="X4" s="131" t="n"/>
      <c r="Y4" s="131" t="n"/>
      <c r="Z4" s="131" t="n"/>
      <c r="AA4" s="131" t="n"/>
      <c r="AB4" s="131" t="n"/>
    </row>
    <row customHeight="1" ht="13.5" r="5" s="29">
      <c r="A5" s="231" t="n"/>
      <c r="B5" s="232" t="n"/>
      <c r="C5" s="40" t="inlineStr">
        <is>
          <t>中女</t>
        </is>
      </c>
      <c r="D5" s="134" t="n"/>
      <c r="E5" s="134" t="n"/>
      <c r="F5" s="134" t="n"/>
      <c r="G5" s="134" t="n"/>
      <c r="H5" s="134" t="n"/>
      <c r="I5" s="134" t="n"/>
      <c r="J5" s="134" t="n"/>
      <c r="K5" s="134" t="n"/>
      <c r="L5" s="134" t="n"/>
      <c r="M5" s="134" t="n"/>
      <c r="N5" s="40">
        <f>SUM(D5:M5)</f>
        <v/>
      </c>
      <c r="O5" s="221" t="n"/>
      <c r="P5" s="233" t="n"/>
      <c r="Q5" s="131" t="n"/>
      <c r="R5" s="131" t="n"/>
      <c r="S5" s="131" t="n"/>
      <c r="T5" s="131" t="n"/>
      <c r="U5" s="131" t="n"/>
      <c r="V5" s="131" t="n"/>
      <c r="W5" s="131" t="n"/>
      <c r="X5" s="131" t="n"/>
      <c r="Y5" s="131" t="n"/>
      <c r="Z5" s="131" t="n"/>
      <c r="AA5" s="131" t="n"/>
      <c r="AB5" s="131" t="n"/>
    </row>
    <row customHeight="1" ht="13.5" r="6" s="29">
      <c r="A6" s="231" t="n"/>
      <c r="B6" s="232" t="n"/>
      <c r="C6" s="40" t="inlineStr">
        <is>
          <t>中男</t>
        </is>
      </c>
      <c r="D6" s="134" t="n"/>
      <c r="E6" s="134" t="n"/>
      <c r="F6" s="134" t="n"/>
      <c r="G6" s="134" t="n"/>
      <c r="H6" s="134" t="n"/>
      <c r="I6" s="134" t="n"/>
      <c r="J6" s="134" t="n"/>
      <c r="K6" s="134" t="n"/>
      <c r="L6" s="134" t="n"/>
      <c r="M6" s="134" t="n"/>
      <c r="N6" s="40">
        <f>SUM(D6:M6)</f>
        <v/>
      </c>
      <c r="O6" s="221" t="n"/>
      <c r="P6" s="233" t="n"/>
      <c r="Q6" s="131" t="n"/>
      <c r="R6" s="131" t="n"/>
      <c r="S6" s="131" t="n"/>
      <c r="T6" s="131" t="n"/>
      <c r="U6" s="131" t="n"/>
      <c r="V6" s="131" t="n"/>
      <c r="W6" s="131" t="n"/>
      <c r="X6" s="131" t="n"/>
      <c r="Y6" s="131" t="n"/>
      <c r="Z6" s="131" t="n"/>
      <c r="AA6" s="131" t="n"/>
      <c r="AB6" s="131" t="n"/>
    </row>
    <row customHeight="1" ht="13.5" r="7" s="29">
      <c r="A7" s="231" t="n"/>
      <c r="B7" s="232" t="n"/>
      <c r="C7" s="40" t="inlineStr">
        <is>
          <t>高女</t>
        </is>
      </c>
      <c r="D7" s="134" t="n"/>
      <c r="E7" s="134" t="n"/>
      <c r="F7" s="134" t="n"/>
      <c r="G7" s="134" t="n"/>
      <c r="H7" s="134" t="n"/>
      <c r="I7" s="134" t="n"/>
      <c r="J7" s="134" t="n"/>
      <c r="K7" s="134" t="n"/>
      <c r="L7" s="134" t="n"/>
      <c r="M7" s="134" t="n"/>
      <c r="N7" s="40">
        <f>SUM(D7:M7)</f>
        <v/>
      </c>
      <c r="O7" s="221" t="n"/>
      <c r="P7" s="233" t="n"/>
      <c r="Q7" s="131" t="n"/>
      <c r="R7" s="131" t="n"/>
      <c r="S7" s="131" t="n"/>
      <c r="T7" s="131" t="n"/>
      <c r="U7" s="131" t="n"/>
      <c r="V7" s="131" t="n"/>
      <c r="W7" s="131" t="n"/>
      <c r="X7" s="131" t="n"/>
      <c r="Y7" s="131" t="n"/>
      <c r="Z7" s="131" t="n"/>
      <c r="AA7" s="131" t="n"/>
      <c r="AB7" s="131" t="n"/>
    </row>
    <row customHeight="1" ht="13.5" r="8" s="29">
      <c r="A8" s="231" t="n"/>
      <c r="B8" s="234" t="n"/>
      <c r="C8" s="137" t="inlineStr">
        <is>
          <t>高男</t>
        </is>
      </c>
      <c r="D8" s="138" t="n"/>
      <c r="E8" s="138" t="n"/>
      <c r="F8" s="138" t="n"/>
      <c r="G8" s="138" t="n"/>
      <c r="H8" s="138" t="n"/>
      <c r="I8" s="138" t="n"/>
      <c r="J8" s="138" t="n"/>
      <c r="K8" s="138" t="n"/>
      <c r="L8" s="138" t="n"/>
      <c r="M8" s="138" t="n"/>
      <c r="N8" s="137">
        <f>SUM(D8:M8)</f>
        <v/>
      </c>
      <c r="O8" s="235" t="n"/>
      <c r="P8" s="236" t="n"/>
      <c r="Q8" s="131" t="n"/>
      <c r="R8" s="131" t="n"/>
      <c r="S8" s="131" t="n"/>
      <c r="T8" s="131" t="n"/>
      <c r="U8" s="131" t="n"/>
      <c r="V8" s="131" t="n"/>
      <c r="W8" s="131" t="n"/>
      <c r="X8" s="131" t="n"/>
      <c r="Y8" s="131" t="n"/>
      <c r="Z8" s="131" t="n"/>
      <c r="AA8" s="131" t="n"/>
      <c r="AB8" s="131" t="n"/>
    </row>
    <row customHeight="1" ht="13.5" r="9" s="29">
      <c r="A9" s="125">
        <f>A3+1</f>
        <v/>
      </c>
      <c r="B9" s="228">
        <f ref="B9" t="array">INDEX('人數'!A:A,A9)</f>
        <v/>
      </c>
      <c r="C9" s="127" t="inlineStr">
        <is>
          <t>低女</t>
        </is>
      </c>
      <c r="D9" s="128" t="n"/>
      <c r="E9" s="128" t="n"/>
      <c r="F9" s="128" t="n"/>
      <c r="G9" s="128" t="n"/>
      <c r="H9" s="128" t="n"/>
      <c r="I9" s="128" t="n"/>
      <c r="J9" s="128" t="n"/>
      <c r="K9" s="128" t="n"/>
      <c r="L9" s="128" t="n"/>
      <c r="M9" s="128" t="n"/>
      <c r="N9" s="127">
        <f>SUM(D9:M9)</f>
        <v/>
      </c>
      <c r="O9" s="229">
        <f>SUM(N9:N14)</f>
        <v/>
      </c>
      <c r="P9" s="230" t="n"/>
      <c r="Q9" s="131" t="n"/>
      <c r="R9" s="131" t="n"/>
      <c r="S9" s="131" t="n"/>
      <c r="T9" s="131" t="n"/>
      <c r="U9" s="131" t="n"/>
      <c r="V9" s="131" t="n"/>
      <c r="W9" s="131" t="n"/>
      <c r="X9" s="131" t="n"/>
      <c r="Y9" s="131" t="n"/>
      <c r="Z9" s="131" t="n"/>
      <c r="AA9" s="131" t="n"/>
      <c r="AB9" s="131" t="n"/>
    </row>
    <row customHeight="1" ht="13.5" r="10" s="29">
      <c r="A10" s="231" t="n"/>
      <c r="B10" s="232" t="n"/>
      <c r="C10" s="40" t="inlineStr">
        <is>
          <t>低男</t>
        </is>
      </c>
      <c r="D10" s="134" t="n"/>
      <c r="E10" s="134" t="n"/>
      <c r="F10" s="134" t="n"/>
      <c r="G10" s="134" t="n"/>
      <c r="H10" s="134" t="n"/>
      <c r="I10" s="134" t="n"/>
      <c r="J10" s="134" t="n"/>
      <c r="K10" s="134" t="n"/>
      <c r="L10" s="134" t="n"/>
      <c r="M10" s="134" t="n"/>
      <c r="N10" s="40">
        <f>SUM(D10:M10)</f>
        <v/>
      </c>
      <c r="O10" s="221" t="n"/>
      <c r="P10" s="233" t="n"/>
      <c r="Q10" s="131" t="n"/>
      <c r="R10" s="131" t="n"/>
      <c r="S10" s="131" t="n"/>
      <c r="T10" s="131" t="n"/>
      <c r="U10" s="131" t="n"/>
      <c r="V10" s="131" t="n"/>
      <c r="W10" s="131" t="n"/>
      <c r="X10" s="131" t="n"/>
      <c r="Y10" s="131" t="n"/>
      <c r="Z10" s="131" t="n"/>
      <c r="AA10" s="131" t="n"/>
      <c r="AB10" s="131" t="n"/>
    </row>
    <row customHeight="1" ht="13.5" r="11" s="29">
      <c r="A11" s="231" t="n"/>
      <c r="B11" s="232" t="n"/>
      <c r="C11" s="40" t="inlineStr">
        <is>
          <t>中女</t>
        </is>
      </c>
      <c r="D11" s="134" t="n"/>
      <c r="E11" s="134" t="n"/>
      <c r="F11" s="134" t="n"/>
      <c r="G11" s="134" t="n"/>
      <c r="H11" s="134" t="n"/>
      <c r="I11" s="134" t="n"/>
      <c r="J11" s="134" t="n"/>
      <c r="K11" s="134" t="n"/>
      <c r="L11" s="134" t="n"/>
      <c r="M11" s="134" t="n"/>
      <c r="N11" s="40">
        <f>SUM(D11:M11)</f>
        <v/>
      </c>
      <c r="O11" s="221" t="n"/>
      <c r="P11" s="233" t="n"/>
      <c r="Q11" s="131" t="n"/>
      <c r="R11" s="131" t="n"/>
      <c r="S11" s="131" t="n"/>
      <c r="T11" s="131" t="n"/>
      <c r="U11" s="131" t="n"/>
      <c r="V11" s="131" t="n"/>
      <c r="W11" s="131" t="n"/>
      <c r="X11" s="131" t="n"/>
      <c r="Y11" s="131" t="n"/>
      <c r="Z11" s="131" t="n"/>
      <c r="AA11" s="131" t="n"/>
      <c r="AB11" s="131" t="n"/>
    </row>
    <row customHeight="1" ht="13.5" r="12" s="29">
      <c r="A12" s="231" t="n"/>
      <c r="B12" s="232" t="n"/>
      <c r="C12" s="40" t="inlineStr">
        <is>
          <t>中男</t>
        </is>
      </c>
      <c r="D12" s="134" t="n"/>
      <c r="E12" s="134" t="n"/>
      <c r="F12" s="134" t="n"/>
      <c r="G12" s="134" t="n"/>
      <c r="H12" s="134" t="n"/>
      <c r="I12" s="134" t="n">
        <v>4</v>
      </c>
      <c r="J12" s="134" t="n"/>
      <c r="K12" s="134" t="n"/>
      <c r="L12" s="134" t="n"/>
      <c r="M12" s="134" t="n"/>
      <c r="N12" s="40">
        <f>SUM(D12:M12)</f>
        <v/>
      </c>
      <c r="O12" s="221" t="n"/>
      <c r="P12" s="233" t="n"/>
      <c r="Q12" s="131" t="n"/>
      <c r="R12" s="131" t="n"/>
      <c r="S12" s="131" t="n"/>
      <c r="T12" s="131" t="n"/>
      <c r="U12" s="131" t="n"/>
      <c r="V12" s="131" t="n"/>
      <c r="W12" s="131" t="n"/>
      <c r="X12" s="131" t="n"/>
      <c r="Y12" s="131" t="n"/>
      <c r="Z12" s="131" t="n"/>
      <c r="AA12" s="131" t="n"/>
      <c r="AB12" s="131" t="n"/>
    </row>
    <row customHeight="1" ht="13.5" r="13" s="29">
      <c r="A13" s="231" t="n"/>
      <c r="B13" s="232" t="n"/>
      <c r="C13" s="40" t="inlineStr">
        <is>
          <t>高女</t>
        </is>
      </c>
      <c r="D13" s="134" t="n"/>
      <c r="E13" s="134" t="n"/>
      <c r="F13" s="134" t="n"/>
      <c r="G13" s="134" t="n"/>
      <c r="H13" s="134" t="n"/>
      <c r="I13" s="134" t="n"/>
      <c r="J13" s="134" t="n"/>
      <c r="K13" s="134" t="n"/>
      <c r="L13" s="134" t="n"/>
      <c r="M13" s="134" t="n"/>
      <c r="N13" s="40">
        <f>SUM(D13:M13)</f>
        <v/>
      </c>
      <c r="O13" s="221" t="n"/>
      <c r="P13" s="233" t="n"/>
      <c r="Q13" s="131" t="n"/>
      <c r="R13" s="131" t="n"/>
      <c r="S13" s="131" t="n"/>
      <c r="T13" s="131" t="n"/>
      <c r="U13" s="131" t="n"/>
      <c r="V13" s="131" t="n"/>
      <c r="W13" s="131" t="n"/>
      <c r="X13" s="131" t="n"/>
      <c r="Y13" s="131" t="n"/>
      <c r="Z13" s="131" t="n"/>
      <c r="AA13" s="131" t="n"/>
      <c r="AB13" s="131" t="n"/>
    </row>
    <row customHeight="1" ht="13.5" r="14" s="29">
      <c r="A14" s="231" t="n"/>
      <c r="B14" s="234" t="n"/>
      <c r="C14" s="137" t="inlineStr">
        <is>
          <t>高男</t>
        </is>
      </c>
      <c r="D14" s="138" t="n"/>
      <c r="E14" s="138" t="n"/>
      <c r="F14" s="138" t="n"/>
      <c r="G14" s="138" t="n"/>
      <c r="H14" s="138" t="n"/>
      <c r="I14" s="138" t="n"/>
      <c r="J14" s="138" t="n"/>
      <c r="K14" s="138" t="n"/>
      <c r="L14" s="138" t="n"/>
      <c r="M14" s="138" t="n"/>
      <c r="N14" s="137">
        <f>SUM(D14:M14)</f>
        <v/>
      </c>
      <c r="O14" s="235" t="n"/>
      <c r="P14" s="236" t="n"/>
      <c r="Q14" s="131" t="n"/>
      <c r="R14" s="131" t="n"/>
      <c r="S14" s="131" t="n"/>
      <c r="T14" s="131" t="n"/>
      <c r="U14" s="131" t="n"/>
      <c r="V14" s="131" t="n"/>
      <c r="W14" s="131" t="n"/>
      <c r="X14" s="131" t="n"/>
      <c r="Y14" s="131" t="n"/>
      <c r="Z14" s="131" t="n"/>
      <c r="AA14" s="131" t="n"/>
      <c r="AB14" s="131" t="n"/>
    </row>
    <row customHeight="1" ht="13.5" r="15" s="29">
      <c r="A15" s="125">
        <f>A9+1</f>
        <v/>
      </c>
      <c r="B15" s="228">
        <f ref="B15" t="array">INDEX('人數'!A:A,A15)</f>
        <v/>
      </c>
      <c r="C15" s="127" t="inlineStr">
        <is>
          <t>低女</t>
        </is>
      </c>
      <c r="D15" s="128" t="n"/>
      <c r="E15" s="128" t="n"/>
      <c r="F15" s="128" t="n"/>
      <c r="G15" s="128" t="n"/>
      <c r="H15" s="128" t="n"/>
      <c r="I15" s="128" t="n"/>
      <c r="J15" s="128" t="n"/>
      <c r="K15" s="128" t="n"/>
      <c r="L15" s="128" t="n"/>
      <c r="M15" s="128" t="n"/>
      <c r="N15" s="127">
        <f>SUM(D15:M15)</f>
        <v/>
      </c>
      <c r="O15" s="229">
        <f>SUM(N15:N20)</f>
        <v/>
      </c>
      <c r="P15" s="230" t="n"/>
      <c r="Q15" s="131" t="n"/>
      <c r="R15" s="131" t="n"/>
      <c r="S15" s="131" t="n"/>
      <c r="T15" s="131" t="n"/>
      <c r="U15" s="131" t="n"/>
      <c r="V15" s="131" t="n"/>
      <c r="W15" s="131" t="n"/>
      <c r="X15" s="131" t="n"/>
      <c r="Y15" s="131" t="n"/>
      <c r="Z15" s="131" t="n"/>
      <c r="AA15" s="131" t="n"/>
      <c r="AB15" s="131" t="n"/>
    </row>
    <row customHeight="1" ht="13.5" r="16" s="29">
      <c r="A16" s="231" t="n"/>
      <c r="B16" s="232" t="n"/>
      <c r="C16" s="40" t="inlineStr">
        <is>
          <t>低男</t>
        </is>
      </c>
      <c r="D16" s="134" t="n"/>
      <c r="E16" s="134" t="n"/>
      <c r="F16" s="134" t="n"/>
      <c r="G16" s="134" t="n"/>
      <c r="H16" s="134" t="n"/>
      <c r="I16" s="134" t="n"/>
      <c r="J16" s="134" t="n"/>
      <c r="K16" s="134" t="n"/>
      <c r="L16" s="134" t="n"/>
      <c r="M16" s="134" t="n"/>
      <c r="N16" s="40">
        <f>SUM(D16:M16)</f>
        <v/>
      </c>
      <c r="O16" s="221" t="n"/>
      <c r="P16" s="233" t="n"/>
      <c r="Q16" s="131" t="n"/>
      <c r="R16" s="131" t="n"/>
      <c r="S16" s="131" t="n"/>
      <c r="T16" s="131" t="n"/>
      <c r="U16" s="131" t="n"/>
      <c r="V16" s="131" t="n"/>
      <c r="W16" s="131" t="n"/>
      <c r="X16" s="131" t="n"/>
      <c r="Y16" s="131" t="n"/>
      <c r="Z16" s="131" t="n"/>
      <c r="AA16" s="131" t="n"/>
      <c r="AB16" s="131" t="n"/>
    </row>
    <row customHeight="1" ht="13.5" r="17" s="29">
      <c r="A17" s="231" t="n"/>
      <c r="B17" s="232" t="n"/>
      <c r="C17" s="40" t="inlineStr">
        <is>
          <t>中女</t>
        </is>
      </c>
      <c r="D17" s="134" t="n"/>
      <c r="E17" s="134" t="n"/>
      <c r="F17" s="134" t="n"/>
      <c r="G17" s="134" t="n"/>
      <c r="H17" s="134" t="n"/>
      <c r="I17" s="134" t="n"/>
      <c r="J17" s="134" t="n"/>
      <c r="K17" s="134" t="n"/>
      <c r="L17" s="134" t="n"/>
      <c r="M17" s="134" t="n"/>
      <c r="N17" s="40">
        <f>SUM(D17:M17)</f>
        <v/>
      </c>
      <c r="O17" s="221" t="n"/>
      <c r="P17" s="233" t="n"/>
      <c r="Q17" s="131" t="n"/>
      <c r="R17" s="131" t="n"/>
      <c r="S17" s="131" t="n"/>
      <c r="T17" s="131" t="n"/>
      <c r="U17" s="131" t="n"/>
      <c r="V17" s="131" t="n"/>
      <c r="W17" s="131" t="n"/>
      <c r="X17" s="131" t="n"/>
      <c r="Y17" s="131" t="n"/>
      <c r="Z17" s="131" t="n"/>
      <c r="AA17" s="131" t="n"/>
      <c r="AB17" s="131" t="n"/>
    </row>
    <row customHeight="1" ht="13.5" r="18" s="29">
      <c r="A18" s="231" t="n"/>
      <c r="B18" s="232" t="n"/>
      <c r="C18" s="40" t="inlineStr">
        <is>
          <t>中男</t>
        </is>
      </c>
      <c r="D18" s="134" t="n"/>
      <c r="E18" s="134" t="n"/>
      <c r="F18" s="134" t="n"/>
      <c r="G18" s="134" t="n"/>
      <c r="H18" s="134" t="n"/>
      <c r="I18" s="134" t="n"/>
      <c r="J18" s="134" t="n"/>
      <c r="K18" s="134" t="n"/>
      <c r="L18" s="134" t="n"/>
      <c r="M18" s="134" t="n"/>
      <c r="N18" s="40">
        <f>SUM(D18:M18)</f>
        <v/>
      </c>
      <c r="O18" s="221" t="n"/>
      <c r="P18" s="233" t="n"/>
      <c r="Q18" s="131" t="n"/>
      <c r="R18" s="131" t="n"/>
      <c r="S18" s="131" t="n"/>
      <c r="T18" s="131" t="n"/>
      <c r="U18" s="131" t="n"/>
      <c r="V18" s="131" t="n"/>
      <c r="W18" s="131" t="n"/>
      <c r="X18" s="131" t="n"/>
      <c r="Y18" s="131" t="n"/>
      <c r="Z18" s="131" t="n"/>
      <c r="AA18" s="131" t="n"/>
      <c r="AB18" s="131" t="n"/>
    </row>
    <row customHeight="1" ht="13.5" r="19" s="29">
      <c r="A19" s="231" t="n"/>
      <c r="B19" s="232" t="n"/>
      <c r="C19" s="40" t="inlineStr">
        <is>
          <t>高女</t>
        </is>
      </c>
      <c r="D19" s="134" t="n"/>
      <c r="E19" s="134" t="n"/>
      <c r="F19" s="134" t="n"/>
      <c r="G19" s="134" t="n"/>
      <c r="H19" s="134" t="n"/>
      <c r="I19" s="134" t="n"/>
      <c r="J19" s="134" t="n"/>
      <c r="K19" s="134" t="n"/>
      <c r="L19" s="134" t="n"/>
      <c r="M19" s="134" t="n"/>
      <c r="N19" s="40">
        <f>SUM(D19:M19)</f>
        <v/>
      </c>
      <c r="O19" s="221" t="n"/>
      <c r="P19" s="233" t="n"/>
      <c r="Q19" s="131" t="n"/>
      <c r="R19" s="131" t="n"/>
      <c r="S19" s="131" t="n"/>
      <c r="T19" s="131" t="n"/>
      <c r="U19" s="131" t="n"/>
      <c r="V19" s="131" t="n"/>
      <c r="W19" s="131" t="n"/>
      <c r="X19" s="131" t="n"/>
      <c r="Y19" s="131" t="n"/>
      <c r="Z19" s="131" t="n"/>
      <c r="AA19" s="131" t="n"/>
      <c r="AB19" s="131" t="n"/>
    </row>
    <row customHeight="1" ht="13.5" r="20" s="29">
      <c r="A20" s="231" t="n"/>
      <c r="B20" s="234" t="n"/>
      <c r="C20" s="137" t="inlineStr">
        <is>
          <t>高男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38" t="n"/>
      <c r="L20" s="138" t="n"/>
      <c r="M20" s="138" t="n"/>
      <c r="N20" s="137">
        <f>SUM(D20:M20)</f>
        <v/>
      </c>
      <c r="O20" s="235" t="n"/>
      <c r="P20" s="236" t="n"/>
      <c r="Q20" s="131" t="n"/>
      <c r="R20" s="131" t="n"/>
      <c r="S20" s="131" t="n"/>
      <c r="T20" s="131" t="n"/>
      <c r="U20" s="131" t="n"/>
      <c r="V20" s="131" t="n"/>
      <c r="W20" s="131" t="n"/>
      <c r="X20" s="131" t="n"/>
      <c r="Y20" s="131" t="n"/>
      <c r="Z20" s="131" t="n"/>
      <c r="AA20" s="131" t="n"/>
      <c r="AB20" s="131" t="n"/>
    </row>
    <row customHeight="1" ht="13.5" r="21" s="29">
      <c r="A21" s="125">
        <f>A15+1</f>
        <v/>
      </c>
      <c r="B21" s="228">
        <f ref="B21" t="array">INDEX('人數'!A:A,A21)</f>
        <v/>
      </c>
      <c r="C21" s="127" t="inlineStr">
        <is>
          <t>低女</t>
        </is>
      </c>
      <c r="D21" s="128" t="n"/>
      <c r="E21" s="128" t="n"/>
      <c r="F21" s="128" t="n"/>
      <c r="G21" s="128" t="n"/>
      <c r="H21" s="128" t="n"/>
      <c r="I21" s="128" t="n"/>
      <c r="J21" s="128" t="n"/>
      <c r="K21" s="128" t="n"/>
      <c r="L21" s="128" t="n"/>
      <c r="M21" s="128" t="n"/>
      <c r="N21" s="127">
        <f>SUM(D21:M21)</f>
        <v/>
      </c>
      <c r="O21" s="229">
        <f>SUM(N21:N26)</f>
        <v/>
      </c>
      <c r="P21" s="230" t="n"/>
      <c r="Q21" s="131" t="n"/>
      <c r="R21" s="131" t="n"/>
      <c r="S21" s="131" t="n"/>
      <c r="T21" s="131" t="n"/>
      <c r="U21" s="131" t="n"/>
      <c r="V21" s="131" t="n"/>
      <c r="W21" s="131" t="n"/>
      <c r="X21" s="131" t="n"/>
      <c r="Y21" s="131" t="n"/>
      <c r="Z21" s="131" t="n"/>
      <c r="AA21" s="131" t="n"/>
      <c r="AB21" s="131" t="n"/>
    </row>
    <row customHeight="1" ht="13.5" r="22" s="29">
      <c r="A22" s="231" t="n"/>
      <c r="B22" s="232" t="n"/>
      <c r="C22" s="40" t="inlineStr">
        <is>
          <t>低男</t>
        </is>
      </c>
      <c r="D22" s="134" t="n"/>
      <c r="E22" s="134" t="n"/>
      <c r="F22" s="134" t="n"/>
      <c r="G22" s="134" t="n"/>
      <c r="H22" s="134" t="n"/>
      <c r="I22" s="134" t="n"/>
      <c r="J22" s="134" t="n"/>
      <c r="K22" s="134" t="n"/>
      <c r="L22" s="134" t="n"/>
      <c r="M22" s="134" t="n"/>
      <c r="N22" s="40">
        <f>SUM(D22:M22)</f>
        <v/>
      </c>
      <c r="O22" s="221" t="n"/>
      <c r="P22" s="233" t="n"/>
      <c r="Q22" s="131" t="n"/>
      <c r="R22" s="131" t="n"/>
      <c r="S22" s="131" t="n"/>
      <c r="T22" s="131" t="n"/>
      <c r="U22" s="131" t="n"/>
      <c r="V22" s="131" t="n"/>
      <c r="W22" s="131" t="n"/>
      <c r="X22" s="131" t="n"/>
      <c r="Y22" s="131" t="n"/>
      <c r="Z22" s="131" t="n"/>
      <c r="AA22" s="131" t="n"/>
      <c r="AB22" s="131" t="n"/>
    </row>
    <row customHeight="1" ht="13.5" r="23" s="29">
      <c r="A23" s="231" t="n"/>
      <c r="B23" s="232" t="n"/>
      <c r="C23" s="40" t="inlineStr">
        <is>
          <t>中女</t>
        </is>
      </c>
      <c r="D23" s="134" t="n"/>
      <c r="E23" s="134" t="n"/>
      <c r="F23" s="134" t="n"/>
      <c r="G23" s="134" t="n"/>
      <c r="H23" s="134" t="n"/>
      <c r="I23" s="134" t="n"/>
      <c r="J23" s="134" t="n"/>
      <c r="K23" s="134" t="n"/>
      <c r="L23" s="134" t="n"/>
      <c r="M23" s="134" t="n"/>
      <c r="N23" s="40">
        <f>SUM(D23:M23)</f>
        <v/>
      </c>
      <c r="O23" s="221" t="n"/>
      <c r="P23" s="233" t="n"/>
      <c r="Q23" s="131" t="n"/>
      <c r="R23" s="131" t="n"/>
      <c r="S23" s="131" t="n"/>
      <c r="T23" s="131" t="n"/>
      <c r="U23" s="131" t="n"/>
      <c r="V23" s="131" t="n"/>
      <c r="W23" s="131" t="n"/>
      <c r="X23" s="131" t="n"/>
      <c r="Y23" s="131" t="n"/>
      <c r="Z23" s="131" t="n"/>
      <c r="AA23" s="131" t="n"/>
      <c r="AB23" s="131" t="n"/>
    </row>
    <row customHeight="1" ht="13.5" r="24" s="29">
      <c r="A24" s="231" t="n"/>
      <c r="B24" s="232" t="n"/>
      <c r="C24" s="40" t="inlineStr">
        <is>
          <t>中男</t>
        </is>
      </c>
      <c r="D24" s="134" t="n"/>
      <c r="E24" s="134" t="n"/>
      <c r="F24" s="134" t="n"/>
      <c r="G24" s="134" t="n"/>
      <c r="H24" s="134" t="n"/>
      <c r="I24" s="134" t="n"/>
      <c r="J24" s="134" t="n"/>
      <c r="K24" s="134" t="n"/>
      <c r="L24" s="134" t="n"/>
      <c r="M24" s="134" t="n"/>
      <c r="N24" s="40">
        <f>SUM(D24:M24)</f>
        <v/>
      </c>
      <c r="O24" s="221" t="n"/>
      <c r="P24" s="233" t="n"/>
      <c r="Q24" s="131" t="n"/>
      <c r="R24" s="131" t="n"/>
      <c r="S24" s="131" t="n"/>
      <c r="T24" s="131" t="n"/>
      <c r="U24" s="131" t="n"/>
      <c r="V24" s="131" t="n"/>
      <c r="W24" s="131" t="n"/>
      <c r="X24" s="131" t="n"/>
      <c r="Y24" s="131" t="n"/>
      <c r="Z24" s="131" t="n"/>
      <c r="AA24" s="131" t="n"/>
      <c r="AB24" s="131" t="n"/>
    </row>
    <row customHeight="1" ht="13.5" r="25" s="29">
      <c r="A25" s="231" t="n"/>
      <c r="B25" s="232" t="n"/>
      <c r="C25" s="40" t="inlineStr">
        <is>
          <t>高女</t>
        </is>
      </c>
      <c r="D25" s="134" t="n"/>
      <c r="E25" s="134" t="n"/>
      <c r="F25" s="134" t="n"/>
      <c r="G25" s="134" t="n"/>
      <c r="H25" s="134" t="n"/>
      <c r="I25" s="134" t="n"/>
      <c r="J25" s="134" t="n"/>
      <c r="K25" s="134" t="n"/>
      <c r="L25" s="134" t="n"/>
      <c r="M25" s="134" t="n"/>
      <c r="N25" s="40">
        <f>SUM(D25:M25)</f>
        <v/>
      </c>
      <c r="O25" s="221" t="n"/>
      <c r="P25" s="233" t="n"/>
      <c r="Q25" s="131" t="n"/>
      <c r="R25" s="131" t="n"/>
      <c r="S25" s="131" t="n"/>
      <c r="T25" s="131" t="n"/>
      <c r="U25" s="131" t="n"/>
      <c r="V25" s="131" t="n"/>
      <c r="W25" s="131" t="n"/>
      <c r="X25" s="131" t="n"/>
      <c r="Y25" s="131" t="n"/>
      <c r="Z25" s="131" t="n"/>
      <c r="AA25" s="131" t="n"/>
      <c r="AB25" s="131" t="n"/>
    </row>
    <row customHeight="1" ht="13.5" r="26" s="29">
      <c r="A26" s="231" t="n"/>
      <c r="B26" s="234" t="n"/>
      <c r="C26" s="137" t="inlineStr">
        <is>
          <t>高男</t>
        </is>
      </c>
      <c r="D26" s="138" t="n"/>
      <c r="E26" s="138" t="n"/>
      <c r="F26" s="138" t="n"/>
      <c r="G26" s="138" t="n"/>
      <c r="H26" s="138" t="n"/>
      <c r="I26" s="138" t="n"/>
      <c r="J26" s="138" t="n"/>
      <c r="K26" s="138" t="n"/>
      <c r="L26" s="138" t="n"/>
      <c r="M26" s="138" t="n"/>
      <c r="N26" s="137">
        <f>SUM(D26:M26)</f>
        <v/>
      </c>
      <c r="O26" s="235" t="n"/>
      <c r="P26" s="236" t="n"/>
      <c r="Q26" s="131" t="n"/>
      <c r="R26" s="131" t="n"/>
      <c r="S26" s="131" t="n"/>
      <c r="T26" s="131" t="n"/>
      <c r="U26" s="131" t="n"/>
      <c r="V26" s="131" t="n"/>
      <c r="W26" s="131" t="n"/>
      <c r="X26" s="131" t="n"/>
      <c r="Y26" s="131" t="n"/>
      <c r="Z26" s="131" t="n"/>
      <c r="AA26" s="131" t="n"/>
      <c r="AB26" s="131" t="n"/>
    </row>
    <row customHeight="1" ht="13.5" r="27" s="29">
      <c r="A27" s="125">
        <f>A21+1</f>
        <v/>
      </c>
      <c r="B27" s="228">
        <f ref="B27" t="array">INDEX('人數'!A:A,A27)</f>
        <v/>
      </c>
      <c r="C27" s="127" t="inlineStr">
        <is>
          <t>低女</t>
        </is>
      </c>
      <c r="D27" s="128" t="n"/>
      <c r="E27" s="128" t="n"/>
      <c r="F27" s="128" t="n"/>
      <c r="G27" s="128" t="n"/>
      <c r="H27" s="128" t="n"/>
      <c r="I27" s="128" t="n"/>
      <c r="J27" s="128" t="n"/>
      <c r="K27" s="128" t="n"/>
      <c r="L27" s="128" t="n"/>
      <c r="M27" s="128" t="n"/>
      <c r="N27" s="127">
        <f>SUM(D27:M27)</f>
        <v/>
      </c>
      <c r="O27" s="229">
        <f>SUM(N27:N32)</f>
        <v/>
      </c>
      <c r="P27" s="230" t="n"/>
      <c r="Q27" s="131" t="n"/>
      <c r="R27" s="131" t="n"/>
      <c r="S27" s="131" t="n"/>
      <c r="T27" s="131" t="n"/>
      <c r="U27" s="131" t="n"/>
      <c r="V27" s="131" t="n"/>
      <c r="W27" s="131" t="n"/>
      <c r="X27" s="131" t="n"/>
      <c r="Y27" s="131" t="n"/>
      <c r="Z27" s="131" t="n"/>
      <c r="AA27" s="131" t="n"/>
      <c r="AB27" s="131" t="n"/>
    </row>
    <row customHeight="1" ht="13.5" r="28" s="29">
      <c r="A28" s="231" t="n"/>
      <c r="B28" s="232" t="n"/>
      <c r="C28" s="40" t="inlineStr">
        <is>
          <t>低男</t>
        </is>
      </c>
      <c r="D28" s="134" t="n"/>
      <c r="E28" s="134" t="n"/>
      <c r="F28" s="134" t="n">
        <v>8</v>
      </c>
      <c r="G28" s="134" t="n">
        <v>7</v>
      </c>
      <c r="H28" s="134" t="n"/>
      <c r="I28" s="134" t="n"/>
      <c r="J28" s="134" t="n"/>
      <c r="K28" s="134" t="n"/>
      <c r="L28" s="134" t="n"/>
      <c r="M28" s="134" t="n"/>
      <c r="N28" s="40">
        <f>SUM(D28:M28)</f>
        <v/>
      </c>
      <c r="O28" s="221" t="n"/>
      <c r="P28" s="233" t="n"/>
      <c r="Q28" s="131" t="n"/>
      <c r="R28" s="131" t="n"/>
      <c r="S28" s="131" t="n"/>
      <c r="T28" s="131" t="n"/>
      <c r="U28" s="131" t="n"/>
      <c r="V28" s="131" t="n"/>
      <c r="W28" s="131" t="n"/>
      <c r="X28" s="131" t="n"/>
      <c r="Y28" s="131" t="n"/>
      <c r="Z28" s="131" t="n"/>
      <c r="AA28" s="131" t="n"/>
      <c r="AB28" s="131" t="n"/>
    </row>
    <row customHeight="1" ht="13.5" r="29" s="29">
      <c r="A29" s="231" t="n"/>
      <c r="B29" s="232" t="n"/>
      <c r="C29" s="40" t="inlineStr">
        <is>
          <t>中女</t>
        </is>
      </c>
      <c r="D29" s="134" t="n"/>
      <c r="E29" s="134" t="n"/>
      <c r="F29" s="134" t="n">
        <v>8</v>
      </c>
      <c r="G29" s="134" t="n"/>
      <c r="H29" s="134" t="n"/>
      <c r="I29" s="134" t="n">
        <v>4.5</v>
      </c>
      <c r="J29" s="134" t="n"/>
      <c r="K29" s="134" t="n"/>
      <c r="L29" s="134" t="n"/>
      <c r="M29" s="134" t="n">
        <v>1</v>
      </c>
      <c r="N29" s="40">
        <f>SUM(D29:M29)</f>
        <v/>
      </c>
      <c r="O29" s="221" t="n"/>
      <c r="P29" s="233" t="n"/>
      <c r="Q29" s="131" t="n"/>
      <c r="R29" s="131" t="n"/>
      <c r="S29" s="131" t="n"/>
      <c r="T29" s="131" t="n"/>
      <c r="U29" s="131" t="n"/>
      <c r="V29" s="131" t="n"/>
      <c r="W29" s="131" t="n"/>
      <c r="X29" s="131" t="n"/>
      <c r="Y29" s="131" t="n"/>
      <c r="Z29" s="131" t="n"/>
      <c r="AA29" s="131" t="n"/>
      <c r="AB29" s="131" t="n"/>
    </row>
    <row customHeight="1" ht="13.5" r="30" s="29">
      <c r="A30" s="231" t="n"/>
      <c r="B30" s="232" t="n"/>
      <c r="C30" s="40" t="inlineStr">
        <is>
          <t>中男</t>
        </is>
      </c>
      <c r="D30" s="134" t="n"/>
      <c r="E30" s="134" t="n"/>
      <c r="F30" s="134" t="n"/>
      <c r="G30" s="134" t="n">
        <v>7</v>
      </c>
      <c r="H30" s="134" t="n"/>
      <c r="I30" s="134" t="n">
        <v>4</v>
      </c>
      <c r="J30" s="134" t="n"/>
      <c r="K30" s="134" t="n"/>
      <c r="L30" s="134" t="n"/>
      <c r="M30" s="134" t="n">
        <v>1</v>
      </c>
      <c r="N30" s="40">
        <f>SUM(D30:M30)</f>
        <v/>
      </c>
      <c r="O30" s="221" t="n"/>
      <c r="P30" s="233" t="n"/>
      <c r="Q30" s="131" t="n"/>
      <c r="R30" s="131" t="n"/>
      <c r="S30" s="131" t="n"/>
      <c r="T30" s="131" t="n"/>
      <c r="U30" s="131" t="n"/>
      <c r="V30" s="131" t="n"/>
      <c r="W30" s="131" t="n"/>
      <c r="X30" s="131" t="n"/>
      <c r="Y30" s="131" t="n"/>
      <c r="Z30" s="131" t="n"/>
      <c r="AA30" s="131" t="n"/>
      <c r="AB30" s="131" t="n"/>
    </row>
    <row customHeight="1" ht="13.5" r="31" s="29">
      <c r="A31" s="231" t="n"/>
      <c r="B31" s="232" t="n"/>
      <c r="C31" s="40" t="inlineStr">
        <is>
          <t>高女</t>
        </is>
      </c>
      <c r="D31" s="134" t="n"/>
      <c r="E31" s="134" t="n"/>
      <c r="F31" s="134" t="n"/>
      <c r="G31" s="134" t="n"/>
      <c r="H31" s="134" t="n"/>
      <c r="I31" s="134" t="n"/>
      <c r="J31" s="134" t="n"/>
      <c r="K31" s="134" t="n"/>
      <c r="L31" s="134" t="n"/>
      <c r="M31" s="134" t="n"/>
      <c r="N31" s="40">
        <f>SUM(D31:M31)</f>
        <v/>
      </c>
      <c r="O31" s="221" t="n"/>
      <c r="P31" s="233" t="n"/>
      <c r="Q31" s="131" t="n"/>
      <c r="R31" s="131" t="n"/>
      <c r="S31" s="131" t="n"/>
      <c r="T31" s="131" t="n"/>
      <c r="U31" s="131" t="n"/>
      <c r="V31" s="131" t="n"/>
      <c r="W31" s="131" t="n"/>
      <c r="X31" s="131" t="n"/>
      <c r="Y31" s="131" t="n"/>
      <c r="Z31" s="131" t="n"/>
      <c r="AA31" s="131" t="n"/>
      <c r="AB31" s="131" t="n"/>
    </row>
    <row customHeight="1" ht="13.5" r="32" s="29">
      <c r="A32" s="231" t="n"/>
      <c r="B32" s="234" t="n"/>
      <c r="C32" s="137" t="inlineStr">
        <is>
          <t>高男</t>
        </is>
      </c>
      <c r="D32" s="138" t="n"/>
      <c r="E32" s="138" t="n"/>
      <c r="F32" s="138" t="n"/>
      <c r="G32" s="138" t="n"/>
      <c r="H32" s="138" t="n"/>
      <c r="I32" s="138" t="n"/>
      <c r="J32" s="138" t="n">
        <v>4</v>
      </c>
      <c r="K32" s="138" t="n"/>
      <c r="L32" s="138" t="n"/>
      <c r="M32" s="138" t="n">
        <v>1</v>
      </c>
      <c r="N32" s="137">
        <f>SUM(D32:M32)</f>
        <v/>
      </c>
      <c r="O32" s="235" t="n"/>
      <c r="P32" s="236" t="n"/>
      <c r="Q32" s="131" t="n"/>
      <c r="R32" s="131" t="n"/>
      <c r="S32" s="131" t="n"/>
      <c r="T32" s="131" t="n"/>
      <c r="U32" s="131" t="n"/>
      <c r="V32" s="131" t="n"/>
      <c r="W32" s="131" t="n"/>
      <c r="X32" s="131" t="n"/>
      <c r="Y32" s="131" t="n"/>
      <c r="Z32" s="131" t="n"/>
      <c r="AA32" s="131" t="n"/>
      <c r="AB32" s="131" t="n"/>
    </row>
    <row customHeight="1" ht="13.5" r="33" s="29">
      <c r="A33" s="125">
        <f>A27+1</f>
        <v/>
      </c>
      <c r="B33" s="228">
        <f ref="B33" t="array">INDEX('人數'!A:A,A33)</f>
        <v/>
      </c>
      <c r="C33" s="127" t="inlineStr">
        <is>
          <t>低女</t>
        </is>
      </c>
      <c r="D33" s="128" t="n"/>
      <c r="E33" s="128" t="n"/>
      <c r="F33" s="128" t="n"/>
      <c r="G33" s="128" t="n"/>
      <c r="H33" s="128" t="n"/>
      <c r="I33" s="128" t="n"/>
      <c r="J33" s="128" t="n"/>
      <c r="K33" s="128" t="n"/>
      <c r="L33" s="128" t="n"/>
      <c r="M33" s="128" t="n"/>
      <c r="N33" s="127">
        <f>SUM(D33:M33)</f>
        <v/>
      </c>
      <c r="O33" s="229">
        <f>SUM(N33:N38)</f>
        <v/>
      </c>
      <c r="P33" s="230" t="n"/>
      <c r="Q33" s="131" t="n"/>
      <c r="R33" s="131" t="n"/>
      <c r="S33" s="131" t="n"/>
      <c r="T33" s="131" t="n"/>
      <c r="U33" s="131" t="n"/>
      <c r="V33" s="131" t="n"/>
      <c r="W33" s="131" t="n"/>
      <c r="X33" s="131" t="n"/>
      <c r="Y33" s="131" t="n"/>
      <c r="Z33" s="131" t="n"/>
      <c r="AA33" s="131" t="n"/>
      <c r="AB33" s="131" t="n"/>
    </row>
    <row customHeight="1" ht="13.5" r="34" s="29">
      <c r="A34" s="231" t="n"/>
      <c r="B34" s="232" t="n"/>
      <c r="C34" s="40" t="inlineStr">
        <is>
          <t>低男</t>
        </is>
      </c>
      <c r="D34" s="134" t="n"/>
      <c r="E34" s="134" t="n"/>
      <c r="F34" s="134" t="n"/>
      <c r="G34" s="134" t="n"/>
      <c r="H34" s="134" t="n"/>
      <c r="I34" s="134" t="n"/>
      <c r="J34" s="134" t="n"/>
      <c r="K34" s="134" t="n"/>
      <c r="L34" s="134" t="n"/>
      <c r="M34" s="134" t="n"/>
      <c r="N34" s="40">
        <f>SUM(D34:M34)</f>
        <v/>
      </c>
      <c r="O34" s="221" t="n"/>
      <c r="P34" s="233" t="n"/>
      <c r="Q34" s="131" t="n"/>
      <c r="R34" s="131" t="n"/>
      <c r="S34" s="131" t="n"/>
      <c r="T34" s="131" t="n"/>
      <c r="U34" s="131" t="n"/>
      <c r="V34" s="131" t="n"/>
      <c r="W34" s="131" t="n"/>
      <c r="X34" s="131" t="n"/>
      <c r="Y34" s="131" t="n"/>
      <c r="Z34" s="131" t="n"/>
      <c r="AA34" s="131" t="n"/>
      <c r="AB34" s="131" t="n"/>
    </row>
    <row customHeight="1" ht="13.5" r="35" s="29">
      <c r="A35" s="231" t="n"/>
      <c r="B35" s="232" t="n"/>
      <c r="C35" s="40" t="inlineStr">
        <is>
          <t>中女</t>
        </is>
      </c>
      <c r="D35" s="134" t="n"/>
      <c r="E35" s="134" t="n"/>
      <c r="F35" s="134" t="n"/>
      <c r="G35" s="134" t="n"/>
      <c r="H35" s="134" t="n"/>
      <c r="I35" s="134" t="n"/>
      <c r="J35" s="134" t="n"/>
      <c r="K35" s="134" t="n"/>
      <c r="L35" s="134" t="n"/>
      <c r="M35" s="134" t="n"/>
      <c r="N35" s="40">
        <f>SUM(D35:M35)</f>
        <v/>
      </c>
      <c r="O35" s="221" t="n"/>
      <c r="P35" s="233" t="n"/>
      <c r="Q35" s="131" t="n"/>
      <c r="R35" s="131" t="n"/>
      <c r="S35" s="131" t="n"/>
      <c r="T35" s="131" t="n"/>
      <c r="U35" s="131" t="n"/>
      <c r="V35" s="131" t="n"/>
      <c r="W35" s="131" t="n"/>
      <c r="X35" s="131" t="n"/>
      <c r="Y35" s="131" t="n"/>
      <c r="Z35" s="131" t="n"/>
      <c r="AA35" s="131" t="n"/>
      <c r="AB35" s="131" t="n"/>
    </row>
    <row customHeight="1" ht="13.5" r="36" s="29">
      <c r="A36" s="231" t="n"/>
      <c r="B36" s="232" t="n"/>
      <c r="C36" s="40" t="inlineStr">
        <is>
          <t>中男</t>
        </is>
      </c>
      <c r="D36" s="134" t="n"/>
      <c r="E36" s="134" t="n"/>
      <c r="F36" s="134" t="n">
        <v>8</v>
      </c>
      <c r="G36" s="134" t="n"/>
      <c r="H36" s="134" t="n"/>
      <c r="I36" s="134" t="n"/>
      <c r="J36" s="134" t="n"/>
      <c r="K36" s="134" t="n"/>
      <c r="L36" s="134" t="n"/>
      <c r="M36" s="134" t="n"/>
      <c r="N36" s="40">
        <f>SUM(D36:M36)</f>
        <v/>
      </c>
      <c r="O36" s="221" t="n"/>
      <c r="P36" s="233" t="n"/>
      <c r="Q36" s="131" t="n"/>
      <c r="R36" s="131" t="n"/>
      <c r="S36" s="131" t="n"/>
      <c r="T36" s="131" t="n"/>
      <c r="U36" s="131" t="n"/>
      <c r="V36" s="131" t="n"/>
      <c r="W36" s="131" t="n"/>
      <c r="X36" s="131" t="n"/>
      <c r="Y36" s="131" t="n"/>
      <c r="Z36" s="131" t="n"/>
      <c r="AA36" s="131" t="n"/>
      <c r="AB36" s="131" t="n"/>
    </row>
    <row customHeight="1" ht="13.5" r="37" s="29">
      <c r="A37" s="231" t="n"/>
      <c r="B37" s="232" t="n"/>
      <c r="C37" s="40" t="inlineStr">
        <is>
          <t>高女</t>
        </is>
      </c>
      <c r="D37" s="134" t="n"/>
      <c r="E37" s="134" t="n"/>
      <c r="F37" s="134" t="n"/>
      <c r="G37" s="134" t="n"/>
      <c r="H37" s="134" t="n"/>
      <c r="I37" s="134" t="n"/>
      <c r="J37" s="134" t="n"/>
      <c r="K37" s="134" t="n"/>
      <c r="L37" s="134" t="n"/>
      <c r="M37" s="134" t="n"/>
      <c r="N37" s="40">
        <f>SUM(D37:M37)</f>
        <v/>
      </c>
      <c r="O37" s="221" t="n"/>
      <c r="P37" s="233" t="n"/>
      <c r="Q37" s="131" t="n"/>
      <c r="R37" s="131" t="n"/>
      <c r="S37" s="131" t="n"/>
      <c r="T37" s="131" t="n"/>
      <c r="U37" s="131" t="n"/>
      <c r="V37" s="131" t="n"/>
      <c r="W37" s="131" t="n"/>
      <c r="X37" s="131" t="n"/>
      <c r="Y37" s="131" t="n"/>
      <c r="Z37" s="131" t="n"/>
      <c r="AA37" s="131" t="n"/>
      <c r="AB37" s="131" t="n"/>
    </row>
    <row customHeight="1" ht="13.5" r="38" s="29">
      <c r="A38" s="231" t="n"/>
      <c r="B38" s="234" t="n"/>
      <c r="C38" s="137" t="inlineStr">
        <is>
          <t>高男</t>
        </is>
      </c>
      <c r="D38" s="138" t="n"/>
      <c r="E38" s="138" t="n"/>
      <c r="F38" s="138" t="n"/>
      <c r="G38" s="138" t="n"/>
      <c r="H38" s="138" t="n"/>
      <c r="I38" s="138" t="n"/>
      <c r="J38" s="138" t="n"/>
      <c r="K38" s="138" t="n"/>
      <c r="L38" s="138" t="n"/>
      <c r="M38" s="138" t="n"/>
      <c r="N38" s="137">
        <f>SUM(D38:M38)</f>
        <v/>
      </c>
      <c r="O38" s="235" t="n"/>
      <c r="P38" s="236" t="n"/>
      <c r="Q38" s="131" t="n"/>
      <c r="R38" s="131" t="n"/>
      <c r="S38" s="131" t="n"/>
      <c r="T38" s="131" t="n"/>
      <c r="U38" s="131" t="n"/>
      <c r="V38" s="131" t="n"/>
      <c r="W38" s="131" t="n"/>
      <c r="X38" s="131" t="n"/>
      <c r="Y38" s="131" t="n"/>
      <c r="Z38" s="131" t="n"/>
      <c r="AA38" s="131" t="n"/>
      <c r="AB38" s="131" t="n"/>
    </row>
    <row customHeight="1" ht="13.5" r="39" s="29">
      <c r="A39" s="125">
        <f>A33+1</f>
        <v/>
      </c>
      <c r="B39" s="228">
        <f ref="B39" t="array">INDEX('人數'!A:A,A39)</f>
        <v/>
      </c>
      <c r="C39" s="127" t="inlineStr">
        <is>
          <t>低女</t>
        </is>
      </c>
      <c r="D39" s="128" t="n"/>
      <c r="E39" s="128" t="n"/>
      <c r="F39" s="128" t="n"/>
      <c r="G39" s="128" t="n"/>
      <c r="H39" s="128" t="n"/>
      <c r="I39" s="128" t="n"/>
      <c r="J39" s="128" t="n"/>
      <c r="K39" s="128" t="n"/>
      <c r="L39" s="128" t="n"/>
      <c r="M39" s="128" t="n"/>
      <c r="N39" s="127">
        <f>SUM(D39:M39)</f>
        <v/>
      </c>
      <c r="O39" s="229">
        <f>SUM(N39:N44)</f>
        <v/>
      </c>
      <c r="P39" s="230" t="n"/>
      <c r="Q39" s="131" t="n"/>
      <c r="R39" s="131" t="n"/>
      <c r="S39" s="131" t="n"/>
      <c r="T39" s="131" t="n"/>
      <c r="U39" s="131" t="n"/>
      <c r="V39" s="131" t="n"/>
      <c r="W39" s="131" t="n"/>
      <c r="X39" s="131" t="n"/>
      <c r="Y39" s="131" t="n"/>
      <c r="Z39" s="131" t="n"/>
      <c r="AA39" s="131" t="n"/>
      <c r="AB39" s="131" t="n"/>
    </row>
    <row customHeight="1" ht="13.5" r="40" s="29">
      <c r="A40" s="231" t="n"/>
      <c r="B40" s="232" t="n"/>
      <c r="C40" s="40" t="inlineStr">
        <is>
          <t>低男</t>
        </is>
      </c>
      <c r="D40" s="134" t="n"/>
      <c r="E40" s="134" t="n"/>
      <c r="F40" s="134" t="n"/>
      <c r="G40" s="134" t="n"/>
      <c r="H40" s="134" t="n"/>
      <c r="I40" s="134" t="n"/>
      <c r="J40" s="134" t="n"/>
      <c r="K40" s="134" t="n"/>
      <c r="L40" s="134" t="n"/>
      <c r="M40" s="134" t="n"/>
      <c r="N40" s="40">
        <f>SUM(D40:M40)</f>
        <v/>
      </c>
      <c r="O40" s="221" t="n"/>
      <c r="P40" s="233" t="n"/>
      <c r="Q40" s="131" t="n"/>
      <c r="R40" s="131" t="n"/>
      <c r="S40" s="131" t="n"/>
      <c r="T40" s="131" t="n"/>
      <c r="U40" s="131" t="n"/>
      <c r="V40" s="131" t="n"/>
      <c r="W40" s="131" t="n"/>
      <c r="X40" s="131" t="n"/>
      <c r="Y40" s="131" t="n"/>
      <c r="Z40" s="131" t="n"/>
      <c r="AA40" s="131" t="n"/>
      <c r="AB40" s="131" t="n"/>
    </row>
    <row customHeight="1" ht="13.5" r="41" s="29">
      <c r="A41" s="231" t="n"/>
      <c r="B41" s="232" t="n"/>
      <c r="C41" s="40" t="inlineStr">
        <is>
          <t>中女</t>
        </is>
      </c>
      <c r="D41" s="134" t="n">
        <v>11</v>
      </c>
      <c r="E41" s="134" t="n"/>
      <c r="F41" s="134" t="n"/>
      <c r="G41" s="134" t="n">
        <v>7</v>
      </c>
      <c r="H41" s="134" t="n"/>
      <c r="I41" s="134" t="n"/>
      <c r="J41" s="134" t="n"/>
      <c r="K41" s="134" t="n">
        <v>3</v>
      </c>
      <c r="L41" s="134" t="n"/>
      <c r="M41" s="134" t="n"/>
      <c r="N41" s="40">
        <f>SUM(D41:M41)</f>
        <v/>
      </c>
      <c r="O41" s="221" t="n"/>
      <c r="P41" s="233" t="n"/>
      <c r="Q41" s="131" t="n"/>
      <c r="R41" s="131" t="n"/>
      <c r="S41" s="131" t="n"/>
      <c r="T41" s="131" t="n"/>
      <c r="U41" s="131" t="n"/>
      <c r="V41" s="131" t="n"/>
      <c r="W41" s="131" t="n"/>
      <c r="X41" s="131" t="n"/>
      <c r="Y41" s="131" t="n"/>
      <c r="Z41" s="131" t="n"/>
      <c r="AA41" s="131" t="n"/>
      <c r="AB41" s="131" t="n"/>
    </row>
    <row customHeight="1" ht="13.5" r="42" s="29">
      <c r="A42" s="231" t="n"/>
      <c r="B42" s="232" t="n"/>
      <c r="C42" s="40" t="inlineStr">
        <is>
          <t>中男</t>
        </is>
      </c>
      <c r="D42" s="134" t="n"/>
      <c r="E42" s="134" t="n"/>
      <c r="F42" s="134" t="n"/>
      <c r="G42" s="134" t="n">
        <v>7</v>
      </c>
      <c r="H42" s="134" t="n"/>
      <c r="I42" s="134" t="n"/>
      <c r="J42" s="134" t="n"/>
      <c r="K42" s="134" t="n"/>
      <c r="L42" s="134" t="n"/>
      <c r="M42" s="134" t="n"/>
      <c r="N42" s="40">
        <f>SUM(D42:M42)</f>
        <v/>
      </c>
      <c r="O42" s="221" t="n"/>
      <c r="P42" s="233" t="n"/>
      <c r="Q42" s="131" t="n"/>
      <c r="R42" s="131" t="n"/>
      <c r="S42" s="131" t="n"/>
      <c r="T42" s="131" t="n"/>
      <c r="U42" s="131" t="n"/>
      <c r="V42" s="131" t="n"/>
      <c r="W42" s="131" t="n"/>
      <c r="X42" s="131" t="n"/>
      <c r="Y42" s="131" t="n"/>
      <c r="Z42" s="131" t="n"/>
      <c r="AA42" s="131" t="n"/>
      <c r="AB42" s="131" t="n"/>
    </row>
    <row customHeight="1" ht="13.5" r="43" s="29">
      <c r="A43" s="231" t="n"/>
      <c r="B43" s="232" t="n"/>
      <c r="C43" s="40" t="inlineStr">
        <is>
          <t>高女</t>
        </is>
      </c>
      <c r="D43" s="134" t="n"/>
      <c r="E43" s="134" t="n">
        <v>9</v>
      </c>
      <c r="F43" s="134" t="n"/>
      <c r="G43" s="134" t="n"/>
      <c r="H43" s="134" t="n"/>
      <c r="I43" s="134" t="n"/>
      <c r="J43" s="134" t="n">
        <v>4</v>
      </c>
      <c r="K43" s="134" t="n">
        <v>3</v>
      </c>
      <c r="L43" s="134" t="n"/>
      <c r="M43" s="134" t="n"/>
      <c r="N43" s="40">
        <f>SUM(D43:M43)</f>
        <v/>
      </c>
      <c r="O43" s="221" t="n"/>
      <c r="P43" s="233" t="n"/>
      <c r="Q43" s="131" t="n"/>
      <c r="R43" s="131" t="n"/>
      <c r="S43" s="131" t="n"/>
      <c r="T43" s="131" t="n"/>
      <c r="U43" s="131" t="n"/>
      <c r="V43" s="131" t="n"/>
      <c r="W43" s="131" t="n"/>
      <c r="X43" s="131" t="n"/>
      <c r="Y43" s="131" t="n"/>
      <c r="Z43" s="131" t="n"/>
      <c r="AA43" s="131" t="n"/>
      <c r="AB43" s="131" t="n"/>
    </row>
    <row customHeight="1" ht="13.5" r="44" s="29">
      <c r="A44" s="231" t="n"/>
      <c r="B44" s="234" t="n"/>
      <c r="C44" s="137" t="inlineStr">
        <is>
          <t>高男</t>
        </is>
      </c>
      <c r="D44" s="138" t="n"/>
      <c r="E44" s="138" t="n"/>
      <c r="F44" s="138" t="n">
        <v>8</v>
      </c>
      <c r="G44" s="138" t="n"/>
      <c r="H44" s="138" t="n"/>
      <c r="I44" s="138" t="n"/>
      <c r="J44" s="138" t="n"/>
      <c r="K44" s="138" t="n"/>
      <c r="L44" s="138" t="n"/>
      <c r="M44" s="138" t="n"/>
      <c r="N44" s="137">
        <f>SUM(D44:M44)</f>
        <v/>
      </c>
      <c r="O44" s="235" t="n"/>
      <c r="P44" s="236" t="n"/>
      <c r="Q44" s="131" t="n"/>
      <c r="R44" s="131" t="n"/>
      <c r="S44" s="131" t="n"/>
      <c r="T44" s="131" t="n"/>
      <c r="U44" s="131" t="n"/>
      <c r="V44" s="131" t="n"/>
      <c r="W44" s="131" t="n"/>
      <c r="X44" s="131" t="n"/>
      <c r="Y44" s="131" t="n"/>
      <c r="Z44" s="131" t="n"/>
      <c r="AA44" s="131" t="n"/>
      <c r="AB44" s="131" t="n"/>
    </row>
    <row customHeight="1" ht="13.5" r="45" s="29">
      <c r="A45" s="125">
        <f>A39+1</f>
        <v/>
      </c>
      <c r="B45" s="228">
        <f ref="B45" t="array">INDEX('人數'!A:A,A45)</f>
        <v/>
      </c>
      <c r="C45" s="127" t="inlineStr">
        <is>
          <t>低女</t>
        </is>
      </c>
      <c r="D45" s="128" t="n"/>
      <c r="E45" s="128" t="n"/>
      <c r="F45" s="128" t="n"/>
      <c r="G45" s="128" t="n"/>
      <c r="H45" s="128" t="n"/>
      <c r="I45" s="128" t="n">
        <v>5</v>
      </c>
      <c r="J45" s="128" t="n"/>
      <c r="K45" s="128" t="n"/>
      <c r="L45" s="128" t="n"/>
      <c r="M45" s="128" t="n"/>
      <c r="N45" s="127">
        <f>SUM(D45:M45)</f>
        <v/>
      </c>
      <c r="O45" s="229">
        <f>SUM(N45:N50)</f>
        <v/>
      </c>
      <c r="P45" s="230" t="n"/>
      <c r="Q45" s="131" t="n"/>
      <c r="R45" s="131" t="n"/>
      <c r="S45" s="131" t="n"/>
      <c r="T45" s="131" t="n"/>
      <c r="U45" s="131" t="n"/>
      <c r="V45" s="131" t="n"/>
      <c r="W45" s="131" t="n"/>
      <c r="X45" s="131" t="n"/>
      <c r="Y45" s="131" t="n"/>
      <c r="Z45" s="131" t="n"/>
      <c r="AA45" s="131" t="n"/>
      <c r="AB45" s="131" t="n"/>
    </row>
    <row customHeight="1" ht="13.5" r="46" s="29">
      <c r="A46" s="231" t="n"/>
      <c r="B46" s="232" t="n"/>
      <c r="C46" s="40" t="inlineStr">
        <is>
          <t>低男</t>
        </is>
      </c>
      <c r="D46" s="134" t="n">
        <v>11</v>
      </c>
      <c r="E46" s="134" t="n"/>
      <c r="F46" s="134" t="n"/>
      <c r="G46" s="134" t="n"/>
      <c r="H46" s="134" t="n"/>
      <c r="I46" s="134" t="n"/>
      <c r="J46" s="134" t="n"/>
      <c r="K46" s="134" t="n">
        <v>3</v>
      </c>
      <c r="L46" s="134" t="n"/>
      <c r="M46" s="134" t="n"/>
      <c r="N46" s="40">
        <f>SUM(D46:M46)</f>
        <v/>
      </c>
      <c r="O46" s="221" t="n"/>
      <c r="P46" s="233" t="n"/>
      <c r="Q46" s="131" t="n"/>
      <c r="R46" s="131" t="n"/>
      <c r="S46" s="131" t="n"/>
      <c r="T46" s="131" t="n"/>
      <c r="U46" s="131" t="n"/>
      <c r="V46" s="131" t="n"/>
      <c r="W46" s="131" t="n"/>
      <c r="X46" s="131" t="n"/>
      <c r="Y46" s="131" t="n"/>
      <c r="Z46" s="131" t="n"/>
      <c r="AA46" s="131" t="n"/>
      <c r="AB46" s="131" t="n"/>
    </row>
    <row customHeight="1" ht="13.5" r="47" s="29">
      <c r="A47" s="231" t="n"/>
      <c r="B47" s="232" t="n"/>
      <c r="C47" s="40" t="inlineStr">
        <is>
          <t>中女</t>
        </is>
      </c>
      <c r="D47" s="134" t="n"/>
      <c r="E47" s="134" t="n"/>
      <c r="F47" s="134" t="n"/>
      <c r="G47" s="134" t="n"/>
      <c r="H47" s="134" t="n"/>
      <c r="I47" s="134" t="n"/>
      <c r="J47" s="134" t="n"/>
      <c r="K47" s="134" t="n"/>
      <c r="L47" s="134" t="n"/>
      <c r="M47" s="134" t="n"/>
      <c r="N47" s="40">
        <f>SUM(D47:M47)</f>
        <v/>
      </c>
      <c r="O47" s="221" t="n"/>
      <c r="P47" s="233" t="n"/>
      <c r="Q47" s="131" t="n"/>
      <c r="R47" s="131" t="n"/>
      <c r="S47" s="131" t="n"/>
      <c r="T47" s="131" t="n"/>
      <c r="U47" s="131" t="n"/>
      <c r="V47" s="131" t="n"/>
      <c r="W47" s="131" t="n"/>
      <c r="X47" s="131" t="n"/>
      <c r="Y47" s="131" t="n"/>
      <c r="Z47" s="131" t="n"/>
      <c r="AA47" s="131" t="n"/>
      <c r="AB47" s="131" t="n"/>
    </row>
    <row customHeight="1" ht="13.5" r="48" s="29">
      <c r="A48" s="231" t="n"/>
      <c r="B48" s="232" t="n"/>
      <c r="C48" s="40" t="inlineStr">
        <is>
          <t>中男</t>
        </is>
      </c>
      <c r="D48" s="134" t="n"/>
      <c r="E48" s="134" t="n"/>
      <c r="F48" s="134" t="n"/>
      <c r="G48" s="134" t="n"/>
      <c r="H48" s="134" t="n"/>
      <c r="I48" s="134" t="n"/>
      <c r="J48" s="134" t="n"/>
      <c r="K48" s="134" t="n"/>
      <c r="L48" s="134" t="n"/>
      <c r="M48" s="134" t="n"/>
      <c r="N48" s="40">
        <f>SUM(D48:M48)</f>
        <v/>
      </c>
      <c r="O48" s="221" t="n"/>
      <c r="P48" s="233" t="n"/>
      <c r="Q48" s="131" t="n"/>
      <c r="R48" s="131" t="n"/>
      <c r="S48" s="131" t="n"/>
      <c r="T48" s="131" t="n"/>
      <c r="U48" s="131" t="n"/>
      <c r="V48" s="131" t="n"/>
      <c r="W48" s="131" t="n"/>
      <c r="X48" s="131" t="n"/>
      <c r="Y48" s="131" t="n"/>
      <c r="Z48" s="131" t="n"/>
      <c r="AA48" s="131" t="n"/>
      <c r="AB48" s="131" t="n"/>
    </row>
    <row customHeight="1" ht="13.5" r="49" s="29">
      <c r="A49" s="231" t="n"/>
      <c r="B49" s="232" t="n"/>
      <c r="C49" s="40" t="inlineStr">
        <is>
          <t>高女</t>
        </is>
      </c>
      <c r="D49" s="134" t="n"/>
      <c r="E49" s="134" t="n"/>
      <c r="F49" s="134" t="n"/>
      <c r="G49" s="134" t="n"/>
      <c r="H49" s="134" t="n"/>
      <c r="I49" s="134" t="n"/>
      <c r="J49" s="134" t="n"/>
      <c r="K49" s="134" t="n"/>
      <c r="L49" s="134" t="n"/>
      <c r="M49" s="134" t="n"/>
      <c r="N49" s="40">
        <f>SUM(D49:M49)</f>
        <v/>
      </c>
      <c r="O49" s="221" t="n"/>
      <c r="P49" s="233" t="n"/>
      <c r="Q49" s="131" t="n"/>
      <c r="R49" s="131" t="n"/>
      <c r="S49" s="131" t="n"/>
      <c r="T49" s="131" t="n"/>
      <c r="U49" s="131" t="n"/>
      <c r="V49" s="131" t="n"/>
      <c r="W49" s="131" t="n"/>
      <c r="X49" s="131" t="n"/>
      <c r="Y49" s="131" t="n"/>
      <c r="Z49" s="131" t="n"/>
      <c r="AA49" s="131" t="n"/>
      <c r="AB49" s="131" t="n"/>
    </row>
    <row customHeight="1" ht="13.5" r="50" s="29">
      <c r="A50" s="231" t="n"/>
      <c r="B50" s="234" t="n"/>
      <c r="C50" s="137" t="inlineStr">
        <is>
          <t>高男</t>
        </is>
      </c>
      <c r="D50" s="138" t="n"/>
      <c r="E50" s="138" t="n"/>
      <c r="F50" s="138" t="n"/>
      <c r="G50" s="138" t="n"/>
      <c r="H50" s="138" t="n"/>
      <c r="I50" s="138" t="n">
        <v>5</v>
      </c>
      <c r="J50" s="138" t="n"/>
      <c r="K50" s="138" t="n"/>
      <c r="L50" s="138" t="n"/>
      <c r="M50" s="138" t="n"/>
      <c r="N50" s="137">
        <f>SUM(D50:M50)</f>
        <v/>
      </c>
      <c r="O50" s="235" t="n"/>
      <c r="P50" s="236" t="n"/>
      <c r="Q50" s="131" t="n"/>
      <c r="R50" s="131" t="n"/>
      <c r="S50" s="131" t="n"/>
      <c r="T50" s="131" t="n"/>
      <c r="U50" s="131" t="n"/>
      <c r="V50" s="131" t="n"/>
      <c r="W50" s="131" t="n"/>
      <c r="X50" s="131" t="n"/>
      <c r="Y50" s="131" t="n"/>
      <c r="Z50" s="131" t="n"/>
      <c r="AA50" s="131" t="n"/>
      <c r="AB50" s="131" t="n"/>
    </row>
    <row customHeight="1" ht="13.5" r="51" s="29">
      <c r="A51" s="125">
        <f>A45+1</f>
        <v/>
      </c>
      <c r="B51" s="228">
        <f ref="B51" t="array">INDEX('人數'!A:A,A51)</f>
        <v/>
      </c>
      <c r="C51" s="127" t="inlineStr">
        <is>
          <t>低女</t>
        </is>
      </c>
      <c r="D51" s="128" t="n"/>
      <c r="E51" s="128" t="n"/>
      <c r="F51" s="128" t="n"/>
      <c r="G51" s="128" t="n"/>
      <c r="H51" s="128" t="n"/>
      <c r="I51" s="128" t="n"/>
      <c r="J51" s="128" t="n"/>
      <c r="K51" s="128" t="n"/>
      <c r="L51" s="128" t="n"/>
      <c r="M51" s="128" t="n"/>
      <c r="N51" s="127">
        <f>SUM(D51:M51)</f>
        <v/>
      </c>
      <c r="O51" s="229">
        <f>SUM(N51:N56)</f>
        <v/>
      </c>
      <c r="P51" s="230" t="n"/>
      <c r="Q51" s="131" t="n"/>
      <c r="R51" s="131" t="n"/>
      <c r="S51" s="131" t="n"/>
      <c r="T51" s="131" t="n"/>
      <c r="U51" s="131" t="n"/>
      <c r="V51" s="131" t="n"/>
      <c r="W51" s="131" t="n"/>
      <c r="X51" s="131" t="n"/>
      <c r="Y51" s="131" t="n"/>
      <c r="Z51" s="131" t="n"/>
      <c r="AA51" s="131" t="n"/>
      <c r="AB51" s="131" t="n"/>
    </row>
    <row customHeight="1" ht="13.5" r="52" s="29">
      <c r="A52" s="231" t="n"/>
      <c r="B52" s="232" t="n"/>
      <c r="C52" s="40" t="inlineStr">
        <is>
          <t>低男</t>
        </is>
      </c>
      <c r="D52" s="134" t="n"/>
      <c r="E52" s="134" t="n"/>
      <c r="F52" s="134" t="n"/>
      <c r="G52" s="134" t="n"/>
      <c r="H52" s="134" t="n"/>
      <c r="I52" s="134" t="n"/>
      <c r="J52" s="134" t="n"/>
      <c r="K52" s="134" t="n"/>
      <c r="L52" s="134" t="n"/>
      <c r="M52" s="134" t="n"/>
      <c r="N52" s="40">
        <f>SUM(D52:M52)</f>
        <v/>
      </c>
      <c r="O52" s="221" t="n"/>
      <c r="P52" s="233" t="n"/>
      <c r="Q52" s="131" t="n"/>
      <c r="R52" s="131" t="n"/>
      <c r="S52" s="131" t="n"/>
      <c r="T52" s="131" t="n"/>
      <c r="U52" s="131" t="n"/>
      <c r="V52" s="131" t="n"/>
      <c r="W52" s="131" t="n"/>
      <c r="X52" s="131" t="n"/>
      <c r="Y52" s="131" t="n"/>
      <c r="Z52" s="131" t="n"/>
      <c r="AA52" s="131" t="n"/>
      <c r="AB52" s="131" t="n"/>
    </row>
    <row customHeight="1" ht="13.5" r="53" s="29">
      <c r="A53" s="231" t="n"/>
      <c r="B53" s="232" t="n"/>
      <c r="C53" s="40" t="inlineStr">
        <is>
          <t>中女</t>
        </is>
      </c>
      <c r="D53" s="134" t="n"/>
      <c r="E53" s="134" t="n"/>
      <c r="F53" s="134" t="n"/>
      <c r="G53" s="134" t="n"/>
      <c r="H53" s="134" t="n"/>
      <c r="I53" s="134" t="n"/>
      <c r="J53" s="134" t="n"/>
      <c r="K53" s="134" t="n"/>
      <c r="L53" s="134" t="n"/>
      <c r="M53" s="134" t="n"/>
      <c r="N53" s="40">
        <f>SUM(D53:M53)</f>
        <v/>
      </c>
      <c r="O53" s="221" t="n"/>
      <c r="P53" s="233" t="n"/>
      <c r="Q53" s="131" t="n"/>
      <c r="R53" s="131" t="n"/>
      <c r="S53" s="131" t="n"/>
      <c r="T53" s="131" t="n"/>
      <c r="U53" s="131" t="n"/>
      <c r="V53" s="131" t="n"/>
      <c r="W53" s="131" t="n"/>
      <c r="X53" s="131" t="n"/>
      <c r="Y53" s="131" t="n"/>
      <c r="Z53" s="131" t="n"/>
      <c r="AA53" s="131" t="n"/>
      <c r="AB53" s="131" t="n"/>
    </row>
    <row customHeight="1" ht="13.5" r="54" s="29">
      <c r="A54" s="231" t="n"/>
      <c r="B54" s="232" t="n"/>
      <c r="C54" s="40" t="inlineStr">
        <is>
          <t>中男</t>
        </is>
      </c>
      <c r="D54" s="134" t="n"/>
      <c r="E54" s="134" t="n"/>
      <c r="F54" s="134" t="n"/>
      <c r="G54" s="134" t="n"/>
      <c r="H54" s="134" t="n"/>
      <c r="I54" s="134" t="n"/>
      <c r="J54" s="134" t="n"/>
      <c r="K54" s="134" t="n"/>
      <c r="L54" s="134" t="n"/>
      <c r="M54" s="134" t="n"/>
      <c r="N54" s="40">
        <f>SUM(D54:M54)</f>
        <v/>
      </c>
      <c r="O54" s="221" t="n"/>
      <c r="P54" s="233" t="n"/>
      <c r="Q54" s="131" t="n"/>
      <c r="R54" s="131" t="n"/>
      <c r="S54" s="131" t="n"/>
      <c r="T54" s="131" t="n"/>
      <c r="U54" s="131" t="n"/>
      <c r="V54" s="131" t="n"/>
      <c r="W54" s="131" t="n"/>
      <c r="X54" s="131" t="n"/>
      <c r="Y54" s="131" t="n"/>
      <c r="Z54" s="131" t="n"/>
      <c r="AA54" s="131" t="n"/>
      <c r="AB54" s="131" t="n"/>
    </row>
    <row customHeight="1" ht="13.5" r="55" s="29">
      <c r="A55" s="231" t="n"/>
      <c r="B55" s="232" t="n"/>
      <c r="C55" s="40" t="inlineStr">
        <is>
          <t>高女</t>
        </is>
      </c>
      <c r="D55" s="134" t="n"/>
      <c r="E55" s="134" t="n"/>
      <c r="F55" s="134" t="n"/>
      <c r="G55" s="134" t="n"/>
      <c r="H55" s="134" t="n"/>
      <c r="I55" s="134" t="n"/>
      <c r="J55" s="134" t="n"/>
      <c r="K55" s="134" t="n"/>
      <c r="L55" s="134" t="n"/>
      <c r="M55" s="134" t="n"/>
      <c r="N55" s="40">
        <f>SUM(D55:M55)</f>
        <v/>
      </c>
      <c r="O55" s="221" t="n"/>
      <c r="P55" s="233" t="n"/>
      <c r="Q55" s="131" t="n"/>
      <c r="R55" s="131" t="n"/>
      <c r="S55" s="131" t="n"/>
      <c r="T55" s="131" t="n"/>
      <c r="U55" s="131" t="n"/>
      <c r="V55" s="131" t="n"/>
      <c r="W55" s="131" t="n"/>
      <c r="X55" s="131" t="n"/>
      <c r="Y55" s="131" t="n"/>
      <c r="Z55" s="131" t="n"/>
      <c r="AA55" s="131" t="n"/>
      <c r="AB55" s="131" t="n"/>
    </row>
    <row customHeight="1" ht="13.5" r="56" s="29">
      <c r="A56" s="231" t="n"/>
      <c r="B56" s="234" t="n"/>
      <c r="C56" s="137" t="inlineStr">
        <is>
          <t>高男</t>
        </is>
      </c>
      <c r="D56" s="138" t="n"/>
      <c r="E56" s="138" t="n"/>
      <c r="F56" s="138" t="n"/>
      <c r="G56" s="138" t="n"/>
      <c r="H56" s="138" t="n"/>
      <c r="I56" s="138" t="n"/>
      <c r="J56" s="138" t="n"/>
      <c r="K56" s="138" t="n"/>
      <c r="L56" s="138" t="n"/>
      <c r="M56" s="138" t="n"/>
      <c r="N56" s="137">
        <f>SUM(D56:M56)</f>
        <v/>
      </c>
      <c r="O56" s="235" t="n"/>
      <c r="P56" s="236" t="n"/>
      <c r="Q56" s="131" t="n"/>
      <c r="R56" s="131" t="n"/>
      <c r="S56" s="131" t="n"/>
      <c r="T56" s="131" t="n"/>
      <c r="U56" s="131" t="n"/>
      <c r="V56" s="131" t="n"/>
      <c r="W56" s="131" t="n"/>
      <c r="X56" s="131" t="n"/>
      <c r="Y56" s="131" t="n"/>
      <c r="Z56" s="131" t="n"/>
      <c r="AA56" s="131" t="n"/>
      <c r="AB56" s="131" t="n"/>
    </row>
    <row customHeight="1" ht="13.5" r="57" s="29">
      <c r="A57" s="125">
        <f>A51+1</f>
        <v/>
      </c>
      <c r="B57" s="228">
        <f ref="B57" t="array">INDEX('人數'!A:A,A57)</f>
        <v/>
      </c>
      <c r="C57" s="141" t="inlineStr">
        <is>
          <t>低女</t>
        </is>
      </c>
      <c r="D57" s="142" t="n"/>
      <c r="E57" s="142" t="n"/>
      <c r="F57" s="142" t="n"/>
      <c r="G57" s="142" t="n"/>
      <c r="H57" s="142" t="n"/>
      <c r="I57" s="142" t="n"/>
      <c r="J57" s="142" t="n"/>
      <c r="K57" s="142" t="n"/>
      <c r="L57" s="142" t="n"/>
      <c r="M57" s="142" t="n"/>
      <c r="N57" s="141">
        <f>SUM(D57:M57)</f>
        <v/>
      </c>
      <c r="O57" s="229">
        <f>SUM(N57:N62)</f>
        <v/>
      </c>
      <c r="P57" s="237" t="n"/>
      <c r="Q57" s="131" t="n"/>
      <c r="R57" s="131" t="n"/>
      <c r="S57" s="131" t="n"/>
      <c r="T57" s="131" t="n"/>
      <c r="U57" s="131" t="n"/>
      <c r="V57" s="131" t="n"/>
      <c r="W57" s="131" t="n"/>
      <c r="X57" s="131" t="n"/>
      <c r="Y57" s="131" t="n"/>
      <c r="Z57" s="131" t="n"/>
      <c r="AA57" s="131" t="n"/>
      <c r="AB57" s="131" t="n"/>
    </row>
    <row customHeight="1" ht="13.5" r="58" s="29">
      <c r="A58" s="231" t="n"/>
      <c r="B58" s="232" t="n"/>
      <c r="C58" s="40" t="inlineStr">
        <is>
          <t>低男</t>
        </is>
      </c>
      <c r="D58" s="134" t="n"/>
      <c r="E58" s="134" t="n">
        <v>9</v>
      </c>
      <c r="F58" s="134" t="n"/>
      <c r="G58" s="134" t="n"/>
      <c r="H58" s="134" t="n"/>
      <c r="I58" s="134" t="n"/>
      <c r="J58" s="134" t="n"/>
      <c r="K58" s="134" t="n"/>
      <c r="L58" s="134" t="n"/>
      <c r="M58" s="134" t="n"/>
      <c r="N58" s="40">
        <f>SUM(D58:M58)</f>
        <v/>
      </c>
      <c r="O58" s="221" t="n"/>
      <c r="P58" s="233" t="n"/>
      <c r="Q58" s="131" t="n"/>
      <c r="R58" s="131" t="n"/>
      <c r="S58" s="131" t="n"/>
      <c r="T58" s="131" t="n"/>
      <c r="U58" s="131" t="n"/>
      <c r="V58" s="131" t="n"/>
      <c r="W58" s="131" t="n"/>
      <c r="X58" s="131" t="n"/>
      <c r="Y58" s="131" t="n"/>
      <c r="Z58" s="131" t="n"/>
      <c r="AA58" s="131" t="n"/>
      <c r="AB58" s="131" t="n"/>
    </row>
    <row customHeight="1" ht="13.5" r="59" s="29">
      <c r="A59" s="231" t="n"/>
      <c r="B59" s="232" t="n"/>
      <c r="C59" s="40" t="inlineStr">
        <is>
          <t>中女</t>
        </is>
      </c>
      <c r="D59" s="134" t="n"/>
      <c r="E59" s="134" t="n"/>
      <c r="F59" s="134" t="n"/>
      <c r="G59" s="134" t="n"/>
      <c r="H59" s="134" t="n"/>
      <c r="I59" s="134" t="n"/>
      <c r="J59" s="134" t="n"/>
      <c r="K59" s="134" t="n"/>
      <c r="L59" s="134" t="n"/>
      <c r="M59" s="134" t="n"/>
      <c r="N59" s="40">
        <f>SUM(D59:M59)</f>
        <v/>
      </c>
      <c r="O59" s="221" t="n"/>
      <c r="P59" s="233" t="n"/>
      <c r="Q59" s="131" t="n"/>
      <c r="R59" s="131" t="n"/>
      <c r="S59" s="131" t="n"/>
      <c r="T59" s="131" t="n"/>
      <c r="U59" s="131" t="n"/>
      <c r="V59" s="131" t="n"/>
      <c r="W59" s="131" t="n"/>
      <c r="X59" s="131" t="n"/>
      <c r="Y59" s="131" t="n"/>
      <c r="Z59" s="131" t="n"/>
      <c r="AA59" s="131" t="n"/>
      <c r="AB59" s="131" t="n"/>
    </row>
    <row customHeight="1" ht="13.5" r="60" s="29">
      <c r="A60" s="231" t="n"/>
      <c r="B60" s="232" t="n"/>
      <c r="C60" s="40" t="inlineStr">
        <is>
          <t>中男</t>
        </is>
      </c>
      <c r="D60" s="134" t="n"/>
      <c r="E60" s="134" t="n"/>
      <c r="F60" s="134" t="n"/>
      <c r="G60" s="134" t="n"/>
      <c r="H60" s="134" t="n"/>
      <c r="I60" s="134" t="n"/>
      <c r="J60" s="134" t="n"/>
      <c r="K60" s="134" t="n"/>
      <c r="L60" s="134" t="n"/>
      <c r="M60" s="134" t="n"/>
      <c r="N60" s="40">
        <f>SUM(D60:M60)</f>
        <v/>
      </c>
      <c r="O60" s="221" t="n"/>
      <c r="P60" s="233" t="n"/>
      <c r="Q60" s="131" t="n"/>
      <c r="R60" s="131" t="n"/>
      <c r="S60" s="131" t="n"/>
      <c r="T60" s="131" t="n"/>
      <c r="U60" s="131" t="n"/>
      <c r="V60" s="131" t="n"/>
      <c r="W60" s="131" t="n"/>
      <c r="X60" s="131" t="n"/>
      <c r="Y60" s="131" t="n"/>
      <c r="Z60" s="131" t="n"/>
      <c r="AA60" s="131" t="n"/>
      <c r="AB60" s="131" t="n"/>
    </row>
    <row customHeight="1" ht="13.5" r="61" s="29">
      <c r="A61" s="231" t="n"/>
      <c r="B61" s="232" t="n"/>
      <c r="C61" s="40" t="inlineStr">
        <is>
          <t>高女</t>
        </is>
      </c>
      <c r="D61" s="134" t="n"/>
      <c r="E61" s="134" t="n"/>
      <c r="F61" s="134" t="n"/>
      <c r="G61" s="134" t="n"/>
      <c r="H61" s="134" t="n"/>
      <c r="I61" s="134" t="n"/>
      <c r="J61" s="134" t="n"/>
      <c r="K61" s="134" t="n"/>
      <c r="L61" s="134" t="n"/>
      <c r="M61" s="134" t="n"/>
      <c r="N61" s="40">
        <f>SUM(D61:M61)</f>
        <v/>
      </c>
      <c r="O61" s="221" t="n"/>
      <c r="P61" s="233" t="n"/>
      <c r="Q61" s="131" t="n"/>
      <c r="R61" s="131" t="n"/>
      <c r="S61" s="131" t="n"/>
      <c r="T61" s="131" t="n"/>
      <c r="U61" s="131" t="n"/>
      <c r="V61" s="131" t="n"/>
      <c r="W61" s="131" t="n"/>
      <c r="X61" s="131" t="n"/>
      <c r="Y61" s="131" t="n"/>
      <c r="Z61" s="131" t="n"/>
      <c r="AA61" s="131" t="n"/>
      <c r="AB61" s="131" t="n"/>
    </row>
    <row customHeight="1" ht="13.5" r="62" s="29">
      <c r="A62" s="231" t="n"/>
      <c r="B62" s="234" t="n"/>
      <c r="C62" s="144" t="inlineStr">
        <is>
          <t>高男</t>
        </is>
      </c>
      <c r="D62" s="145" t="n"/>
      <c r="E62" s="145" t="n"/>
      <c r="F62" s="145" t="n"/>
      <c r="G62" s="145" t="n"/>
      <c r="H62" s="145" t="n"/>
      <c r="I62" s="145" t="n"/>
      <c r="J62" s="145" t="n"/>
      <c r="K62" s="145" t="n">
        <v>3</v>
      </c>
      <c r="L62" s="145" t="n"/>
      <c r="M62" s="145" t="n"/>
      <c r="N62" s="144">
        <f>SUM(D62:M62)</f>
        <v/>
      </c>
      <c r="O62" s="235" t="n"/>
      <c r="P62" s="238" t="n"/>
      <c r="Q62" s="131" t="n"/>
      <c r="R62" s="131" t="n"/>
      <c r="S62" s="131" t="n"/>
      <c r="T62" s="131" t="n"/>
      <c r="U62" s="131" t="n"/>
      <c r="V62" s="131" t="n"/>
      <c r="W62" s="131" t="n"/>
      <c r="X62" s="131" t="n"/>
      <c r="Y62" s="131" t="n"/>
      <c r="Z62" s="131" t="n"/>
      <c r="AA62" s="131" t="n"/>
      <c r="AB62" s="131" t="n"/>
    </row>
    <row customHeight="1" ht="13.5" r="63" s="29">
      <c r="A63" s="125">
        <f>A57+1</f>
        <v/>
      </c>
      <c r="B63" s="228">
        <f ref="B63" t="array">INDEX('人數'!A:A,A63)</f>
        <v/>
      </c>
      <c r="C63" s="127" t="inlineStr">
        <is>
          <t>低女</t>
        </is>
      </c>
      <c r="D63" s="128" t="n"/>
      <c r="E63" s="128" t="n"/>
      <c r="F63" s="128" t="n"/>
      <c r="G63" s="128" t="n"/>
      <c r="H63" s="128" t="n"/>
      <c r="I63" s="128" t="n"/>
      <c r="J63" s="128" t="n"/>
      <c r="K63" s="128" t="n">
        <v>3</v>
      </c>
      <c r="L63" s="128" t="n"/>
      <c r="M63" s="128" t="n">
        <v>1</v>
      </c>
      <c r="N63" s="127">
        <f>SUM(D63:M63)</f>
        <v/>
      </c>
      <c r="O63" s="229">
        <f>SUM(N63:N68)</f>
        <v/>
      </c>
      <c r="P63" s="230" t="n"/>
      <c r="Q63" s="131" t="n"/>
      <c r="R63" s="131" t="n"/>
      <c r="S63" s="131" t="n"/>
      <c r="T63" s="131" t="n"/>
      <c r="U63" s="131" t="n"/>
      <c r="V63" s="131" t="n"/>
      <c r="W63" s="131" t="n"/>
      <c r="X63" s="131" t="n"/>
      <c r="Y63" s="131" t="n"/>
      <c r="Z63" s="131" t="n"/>
      <c r="AA63" s="131" t="n"/>
      <c r="AB63" s="131" t="n"/>
    </row>
    <row customHeight="1" ht="13.5" r="64" s="29">
      <c r="A64" s="231" t="n"/>
      <c r="B64" s="232" t="n"/>
      <c r="C64" s="40" t="inlineStr">
        <is>
          <t>低男</t>
        </is>
      </c>
      <c r="D64" s="134" t="n"/>
      <c r="E64" s="134" t="n"/>
      <c r="F64" s="134" t="n"/>
      <c r="G64" s="134" t="n"/>
      <c r="H64" s="134" t="n"/>
      <c r="I64" s="134" t="n"/>
      <c r="J64" s="134" t="n"/>
      <c r="K64" s="134" t="n"/>
      <c r="L64" s="134" t="n"/>
      <c r="M64" s="134" t="n"/>
      <c r="N64" s="40">
        <f>SUM(D64:M64)</f>
        <v/>
      </c>
      <c r="O64" s="221" t="n"/>
      <c r="P64" s="233" t="n"/>
      <c r="Q64" s="131" t="n"/>
      <c r="R64" s="131" t="n"/>
      <c r="S64" s="131" t="n"/>
      <c r="T64" s="131" t="n"/>
      <c r="U64" s="131" t="n"/>
      <c r="V64" s="131" t="n"/>
      <c r="W64" s="131" t="n"/>
      <c r="X64" s="131" t="n"/>
      <c r="Y64" s="131" t="n"/>
      <c r="Z64" s="131" t="n"/>
      <c r="AA64" s="131" t="n"/>
      <c r="AB64" s="131" t="n"/>
    </row>
    <row customHeight="1" ht="13.5" r="65" s="29">
      <c r="A65" s="231" t="n"/>
      <c r="B65" s="232" t="n"/>
      <c r="C65" s="40" t="inlineStr">
        <is>
          <t>中女</t>
        </is>
      </c>
      <c r="D65" s="134" t="n"/>
      <c r="E65" s="134" t="n">
        <v>9</v>
      </c>
      <c r="F65" s="134" t="n"/>
      <c r="G65" s="134" t="n"/>
      <c r="H65" s="134" t="n"/>
      <c r="I65" s="134" t="n"/>
      <c r="J65" s="134" t="n"/>
      <c r="K65" s="134" t="n"/>
      <c r="L65" s="134" t="n"/>
      <c r="M65" s="134" t="n"/>
      <c r="N65" s="40">
        <f>SUM(D65:M65)</f>
        <v/>
      </c>
      <c r="O65" s="221" t="n"/>
      <c r="P65" s="233" t="n"/>
      <c r="Q65" s="131" t="n"/>
      <c r="R65" s="131" t="n"/>
      <c r="S65" s="131" t="n"/>
      <c r="T65" s="131" t="n"/>
      <c r="U65" s="131" t="n"/>
      <c r="V65" s="131" t="n"/>
      <c r="W65" s="131" t="n"/>
      <c r="X65" s="131" t="n"/>
      <c r="Y65" s="131" t="n"/>
      <c r="Z65" s="131" t="n"/>
      <c r="AA65" s="131" t="n"/>
      <c r="AB65" s="131" t="n"/>
    </row>
    <row customHeight="1" ht="13.5" r="66" s="29">
      <c r="A66" s="231" t="n"/>
      <c r="B66" s="232" t="n"/>
      <c r="C66" s="40" t="inlineStr">
        <is>
          <t>中男</t>
        </is>
      </c>
      <c r="D66" s="134" t="n"/>
      <c r="E66" s="134" t="n"/>
      <c r="F66" s="134" t="n"/>
      <c r="G66" s="134" t="n"/>
      <c r="H66" s="134" t="n"/>
      <c r="I66" s="134" t="n"/>
      <c r="J66" s="134" t="n"/>
      <c r="K66" s="134" t="n"/>
      <c r="L66" s="134" t="n"/>
      <c r="M66" s="134" t="n"/>
      <c r="N66" s="40">
        <f>SUM(D66:M66)</f>
        <v/>
      </c>
      <c r="O66" s="221" t="n"/>
      <c r="P66" s="233" t="n"/>
      <c r="Q66" s="131" t="n"/>
      <c r="R66" s="131" t="n"/>
      <c r="S66" s="131" t="n"/>
      <c r="T66" s="131" t="n"/>
      <c r="U66" s="131" t="n"/>
      <c r="V66" s="131" t="n"/>
      <c r="W66" s="131" t="n"/>
      <c r="X66" s="131" t="n"/>
      <c r="Y66" s="131" t="n"/>
      <c r="Z66" s="131" t="n"/>
      <c r="AA66" s="131" t="n"/>
      <c r="AB66" s="131" t="n"/>
    </row>
    <row customHeight="1" ht="13.5" r="67" s="29">
      <c r="A67" s="231" t="n"/>
      <c r="B67" s="232" t="n"/>
      <c r="C67" s="40" t="inlineStr">
        <is>
          <t>高女</t>
        </is>
      </c>
      <c r="D67" s="134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40">
        <f>SUM(D67:M67)</f>
        <v/>
      </c>
      <c r="O67" s="221" t="n"/>
      <c r="P67" s="233" t="n"/>
      <c r="Q67" s="131" t="n"/>
      <c r="R67" s="131" t="n"/>
      <c r="S67" s="131" t="n"/>
      <c r="T67" s="131" t="n"/>
      <c r="U67" s="131" t="n"/>
      <c r="V67" s="131" t="n"/>
      <c r="W67" s="131" t="n"/>
      <c r="X67" s="131" t="n"/>
      <c r="Y67" s="131" t="n"/>
      <c r="Z67" s="131" t="n"/>
      <c r="AA67" s="131" t="n"/>
      <c r="AB67" s="131" t="n"/>
    </row>
    <row customHeight="1" ht="13.5" r="68" s="29">
      <c r="A68" s="231" t="n"/>
      <c r="B68" s="234" t="n"/>
      <c r="C68" s="137" t="inlineStr">
        <is>
          <t>高男</t>
        </is>
      </c>
      <c r="D68" s="138" t="n">
        <v>11</v>
      </c>
      <c r="E68" s="138" t="n">
        <v>9</v>
      </c>
      <c r="F68" s="138" t="n"/>
      <c r="G68" s="138" t="n"/>
      <c r="H68" s="138" t="n"/>
      <c r="I68" s="138" t="n"/>
      <c r="J68" s="138" t="n"/>
      <c r="K68" s="138" t="n"/>
      <c r="L68" s="138" t="n"/>
      <c r="M68" s="138" t="n"/>
      <c r="N68" s="137">
        <f>SUM(D68:M68)</f>
        <v/>
      </c>
      <c r="O68" s="235" t="n"/>
      <c r="P68" s="236" t="n"/>
      <c r="Q68" s="131" t="n"/>
      <c r="R68" s="131" t="n"/>
      <c r="S68" s="131" t="n"/>
      <c r="T68" s="131" t="n"/>
      <c r="U68" s="131" t="n"/>
      <c r="V68" s="131" t="n"/>
      <c r="W68" s="131" t="n"/>
      <c r="X68" s="131" t="n"/>
      <c r="Y68" s="131" t="n"/>
      <c r="Z68" s="131" t="n"/>
      <c r="AA68" s="131" t="n"/>
      <c r="AB68" s="131" t="n"/>
    </row>
    <row customHeight="1" ht="13.5" r="69" s="29">
      <c r="A69" s="125">
        <f>A63+1</f>
        <v/>
      </c>
      <c r="B69" s="228">
        <f ref="B69" t="array">INDEX('人數'!A:A,A69)</f>
        <v/>
      </c>
      <c r="C69" s="127" t="inlineStr">
        <is>
          <t>低女</t>
        </is>
      </c>
      <c r="D69" s="128" t="n"/>
      <c r="E69" s="128" t="n"/>
      <c r="F69" s="128" t="n"/>
      <c r="G69" s="128" t="n"/>
      <c r="H69" s="128" t="n"/>
      <c r="I69" s="128" t="n"/>
      <c r="J69" s="128" t="n"/>
      <c r="K69" s="128" t="n"/>
      <c r="L69" s="128" t="n"/>
      <c r="M69" s="128" t="n"/>
      <c r="N69" s="127">
        <f>SUM(D69:M69)</f>
        <v/>
      </c>
      <c r="O69" s="229">
        <f>SUM(N69:N74)</f>
        <v/>
      </c>
      <c r="P69" s="230" t="n"/>
      <c r="Q69" s="131" t="n"/>
      <c r="R69" s="131" t="n"/>
      <c r="S69" s="131" t="n"/>
      <c r="T69" s="131" t="n"/>
      <c r="U69" s="131" t="n"/>
      <c r="V69" s="131" t="n"/>
      <c r="W69" s="131" t="n"/>
      <c r="X69" s="131" t="n"/>
      <c r="Y69" s="131" t="n"/>
      <c r="Z69" s="131" t="n"/>
      <c r="AA69" s="131" t="n"/>
      <c r="AB69" s="131" t="n"/>
    </row>
    <row customHeight="1" ht="13.5" r="70" s="29">
      <c r="A70" s="231" t="n"/>
      <c r="B70" s="232" t="n"/>
      <c r="C70" s="40" t="inlineStr">
        <is>
          <t>低男</t>
        </is>
      </c>
      <c r="D70" s="134" t="n"/>
      <c r="E70" s="134" t="n"/>
      <c r="F70" s="134" t="n"/>
      <c r="G70" s="134" t="n"/>
      <c r="H70" s="134" t="n"/>
      <c r="I70" s="134" t="n"/>
      <c r="J70" s="134" t="n"/>
      <c r="K70" s="134" t="n"/>
      <c r="L70" s="134" t="n"/>
      <c r="M70" s="134" t="n"/>
      <c r="N70" s="40">
        <f>SUM(D70:M70)</f>
        <v/>
      </c>
      <c r="O70" s="221" t="n"/>
      <c r="P70" s="233" t="n"/>
      <c r="Q70" s="131" t="n"/>
      <c r="R70" s="131" t="n"/>
      <c r="S70" s="131" t="n"/>
      <c r="T70" s="131" t="n"/>
      <c r="U70" s="131" t="n"/>
      <c r="V70" s="131" t="n"/>
      <c r="W70" s="131" t="n"/>
      <c r="X70" s="131" t="n"/>
      <c r="Y70" s="131" t="n"/>
      <c r="Z70" s="131" t="n"/>
      <c r="AA70" s="131" t="n"/>
      <c r="AB70" s="131" t="n"/>
    </row>
    <row customHeight="1" ht="13.5" r="71" s="29">
      <c r="A71" s="231" t="n"/>
      <c r="B71" s="232" t="n"/>
      <c r="C71" s="40" t="inlineStr">
        <is>
          <t>中女</t>
        </is>
      </c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40">
        <f>SUM(D71:M71)</f>
        <v/>
      </c>
      <c r="O71" s="221" t="n"/>
      <c r="P71" s="233" t="n"/>
      <c r="Q71" s="131" t="n"/>
      <c r="R71" s="131" t="n"/>
      <c r="S71" s="131" t="n"/>
      <c r="T71" s="131" t="n"/>
      <c r="U71" s="131" t="n"/>
      <c r="V71" s="131" t="n"/>
      <c r="W71" s="131" t="n"/>
      <c r="X71" s="131" t="n"/>
      <c r="Y71" s="131" t="n"/>
      <c r="Z71" s="131" t="n"/>
      <c r="AA71" s="131" t="n"/>
      <c r="AB71" s="131" t="n"/>
    </row>
    <row customHeight="1" ht="13.5" r="72" s="29">
      <c r="A72" s="231" t="n"/>
      <c r="B72" s="232" t="n"/>
      <c r="C72" s="40" t="inlineStr">
        <is>
          <t>中男</t>
        </is>
      </c>
      <c r="D72" s="134" t="n"/>
      <c r="E72" s="134" t="n"/>
      <c r="F72" s="134" t="n"/>
      <c r="G72" s="134" t="n"/>
      <c r="H72" s="134" t="n"/>
      <c r="I72" s="134" t="n"/>
      <c r="J72" s="134" t="n"/>
      <c r="K72" s="134" t="n"/>
      <c r="L72" s="134" t="n"/>
      <c r="M72" s="134" t="n"/>
      <c r="N72" s="40">
        <f>SUM(D72:M72)</f>
        <v/>
      </c>
      <c r="O72" s="221" t="n"/>
      <c r="P72" s="233" t="n"/>
      <c r="Q72" s="131" t="n"/>
      <c r="R72" s="131" t="n"/>
      <c r="S72" s="131" t="n"/>
      <c r="T72" s="131" t="n"/>
      <c r="U72" s="131" t="n"/>
      <c r="V72" s="131" t="n"/>
      <c r="W72" s="131" t="n"/>
      <c r="X72" s="131" t="n"/>
      <c r="Y72" s="131" t="n"/>
      <c r="Z72" s="131" t="n"/>
      <c r="AA72" s="131" t="n"/>
      <c r="AB72" s="131" t="n"/>
    </row>
    <row customHeight="1" ht="13.5" r="73" s="29">
      <c r="A73" s="231" t="n"/>
      <c r="B73" s="232" t="n"/>
      <c r="C73" s="40" t="inlineStr">
        <is>
          <t>高女</t>
        </is>
      </c>
      <c r="D73" s="134" t="n"/>
      <c r="E73" s="134" t="n"/>
      <c r="F73" s="134" t="n"/>
      <c r="G73" s="134" t="n"/>
      <c r="H73" s="134" t="n"/>
      <c r="I73" s="134" t="n"/>
      <c r="J73" s="134" t="n"/>
      <c r="K73" s="134" t="n"/>
      <c r="L73" s="134" t="n"/>
      <c r="M73" s="134" t="n"/>
      <c r="N73" s="40">
        <f>SUM(D73:M73)</f>
        <v/>
      </c>
      <c r="O73" s="221" t="n"/>
      <c r="P73" s="233" t="n"/>
      <c r="Q73" s="131" t="n"/>
      <c r="R73" s="131" t="n"/>
      <c r="S73" s="131" t="n"/>
      <c r="T73" s="131" t="n"/>
      <c r="U73" s="131" t="n"/>
      <c r="V73" s="131" t="n"/>
      <c r="W73" s="131" t="n"/>
      <c r="X73" s="131" t="n"/>
      <c r="Y73" s="131" t="n"/>
      <c r="Z73" s="131" t="n"/>
      <c r="AA73" s="131" t="n"/>
      <c r="AB73" s="131" t="n"/>
    </row>
    <row customHeight="1" ht="13.5" r="74" s="29">
      <c r="A74" s="231" t="n"/>
      <c r="B74" s="234" t="n"/>
      <c r="C74" s="137" t="inlineStr">
        <is>
          <t>高男</t>
        </is>
      </c>
      <c r="D74" s="138" t="n"/>
      <c r="E74" s="138" t="n"/>
      <c r="F74" s="138" t="n"/>
      <c r="G74" s="138" t="n"/>
      <c r="H74" s="138" t="n"/>
      <c r="I74" s="138" t="n"/>
      <c r="J74" s="138" t="n"/>
      <c r="K74" s="138" t="n"/>
      <c r="L74" s="138" t="n"/>
      <c r="M74" s="138" t="n"/>
      <c r="N74" s="137">
        <f>SUM(D74:M74)</f>
        <v/>
      </c>
      <c r="O74" s="235" t="n"/>
      <c r="P74" s="236" t="n"/>
      <c r="Q74" s="131" t="n"/>
      <c r="R74" s="131" t="n"/>
      <c r="S74" s="131" t="n"/>
      <c r="T74" s="131" t="n"/>
      <c r="U74" s="131" t="n"/>
      <c r="V74" s="131" t="n"/>
      <c r="W74" s="131" t="n"/>
      <c r="X74" s="131" t="n"/>
      <c r="Y74" s="131" t="n"/>
      <c r="Z74" s="131" t="n"/>
      <c r="AA74" s="131" t="n"/>
      <c r="AB74" s="131" t="n"/>
    </row>
    <row customHeight="1" ht="13.5" r="75" s="29">
      <c r="A75" s="125">
        <f>A69+1</f>
        <v/>
      </c>
      <c r="B75" s="228">
        <f ref="B75" t="array">INDEX('人數'!A:A,A75)</f>
        <v/>
      </c>
      <c r="C75" s="127" t="inlineStr">
        <is>
          <t>低女</t>
        </is>
      </c>
      <c r="D75" s="128" t="n">
        <v>11</v>
      </c>
      <c r="E75" s="128" t="n"/>
      <c r="F75" s="128" t="n"/>
      <c r="G75" s="128" t="n"/>
      <c r="H75" s="128" t="n"/>
      <c r="I75" s="128" t="n"/>
      <c r="J75" s="128" t="n"/>
      <c r="K75" s="128" t="n"/>
      <c r="L75" s="128" t="n"/>
      <c r="M75" s="128" t="n"/>
      <c r="N75" s="127">
        <f>SUM(D75:M75)</f>
        <v/>
      </c>
      <c r="O75" s="229">
        <f>SUM(N75:N80)</f>
        <v/>
      </c>
      <c r="P75" s="230" t="n"/>
      <c r="Q75" s="131" t="n"/>
      <c r="R75" s="131" t="n"/>
      <c r="S75" s="131" t="n"/>
      <c r="T75" s="131" t="n"/>
      <c r="U75" s="131" t="n"/>
      <c r="V75" s="131" t="n"/>
      <c r="W75" s="131" t="n"/>
      <c r="X75" s="131" t="n"/>
      <c r="Y75" s="131" t="n"/>
      <c r="Z75" s="131" t="n"/>
      <c r="AA75" s="131" t="n"/>
      <c r="AB75" s="131" t="n"/>
    </row>
    <row customHeight="1" ht="13.5" r="76" s="29">
      <c r="A76" s="231" t="n"/>
      <c r="B76" s="232" t="n"/>
      <c r="C76" s="40" t="inlineStr">
        <is>
          <t>低男</t>
        </is>
      </c>
      <c r="D76" s="134" t="n"/>
      <c r="E76" s="134" t="n"/>
      <c r="F76" s="134" t="n"/>
      <c r="G76" s="134" t="n"/>
      <c r="H76" s="134" t="n"/>
      <c r="I76" s="134" t="n"/>
      <c r="J76" s="134" t="n"/>
      <c r="K76" s="134" t="n"/>
      <c r="L76" s="134" t="n">
        <v>2</v>
      </c>
      <c r="M76" s="134" t="n"/>
      <c r="N76" s="40">
        <f>SUM(D76:M76)</f>
        <v/>
      </c>
      <c r="O76" s="221" t="n"/>
      <c r="P76" s="233" t="n"/>
      <c r="Q76" s="131" t="n"/>
      <c r="R76" s="131" t="n"/>
      <c r="S76" s="131" t="n"/>
      <c r="T76" s="131" t="n"/>
      <c r="U76" s="131" t="n"/>
      <c r="V76" s="131" t="n"/>
      <c r="W76" s="131" t="n"/>
      <c r="X76" s="131" t="n"/>
      <c r="Y76" s="131" t="n"/>
      <c r="Z76" s="131" t="n"/>
      <c r="AA76" s="131" t="n"/>
      <c r="AB76" s="131" t="n"/>
    </row>
    <row customHeight="1" ht="13.5" r="77" s="29">
      <c r="A77" s="231" t="n"/>
      <c r="B77" s="232" t="n"/>
      <c r="C77" s="40" t="inlineStr">
        <is>
          <t>中女</t>
        </is>
      </c>
      <c r="D77" s="134" t="n"/>
      <c r="E77" s="134" t="n"/>
      <c r="F77" s="134" t="n"/>
      <c r="G77" s="134" t="n"/>
      <c r="H77" s="134" t="n">
        <v>6</v>
      </c>
      <c r="I77" s="134" t="n">
        <v>4.5</v>
      </c>
      <c r="J77" s="134" t="n"/>
      <c r="K77" s="134" t="n"/>
      <c r="L77" s="134" t="n">
        <v>2</v>
      </c>
      <c r="M77" s="134" t="n"/>
      <c r="N77" s="40">
        <f>SUM(D77:M77)</f>
        <v/>
      </c>
      <c r="O77" s="221" t="n"/>
      <c r="P77" s="233" t="n"/>
      <c r="Q77" s="131" t="n"/>
      <c r="R77" s="131" t="n"/>
      <c r="S77" s="131" t="n"/>
      <c r="T77" s="131" t="n"/>
      <c r="U77" s="131" t="n"/>
      <c r="V77" s="131" t="n"/>
      <c r="W77" s="131" t="n"/>
      <c r="X77" s="131" t="n"/>
      <c r="Y77" s="131" t="n"/>
      <c r="Z77" s="131" t="n"/>
      <c r="AA77" s="131" t="n"/>
      <c r="AB77" s="131" t="n"/>
    </row>
    <row customHeight="1" ht="13.5" r="78" s="29">
      <c r="A78" s="231" t="n"/>
      <c r="B78" s="232" t="n"/>
      <c r="C78" s="40" t="inlineStr">
        <is>
          <t>中男</t>
        </is>
      </c>
      <c r="D78" s="134" t="n">
        <v>11</v>
      </c>
      <c r="E78" s="134" t="n"/>
      <c r="F78" s="134" t="n"/>
      <c r="G78" s="134" t="n"/>
      <c r="H78" s="134" t="n"/>
      <c r="I78" s="134" t="n">
        <v>4</v>
      </c>
      <c r="J78" s="134" t="n"/>
      <c r="K78" s="134" t="n"/>
      <c r="L78" s="134" t="n">
        <v>2</v>
      </c>
      <c r="M78" s="134" t="n"/>
      <c r="N78" s="40">
        <f>SUM(D78:M78)</f>
        <v/>
      </c>
      <c r="O78" s="221" t="n"/>
      <c r="P78" s="233" t="n"/>
      <c r="Q78" s="131" t="n"/>
      <c r="R78" s="131" t="n"/>
      <c r="S78" s="131" t="n"/>
      <c r="T78" s="131" t="n"/>
      <c r="U78" s="131" t="n"/>
      <c r="V78" s="131" t="n"/>
      <c r="W78" s="131" t="n"/>
      <c r="X78" s="131" t="n"/>
      <c r="Y78" s="131" t="n"/>
      <c r="Z78" s="131" t="n"/>
      <c r="AA78" s="131" t="n"/>
      <c r="AB78" s="131" t="n"/>
    </row>
    <row customHeight="1" ht="13.5" r="79" s="29">
      <c r="A79" s="231" t="n"/>
      <c r="B79" s="232" t="n"/>
      <c r="C79" s="40" t="inlineStr">
        <is>
          <t>高女</t>
        </is>
      </c>
      <c r="D79" s="134" t="n"/>
      <c r="E79" s="134" t="n"/>
      <c r="F79" s="134" t="n"/>
      <c r="G79" s="134" t="n"/>
      <c r="H79" s="134" t="n"/>
      <c r="I79" s="134" t="n"/>
      <c r="J79" s="134" t="n"/>
      <c r="K79" s="134" t="n"/>
      <c r="L79" s="134" t="n"/>
      <c r="M79" s="134" t="n"/>
      <c r="N79" s="40">
        <f>SUM(D79:M79)</f>
        <v/>
      </c>
      <c r="O79" s="221" t="n"/>
      <c r="P79" s="233" t="n"/>
      <c r="Q79" s="131" t="n"/>
      <c r="R79" s="131" t="n"/>
      <c r="S79" s="131" t="n"/>
      <c r="T79" s="131" t="n"/>
      <c r="U79" s="131" t="n"/>
      <c r="V79" s="131" t="n"/>
      <c r="W79" s="131" t="n"/>
      <c r="X79" s="131" t="n"/>
      <c r="Y79" s="131" t="n"/>
      <c r="Z79" s="131" t="n"/>
      <c r="AA79" s="131" t="n"/>
      <c r="AB79" s="131" t="n"/>
    </row>
    <row customHeight="1" ht="13.5" r="80" s="29">
      <c r="A80" s="231" t="n"/>
      <c r="B80" s="234" t="n"/>
      <c r="C80" s="137" t="inlineStr">
        <is>
          <t>高男</t>
        </is>
      </c>
      <c r="D80" s="138" t="n"/>
      <c r="E80" s="138" t="n"/>
      <c r="F80" s="138" t="n"/>
      <c r="G80" s="138" t="n"/>
      <c r="H80" s="138" t="n"/>
      <c r="I80" s="138" t="n"/>
      <c r="J80" s="138" t="n"/>
      <c r="K80" s="138" t="n"/>
      <c r="L80" s="138" t="n"/>
      <c r="M80" s="138" t="n"/>
      <c r="N80" s="137">
        <f>SUM(D80:M80)</f>
        <v/>
      </c>
      <c r="O80" s="235" t="n"/>
      <c r="P80" s="236" t="n"/>
      <c r="Q80" s="131" t="n"/>
      <c r="R80" s="131" t="n"/>
      <c r="S80" s="131" t="n"/>
      <c r="T80" s="131" t="n"/>
      <c r="U80" s="131" t="n"/>
      <c r="V80" s="131" t="n"/>
      <c r="W80" s="131" t="n"/>
      <c r="X80" s="131" t="n"/>
      <c r="Y80" s="131" t="n"/>
      <c r="Z80" s="131" t="n"/>
      <c r="AA80" s="131" t="n"/>
      <c r="AB80" s="131" t="n"/>
    </row>
    <row customHeight="1" ht="13.5" r="81" s="29">
      <c r="A81" s="125">
        <f>A75+1</f>
        <v/>
      </c>
      <c r="B81" s="228">
        <f ref="B81" t="array">INDEX('人數'!A:A,A81)</f>
        <v/>
      </c>
      <c r="C81" s="127" t="inlineStr">
        <is>
          <t>低女</t>
        </is>
      </c>
      <c r="D81" s="128" t="n"/>
      <c r="E81" s="128" t="n"/>
      <c r="F81" s="128" t="n"/>
      <c r="G81" s="128" t="n"/>
      <c r="H81" s="128" t="n"/>
      <c r="I81" s="128" t="n"/>
      <c r="J81" s="128" t="n"/>
      <c r="K81" s="128" t="n"/>
      <c r="L81" s="128" t="n"/>
      <c r="M81" s="128" t="n"/>
      <c r="N81" s="127">
        <f>SUM(D81:M81)</f>
        <v/>
      </c>
      <c r="O81" s="229">
        <f>SUM(N81:N86)</f>
        <v/>
      </c>
      <c r="P81" s="230" t="n"/>
      <c r="Q81" s="131" t="n"/>
      <c r="R81" s="131" t="n"/>
      <c r="S81" s="131" t="n"/>
      <c r="T81" s="131" t="n"/>
      <c r="U81" s="131" t="n"/>
      <c r="V81" s="131" t="n"/>
      <c r="W81" s="131" t="n"/>
      <c r="X81" s="131" t="n"/>
      <c r="Y81" s="131" t="n"/>
      <c r="Z81" s="131" t="n"/>
      <c r="AA81" s="131" t="n"/>
      <c r="AB81" s="131" t="n"/>
    </row>
    <row customHeight="1" ht="13.5" r="82" s="29">
      <c r="A82" s="231" t="n"/>
      <c r="B82" s="232" t="n"/>
      <c r="C82" s="40" t="inlineStr">
        <is>
          <t>低男</t>
        </is>
      </c>
      <c r="D82" s="134" t="n"/>
      <c r="E82" s="134" t="n"/>
      <c r="F82" s="134" t="n"/>
      <c r="G82" s="134" t="n"/>
      <c r="H82" s="134" t="n"/>
      <c r="I82" s="134" t="n"/>
      <c r="J82" s="134" t="n"/>
      <c r="K82" s="134" t="n"/>
      <c r="L82" s="134" t="n"/>
      <c r="M82" s="134" t="n"/>
      <c r="N82" s="40">
        <f>SUM(D82:M82)</f>
        <v/>
      </c>
      <c r="O82" s="221" t="n"/>
      <c r="P82" s="233" t="n"/>
      <c r="Q82" s="131" t="n"/>
      <c r="R82" s="131" t="n"/>
      <c r="S82" s="131" t="n"/>
      <c r="T82" s="131" t="n"/>
      <c r="U82" s="131" t="n"/>
      <c r="V82" s="131" t="n"/>
      <c r="W82" s="131" t="n"/>
      <c r="X82" s="131" t="n"/>
      <c r="Y82" s="131" t="n"/>
      <c r="Z82" s="131" t="n"/>
      <c r="AA82" s="131" t="n"/>
      <c r="AB82" s="131" t="n"/>
    </row>
    <row customHeight="1" ht="13.5" r="83" s="29">
      <c r="A83" s="231" t="n"/>
      <c r="B83" s="232" t="n"/>
      <c r="C83" s="40" t="inlineStr">
        <is>
          <t>中女</t>
        </is>
      </c>
      <c r="D83" s="134" t="n"/>
      <c r="E83" s="134" t="n"/>
      <c r="F83" s="134" t="n"/>
      <c r="G83" s="134" t="n"/>
      <c r="H83" s="134" t="n"/>
      <c r="I83" s="134" t="n"/>
      <c r="J83" s="134" t="n"/>
      <c r="K83" s="134" t="n"/>
      <c r="L83" s="134" t="n"/>
      <c r="M83" s="134" t="n"/>
      <c r="N83" s="40">
        <f>SUM(D83:M83)</f>
        <v/>
      </c>
      <c r="O83" s="221" t="n"/>
      <c r="P83" s="233" t="n"/>
      <c r="Q83" s="131" t="n"/>
      <c r="R83" s="131" t="n"/>
      <c r="S83" s="131" t="n"/>
      <c r="T83" s="131" t="n"/>
      <c r="U83" s="131" t="n"/>
      <c r="V83" s="131" t="n"/>
      <c r="W83" s="131" t="n"/>
      <c r="X83" s="131" t="n"/>
      <c r="Y83" s="131" t="n"/>
      <c r="Z83" s="131" t="n"/>
      <c r="AA83" s="131" t="n"/>
      <c r="AB83" s="131" t="n"/>
    </row>
    <row customHeight="1" ht="13.5" r="84" s="29">
      <c r="A84" s="231" t="n"/>
      <c r="B84" s="232" t="n"/>
      <c r="C84" s="40" t="inlineStr">
        <is>
          <t>中男</t>
        </is>
      </c>
      <c r="D84" s="134" t="n"/>
      <c r="E84" s="134" t="n"/>
      <c r="F84" s="134" t="n"/>
      <c r="G84" s="134" t="n"/>
      <c r="H84" s="134" t="n"/>
      <c r="I84" s="134" t="n"/>
      <c r="J84" s="134" t="n"/>
      <c r="K84" s="134" t="n"/>
      <c r="L84" s="134" t="n"/>
      <c r="M84" s="134" t="n"/>
      <c r="N84" s="40">
        <f>SUM(D84:M84)</f>
        <v/>
      </c>
      <c r="O84" s="221" t="n"/>
      <c r="P84" s="233" t="n"/>
      <c r="Q84" s="131" t="n"/>
      <c r="R84" s="131" t="n"/>
      <c r="S84" s="131" t="n"/>
      <c r="T84" s="131" t="n"/>
      <c r="U84" s="131" t="n"/>
      <c r="V84" s="131" t="n"/>
      <c r="W84" s="131" t="n"/>
      <c r="X84" s="131" t="n"/>
      <c r="Y84" s="131" t="n"/>
      <c r="Z84" s="131" t="n"/>
      <c r="AA84" s="131" t="n"/>
      <c r="AB84" s="131" t="n"/>
    </row>
    <row customHeight="1" ht="13.5" r="85" s="29">
      <c r="A85" s="231" t="n"/>
      <c r="B85" s="232" t="n"/>
      <c r="C85" s="40" t="inlineStr">
        <is>
          <t>高女</t>
        </is>
      </c>
      <c r="D85" s="134" t="n"/>
      <c r="E85" s="134" t="n"/>
      <c r="F85" s="134" t="n"/>
      <c r="G85" s="134" t="n"/>
      <c r="H85" s="134" t="n"/>
      <c r="I85" s="134" t="n"/>
      <c r="J85" s="134" t="n"/>
      <c r="K85" s="134" t="n"/>
      <c r="L85" s="134" t="n"/>
      <c r="M85" s="134" t="n"/>
      <c r="N85" s="40">
        <f>SUM(D85:M85)</f>
        <v/>
      </c>
      <c r="O85" s="221" t="n"/>
      <c r="P85" s="233" t="n"/>
      <c r="Q85" s="131" t="n"/>
      <c r="R85" s="131" t="n"/>
      <c r="S85" s="131" t="n"/>
      <c r="T85" s="131" t="n"/>
      <c r="U85" s="131" t="n"/>
      <c r="V85" s="131" t="n"/>
      <c r="W85" s="131" t="n"/>
      <c r="X85" s="131" t="n"/>
      <c r="Y85" s="131" t="n"/>
      <c r="Z85" s="131" t="n"/>
      <c r="AA85" s="131" t="n"/>
      <c r="AB85" s="131" t="n"/>
    </row>
    <row customHeight="1" ht="13.5" r="86" s="29">
      <c r="A86" s="231" t="n"/>
      <c r="B86" s="234" t="n"/>
      <c r="C86" s="137" t="inlineStr">
        <is>
          <t>高男</t>
        </is>
      </c>
      <c r="D86" s="138" t="n"/>
      <c r="E86" s="138" t="n"/>
      <c r="F86" s="138" t="n"/>
      <c r="G86" s="138" t="n"/>
      <c r="H86" s="138" t="n"/>
      <c r="I86" s="138" t="n"/>
      <c r="J86" s="138" t="n"/>
      <c r="K86" s="138" t="n"/>
      <c r="L86" s="138" t="n"/>
      <c r="M86" s="138" t="n"/>
      <c r="N86" s="137">
        <f>SUM(D86:M86)</f>
        <v/>
      </c>
      <c r="O86" s="235" t="n"/>
      <c r="P86" s="236" t="n"/>
      <c r="Q86" s="131" t="n"/>
      <c r="R86" s="131" t="n"/>
      <c r="S86" s="131" t="n"/>
      <c r="T86" s="131" t="n"/>
      <c r="U86" s="131" t="n"/>
      <c r="V86" s="131" t="n"/>
      <c r="W86" s="131" t="n"/>
      <c r="X86" s="131" t="n"/>
      <c r="Y86" s="131" t="n"/>
      <c r="Z86" s="131" t="n"/>
      <c r="AA86" s="131" t="n"/>
      <c r="AB86" s="131" t="n"/>
    </row>
    <row customHeight="1" ht="13.5" r="87" s="29">
      <c r="A87" s="125">
        <f>A81+1</f>
        <v/>
      </c>
      <c r="B87" s="228">
        <f ref="B87" t="array">INDEX('人數'!A:A,A87)</f>
        <v/>
      </c>
      <c r="C87" s="127" t="inlineStr">
        <is>
          <t>低女</t>
        </is>
      </c>
      <c r="D87" s="128" t="n"/>
      <c r="E87" s="128" t="n"/>
      <c r="F87" s="128" t="n">
        <v>8</v>
      </c>
      <c r="G87" s="128" t="n">
        <v>7</v>
      </c>
      <c r="H87" s="128" t="n">
        <v>6</v>
      </c>
      <c r="I87" s="128" t="n"/>
      <c r="J87" s="128" t="n">
        <v>4</v>
      </c>
      <c r="K87" s="128" t="n"/>
      <c r="L87" s="128" t="n">
        <v>2</v>
      </c>
      <c r="M87" s="128" t="n"/>
      <c r="N87" s="127">
        <f>SUM(D87:M87)</f>
        <v/>
      </c>
      <c r="O87" s="229">
        <f>SUM(N87:N92)</f>
        <v/>
      </c>
      <c r="P87" s="230" t="n"/>
      <c r="Q87" s="131" t="n"/>
      <c r="R87" s="131" t="n"/>
      <c r="S87" s="131" t="n"/>
      <c r="T87" s="131" t="n"/>
      <c r="U87" s="131" t="n"/>
      <c r="V87" s="131" t="n"/>
      <c r="W87" s="131" t="n"/>
      <c r="X87" s="131" t="n"/>
      <c r="Y87" s="131" t="n"/>
      <c r="Z87" s="131" t="n"/>
      <c r="AA87" s="131" t="n"/>
      <c r="AB87" s="131" t="n"/>
    </row>
    <row customHeight="1" ht="13.5" r="88" s="29">
      <c r="A88" s="231" t="n"/>
      <c r="B88" s="232" t="n"/>
      <c r="C88" s="40" t="inlineStr">
        <is>
          <t>低男</t>
        </is>
      </c>
      <c r="D88" s="134" t="n"/>
      <c r="E88" s="134" t="n">
        <v>9</v>
      </c>
      <c r="F88" s="134" t="n"/>
      <c r="G88" s="134" t="n"/>
      <c r="H88" s="134" t="n">
        <v>6</v>
      </c>
      <c r="I88" s="134" t="n">
        <v>4.5</v>
      </c>
      <c r="J88" s="134" t="n">
        <v>4.5</v>
      </c>
      <c r="K88" s="134" t="n"/>
      <c r="L88" s="134" t="n"/>
      <c r="M88" s="134" t="n">
        <v>1</v>
      </c>
      <c r="N88" s="40">
        <f>SUM(D88:M88)</f>
        <v/>
      </c>
      <c r="O88" s="221" t="n"/>
      <c r="P88" s="233" t="n"/>
      <c r="Q88" s="131" t="n"/>
      <c r="R88" s="131" t="n"/>
      <c r="S88" s="131" t="n"/>
      <c r="T88" s="131" t="n"/>
      <c r="U88" s="131" t="n"/>
      <c r="V88" s="131" t="n"/>
      <c r="W88" s="131" t="n"/>
      <c r="X88" s="131" t="n"/>
      <c r="Y88" s="131" t="n"/>
      <c r="Z88" s="131" t="n"/>
      <c r="AA88" s="131" t="n"/>
      <c r="AB88" s="131" t="n"/>
    </row>
    <row customHeight="1" ht="13.5" r="89" s="29">
      <c r="A89" s="231" t="n"/>
      <c r="B89" s="232" t="n"/>
      <c r="C89" s="40" t="inlineStr">
        <is>
          <t>中女</t>
        </is>
      </c>
      <c r="D89" s="134" t="n"/>
      <c r="E89" s="134" t="n"/>
      <c r="F89" s="134" t="n"/>
      <c r="G89" s="134" t="n"/>
      <c r="H89" s="134" t="n"/>
      <c r="I89" s="134" t="n"/>
      <c r="J89" s="134" t="n"/>
      <c r="K89" s="134" t="n"/>
      <c r="L89" s="134" t="n"/>
      <c r="M89" s="134" t="n"/>
      <c r="N89" s="40">
        <f>SUM(D89:M89)</f>
        <v/>
      </c>
      <c r="O89" s="221" t="n"/>
      <c r="P89" s="233" t="n"/>
      <c r="Q89" s="131" t="n"/>
      <c r="R89" s="131" t="n"/>
      <c r="S89" s="131" t="n"/>
      <c r="T89" s="131" t="n"/>
      <c r="U89" s="131" t="n"/>
      <c r="V89" s="131" t="n"/>
      <c r="W89" s="131" t="n"/>
      <c r="X89" s="131" t="n"/>
      <c r="Y89" s="131" t="n"/>
      <c r="Z89" s="131" t="n"/>
      <c r="AA89" s="131" t="n"/>
      <c r="AB89" s="131" t="n"/>
    </row>
    <row customHeight="1" ht="13.5" r="90" s="29">
      <c r="A90" s="231" t="n"/>
      <c r="B90" s="232" t="n"/>
      <c r="C90" s="40" t="inlineStr">
        <is>
          <t>中男</t>
        </is>
      </c>
      <c r="D90" s="134" t="n"/>
      <c r="E90" s="134" t="n">
        <v>9</v>
      </c>
      <c r="F90" s="134" t="n"/>
      <c r="G90" s="134" t="n"/>
      <c r="H90" s="134" t="n">
        <v>6</v>
      </c>
      <c r="I90" s="134" t="n"/>
      <c r="J90" s="134" t="n"/>
      <c r="K90" s="134" t="n"/>
      <c r="L90" s="134" t="n"/>
      <c r="M90" s="134" t="n"/>
      <c r="N90" s="40">
        <f>SUM(D90:M90)</f>
        <v/>
      </c>
      <c r="O90" s="221" t="n"/>
      <c r="P90" s="233" t="n"/>
      <c r="Q90" s="131" t="n"/>
      <c r="R90" s="131" t="n"/>
      <c r="S90" s="131" t="n"/>
      <c r="T90" s="131" t="n"/>
      <c r="U90" s="131" t="n"/>
      <c r="V90" s="131" t="n"/>
      <c r="W90" s="131" t="n"/>
      <c r="X90" s="131" t="n"/>
      <c r="Y90" s="131" t="n"/>
      <c r="Z90" s="131" t="n"/>
      <c r="AA90" s="131" t="n"/>
      <c r="AB90" s="131" t="n"/>
    </row>
    <row customHeight="1" ht="13.5" r="91" s="29">
      <c r="A91" s="231" t="n"/>
      <c r="B91" s="232" t="n"/>
      <c r="C91" s="40" t="inlineStr">
        <is>
          <t>高女</t>
        </is>
      </c>
      <c r="D91" s="134" t="n">
        <v>11</v>
      </c>
      <c r="E91" s="134" t="n"/>
      <c r="F91" s="134" t="n">
        <v>8</v>
      </c>
      <c r="G91" s="134" t="n"/>
      <c r="H91" s="134" t="n">
        <v>6</v>
      </c>
      <c r="I91" s="134" t="n">
        <v>5</v>
      </c>
      <c r="J91" s="134" t="n"/>
      <c r="K91" s="134" t="n"/>
      <c r="L91" s="134" t="n">
        <v>2</v>
      </c>
      <c r="M91" s="134" t="n">
        <v>1</v>
      </c>
      <c r="N91" s="40">
        <f>SUM(D91:M91)</f>
        <v/>
      </c>
      <c r="O91" s="221" t="n"/>
      <c r="P91" s="233" t="n"/>
      <c r="Q91" s="131" t="n"/>
      <c r="R91" s="131" t="n"/>
      <c r="S91" s="131" t="n"/>
      <c r="T91" s="131" t="n"/>
      <c r="U91" s="131" t="n"/>
      <c r="V91" s="131" t="n"/>
      <c r="W91" s="131" t="n"/>
      <c r="X91" s="131" t="n"/>
      <c r="Y91" s="131" t="n"/>
      <c r="Z91" s="131" t="n"/>
      <c r="AA91" s="131" t="n"/>
      <c r="AB91" s="131" t="n"/>
    </row>
    <row customHeight="1" ht="13.5" r="92" s="29">
      <c r="A92" s="231" t="n"/>
      <c r="B92" s="234" t="n"/>
      <c r="C92" s="137" t="inlineStr">
        <is>
          <t>高男</t>
        </is>
      </c>
      <c r="D92" s="138" t="n"/>
      <c r="E92" s="138" t="n"/>
      <c r="F92" s="138" t="n"/>
      <c r="G92" s="138" t="n">
        <v>7</v>
      </c>
      <c r="H92" s="138" t="n">
        <v>6</v>
      </c>
      <c r="I92" s="138" t="n"/>
      <c r="J92" s="138" t="n"/>
      <c r="K92" s="138" t="n"/>
      <c r="L92" s="138" t="n">
        <v>2</v>
      </c>
      <c r="M92" s="138" t="n"/>
      <c r="N92" s="137">
        <f>SUM(D92:M92)</f>
        <v/>
      </c>
      <c r="O92" s="235" t="n"/>
      <c r="P92" s="236" t="n"/>
      <c r="Q92" s="131" t="n"/>
      <c r="R92" s="131" t="n"/>
      <c r="S92" s="131" t="n"/>
      <c r="T92" s="131" t="n"/>
      <c r="U92" s="131" t="n"/>
      <c r="V92" s="131" t="n"/>
      <c r="W92" s="131" t="n"/>
      <c r="X92" s="131" t="n"/>
      <c r="Y92" s="131" t="n"/>
      <c r="Z92" s="131" t="n"/>
      <c r="AA92" s="131" t="n"/>
      <c r="AB92" s="131" t="n"/>
    </row>
    <row customHeight="1" ht="13.5" r="93" s="29">
      <c r="A93" s="125">
        <f>A87+1</f>
        <v/>
      </c>
      <c r="B93" s="228">
        <f ref="B93" t="array">INDEX('人數'!A:A,A93)</f>
        <v/>
      </c>
      <c r="C93" s="127" t="inlineStr">
        <is>
          <t>低女</t>
        </is>
      </c>
      <c r="D93" s="128" t="n"/>
      <c r="E93" s="128" t="n"/>
      <c r="F93" s="128" t="n"/>
      <c r="G93" s="128" t="n"/>
      <c r="H93" s="128" t="n"/>
      <c r="I93" s="128" t="n"/>
      <c r="J93" s="128" t="n"/>
      <c r="K93" s="128" t="n"/>
      <c r="L93" s="128" t="n"/>
      <c r="M93" s="128" t="n"/>
      <c r="N93" s="127">
        <f>SUM(D93:M93)</f>
        <v/>
      </c>
      <c r="O93" s="229">
        <f>SUM(N93:N98)</f>
        <v/>
      </c>
      <c r="P93" s="230" t="n"/>
      <c r="Q93" s="131" t="n"/>
      <c r="R93" s="131" t="n"/>
      <c r="S93" s="131" t="n"/>
      <c r="T93" s="131" t="n"/>
      <c r="U93" s="131" t="n"/>
      <c r="V93" s="131" t="n"/>
      <c r="W93" s="131" t="n"/>
      <c r="X93" s="131" t="n"/>
      <c r="Y93" s="131" t="n"/>
      <c r="Z93" s="131" t="n"/>
      <c r="AA93" s="131" t="n"/>
      <c r="AB93" s="131" t="n"/>
    </row>
    <row customHeight="1" ht="13.5" r="94" s="29">
      <c r="A94" s="231" t="n"/>
      <c r="B94" s="232" t="n"/>
      <c r="C94" s="40" t="inlineStr">
        <is>
          <t>低男</t>
        </is>
      </c>
      <c r="D94" s="134" t="n"/>
      <c r="E94" s="134" t="n"/>
      <c r="F94" s="134" t="n"/>
      <c r="G94" s="134" t="n"/>
      <c r="H94" s="134" t="n"/>
      <c r="I94" s="134" t="n"/>
      <c r="J94" s="134" t="n"/>
      <c r="K94" s="134" t="n"/>
      <c r="L94" s="134" t="n"/>
      <c r="M94" s="134" t="n"/>
      <c r="N94" s="40">
        <f>SUM(D94:M94)</f>
        <v/>
      </c>
      <c r="O94" s="221" t="n"/>
      <c r="P94" s="233" t="n"/>
      <c r="Q94" s="131" t="n"/>
      <c r="R94" s="131" t="n"/>
      <c r="S94" s="131" t="n"/>
      <c r="T94" s="131" t="n"/>
      <c r="U94" s="131" t="n"/>
      <c r="V94" s="131" t="n"/>
      <c r="W94" s="131" t="n"/>
      <c r="X94" s="131" t="n"/>
      <c r="Y94" s="131" t="n"/>
      <c r="Z94" s="131" t="n"/>
      <c r="AA94" s="131" t="n"/>
      <c r="AB94" s="131" t="n"/>
    </row>
    <row customHeight="1" ht="13.5" r="95" s="29">
      <c r="A95" s="231" t="n"/>
      <c r="B95" s="232" t="n"/>
      <c r="C95" s="40" t="inlineStr">
        <is>
          <t>中女</t>
        </is>
      </c>
      <c r="D95" s="134" t="n"/>
      <c r="E95" s="134" t="n"/>
      <c r="F95" s="134" t="n"/>
      <c r="G95" s="134" t="n"/>
      <c r="H95" s="134" t="n"/>
      <c r="I95" s="134" t="n"/>
      <c r="J95" s="134" t="n"/>
      <c r="K95" s="134" t="n"/>
      <c r="L95" s="134" t="n"/>
      <c r="M95" s="134" t="n"/>
      <c r="N95" s="40">
        <f>SUM(D95:M95)</f>
        <v/>
      </c>
      <c r="O95" s="221" t="n"/>
      <c r="P95" s="233" t="n"/>
      <c r="Q95" s="131" t="n"/>
      <c r="R95" s="131" t="n"/>
      <c r="S95" s="131" t="n"/>
      <c r="T95" s="131" t="n"/>
      <c r="U95" s="131" t="n"/>
      <c r="V95" s="131" t="n"/>
      <c r="W95" s="131" t="n"/>
      <c r="X95" s="131" t="n"/>
      <c r="Y95" s="131" t="n"/>
      <c r="Z95" s="131" t="n"/>
      <c r="AA95" s="131" t="n"/>
      <c r="AB95" s="131" t="n"/>
    </row>
    <row customHeight="1" ht="13.5" r="96" s="29">
      <c r="A96" s="231" t="n"/>
      <c r="B96" s="232" t="n"/>
      <c r="C96" s="40" t="inlineStr">
        <is>
          <t>中男</t>
        </is>
      </c>
      <c r="D96" s="134" t="n"/>
      <c r="E96" s="134" t="n"/>
      <c r="F96" s="134" t="n"/>
      <c r="G96" s="134" t="n"/>
      <c r="H96" s="134" t="n"/>
      <c r="I96" s="134" t="n"/>
      <c r="J96" s="134" t="n"/>
      <c r="K96" s="134" t="n"/>
      <c r="L96" s="134" t="n"/>
      <c r="M96" s="134" t="n"/>
      <c r="N96" s="40">
        <f>SUM(D96:M96)</f>
        <v/>
      </c>
      <c r="O96" s="221" t="n"/>
      <c r="P96" s="233" t="n"/>
      <c r="Q96" s="131" t="n"/>
      <c r="R96" s="131" t="n"/>
      <c r="S96" s="131" t="n"/>
      <c r="T96" s="131" t="n"/>
      <c r="U96" s="131" t="n"/>
      <c r="V96" s="131" t="n"/>
      <c r="W96" s="131" t="n"/>
      <c r="X96" s="131" t="n"/>
      <c r="Y96" s="131" t="n"/>
      <c r="Z96" s="131" t="n"/>
      <c r="AA96" s="131" t="n"/>
      <c r="AB96" s="131" t="n"/>
    </row>
    <row customHeight="1" ht="13.5" r="97" s="29">
      <c r="A97" s="231" t="n"/>
      <c r="B97" s="232" t="n"/>
      <c r="C97" s="40" t="inlineStr">
        <is>
          <t>高女</t>
        </is>
      </c>
      <c r="D97" s="134" t="n"/>
      <c r="E97" s="134" t="n"/>
      <c r="F97" s="134" t="n"/>
      <c r="G97" s="134" t="n"/>
      <c r="H97" s="134" t="n"/>
      <c r="I97" s="134" t="n"/>
      <c r="J97" s="134" t="n"/>
      <c r="K97" s="134" t="n"/>
      <c r="L97" s="134" t="n"/>
      <c r="M97" s="134" t="n"/>
      <c r="N97" s="40">
        <f>SUM(D97:M97)</f>
        <v/>
      </c>
      <c r="O97" s="221" t="n"/>
      <c r="P97" s="233" t="n"/>
      <c r="Q97" s="131" t="n"/>
      <c r="R97" s="131" t="n"/>
      <c r="S97" s="131" t="n"/>
      <c r="T97" s="131" t="n"/>
      <c r="U97" s="131" t="n"/>
      <c r="V97" s="131" t="n"/>
      <c r="W97" s="131" t="n"/>
      <c r="X97" s="131" t="n"/>
      <c r="Y97" s="131" t="n"/>
      <c r="Z97" s="131" t="n"/>
      <c r="AA97" s="131" t="n"/>
      <c r="AB97" s="131" t="n"/>
    </row>
    <row customHeight="1" ht="13.5" r="98" s="29">
      <c r="A98" s="231" t="n"/>
      <c r="B98" s="234" t="n"/>
      <c r="C98" s="137" t="inlineStr">
        <is>
          <t>高男</t>
        </is>
      </c>
      <c r="D98" s="138" t="n"/>
      <c r="E98" s="138" t="n"/>
      <c r="F98" s="138" t="n"/>
      <c r="G98" s="138" t="n"/>
      <c r="H98" s="138" t="n"/>
      <c r="I98" s="138" t="n"/>
      <c r="J98" s="138" t="n"/>
      <c r="K98" s="138" t="n"/>
      <c r="L98" s="138" t="n"/>
      <c r="M98" s="138" t="n"/>
      <c r="N98" s="137">
        <f>SUM(D98:M98)</f>
        <v/>
      </c>
      <c r="O98" s="235" t="n"/>
      <c r="P98" s="236" t="n"/>
      <c r="Q98" s="131" t="n"/>
      <c r="R98" s="131" t="n"/>
      <c r="S98" s="131" t="n"/>
      <c r="T98" s="131" t="n"/>
      <c r="U98" s="131" t="n"/>
      <c r="V98" s="131" t="n"/>
      <c r="W98" s="131" t="n"/>
      <c r="X98" s="131" t="n"/>
      <c r="Y98" s="131" t="n"/>
      <c r="Z98" s="131" t="n"/>
      <c r="AA98" s="131" t="n"/>
      <c r="AB98" s="131" t="n"/>
    </row>
    <row customHeight="1" ht="13.5" r="99" s="29">
      <c r="A99" s="125">
        <f>A93+1</f>
        <v/>
      </c>
      <c r="B99" s="228">
        <f ref="B99" t="array">INDEX('人數'!A:A,A99)</f>
        <v/>
      </c>
      <c r="C99" s="127" t="inlineStr">
        <is>
          <t>低女</t>
        </is>
      </c>
      <c r="D99" s="128" t="n"/>
      <c r="E99" s="128" t="n"/>
      <c r="F99" s="128" t="n"/>
      <c r="G99" s="128" t="n"/>
      <c r="H99" s="128" t="n"/>
      <c r="I99" s="128" t="n"/>
      <c r="J99" s="128" t="n"/>
      <c r="K99" s="128" t="n"/>
      <c r="L99" s="128" t="n"/>
      <c r="M99" s="128" t="n"/>
      <c r="N99" s="127">
        <f>SUM(D99:M99)</f>
        <v/>
      </c>
      <c r="O99" s="229">
        <f>SUM(N99:N104)</f>
        <v/>
      </c>
      <c r="P99" s="230" t="n"/>
      <c r="Q99" s="131" t="n"/>
      <c r="R99" s="131" t="n"/>
      <c r="S99" s="131" t="n"/>
      <c r="T99" s="131" t="n"/>
      <c r="U99" s="131" t="n"/>
      <c r="V99" s="131" t="n"/>
      <c r="W99" s="131" t="n"/>
      <c r="X99" s="131" t="n"/>
      <c r="Y99" s="131" t="n"/>
      <c r="Z99" s="131" t="n"/>
      <c r="AA99" s="131" t="n"/>
      <c r="AB99" s="131" t="n"/>
    </row>
    <row customHeight="1" ht="13.5" r="100" s="29">
      <c r="A100" s="231" t="n"/>
      <c r="B100" s="232" t="n"/>
      <c r="C100" s="40" t="inlineStr">
        <is>
          <t>低男</t>
        </is>
      </c>
      <c r="D100" s="134" t="n"/>
      <c r="E100" s="134" t="n"/>
      <c r="F100" s="134" t="n"/>
      <c r="G100" s="134" t="n"/>
      <c r="H100" s="134" t="n"/>
      <c r="I100" s="134" t="n"/>
      <c r="J100" s="134" t="n"/>
      <c r="K100" s="134" t="n"/>
      <c r="L100" s="134" t="n"/>
      <c r="M100" s="134" t="n"/>
      <c r="N100" s="40">
        <f>SUM(D100:M100)</f>
        <v/>
      </c>
      <c r="O100" s="221" t="n"/>
      <c r="P100" s="233" t="n"/>
      <c r="Q100" s="131" t="n"/>
      <c r="R100" s="131" t="n"/>
      <c r="S100" s="131" t="n"/>
      <c r="T100" s="131" t="n"/>
      <c r="U100" s="131" t="n"/>
      <c r="V100" s="131" t="n"/>
      <c r="W100" s="131" t="n"/>
      <c r="X100" s="131" t="n"/>
      <c r="Y100" s="131" t="n"/>
      <c r="Z100" s="131" t="n"/>
      <c r="AA100" s="131" t="n"/>
      <c r="AB100" s="131" t="n"/>
    </row>
    <row customHeight="1" ht="13.5" r="101" s="29">
      <c r="A101" s="231" t="n"/>
      <c r="B101" s="232" t="n"/>
      <c r="C101" s="40" t="inlineStr">
        <is>
          <t>中女</t>
        </is>
      </c>
      <c r="D101" s="134" t="n"/>
      <c r="E101" s="134" t="n"/>
      <c r="F101" s="134" t="n"/>
      <c r="G101" s="134" t="n"/>
      <c r="H101" s="134" t="n"/>
      <c r="I101" s="134" t="n"/>
      <c r="J101" s="134" t="n"/>
      <c r="K101" s="134" t="n"/>
      <c r="L101" s="134" t="n"/>
      <c r="M101" s="134" t="n"/>
      <c r="N101" s="40">
        <f>SUM(D101:M101)</f>
        <v/>
      </c>
      <c r="O101" s="221" t="n"/>
      <c r="P101" s="233" t="n"/>
      <c r="Q101" s="131" t="n"/>
      <c r="R101" s="131" t="n"/>
      <c r="S101" s="131" t="n"/>
      <c r="T101" s="131" t="n"/>
      <c r="U101" s="131" t="n"/>
      <c r="V101" s="131" t="n"/>
      <c r="W101" s="131" t="n"/>
      <c r="X101" s="131" t="n"/>
      <c r="Y101" s="131" t="n"/>
      <c r="Z101" s="131" t="n"/>
      <c r="AA101" s="131" t="n"/>
      <c r="AB101" s="131" t="n"/>
    </row>
    <row customHeight="1" ht="13.5" r="102" s="29">
      <c r="A102" s="231" t="n"/>
      <c r="B102" s="232" t="n"/>
      <c r="C102" s="40" t="inlineStr">
        <is>
          <t>中男</t>
        </is>
      </c>
      <c r="D102" s="134" t="n"/>
      <c r="E102" s="134" t="n"/>
      <c r="F102" s="134" t="n"/>
      <c r="G102" s="134" t="n"/>
      <c r="H102" s="134" t="n"/>
      <c r="I102" s="134" t="n"/>
      <c r="J102" s="134" t="n"/>
      <c r="K102" s="134" t="n"/>
      <c r="L102" s="134" t="n"/>
      <c r="M102" s="134" t="n"/>
      <c r="N102" s="40">
        <f>SUM(D102:M102)</f>
        <v/>
      </c>
      <c r="O102" s="221" t="n"/>
      <c r="P102" s="233" t="n"/>
      <c r="Q102" s="131" t="n"/>
      <c r="R102" s="131" t="n"/>
      <c r="S102" s="131" t="n"/>
      <c r="T102" s="131" t="n"/>
      <c r="U102" s="131" t="n"/>
      <c r="V102" s="131" t="n"/>
      <c r="W102" s="131" t="n"/>
      <c r="X102" s="131" t="n"/>
      <c r="Y102" s="131" t="n"/>
      <c r="Z102" s="131" t="n"/>
      <c r="AA102" s="131" t="n"/>
      <c r="AB102" s="131" t="n"/>
    </row>
    <row customHeight="1" ht="13.5" r="103" s="29">
      <c r="A103" s="231" t="n"/>
      <c r="B103" s="232" t="n"/>
      <c r="C103" s="40" t="inlineStr">
        <is>
          <t>高女</t>
        </is>
      </c>
      <c r="D103" s="134" t="n"/>
      <c r="E103" s="134" t="n"/>
      <c r="F103" s="134" t="n"/>
      <c r="G103" s="134" t="n"/>
      <c r="H103" s="134" t="n"/>
      <c r="I103" s="134" t="n"/>
      <c r="J103" s="134" t="n"/>
      <c r="K103" s="134" t="n"/>
      <c r="L103" s="134" t="n"/>
      <c r="M103" s="134" t="n"/>
      <c r="N103" s="40">
        <f>SUM(D103:M103)</f>
        <v/>
      </c>
      <c r="O103" s="221" t="n"/>
      <c r="P103" s="233" t="n"/>
      <c r="Q103" s="131" t="n"/>
      <c r="R103" s="131" t="n"/>
      <c r="S103" s="131" t="n"/>
      <c r="T103" s="131" t="n"/>
      <c r="U103" s="131" t="n"/>
      <c r="V103" s="131" t="n"/>
      <c r="W103" s="131" t="n"/>
      <c r="X103" s="131" t="n"/>
      <c r="Y103" s="131" t="n"/>
      <c r="Z103" s="131" t="n"/>
      <c r="AA103" s="131" t="n"/>
      <c r="AB103" s="131" t="n"/>
    </row>
    <row customHeight="1" ht="13.5" r="104" s="29">
      <c r="A104" s="231" t="n"/>
      <c r="B104" s="234" t="n"/>
      <c r="C104" s="137" t="inlineStr">
        <is>
          <t>高男</t>
        </is>
      </c>
      <c r="D104" s="138" t="n"/>
      <c r="E104" s="138" t="n"/>
      <c r="F104" s="138" t="n"/>
      <c r="G104" s="138" t="n"/>
      <c r="H104" s="138" t="n"/>
      <c r="I104" s="138" t="n"/>
      <c r="J104" s="138" t="n"/>
      <c r="K104" s="138" t="n"/>
      <c r="L104" s="138" t="n"/>
      <c r="M104" s="138" t="n"/>
      <c r="N104" s="137">
        <f>SUM(D104:M104)</f>
        <v/>
      </c>
      <c r="O104" s="235" t="n"/>
      <c r="P104" s="236" t="n"/>
      <c r="Q104" s="131" t="n"/>
      <c r="R104" s="131" t="n"/>
      <c r="S104" s="131" t="n"/>
      <c r="T104" s="131" t="n"/>
      <c r="U104" s="131" t="n"/>
      <c r="V104" s="131" t="n"/>
      <c r="W104" s="131" t="n"/>
      <c r="X104" s="131" t="n"/>
      <c r="Y104" s="131" t="n"/>
      <c r="Z104" s="131" t="n"/>
      <c r="AA104" s="131" t="n"/>
      <c r="AB104" s="131" t="n"/>
    </row>
    <row customHeight="1" ht="13.5" r="105" s="29">
      <c r="A105" s="125">
        <f>A99+1</f>
        <v/>
      </c>
      <c r="B105" s="228">
        <f ref="B105" t="array">INDEX('人數'!A:A,A105)</f>
        <v/>
      </c>
      <c r="C105" s="127" t="inlineStr">
        <is>
          <t>低女</t>
        </is>
      </c>
      <c r="D105" s="128" t="n"/>
      <c r="E105" s="128" t="n"/>
      <c r="F105" s="128" t="n"/>
      <c r="G105" s="128" t="n"/>
      <c r="H105" s="128" t="n"/>
      <c r="I105" s="128" t="n"/>
      <c r="J105" s="128" t="n"/>
      <c r="K105" s="128" t="n"/>
      <c r="L105" s="128" t="n"/>
      <c r="M105" s="128" t="n"/>
      <c r="N105" s="127">
        <f>SUM(D105:M105)</f>
        <v/>
      </c>
      <c r="O105" s="229">
        <f>SUM(N105:N110)</f>
        <v/>
      </c>
      <c r="P105" s="230" t="n"/>
      <c r="Q105" s="131" t="n"/>
      <c r="R105" s="131" t="n"/>
      <c r="S105" s="131" t="n"/>
      <c r="T105" s="131" t="n"/>
      <c r="U105" s="131" t="n"/>
      <c r="V105" s="131" t="n"/>
      <c r="W105" s="131" t="n"/>
      <c r="X105" s="131" t="n"/>
      <c r="Y105" s="131" t="n"/>
      <c r="Z105" s="131" t="n"/>
      <c r="AA105" s="131" t="n"/>
      <c r="AB105" s="131" t="n"/>
    </row>
    <row customHeight="1" ht="13.5" r="106" s="29">
      <c r="A106" s="231" t="n"/>
      <c r="B106" s="232" t="n"/>
      <c r="C106" s="40" t="inlineStr">
        <is>
          <t>低男</t>
        </is>
      </c>
      <c r="D106" s="134" t="n"/>
      <c r="E106" s="134" t="n"/>
      <c r="F106" s="134" t="n"/>
      <c r="G106" s="134" t="n"/>
      <c r="H106" s="134" t="n"/>
      <c r="I106" s="134" t="n"/>
      <c r="J106" s="134" t="n"/>
      <c r="K106" s="134" t="n"/>
      <c r="L106" s="134" t="n"/>
      <c r="M106" s="134" t="n"/>
      <c r="N106" s="40">
        <f>SUM(D106:M106)</f>
        <v/>
      </c>
      <c r="O106" s="221" t="n"/>
      <c r="P106" s="233" t="n"/>
      <c r="Q106" s="131" t="n"/>
      <c r="R106" s="131" t="n"/>
      <c r="S106" s="131" t="n"/>
      <c r="T106" s="131" t="n"/>
      <c r="U106" s="131" t="n"/>
      <c r="V106" s="131" t="n"/>
      <c r="W106" s="131" t="n"/>
      <c r="X106" s="131" t="n"/>
      <c r="Y106" s="131" t="n"/>
      <c r="Z106" s="131" t="n"/>
      <c r="AA106" s="131" t="n"/>
      <c r="AB106" s="131" t="n"/>
    </row>
    <row customHeight="1" ht="13.5" r="107" s="29">
      <c r="A107" s="231" t="n"/>
      <c r="B107" s="232" t="n"/>
      <c r="C107" s="40" t="inlineStr">
        <is>
          <t>中女</t>
        </is>
      </c>
      <c r="D107" s="134" t="n"/>
      <c r="E107" s="134" t="n"/>
      <c r="F107" s="134" t="n"/>
      <c r="G107" s="134" t="n"/>
      <c r="H107" s="134" t="n"/>
      <c r="I107" s="134" t="n"/>
      <c r="J107" s="134" t="n"/>
      <c r="K107" s="134" t="n"/>
      <c r="L107" s="134" t="n"/>
      <c r="M107" s="134" t="n"/>
      <c r="N107" s="40">
        <f>SUM(D107:M107)</f>
        <v/>
      </c>
      <c r="O107" s="221" t="n"/>
      <c r="P107" s="233" t="n"/>
      <c r="Q107" s="131" t="n"/>
      <c r="R107" s="131" t="n"/>
      <c r="S107" s="131" t="n"/>
      <c r="T107" s="131" t="n"/>
      <c r="U107" s="131" t="n"/>
      <c r="V107" s="131" t="n"/>
      <c r="W107" s="131" t="n"/>
      <c r="X107" s="131" t="n"/>
      <c r="Y107" s="131" t="n"/>
      <c r="Z107" s="131" t="n"/>
      <c r="AA107" s="131" t="n"/>
      <c r="AB107" s="131" t="n"/>
    </row>
    <row customHeight="1" ht="13.5" r="108" s="29">
      <c r="A108" s="231" t="n"/>
      <c r="B108" s="232" t="n"/>
      <c r="C108" s="40" t="inlineStr">
        <is>
          <t>中男</t>
        </is>
      </c>
      <c r="D108" s="134" t="n"/>
      <c r="E108" s="134" t="n"/>
      <c r="F108" s="134" t="n"/>
      <c r="G108" s="134" t="n"/>
      <c r="H108" s="134" t="n"/>
      <c r="I108" s="134" t="n"/>
      <c r="J108" s="134" t="n"/>
      <c r="K108" s="134" t="n"/>
      <c r="L108" s="134" t="n"/>
      <c r="M108" s="134" t="n"/>
      <c r="N108" s="40">
        <f>SUM(D108:M108)</f>
        <v/>
      </c>
      <c r="O108" s="221" t="n"/>
      <c r="P108" s="233" t="n"/>
      <c r="Q108" s="131" t="n"/>
      <c r="R108" s="131" t="n"/>
      <c r="S108" s="131" t="n"/>
      <c r="T108" s="131" t="n"/>
      <c r="U108" s="131" t="n"/>
      <c r="V108" s="131" t="n"/>
      <c r="W108" s="131" t="n"/>
      <c r="X108" s="131" t="n"/>
      <c r="Y108" s="131" t="n"/>
      <c r="Z108" s="131" t="n"/>
      <c r="AA108" s="131" t="n"/>
      <c r="AB108" s="131" t="n"/>
    </row>
    <row customHeight="1" ht="13.5" r="109" s="29">
      <c r="A109" s="231" t="n"/>
      <c r="B109" s="232" t="n"/>
      <c r="C109" s="40" t="inlineStr">
        <is>
          <t>高女</t>
        </is>
      </c>
      <c r="D109" s="134" t="n"/>
      <c r="E109" s="134" t="n"/>
      <c r="F109" s="134" t="n"/>
      <c r="G109" s="134" t="n"/>
      <c r="H109" s="134" t="n"/>
      <c r="I109" s="134" t="n"/>
      <c r="J109" s="134" t="n"/>
      <c r="K109" s="134" t="n"/>
      <c r="L109" s="134" t="n"/>
      <c r="M109" s="134" t="n"/>
      <c r="N109" s="40">
        <f>SUM(D109:M109)</f>
        <v/>
      </c>
      <c r="O109" s="221" t="n"/>
      <c r="P109" s="233" t="n"/>
      <c r="Q109" s="131" t="n"/>
      <c r="R109" s="131" t="n"/>
      <c r="S109" s="131" t="n"/>
      <c r="T109" s="131" t="n"/>
      <c r="U109" s="131" t="n"/>
      <c r="V109" s="131" t="n"/>
      <c r="W109" s="131" t="n"/>
      <c r="X109" s="131" t="n"/>
      <c r="Y109" s="131" t="n"/>
      <c r="Z109" s="131" t="n"/>
      <c r="AA109" s="131" t="n"/>
      <c r="AB109" s="131" t="n"/>
    </row>
    <row customHeight="1" ht="13.5" r="110" s="29">
      <c r="A110" s="231" t="n"/>
      <c r="B110" s="234" t="n"/>
      <c r="C110" s="137" t="inlineStr">
        <is>
          <t>高男</t>
        </is>
      </c>
      <c r="D110" s="138" t="n"/>
      <c r="E110" s="138" t="n"/>
      <c r="F110" s="138" t="n"/>
      <c r="G110" s="138" t="n"/>
      <c r="H110" s="138" t="n"/>
      <c r="I110" s="138" t="n"/>
      <c r="J110" s="138" t="n"/>
      <c r="K110" s="138" t="n"/>
      <c r="L110" s="138" t="n"/>
      <c r="M110" s="138" t="n"/>
      <c r="N110" s="137">
        <f>SUM(D110:M110)</f>
        <v/>
      </c>
      <c r="O110" s="235" t="n"/>
      <c r="P110" s="236" t="n"/>
      <c r="Q110" s="131" t="n"/>
      <c r="R110" s="131" t="n"/>
      <c r="S110" s="131" t="n"/>
      <c r="T110" s="131" t="n"/>
      <c r="U110" s="131" t="n"/>
      <c r="V110" s="131" t="n"/>
      <c r="W110" s="131" t="n"/>
      <c r="X110" s="131" t="n"/>
      <c r="Y110" s="131" t="n"/>
      <c r="Z110" s="131" t="n"/>
      <c r="AA110" s="131" t="n"/>
      <c r="AB110" s="131" t="n"/>
    </row>
    <row customHeight="1" ht="16.5" r="111" s="29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>
        <f>SUM(N3:N110)</f>
        <v/>
      </c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</row>
    <row customHeight="1" ht="16.5" r="112" s="29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</row>
    <row customHeight="1" ht="16.5" r="113" s="29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</row>
    <row customHeight="1" ht="16.5" r="114" s="29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</row>
    <row customHeight="1" ht="16.5" r="115" s="29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</row>
    <row customHeight="1" ht="16.5" r="116" s="29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</row>
    <row customHeight="1" ht="16.5" r="117" s="29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</row>
    <row customHeight="1" ht="16.5" r="118" s="29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</row>
    <row customHeight="1" ht="16.5" r="119" s="2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</row>
    <row customHeight="1" ht="16.5" r="120" s="29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</row>
    <row customHeight="1" ht="16.5" r="121" s="29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</row>
    <row customHeight="1" ht="16.5" r="122" s="29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</row>
    <row customHeight="1" ht="16.5" r="123" s="29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</row>
    <row customHeight="1" ht="16.5" r="124" s="29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</row>
    <row customHeight="1" ht="16.5" r="125" s="29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</row>
    <row customHeight="1" ht="16.5" r="126" s="29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</row>
    <row customHeight="1" ht="16.5" r="127" s="29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</row>
    <row customHeight="1" ht="16.5" r="128" s="29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</row>
    <row customHeight="1" ht="16.5" r="129" s="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</row>
    <row customHeight="1" ht="16.5" r="130" s="29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</row>
    <row customHeight="1" ht="16.5" r="131" s="29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</row>
    <row customHeight="1" ht="16.5" r="132" s="29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</row>
    <row customHeight="1" ht="16.5" r="133" s="29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</row>
    <row customHeight="1" ht="16.5" r="134" s="29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</row>
    <row customHeight="1" ht="16.5" r="135" s="29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</row>
    <row customHeight="1" ht="16.5" r="136" s="29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</row>
    <row customHeight="1" ht="16.5" r="137" s="29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</row>
    <row customHeight="1" ht="16.5" r="138" s="29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</row>
    <row customHeight="1" ht="16.5" r="139" s="2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</row>
    <row customHeight="1" ht="16.5" r="140" s="29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</row>
    <row customHeight="1" ht="16.5" r="141" s="29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</row>
    <row customHeight="1" ht="16.5" r="142" s="29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</row>
    <row customHeight="1" ht="16.5" r="143" s="29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</row>
    <row customHeight="1" ht="16.5" r="144" s="29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</row>
    <row customHeight="1" ht="16.5" r="145" s="29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</row>
    <row customHeight="1" ht="16.5" r="146" s="29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</row>
    <row customHeight="1" ht="16.5" r="147" s="29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</row>
    <row customHeight="1" ht="16.5" r="148" s="29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</row>
    <row customHeight="1" ht="16.5" r="149" s="2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</row>
    <row customHeight="1" ht="16.5" r="150" s="29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</row>
    <row customHeight="1" ht="16.5" r="151" s="29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</row>
    <row customHeight="1" ht="16.5" r="152" s="29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</row>
    <row customHeight="1" ht="16.5" r="153" s="29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</row>
    <row customHeight="1" ht="16.5" r="154" s="29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</row>
    <row customHeight="1" ht="16.5" r="155" s="29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</row>
    <row customHeight="1" ht="16.5" r="156" s="29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</row>
    <row customHeight="1" ht="16.5" r="157" s="29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</row>
    <row customHeight="1" ht="16.5" r="158" s="29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</row>
    <row customHeight="1" ht="16.5" r="159" s="2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</row>
    <row customHeight="1" ht="16.5" r="160" s="29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</row>
    <row customHeight="1" ht="16.5" r="161" s="29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</row>
    <row customHeight="1" ht="16.5" r="162" s="29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</row>
    <row customHeight="1" ht="16.5" r="163" s="29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</row>
    <row customHeight="1" ht="16.5" r="164" s="29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</row>
    <row customHeight="1" ht="16.5" r="165" s="29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</row>
    <row customHeight="1" ht="16.5" r="166" s="29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</row>
    <row customHeight="1" ht="16.5" r="167" s="29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</row>
    <row customHeight="1" ht="16.5" r="168" s="29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</row>
    <row customHeight="1" ht="16.5" r="169" s="2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</row>
    <row customHeight="1" ht="16.5" r="170" s="29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</row>
    <row customHeight="1" ht="16.5" r="171" s="29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</row>
    <row customHeight="1" ht="16.5" r="172" s="29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</row>
    <row customHeight="1" ht="16.5" r="173" s="29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</row>
    <row customHeight="1" ht="16.5" r="174" s="29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</row>
    <row customHeight="1" ht="16.5" r="175" s="29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</row>
    <row customHeight="1" ht="16.5" r="176" s="29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</row>
    <row customHeight="1" ht="16.5" r="177" s="29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</row>
    <row customHeight="1" ht="16.5" r="178" s="29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</row>
    <row customHeight="1" ht="16.5" r="179" s="2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</row>
    <row customHeight="1" ht="16.5" r="180" s="29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</row>
    <row customHeight="1" ht="16.5" r="181" s="29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</row>
    <row customHeight="1" ht="16.5" r="182" s="29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</row>
    <row customHeight="1" ht="16.5" r="183" s="29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</row>
    <row customHeight="1" ht="16.5" r="184" s="29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</row>
    <row customHeight="1" ht="16.5" r="185" s="29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</row>
    <row customHeight="1" ht="16.5" r="186" s="29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</row>
    <row customHeight="1" ht="16.5" r="187" s="29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</row>
    <row customHeight="1" ht="16.5" r="188" s="29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</row>
    <row customHeight="1" ht="16.5" r="189" s="2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</row>
    <row customHeight="1" ht="16.5" r="190" s="29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</row>
    <row customHeight="1" ht="16.5" r="191" s="29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</row>
    <row customHeight="1" ht="16.5" r="192" s="29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</row>
    <row customHeight="1" ht="16.5" r="193" s="29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</row>
    <row customHeight="1" ht="16.5" r="194" s="29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</row>
    <row customHeight="1" ht="16.5" r="195" s="29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</row>
    <row customHeight="1" ht="16.5" r="196" s="29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</row>
    <row customHeight="1" ht="16.5" r="197" s="29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</row>
    <row customHeight="1" ht="16.5" r="198" s="29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</row>
    <row customHeight="1" ht="16.5" r="199" s="2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</row>
    <row customHeight="1" ht="16.5" r="200" s="29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</row>
    <row customHeight="1" ht="16.5" r="201" s="29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</row>
    <row customHeight="1" ht="16.5" r="202" s="29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</row>
    <row customHeight="1" ht="16.5" r="203" s="29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</row>
    <row customHeight="1" ht="16.5" r="204" s="29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</row>
    <row customHeight="1" ht="16.5" r="205" s="29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</row>
    <row customHeight="1" ht="16.5" r="206" s="29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</row>
    <row customHeight="1" ht="16.5" r="207" s="29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</row>
    <row customHeight="1" ht="16.5" r="208" s="29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</row>
    <row customHeight="1" ht="16.5" r="209" s="2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</row>
    <row customHeight="1" ht="16.5" r="210" s="29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</row>
    <row customHeight="1" ht="16.5" r="211" s="29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</row>
    <row customHeight="1" ht="16.5" r="212" s="29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</row>
    <row customHeight="1" ht="16.5" r="213" s="29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</row>
    <row customHeight="1" ht="16.5" r="214" s="29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</row>
    <row customHeight="1" ht="16.5" r="215" s="29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</row>
    <row customHeight="1" ht="16.5" r="216" s="29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</row>
    <row customHeight="1" ht="16.5" r="217" s="29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</row>
    <row customHeight="1" ht="16.5" r="218" s="29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</row>
    <row customHeight="1" ht="16.5" r="219" s="2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</row>
    <row customHeight="1" ht="16.5" r="220" s="29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</row>
    <row customHeight="1" ht="16.5" r="221" s="29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</row>
    <row customHeight="1" ht="16.5" r="222" s="29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</row>
    <row customHeight="1" ht="16.5" r="223" s="29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</row>
    <row customHeight="1" ht="16.5" r="224" s="29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</row>
    <row customHeight="1" ht="16.5" r="225" s="29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</row>
    <row customHeight="1" ht="16.5" r="226" s="29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</row>
    <row customHeight="1" ht="16.5" r="227" s="29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</row>
    <row customHeight="1" ht="16.5" r="228" s="29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</row>
    <row customHeight="1" ht="16.5" r="229" s="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</row>
    <row customHeight="1" ht="16.5" r="230" s="29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</row>
    <row customHeight="1" ht="16.5" r="231" s="29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</row>
    <row customHeight="1" ht="16.5" r="232" s="29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</row>
    <row customHeight="1" ht="16.5" r="233" s="29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</row>
    <row customHeight="1" ht="16.5" r="234" s="29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</row>
    <row customHeight="1" ht="16.5" r="235" s="29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</row>
    <row customHeight="1" ht="16.5" r="236" s="29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</row>
    <row customHeight="1" ht="16.5" r="237" s="29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</row>
    <row customHeight="1" ht="16.5" r="238" s="29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</row>
    <row customHeight="1" ht="16.5" r="239" s="2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</row>
    <row customHeight="1" ht="16.5" r="240" s="29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</row>
    <row customHeight="1" ht="16.5" r="241" s="29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</row>
    <row customHeight="1" ht="16.5" r="242" s="29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</row>
    <row customHeight="1" ht="16.5" r="243" s="29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</row>
    <row customHeight="1" ht="16.5" r="244" s="29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</row>
    <row customHeight="1" ht="16.5" r="245" s="29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</row>
    <row customHeight="1" ht="16.5" r="246" s="29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</row>
    <row customHeight="1" ht="16.5" r="247" s="29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</row>
    <row customHeight="1" ht="16.5" r="248" s="29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</row>
    <row customHeight="1" ht="16.5" r="249" s="2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</row>
    <row customHeight="1" ht="16.5" r="250" s="29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</row>
    <row customHeight="1" ht="16.5" r="251" s="29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</row>
    <row customHeight="1" ht="16.5" r="252" s="29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</row>
    <row customHeight="1" ht="16.5" r="253" s="29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</row>
    <row customHeight="1" ht="16.5" r="254" s="29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</row>
    <row customHeight="1" ht="16.5" r="255" s="29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</row>
    <row customHeight="1" ht="16.5" r="256" s="29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</row>
    <row customHeight="1" ht="16.5" r="257" s="29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</row>
    <row customHeight="1" ht="16.5" r="258" s="29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</row>
    <row customHeight="1" ht="16.5" r="259" s="2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</row>
    <row customHeight="1" ht="16.5" r="260" s="29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</row>
    <row customHeight="1" ht="16.5" r="261" s="29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</row>
    <row customHeight="1" ht="16.5" r="262" s="29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</row>
    <row customHeight="1" ht="16.5" r="263" s="29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</row>
    <row customHeight="1" ht="16.5" r="264" s="29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</row>
    <row customHeight="1" ht="16.5" r="265" s="29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</row>
    <row customHeight="1" ht="16.5" r="266" s="29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</row>
    <row customHeight="1" ht="16.5" r="267" s="29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</row>
    <row customHeight="1" ht="16.5" r="268" s="29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</row>
    <row customHeight="1" ht="16.5" r="269" s="2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</row>
    <row customHeight="1" ht="16.5" r="270" s="29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</row>
    <row customHeight="1" ht="16.5" r="271" s="29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</row>
    <row customHeight="1" ht="16.5" r="272" s="29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</row>
    <row customHeight="1" ht="16.5" r="273" s="29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</row>
    <row customHeight="1" ht="16.5" r="274" s="29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</row>
    <row customHeight="1" ht="16.5" r="275" s="29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</row>
    <row customHeight="1" ht="16.5" r="276" s="29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</row>
    <row customHeight="1" ht="16.5" r="277" s="29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</row>
    <row customHeight="1" ht="16.5" r="278" s="29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</row>
    <row customHeight="1" ht="16.5" r="279" s="2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</row>
    <row customHeight="1" ht="16.5" r="280" s="29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</row>
    <row customHeight="1" ht="16.5" r="281" s="29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</row>
    <row customHeight="1" ht="16.5" r="282" s="29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</row>
    <row customHeight="1" ht="16.5" r="283" s="29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</row>
    <row customHeight="1" ht="16.5" r="284" s="29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</row>
    <row customHeight="1" ht="16.5" r="285" s="29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</row>
    <row customHeight="1" ht="16.5" r="286" s="29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</row>
    <row customHeight="1" ht="16.5" r="287" s="29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</row>
    <row customHeight="1" ht="16.5" r="288" s="29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</row>
    <row customHeight="1" ht="16.5" r="289" s="2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</row>
    <row customHeight="1" ht="16.5" r="290" s="29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</row>
    <row customHeight="1" ht="16.5" r="291" s="29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</row>
    <row customHeight="1" ht="16.5" r="292" s="29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</row>
    <row customHeight="1" ht="16.5" r="293" s="29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</row>
    <row customHeight="1" ht="16.5" r="294" s="29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</row>
    <row customHeight="1" ht="16.5" r="295" s="29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</row>
    <row customHeight="1" ht="16.5" r="296" s="29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</row>
    <row customHeight="1" ht="16.5" r="297" s="29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</row>
    <row customHeight="1" ht="16.5" r="298" s="29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</row>
    <row customHeight="1" ht="16.5" r="299" s="2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</row>
    <row customHeight="1" ht="16.5" r="300" s="29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</row>
    <row customHeight="1" ht="16.5" r="301" s="29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</row>
    <row customHeight="1" ht="16.5" r="302" s="29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</row>
    <row customHeight="1" ht="16.5" r="303" s="29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</row>
    <row customHeight="1" ht="16.5" r="304" s="29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</row>
    <row customHeight="1" ht="16.5" r="305" s="29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</row>
    <row customHeight="1" ht="16.5" r="306" s="29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</row>
    <row customHeight="1" ht="16.5" r="307" s="29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</row>
    <row customHeight="1" ht="16.5" r="308" s="29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</row>
    <row customHeight="1" ht="16.5" r="309" s="2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</row>
    <row customHeight="1" ht="16.5" r="310" s="29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</row>
    <row customHeight="1" ht="16.5" r="311" s="29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</row>
  </sheetData>
  <mergeCells count="74">
    <mergeCell ref="P33:P38"/>
    <mergeCell ref="O33:O38"/>
    <mergeCell ref="O57:O62"/>
    <mergeCell ref="O39:O44"/>
    <mergeCell ref="O3:O8"/>
    <mergeCell ref="O9:O14"/>
    <mergeCell ref="P3:P8"/>
    <mergeCell ref="P27:P32"/>
    <mergeCell ref="P39:P44"/>
    <mergeCell ref="P57:P62"/>
    <mergeCell ref="O75:O80"/>
    <mergeCell ref="O69:O74"/>
    <mergeCell ref="O63:O68"/>
    <mergeCell ref="P75:P80"/>
    <mergeCell ref="P81:P86"/>
    <mergeCell ref="P45:P50"/>
    <mergeCell ref="P63:P68"/>
    <mergeCell ref="P51:P56"/>
    <mergeCell ref="P69:P74"/>
    <mergeCell ref="O81:O86"/>
    <mergeCell ref="B81:B86"/>
    <mergeCell ref="B75:B80"/>
    <mergeCell ref="A57:A62"/>
    <mergeCell ref="A51:A56"/>
    <mergeCell ref="B45:B50"/>
    <mergeCell ref="A45:A50"/>
    <mergeCell ref="B51:B56"/>
    <mergeCell ref="A39:A44"/>
    <mergeCell ref="A63:A68"/>
    <mergeCell ref="A81:A86"/>
    <mergeCell ref="A105:A110"/>
    <mergeCell ref="A93:A98"/>
    <mergeCell ref="A99:A104"/>
    <mergeCell ref="A75:A80"/>
    <mergeCell ref="B69:B74"/>
    <mergeCell ref="A69:A74"/>
    <mergeCell ref="A87:A92"/>
    <mergeCell ref="B87:B92"/>
    <mergeCell ref="B105:B110"/>
    <mergeCell ref="B93:B98"/>
    <mergeCell ref="B99:B104"/>
    <mergeCell ref="B57:B62"/>
    <mergeCell ref="B63:B68"/>
    <mergeCell ref="A21:A26"/>
    <mergeCell ref="B21:B26"/>
    <mergeCell ref="O45:O50"/>
    <mergeCell ref="O51:O56"/>
    <mergeCell ref="A33:A38"/>
    <mergeCell ref="A27:A32"/>
    <mergeCell ref="B27:B32"/>
    <mergeCell ref="B33:B38"/>
    <mergeCell ref="B39:B44"/>
    <mergeCell ref="P9:P14"/>
    <mergeCell ref="P21:P26"/>
    <mergeCell ref="P99:P104"/>
    <mergeCell ref="O99:O104"/>
    <mergeCell ref="P105:P110"/>
    <mergeCell ref="O87:O92"/>
    <mergeCell ref="O93:O98"/>
    <mergeCell ref="O105:O110"/>
    <mergeCell ref="P87:P92"/>
    <mergeCell ref="P93:P98"/>
    <mergeCell ref="O27:O32"/>
    <mergeCell ref="O21:O26"/>
    <mergeCell ref="B3:B8"/>
    <mergeCell ref="A3:A8"/>
    <mergeCell ref="O15:O20"/>
    <mergeCell ref="P15:P20"/>
    <mergeCell ref="B1:C1"/>
    <mergeCell ref="B15:B20"/>
    <mergeCell ref="B2:C2"/>
    <mergeCell ref="B9:B14"/>
    <mergeCell ref="A15:A20"/>
    <mergeCell ref="A9:A14"/>
  </mergeCells>
  <pageMargins bottom="0.75" footer="0" header="0" left="0.7" right="0.7" top="0.75"/>
  <pageSetup orientation="landscape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Y478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5"/>
    <col customWidth="1" max="2" min="2" style="29" width="28.75"/>
    <col customWidth="1" max="3" min="3" style="29" width="36.88"/>
    <col customWidth="1" max="4" min="4" style="29" width="3.25"/>
    <col customWidth="1" max="5" min="5" style="29" width="7.88"/>
    <col customWidth="1" max="6" min="6" style="29" width="17.25"/>
    <col customWidth="1" max="15" min="7" style="29" width="7.88"/>
    <col customWidth="1" max="25" min="16" style="29" width="7"/>
  </cols>
  <sheetData>
    <row customHeight="1" ht="30" r="1" s="29">
      <c r="A1" s="24">
        <f>MATCH(C1,'參數'!B2:B3,0)</f>
        <v/>
      </c>
      <c r="B1" s="81" t="inlineStr">
        <is>
          <t>項目</t>
        </is>
      </c>
      <c r="C1" s="222" t="inlineStr">
        <is>
          <t>A</t>
        </is>
      </c>
      <c r="D1" s="223" t="n"/>
      <c r="E1" s="84" t="inlineStr">
        <is>
          <t>本欄勿修改</t>
        </is>
      </c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customHeight="1" ht="30" r="2" s="29">
      <c r="A2" s="24">
        <f>MATCH(C2,'參數'!B7:B10,0)</f>
        <v/>
      </c>
      <c r="B2" s="81" t="inlineStr">
        <is>
          <t>年級</t>
        </is>
      </c>
      <c r="C2" s="222" t="n">
        <v>3</v>
      </c>
      <c r="D2" s="223" t="n"/>
      <c r="E2" s="8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</row>
    <row customHeight="1" ht="30" r="3" s="29">
      <c r="A3" s="24">
        <f>MATCH(C3,'參數'!B14:B15,0)</f>
        <v/>
      </c>
      <c r="B3" s="81" t="inlineStr">
        <is>
          <t>性別</t>
        </is>
      </c>
      <c r="C3" s="222" t="n">
        <v>1</v>
      </c>
      <c r="D3" s="223" t="n"/>
      <c r="E3" s="8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  <c r="Y3" s="24" t="n"/>
    </row>
    <row customHeight="1" ht="9.75" r="4" s="29">
      <c r="A4" s="84" t="n"/>
      <c r="B4" s="24" t="n"/>
      <c r="C4" s="24" t="n"/>
      <c r="D4" s="24" t="n"/>
      <c r="E4" s="8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  <c r="Y4" s="24" t="n"/>
    </row>
    <row customHeight="1" ht="30" r="5" s="29">
      <c r="A5" s="84" t="n"/>
      <c r="B5" s="81" t="inlineStr">
        <is>
          <t>組號代號</t>
        </is>
      </c>
      <c r="C5" s="81" t="inlineStr">
        <is>
          <t>組別名稱</t>
        </is>
      </c>
      <c r="D5" s="223" t="n"/>
      <c r="E5" s="84" t="n"/>
      <c r="F5" s="84" t="n"/>
      <c r="G5" s="84" t="n"/>
      <c r="H5" s="84" t="n"/>
      <c r="I5" s="84" t="n"/>
      <c r="J5" s="84" t="n"/>
      <c r="K5" s="84" t="n"/>
      <c r="L5" s="84" t="n"/>
      <c r="M5" s="84" t="n"/>
      <c r="N5" s="84" t="n"/>
      <c r="O5" s="84" t="n"/>
      <c r="P5" s="84" t="n"/>
      <c r="Q5" s="84" t="n"/>
      <c r="R5" s="84" t="n"/>
      <c r="S5" s="84" t="n"/>
      <c r="T5" s="84" t="n"/>
      <c r="U5" s="84" t="n"/>
      <c r="V5" s="84" t="n"/>
      <c r="W5" s="84" t="n"/>
      <c r="X5" s="84" t="n"/>
      <c r="Y5" s="84" t="n"/>
    </row>
    <row customHeight="1" ht="30" r="6" s="29">
      <c r="A6" s="84" t="n"/>
      <c r="B6" s="86">
        <f>C1&amp;C2&amp;C3</f>
        <v/>
      </c>
      <c r="C6" s="113">
        <f ref="C6" t="array">INDEX('參數'!C2:C3,A1)&amp;INDEX('參數'!C7:C10,A2)&amp;INDEX('參數'!C14:C15,A3)</f>
        <v/>
      </c>
      <c r="D6" s="223" t="n"/>
      <c r="E6" s="8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  <c r="Y6" s="24" t="n"/>
    </row>
    <row customHeight="1" ht="9.75" r="7" s="29">
      <c r="A7" s="24" t="n"/>
      <c r="B7" s="24" t="n">
        <v>2</v>
      </c>
      <c r="C7" s="24" t="n"/>
      <c r="D7" s="24" t="n"/>
      <c r="E7" s="8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  <c r="Y7" s="24" t="n"/>
    </row>
    <row customHeight="1" ht="99.75" r="8" s="29">
      <c r="A8" s="24" t="n"/>
      <c r="B8" s="74" t="inlineStr">
        <is>
          <t xml:space="preserve"> </t>
        </is>
      </c>
      <c r="E8" s="84" t="n">
        <v>1</v>
      </c>
      <c r="F8" s="88" t="n"/>
      <c r="G8" s="24" t="n"/>
      <c r="H8" s="89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</row>
    <row customHeight="1" ht="67.5" r="9" s="29">
      <c r="A9" s="24" t="n"/>
      <c r="B9" s="90" t="inlineStr">
        <is>
          <t xml:space="preserve">澎湖縣政府獎狀 </t>
        </is>
      </c>
      <c r="E9" s="84" t="n"/>
      <c r="F9" s="88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</row>
    <row customHeight="1" ht="27.75" r="10" s="29">
      <c r="A10" s="24" t="n"/>
      <c r="B10" s="91">
        <f>'設定'!$B$4</f>
        <v/>
      </c>
      <c r="D10" s="92" t="n"/>
      <c r="E10" s="84" t="n"/>
      <c r="F10" s="88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</row>
    <row customHeight="1" ht="9.75" r="11" s="29">
      <c r="A11" s="24" t="n"/>
      <c r="B11" s="74" t="n"/>
      <c r="E11" s="84" t="n"/>
      <c r="F11" s="88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</row>
    <row customHeight="1" ht="41.25" r="12" s="29">
      <c r="A12" s="24" t="n"/>
      <c r="B12" s="93">
        <f>'設定'!$B$6</f>
        <v/>
      </c>
      <c r="E12" s="84" t="n"/>
      <c r="F12" s="88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</row>
    <row customHeight="1" ht="9.75" r="13" s="29">
      <c r="A13" s="24" t="n"/>
      <c r="B13" s="94" t="n"/>
      <c r="E13" s="84" t="n"/>
      <c r="F13" s="88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</row>
    <row customHeight="1" ht="41.25" r="14" s="29">
      <c r="A14" s="24" t="n"/>
      <c r="B14" s="93" t="inlineStr">
        <is>
          <t>優秀教練</t>
        </is>
      </c>
      <c r="E14" s="84" t="n"/>
      <c r="F14" s="88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</row>
    <row customHeight="1" ht="9.75" r="15" s="29">
      <c r="A15" s="24" t="n"/>
      <c r="B15" s="74" t="n"/>
      <c r="E15" s="84" t="n"/>
      <c r="F15" s="88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</row>
    <row customHeight="1" ht="34.5" r="16" s="29">
      <c r="A16" s="24" t="n"/>
      <c r="B16" s="95" t="inlineStr">
        <is>
          <t>項目：</t>
        </is>
      </c>
      <c r="C16" s="96">
        <f ref="C16" t="array">INDEX('參數'!$C$2:$C$3,$A$1)</f>
        <v/>
      </c>
      <c r="D16" s="96" t="n"/>
      <c r="E16" s="84" t="n"/>
      <c r="F16" s="88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</row>
    <row customHeight="1" ht="34.5" r="17" s="29">
      <c r="A17" s="24" t="n"/>
      <c r="B17" s="95" t="inlineStr">
        <is>
          <t>組別：</t>
        </is>
      </c>
      <c r="C17" s="96">
        <f ref="C17" t="array">INDEX('參數'!$C$7:$C$10,$A$2)&amp;INDEX('參數'!$C$14:$C$15,$A$3)</f>
        <v/>
      </c>
      <c r="D17" s="96" t="n"/>
      <c r="E17" s="84" t="n"/>
      <c r="F17" s="88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</row>
    <row customHeight="1" ht="34.5" r="18" s="29">
      <c r="A18" s="24" t="inlineStr">
        <is>
          <t>C</t>
        </is>
      </c>
      <c r="B18" s="95" t="inlineStr">
        <is>
          <t>學校：</t>
        </is>
      </c>
      <c r="C18" s="96">
        <f>INDIRECT($C$1&amp;$C$2&amp;$C$3&amp;"!"&amp;A18&amp;(E8+1))</f>
        <v/>
      </c>
      <c r="D18" s="96" t="n"/>
      <c r="E18" s="84" t="n"/>
      <c r="F18" s="88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</row>
    <row customHeight="1" ht="34.5" r="19" s="29">
      <c r="A19" s="24" t="inlineStr">
        <is>
          <t>E</t>
        </is>
      </c>
      <c r="B19" s="95" t="inlineStr">
        <is>
          <t>姓名：</t>
        </is>
      </c>
      <c r="C19" s="96">
        <f>INDIRECT($C$1&amp;$C$2&amp;$C$3&amp;"!"&amp;A19&amp;(E8+1))</f>
        <v/>
      </c>
      <c r="D19" s="96" t="n"/>
      <c r="E19" s="84" t="n"/>
      <c r="F19" s="88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</row>
    <row customHeight="1" ht="34.5" r="20" s="29">
      <c r="A20" s="24" t="n"/>
      <c r="B20" s="95" t="inlineStr">
        <is>
          <t>名次：</t>
        </is>
      </c>
      <c r="C20" s="97">
        <f ref="C20" t="array">"第"&amp;INDEX('參數'!$C$22:$C$29,MATCH(E8,'參數'!$B$22:$B$29,0))&amp;"名"</f>
        <v/>
      </c>
      <c r="D20" s="96" t="n"/>
      <c r="E20" s="84" t="n"/>
      <c r="F20" s="88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</row>
    <row customHeight="1" ht="34.5" r="21" s="29">
      <c r="A21" s="24" t="inlineStr">
        <is>
          <t>G</t>
        </is>
      </c>
      <c r="B21" s="95" t="inlineStr">
        <is>
          <t>成績：</t>
        </is>
      </c>
      <c r="C21" s="97">
        <f>INDIRECT($C$1&amp;$C$2&amp;$C$3&amp;"!"&amp;A21&amp;(E8+1))</f>
        <v/>
      </c>
      <c r="D21" s="97" t="n"/>
      <c r="E21" s="84" t="n"/>
      <c r="F21" s="88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</row>
    <row customHeight="1" ht="159.75" r="22" s="29">
      <c r="A22" s="24" t="n"/>
      <c r="B22" s="98" t="n"/>
      <c r="E22" s="84" t="n"/>
      <c r="F22" s="88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</row>
    <row customHeight="1" ht="41.25" r="23" s="29">
      <c r="A23" s="24" t="n"/>
      <c r="B23" s="99">
        <f>"中 華 民 國　"&amp;'設定'!$B$2&amp;"　年　"&amp;'設定'!$C$2&amp;"　月　"&amp;'設定'!$D$2&amp;"　日"</f>
        <v/>
      </c>
      <c r="E23" s="84" t="n"/>
      <c r="F23" s="88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</row>
    <row customHeight="1" ht="39.75" r="24" s="29">
      <c r="A24" s="24" t="n"/>
      <c r="B24" s="99" t="n"/>
      <c r="E24" s="84" t="n"/>
      <c r="F24" s="88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</row>
    <row customHeight="1" ht="99.75" r="25" s="29">
      <c r="A25" s="24" t="n"/>
      <c r="B25" s="74" t="inlineStr">
        <is>
          <t xml:space="preserve"> </t>
        </is>
      </c>
      <c r="E25" s="84">
        <f>E8+1</f>
        <v/>
      </c>
      <c r="F25" s="88" t="n"/>
      <c r="G25" s="24" t="n"/>
      <c r="H25" s="89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</row>
    <row customHeight="1" ht="67.5" r="26" s="29">
      <c r="A26" s="24" t="n"/>
      <c r="B26" s="90" t="inlineStr">
        <is>
          <t xml:space="preserve">澎湖縣政府獎狀 </t>
        </is>
      </c>
      <c r="E26" s="84" t="n"/>
      <c r="F26" s="88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</row>
    <row customHeight="1" ht="27.75" r="27" s="29">
      <c r="A27" s="24" t="n"/>
      <c r="B27" s="91">
        <f>'設定'!$B$4</f>
        <v/>
      </c>
      <c r="D27" s="92" t="n"/>
      <c r="E27" s="84" t="n"/>
      <c r="F27" s="88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</row>
    <row customHeight="1" ht="9.75" r="28" s="29">
      <c r="A28" s="24" t="n"/>
      <c r="B28" s="74" t="n"/>
      <c r="E28" s="84" t="n"/>
      <c r="F28" s="88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</row>
    <row customHeight="1" ht="41.25" r="29" s="29">
      <c r="A29" s="24" t="n"/>
      <c r="B29" s="93">
        <f>'設定'!$B$6</f>
        <v/>
      </c>
      <c r="E29" s="84" t="n"/>
      <c r="F29" s="88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</row>
    <row customHeight="1" ht="9.75" r="30" s="29">
      <c r="A30" s="24" t="n"/>
      <c r="B30" s="94" t="n"/>
      <c r="E30" s="84" t="n"/>
      <c r="F30" s="88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</row>
    <row customHeight="1" ht="41.25" r="31" s="29">
      <c r="A31" s="24" t="n"/>
      <c r="B31" s="93" t="inlineStr">
        <is>
          <t>優秀教練</t>
        </is>
      </c>
      <c r="E31" s="84" t="n"/>
      <c r="F31" s="88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</row>
    <row customHeight="1" ht="9.75" r="32" s="29">
      <c r="A32" s="24" t="n"/>
      <c r="B32" s="74" t="n"/>
      <c r="E32" s="84" t="n"/>
      <c r="F32" s="88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</row>
    <row customHeight="1" ht="34.5" r="33" s="29">
      <c r="A33" s="24" t="n"/>
      <c r="B33" s="95" t="inlineStr">
        <is>
          <t>項目：</t>
        </is>
      </c>
      <c r="C33" s="96">
        <f ref="C33" t="array">INDEX('參數'!$C$2:$C$3,$A$1)</f>
        <v/>
      </c>
      <c r="D33" s="96" t="n"/>
      <c r="E33" s="84" t="n"/>
      <c r="F33" s="88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</row>
    <row customHeight="1" ht="34.5" r="34" s="29">
      <c r="A34" s="24" t="n"/>
      <c r="B34" s="95" t="inlineStr">
        <is>
          <t>組別：</t>
        </is>
      </c>
      <c r="C34" s="96">
        <f ref="C34" t="array">INDEX('參數'!$C$7:$C$10,$A$2)&amp;INDEX('參數'!$C$14:$C$15,$A$3)</f>
        <v/>
      </c>
      <c r="D34" s="96" t="n"/>
      <c r="E34" s="84" t="n"/>
      <c r="F34" s="88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</row>
    <row customHeight="1" ht="34.5" r="35" s="29">
      <c r="A35" s="24" t="inlineStr">
        <is>
          <t>C</t>
        </is>
      </c>
      <c r="B35" s="95" t="inlineStr">
        <is>
          <t>學校：</t>
        </is>
      </c>
      <c r="C35" s="96">
        <f>INDIRECT($C$1&amp;$C$2&amp;$C$3&amp;"!"&amp;A35&amp;(E25+1))</f>
        <v/>
      </c>
      <c r="D35" s="96" t="n"/>
      <c r="E35" s="84" t="n"/>
      <c r="F35" s="88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</row>
    <row customHeight="1" ht="34.5" r="36" s="29">
      <c r="A36" s="24" t="inlineStr">
        <is>
          <t>E</t>
        </is>
      </c>
      <c r="B36" s="95" t="inlineStr">
        <is>
          <t>姓名：</t>
        </is>
      </c>
      <c r="C36" s="96">
        <f>INDIRECT($C$1&amp;$C$2&amp;$C$3&amp;"!"&amp;A36&amp;(E25+1))</f>
        <v/>
      </c>
      <c r="D36" s="96" t="n"/>
      <c r="E36" s="84" t="n"/>
      <c r="F36" s="88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</row>
    <row customHeight="1" ht="34.5" r="37" s="29">
      <c r="A37" s="24" t="n"/>
      <c r="B37" s="95" t="inlineStr">
        <is>
          <t>名次：</t>
        </is>
      </c>
      <c r="C37" s="97">
        <f ref="C37" t="array">"第"&amp;INDEX('參數'!$C$22:$C$29,MATCH(E25,'參數'!$B$22:$B$29,0))&amp;"名"</f>
        <v/>
      </c>
      <c r="D37" s="96" t="n"/>
      <c r="E37" s="84" t="n"/>
      <c r="F37" s="88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</row>
    <row customHeight="1" ht="34.5" r="38" s="29">
      <c r="A38" s="24" t="inlineStr">
        <is>
          <t>G</t>
        </is>
      </c>
      <c r="B38" s="95" t="inlineStr">
        <is>
          <t>成績：</t>
        </is>
      </c>
      <c r="C38" s="97">
        <f>INDIRECT($C$1&amp;$C$2&amp;$C$3&amp;"!"&amp;A38&amp;(E25+1))</f>
        <v/>
      </c>
      <c r="D38" s="97" t="n"/>
      <c r="E38" s="84" t="n"/>
      <c r="F38" s="88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</row>
    <row customHeight="1" ht="159.75" r="39" s="29">
      <c r="A39" s="24" t="n"/>
      <c r="B39" s="98" t="n"/>
      <c r="E39" s="84" t="n"/>
      <c r="F39" s="88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</row>
    <row customHeight="1" ht="41.25" r="40" s="29">
      <c r="A40" s="24" t="n"/>
      <c r="B40" s="99">
        <f>"中 華 民 國　"&amp;'設定'!$B$2&amp;"　年　"&amp;'設定'!$C$2&amp;"　月　"&amp;'設定'!$D$2&amp;"　日"</f>
        <v/>
      </c>
      <c r="E40" s="84" t="n"/>
      <c r="F40" s="88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</row>
    <row customHeight="1" ht="39.75" r="41" s="29">
      <c r="A41" s="24" t="n"/>
      <c r="B41" s="99" t="n"/>
      <c r="E41" s="84" t="n"/>
      <c r="F41" s="88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</row>
    <row customHeight="1" ht="99.75" r="42" s="29">
      <c r="A42" s="24" t="n"/>
      <c r="B42" s="74" t="inlineStr">
        <is>
          <t xml:space="preserve"> </t>
        </is>
      </c>
      <c r="E42" s="84">
        <f>E25+1</f>
        <v/>
      </c>
      <c r="F42" s="88" t="n"/>
      <c r="G42" s="24" t="n"/>
      <c r="H42" s="89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</row>
    <row customHeight="1" ht="67.5" r="43" s="29">
      <c r="A43" s="24" t="n"/>
      <c r="B43" s="90" t="inlineStr">
        <is>
          <t xml:space="preserve">澎湖縣政府獎狀 </t>
        </is>
      </c>
      <c r="E43" s="84" t="n"/>
      <c r="F43" s="88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</row>
    <row customHeight="1" ht="27.75" r="44" s="29">
      <c r="A44" s="24" t="n"/>
      <c r="B44" s="91">
        <f>'設定'!$B$4</f>
        <v/>
      </c>
      <c r="D44" s="92" t="n"/>
      <c r="E44" s="84" t="n"/>
      <c r="F44" s="88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</row>
    <row customHeight="1" ht="9.75" r="45" s="29">
      <c r="A45" s="24" t="n"/>
      <c r="B45" s="74" t="n"/>
      <c r="E45" s="84" t="n"/>
      <c r="F45" s="88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</row>
    <row customHeight="1" ht="41.25" r="46" s="29">
      <c r="A46" s="24" t="n"/>
      <c r="B46" s="93">
        <f>'設定'!$B$6</f>
        <v/>
      </c>
      <c r="E46" s="84" t="n"/>
      <c r="F46" s="88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</row>
    <row customHeight="1" ht="9.75" r="47" s="29">
      <c r="A47" s="24" t="n"/>
      <c r="B47" s="94" t="n"/>
      <c r="E47" s="84" t="n"/>
      <c r="F47" s="88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</row>
    <row customHeight="1" ht="41.25" r="48" s="29">
      <c r="A48" s="24" t="n"/>
      <c r="B48" s="93" t="inlineStr">
        <is>
          <t>優秀教練</t>
        </is>
      </c>
      <c r="E48" s="84" t="n"/>
      <c r="F48" s="88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</row>
    <row customHeight="1" ht="9.75" r="49" s="29">
      <c r="A49" s="24" t="n"/>
      <c r="B49" s="74" t="n"/>
      <c r="E49" s="84" t="n"/>
      <c r="F49" s="88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</row>
    <row customHeight="1" ht="34.5" r="50" s="29">
      <c r="A50" s="24" t="n"/>
      <c r="B50" s="95" t="inlineStr">
        <is>
          <t>項目：</t>
        </is>
      </c>
      <c r="C50" s="96">
        <f ref="C50" t="array">INDEX('參數'!$C$2:$C$3,$A$1)</f>
        <v/>
      </c>
      <c r="D50" s="96" t="n"/>
      <c r="E50" s="84" t="n"/>
      <c r="F50" s="88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</row>
    <row customHeight="1" ht="34.5" r="51" s="29">
      <c r="A51" s="24" t="n"/>
      <c r="B51" s="95" t="inlineStr">
        <is>
          <t>組別：</t>
        </is>
      </c>
      <c r="C51" s="96">
        <f ref="C51" t="array">INDEX('參數'!$C$7:$C$10,$A$2)&amp;INDEX('參數'!$C$14:$C$15,$A$3)</f>
        <v/>
      </c>
      <c r="D51" s="96" t="n"/>
      <c r="E51" s="84" t="n"/>
      <c r="F51" s="88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</row>
    <row customHeight="1" ht="34.5" r="52" s="29">
      <c r="A52" s="24" t="inlineStr">
        <is>
          <t>E</t>
        </is>
      </c>
      <c r="B52" s="95" t="inlineStr">
        <is>
          <t>學校：</t>
        </is>
      </c>
      <c r="C52" s="96">
        <f>INDIRECT($C$1&amp;$C$2&amp;$C$3&amp;"!"&amp;A52&amp;(E42+1))</f>
        <v/>
      </c>
      <c r="D52" s="96" t="n"/>
      <c r="E52" s="84" t="n"/>
      <c r="F52" s="88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</row>
    <row customHeight="1" ht="34.5" r="53" s="29">
      <c r="A53" s="24" t="inlineStr">
        <is>
          <t>E</t>
        </is>
      </c>
      <c r="B53" s="95" t="inlineStr">
        <is>
          <t>姓名：</t>
        </is>
      </c>
      <c r="C53" s="96">
        <f>INDIRECT($C$1&amp;$C$2&amp;$C$3&amp;"!"&amp;A53&amp;(E42+1))</f>
        <v/>
      </c>
      <c r="D53" s="96" t="n"/>
      <c r="E53" s="84" t="n"/>
      <c r="F53" s="88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</row>
    <row customHeight="1" ht="34.5" r="54" s="29">
      <c r="A54" s="24" t="n"/>
      <c r="B54" s="95" t="inlineStr">
        <is>
          <t>名次：</t>
        </is>
      </c>
      <c r="C54" s="97">
        <f ref="C54" t="array">"第"&amp;INDEX('參數'!$C$22:$C$29,MATCH(E42,'參數'!$B$22:$B$29,0))&amp;"名"</f>
        <v/>
      </c>
      <c r="D54" s="96" t="n"/>
      <c r="E54" s="84" t="n"/>
      <c r="F54" s="88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</row>
    <row customHeight="1" ht="34.5" r="55" s="29">
      <c r="A55" s="24" t="inlineStr">
        <is>
          <t>G</t>
        </is>
      </c>
      <c r="B55" s="95" t="inlineStr">
        <is>
          <t>成績：</t>
        </is>
      </c>
      <c r="C55" s="97">
        <f>INDIRECT($C$1&amp;$C$2&amp;$C$3&amp;"!"&amp;A55&amp;(E42+1))</f>
        <v/>
      </c>
      <c r="D55" s="97" t="n"/>
      <c r="E55" s="84" t="n"/>
      <c r="F55" s="88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</row>
    <row customHeight="1" ht="159.75" r="56" s="29">
      <c r="A56" s="24" t="n"/>
      <c r="B56" s="98" t="n"/>
      <c r="E56" s="84" t="n"/>
      <c r="F56" s="88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</row>
    <row customHeight="1" ht="41.25" r="57" s="29">
      <c r="A57" s="24" t="n"/>
      <c r="B57" s="99">
        <f>"中 華 民 國　"&amp;'設定'!$B$2&amp;"　年　"&amp;'設定'!$C$2&amp;"　月　"&amp;'設定'!$D$2&amp;"　日"</f>
        <v/>
      </c>
      <c r="E57" s="84" t="n"/>
      <c r="F57" s="88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</row>
    <row customHeight="1" ht="39.75" r="58" s="29">
      <c r="A58" s="24" t="n"/>
      <c r="B58" s="99" t="n"/>
      <c r="E58" s="84" t="n"/>
      <c r="F58" s="88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</row>
    <row customHeight="1" ht="99.75" r="59" s="29">
      <c r="A59" s="24" t="n"/>
      <c r="B59" s="74" t="inlineStr">
        <is>
          <t xml:space="preserve"> </t>
        </is>
      </c>
      <c r="E59" s="84">
        <f>E42+1</f>
        <v/>
      </c>
      <c r="F59" s="88" t="n"/>
      <c r="G59" s="24" t="n"/>
      <c r="H59" s="89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</row>
    <row customHeight="1" ht="67.5" r="60" s="29">
      <c r="A60" s="24" t="n"/>
      <c r="B60" s="90" t="inlineStr">
        <is>
          <t xml:space="preserve">澎湖縣政府獎狀 </t>
        </is>
      </c>
      <c r="E60" s="84" t="n"/>
      <c r="F60" s="88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</row>
    <row customHeight="1" ht="27.75" r="61" s="29">
      <c r="A61" s="24" t="n"/>
      <c r="B61" s="91">
        <f>'設定'!$B$4</f>
        <v/>
      </c>
      <c r="D61" s="92" t="n"/>
      <c r="E61" s="84" t="n"/>
      <c r="F61" s="88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</row>
    <row customHeight="1" ht="9.75" r="62" s="29">
      <c r="A62" s="24" t="n"/>
      <c r="B62" s="74" t="n"/>
      <c r="E62" s="84" t="n"/>
      <c r="F62" s="88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</row>
    <row customHeight="1" ht="41.25" r="63" s="29">
      <c r="A63" s="24" t="n"/>
      <c r="B63" s="93">
        <f>'設定'!$B$6</f>
        <v/>
      </c>
      <c r="E63" s="84" t="n"/>
      <c r="F63" s="88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</row>
    <row customHeight="1" ht="9.75" r="64" s="29">
      <c r="A64" s="24" t="n"/>
      <c r="B64" s="94" t="n"/>
      <c r="E64" s="84" t="n"/>
      <c r="F64" s="88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</row>
    <row customHeight="1" ht="41.25" r="65" s="29">
      <c r="A65" s="24" t="n"/>
      <c r="B65" s="93" t="inlineStr">
        <is>
          <t>優秀教練</t>
        </is>
      </c>
      <c r="E65" s="84" t="n"/>
      <c r="F65" s="88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</row>
    <row customHeight="1" ht="9.75" r="66" s="29">
      <c r="A66" s="24" t="n"/>
      <c r="B66" s="74" t="n"/>
      <c r="E66" s="84" t="n"/>
      <c r="F66" s="88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</row>
    <row customHeight="1" ht="34.5" r="67" s="29">
      <c r="A67" s="24" t="n"/>
      <c r="B67" s="95" t="inlineStr">
        <is>
          <t>項目：</t>
        </is>
      </c>
      <c r="C67" s="96">
        <f ref="C67" t="array">INDEX('參數'!$C$2:$C$3,$A$1)</f>
        <v/>
      </c>
      <c r="D67" s="96" t="n"/>
      <c r="E67" s="84" t="n"/>
      <c r="F67" s="88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</row>
    <row customHeight="1" ht="34.5" r="68" s="29">
      <c r="A68" s="24" t="n"/>
      <c r="B68" s="95" t="inlineStr">
        <is>
          <t>組別：</t>
        </is>
      </c>
      <c r="C68" s="96">
        <f ref="C68" t="array">INDEX('參數'!$C$7:$C$10,$A$2)&amp;INDEX('參數'!$C$14:$C$15,$A$3)</f>
        <v/>
      </c>
      <c r="D68" s="96" t="n"/>
      <c r="E68" s="84" t="n"/>
      <c r="F68" s="88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</row>
    <row customHeight="1" ht="34.5" r="69" s="29">
      <c r="A69" s="24" t="inlineStr">
        <is>
          <t>C</t>
        </is>
      </c>
      <c r="B69" s="95" t="inlineStr">
        <is>
          <t>學校：</t>
        </is>
      </c>
      <c r="C69" s="96">
        <f>INDIRECT($C$1&amp;$C$2&amp;$C$3&amp;"!"&amp;A69&amp;(E59+1))</f>
        <v/>
      </c>
      <c r="D69" s="96" t="n"/>
      <c r="E69" s="84" t="n"/>
      <c r="F69" s="88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</row>
    <row customHeight="1" ht="34.5" r="70" s="29">
      <c r="A70" s="24" t="inlineStr">
        <is>
          <t>E</t>
        </is>
      </c>
      <c r="B70" s="95" t="inlineStr">
        <is>
          <t>姓名：</t>
        </is>
      </c>
      <c r="C70" s="96">
        <f>INDIRECT($C$1&amp;$C$2&amp;$C$3&amp;"!"&amp;A70&amp;(E59+1))</f>
        <v/>
      </c>
      <c r="D70" s="96" t="n"/>
      <c r="E70" s="84" t="n"/>
      <c r="F70" s="88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</row>
    <row customHeight="1" ht="34.5" r="71" s="29">
      <c r="A71" s="24" t="n"/>
      <c r="B71" s="95" t="inlineStr">
        <is>
          <t>名次：</t>
        </is>
      </c>
      <c r="C71" s="97">
        <f ref="C71" t="array">"第"&amp;INDEX('參數'!$C$22:$C$29,MATCH(E59,'參數'!$B$22:$B$29,0))&amp;"名"</f>
        <v/>
      </c>
      <c r="D71" s="96" t="n"/>
      <c r="E71" s="84" t="n"/>
      <c r="F71" s="88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</row>
    <row customHeight="1" ht="34.5" r="72" s="29">
      <c r="A72" s="24" t="inlineStr">
        <is>
          <t>G</t>
        </is>
      </c>
      <c r="B72" s="95" t="inlineStr">
        <is>
          <t>成績：</t>
        </is>
      </c>
      <c r="C72" s="97">
        <f>INDIRECT($C$1&amp;$C$2&amp;$C$3&amp;"!"&amp;A72&amp;(E59+1))</f>
        <v/>
      </c>
      <c r="D72" s="97" t="n"/>
      <c r="E72" s="84" t="n"/>
      <c r="F72" s="88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  <c r="Y72" s="24" t="n"/>
    </row>
    <row customHeight="1" ht="159.75" r="73" s="29">
      <c r="A73" s="24" t="n"/>
      <c r="B73" s="98" t="n"/>
      <c r="E73" s="84" t="n"/>
      <c r="F73" s="88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</row>
    <row customHeight="1" ht="41.25" r="74" s="29">
      <c r="A74" s="24" t="n"/>
      <c r="B74" s="99">
        <f>"中 華 民 國　"&amp;'設定'!$B$2&amp;"　年　"&amp;'設定'!$C$2&amp;"　月　"&amp;'設定'!$D$2&amp;"　日"</f>
        <v/>
      </c>
      <c r="E74" s="84" t="n"/>
      <c r="F74" s="88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</row>
    <row customHeight="1" ht="39.75" r="75" s="29">
      <c r="A75" s="24" t="n"/>
      <c r="B75" s="99" t="n"/>
      <c r="E75" s="84" t="n"/>
      <c r="F75" s="88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</row>
    <row customHeight="1" ht="99.75" r="76" s="29">
      <c r="A76" s="24" t="n"/>
      <c r="B76" s="74" t="inlineStr">
        <is>
          <t xml:space="preserve"> </t>
        </is>
      </c>
      <c r="E76" s="84">
        <f>E59+1</f>
        <v/>
      </c>
      <c r="F76" s="88" t="n"/>
      <c r="G76" s="24" t="n"/>
      <c r="H76" s="89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  <c r="Y76" s="24" t="n"/>
    </row>
    <row customHeight="1" ht="67.5" r="77" s="29">
      <c r="A77" s="24" t="n"/>
      <c r="B77" s="90" t="inlineStr">
        <is>
          <t xml:space="preserve">澎湖縣政府獎狀 </t>
        </is>
      </c>
      <c r="E77" s="84" t="n"/>
      <c r="F77" s="88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  <c r="Y77" s="24" t="n"/>
    </row>
    <row customHeight="1" ht="27.75" r="78" s="29">
      <c r="A78" s="24" t="n"/>
      <c r="B78" s="91">
        <f>'設定'!$B$4</f>
        <v/>
      </c>
      <c r="D78" s="92" t="n"/>
      <c r="E78" s="84" t="n"/>
      <c r="F78" s="88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  <c r="Y78" s="24" t="n"/>
    </row>
    <row customHeight="1" ht="9.75" r="79" s="29">
      <c r="A79" s="24" t="n"/>
      <c r="B79" s="74" t="n"/>
      <c r="E79" s="84" t="n"/>
      <c r="F79" s="88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  <c r="Y79" s="24" t="n"/>
    </row>
    <row customHeight="1" ht="41.25" r="80" s="29">
      <c r="A80" s="24" t="n"/>
      <c r="B80" s="93">
        <f>'設定'!$B$6</f>
        <v/>
      </c>
      <c r="E80" s="84" t="n"/>
      <c r="F80" s="88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  <c r="Y80" s="24" t="n"/>
    </row>
    <row customHeight="1" ht="9.75" r="81" s="29">
      <c r="A81" s="24" t="n"/>
      <c r="B81" s="94" t="n"/>
      <c r="E81" s="84" t="n"/>
      <c r="F81" s="88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  <c r="Y81" s="24" t="n"/>
    </row>
    <row customHeight="1" ht="41.25" r="82" s="29">
      <c r="A82" s="24" t="n"/>
      <c r="B82" s="93" t="inlineStr">
        <is>
          <t>優秀教練</t>
        </is>
      </c>
      <c r="E82" s="84" t="n"/>
      <c r="F82" s="88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  <c r="Y82" s="24" t="n"/>
    </row>
    <row customHeight="1" ht="9.75" r="83" s="29">
      <c r="A83" s="24" t="n"/>
      <c r="B83" s="74" t="n"/>
      <c r="E83" s="84" t="n"/>
      <c r="F83" s="88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  <c r="Y83" s="24" t="n"/>
    </row>
    <row customHeight="1" ht="34.5" r="84" s="29">
      <c r="A84" s="24" t="n"/>
      <c r="B84" s="95" t="inlineStr">
        <is>
          <t>項目：</t>
        </is>
      </c>
      <c r="C84" s="96">
        <f ref="C84" t="array">INDEX('參數'!$C$2:$C$3,$A$1)</f>
        <v/>
      </c>
      <c r="D84" s="96" t="n"/>
      <c r="E84" s="84" t="n"/>
      <c r="F84" s="88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  <c r="Y84" s="24" t="n"/>
    </row>
    <row customHeight="1" ht="34.5" r="85" s="29">
      <c r="A85" s="24" t="n"/>
      <c r="B85" s="95" t="inlineStr">
        <is>
          <t>組別：</t>
        </is>
      </c>
      <c r="C85" s="96">
        <f ref="C85" t="array">INDEX('參數'!$C$7:$C$10,$A$2)&amp;INDEX('參數'!$C$14:$C$15,$A$3)</f>
        <v/>
      </c>
      <c r="D85" s="96" t="n"/>
      <c r="E85" s="84" t="n"/>
      <c r="F85" s="88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  <c r="Y85" s="24" t="n"/>
    </row>
    <row customHeight="1" ht="34.5" r="86" s="29">
      <c r="A86" s="24" t="inlineStr">
        <is>
          <t>C</t>
        </is>
      </c>
      <c r="B86" s="95" t="inlineStr">
        <is>
          <t>學校：</t>
        </is>
      </c>
      <c r="C86" s="96">
        <f>INDIRECT($C$1&amp;$C$2&amp;$C$3&amp;"!"&amp;A86&amp;(E76+1))</f>
        <v/>
      </c>
      <c r="D86" s="96" t="n"/>
      <c r="E86" s="84" t="n"/>
      <c r="F86" s="88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4" t="n"/>
    </row>
    <row customHeight="1" ht="34.5" r="87" s="29">
      <c r="A87" s="24" t="inlineStr">
        <is>
          <t>E</t>
        </is>
      </c>
      <c r="B87" s="95" t="inlineStr">
        <is>
          <t>姓名：</t>
        </is>
      </c>
      <c r="C87" s="96">
        <f>INDIRECT($C$1&amp;$C$2&amp;$C$3&amp;"!"&amp;A87&amp;(E76+1))</f>
        <v/>
      </c>
      <c r="D87" s="96" t="n"/>
      <c r="E87" s="84" t="n"/>
      <c r="F87" s="88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  <c r="Y87" s="24" t="n"/>
    </row>
    <row customHeight="1" ht="34.5" r="88" s="29">
      <c r="A88" s="24" t="n"/>
      <c r="B88" s="95" t="inlineStr">
        <is>
          <t>名次：</t>
        </is>
      </c>
      <c r="C88" s="97">
        <f ref="C88" t="array">"第"&amp;INDEX('參數'!$C$22:$C$29,MATCH(E76,'參數'!$B$22:$B$29,0))&amp;"名"</f>
        <v/>
      </c>
      <c r="D88" s="96" t="n"/>
      <c r="E88" s="84" t="n"/>
      <c r="F88" s="88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  <c r="Y88" s="24" t="n"/>
    </row>
    <row customHeight="1" ht="34.5" r="89" s="29">
      <c r="A89" s="24" t="inlineStr">
        <is>
          <t>G</t>
        </is>
      </c>
      <c r="B89" s="95" t="inlineStr">
        <is>
          <t>成績：</t>
        </is>
      </c>
      <c r="C89" s="97">
        <f>INDIRECT($C$1&amp;$C$2&amp;$C$3&amp;"!"&amp;A89&amp;(E76+1))</f>
        <v/>
      </c>
      <c r="D89" s="97" t="n"/>
      <c r="E89" s="84" t="n"/>
      <c r="F89" s="88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  <c r="Y89" s="24" t="n"/>
    </row>
    <row customHeight="1" ht="159.75" r="90" s="29">
      <c r="A90" s="24" t="n"/>
      <c r="B90" s="98" t="n"/>
      <c r="E90" s="84" t="n"/>
      <c r="F90" s="88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  <c r="Y90" s="24" t="n"/>
    </row>
    <row customHeight="1" ht="41.25" r="91" s="29">
      <c r="A91" s="24" t="n"/>
      <c r="B91" s="99">
        <f>"中 華 民 國　"&amp;'設定'!$B$2&amp;"　年　"&amp;'設定'!$C$2&amp;"　月　"&amp;'設定'!$D$2&amp;"　日"</f>
        <v/>
      </c>
      <c r="E91" s="84" t="n"/>
      <c r="F91" s="88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  <c r="Y91" s="24" t="n"/>
    </row>
    <row customHeight="1" ht="39.75" r="92" s="29">
      <c r="A92" s="24" t="n"/>
      <c r="B92" s="99" t="n"/>
      <c r="E92" s="84" t="n"/>
      <c r="F92" s="88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  <c r="Y92" s="24" t="n"/>
    </row>
    <row customHeight="1" ht="99.75" r="93" s="29">
      <c r="A93" s="24" t="n"/>
      <c r="B93" s="74" t="inlineStr">
        <is>
          <t xml:space="preserve"> </t>
        </is>
      </c>
      <c r="E93" s="84">
        <f>E76+1</f>
        <v/>
      </c>
      <c r="F93" s="88" t="n"/>
      <c r="G93" s="24" t="n"/>
      <c r="H93" s="89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  <c r="Y93" s="24" t="n"/>
    </row>
    <row customHeight="1" ht="67.5" r="94" s="29">
      <c r="A94" s="24" t="n"/>
      <c r="B94" s="90" t="inlineStr">
        <is>
          <t xml:space="preserve">澎湖縣政府獎狀 </t>
        </is>
      </c>
      <c r="E94" s="84" t="n"/>
      <c r="F94" s="88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  <c r="Y94" s="24" t="n"/>
    </row>
    <row customHeight="1" ht="27.75" r="95" s="29">
      <c r="A95" s="24" t="n"/>
      <c r="B95" s="91">
        <f>'設定'!$B$4</f>
        <v/>
      </c>
      <c r="D95" s="92" t="n"/>
      <c r="E95" s="84" t="n"/>
      <c r="F95" s="88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  <c r="Y95" s="24" t="n"/>
    </row>
    <row customHeight="1" ht="9.75" r="96" s="29">
      <c r="A96" s="24" t="n"/>
      <c r="B96" s="74" t="n"/>
      <c r="E96" s="84" t="n"/>
      <c r="F96" s="88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  <c r="Y96" s="24" t="n"/>
    </row>
    <row customHeight="1" ht="41.25" r="97" s="29">
      <c r="A97" s="24" t="n"/>
      <c r="B97" s="93">
        <f>'設定'!$B$6</f>
        <v/>
      </c>
      <c r="E97" s="84" t="n"/>
      <c r="F97" s="88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  <c r="Y97" s="24" t="n"/>
    </row>
    <row customHeight="1" ht="9.75" r="98" s="29">
      <c r="A98" s="24" t="n"/>
      <c r="B98" s="94" t="n"/>
      <c r="E98" s="84" t="n"/>
      <c r="F98" s="88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  <c r="Y98" s="24" t="n"/>
    </row>
    <row customHeight="1" ht="41.25" r="99" s="29">
      <c r="A99" s="24" t="n"/>
      <c r="B99" s="93" t="inlineStr">
        <is>
          <t>優秀教練</t>
        </is>
      </c>
      <c r="E99" s="84" t="n"/>
      <c r="F99" s="88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  <c r="Y99" s="24" t="n"/>
    </row>
    <row customHeight="1" ht="9.75" r="100" s="29">
      <c r="A100" s="24" t="n"/>
      <c r="B100" s="74" t="n"/>
      <c r="E100" s="84" t="n"/>
      <c r="F100" s="88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  <c r="Y100" s="24" t="n"/>
    </row>
    <row customHeight="1" ht="34.5" r="101" s="29">
      <c r="A101" s="24" t="n"/>
      <c r="B101" s="95" t="inlineStr">
        <is>
          <t>項目：</t>
        </is>
      </c>
      <c r="C101" s="96">
        <f ref="C101" t="array">INDEX('參數'!$C$2:$C$3,$A$1)</f>
        <v/>
      </c>
      <c r="D101" s="96" t="n"/>
      <c r="E101" s="84" t="n"/>
      <c r="F101" s="88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</row>
    <row customHeight="1" ht="34.5" r="102" s="29">
      <c r="A102" s="24" t="n"/>
      <c r="B102" s="95" t="inlineStr">
        <is>
          <t>組別：</t>
        </is>
      </c>
      <c r="C102" s="96">
        <f ref="C102" t="array">INDEX('參數'!$C$7:$C$10,$A$2)&amp;INDEX('參數'!$C$14:$C$15,$A$3)</f>
        <v/>
      </c>
      <c r="D102" s="96" t="n"/>
      <c r="E102" s="84" t="n"/>
      <c r="F102" s="88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</row>
    <row customHeight="1" ht="34.5" r="103" s="29">
      <c r="A103" s="24" t="inlineStr">
        <is>
          <t>C</t>
        </is>
      </c>
      <c r="B103" s="95" t="inlineStr">
        <is>
          <t>學校：</t>
        </is>
      </c>
      <c r="C103" s="96">
        <f>INDIRECT($C$1&amp;$C$2&amp;$C$3&amp;"!"&amp;A103&amp;(E93+1))</f>
        <v/>
      </c>
      <c r="D103" s="96" t="n"/>
      <c r="E103" s="84" t="n"/>
      <c r="F103" s="88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</row>
    <row customHeight="1" ht="34.5" r="104" s="29">
      <c r="A104" s="24" t="inlineStr">
        <is>
          <t>E</t>
        </is>
      </c>
      <c r="B104" s="95" t="inlineStr">
        <is>
          <t>姓名：</t>
        </is>
      </c>
      <c r="C104" s="96">
        <f>INDIRECT($C$1&amp;$C$2&amp;$C$3&amp;"!"&amp;A104&amp;(E93+1))</f>
        <v/>
      </c>
      <c r="D104" s="96" t="n"/>
      <c r="E104" s="84" t="n"/>
      <c r="F104" s="88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</row>
    <row customHeight="1" ht="34.5" r="105" s="29">
      <c r="A105" s="24" t="n"/>
      <c r="B105" s="95" t="inlineStr">
        <is>
          <t>名次：</t>
        </is>
      </c>
      <c r="C105" s="97">
        <f ref="C105" t="array">"第"&amp;INDEX('參數'!$C$22:$C$29,MATCH(E93,'參數'!$B$22:$B$29,0))&amp;"名"</f>
        <v/>
      </c>
      <c r="D105" s="96" t="n"/>
      <c r="E105" s="84" t="n"/>
      <c r="F105" s="88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</row>
    <row customHeight="1" ht="34.5" r="106" s="29">
      <c r="A106" s="24" t="inlineStr">
        <is>
          <t>G</t>
        </is>
      </c>
      <c r="B106" s="95" t="inlineStr">
        <is>
          <t>成績：</t>
        </is>
      </c>
      <c r="C106" s="97">
        <f>INDIRECT($C$1&amp;$C$2&amp;$C$3&amp;"!"&amp;A106&amp;(E93+1))</f>
        <v/>
      </c>
      <c r="D106" s="97" t="n"/>
      <c r="E106" s="84" t="n"/>
      <c r="F106" s="88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</row>
    <row customHeight="1" ht="159.75" r="107" s="29">
      <c r="A107" s="24" t="n"/>
      <c r="B107" s="98" t="n"/>
      <c r="E107" s="84" t="n"/>
      <c r="F107" s="88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</row>
    <row customHeight="1" ht="41.25" r="108" s="29">
      <c r="A108" s="24" t="n"/>
      <c r="B108" s="99">
        <f>"中 華 民 國　"&amp;'設定'!$B$2&amp;"　年　"&amp;'設定'!$C$2&amp;"　月　"&amp;'設定'!$D$2&amp;"　日"</f>
        <v/>
      </c>
      <c r="E108" s="84" t="n"/>
      <c r="F108" s="88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</row>
    <row customHeight="1" ht="39.75" r="109" s="29">
      <c r="A109" s="24" t="n"/>
      <c r="B109" s="99" t="n"/>
      <c r="E109" s="84" t="n"/>
      <c r="F109" s="88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</row>
    <row customHeight="1" ht="99.75" r="110" s="29">
      <c r="A110" s="24" t="n"/>
      <c r="B110" s="74" t="inlineStr">
        <is>
          <t xml:space="preserve"> </t>
        </is>
      </c>
      <c r="E110" s="84">
        <f>E93+1</f>
        <v/>
      </c>
      <c r="F110" s="88" t="n"/>
      <c r="G110" s="24" t="n"/>
      <c r="H110" s="89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</row>
    <row customHeight="1" ht="67.5" r="111" s="29">
      <c r="A111" s="24" t="n"/>
      <c r="B111" s="90" t="inlineStr">
        <is>
          <t xml:space="preserve">澎湖縣政府獎狀 </t>
        </is>
      </c>
      <c r="E111" s="84" t="n"/>
      <c r="F111" s="88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</row>
    <row customHeight="1" ht="27.75" r="112" s="29">
      <c r="A112" s="24" t="n"/>
      <c r="B112" s="91">
        <f>'設定'!$B$4</f>
        <v/>
      </c>
      <c r="D112" s="92" t="n"/>
      <c r="E112" s="84" t="n"/>
      <c r="F112" s="88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</row>
    <row customHeight="1" ht="9.75" r="113" s="29">
      <c r="A113" s="24" t="n"/>
      <c r="B113" s="74" t="n"/>
      <c r="E113" s="84" t="n"/>
      <c r="F113" s="88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</row>
    <row customHeight="1" ht="41.25" r="114" s="29">
      <c r="A114" s="24" t="n"/>
      <c r="B114" s="93">
        <f>'設定'!$B$6</f>
        <v/>
      </c>
      <c r="E114" s="84" t="n"/>
      <c r="F114" s="88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</row>
    <row customHeight="1" ht="9.75" r="115" s="29">
      <c r="A115" s="24" t="n"/>
      <c r="B115" s="94" t="n"/>
      <c r="E115" s="84" t="n"/>
      <c r="F115" s="88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</row>
    <row customHeight="1" ht="41.25" r="116" s="29">
      <c r="A116" s="24" t="n"/>
      <c r="B116" s="93" t="inlineStr">
        <is>
          <t>優秀教練</t>
        </is>
      </c>
      <c r="E116" s="84" t="n"/>
      <c r="F116" s="88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</row>
    <row customHeight="1" ht="9.75" r="117" s="29">
      <c r="A117" s="24" t="n"/>
      <c r="B117" s="74" t="n"/>
      <c r="E117" s="84" t="n"/>
      <c r="F117" s="88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</row>
    <row customHeight="1" ht="34.5" r="118" s="29">
      <c r="A118" s="24" t="n"/>
      <c r="B118" s="95" t="inlineStr">
        <is>
          <t>項目：</t>
        </is>
      </c>
      <c r="C118" s="96">
        <f ref="C118" t="array">INDEX('參數'!$C$2:$C$3,$A$1)</f>
        <v/>
      </c>
      <c r="D118" s="96" t="n"/>
      <c r="E118" s="84" t="n"/>
      <c r="F118" s="88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</row>
    <row customHeight="1" ht="34.5" r="119" s="29">
      <c r="A119" s="24" t="n"/>
      <c r="B119" s="95" t="inlineStr">
        <is>
          <t>組別：</t>
        </is>
      </c>
      <c r="C119" s="96">
        <f ref="C119" t="array">INDEX('參數'!$C$7:$C$10,$A$2)&amp;INDEX('參數'!$C$14:$C$15,$A$3)</f>
        <v/>
      </c>
      <c r="D119" s="96" t="n"/>
      <c r="E119" s="84" t="n"/>
      <c r="F119" s="88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</row>
    <row customHeight="1" ht="34.5" r="120" s="29">
      <c r="A120" s="24" t="inlineStr">
        <is>
          <t>C</t>
        </is>
      </c>
      <c r="B120" s="95" t="inlineStr">
        <is>
          <t>學校：</t>
        </is>
      </c>
      <c r="C120" s="96">
        <f>INDIRECT($C$1&amp;$C$2&amp;$C$3&amp;"!"&amp;A120&amp;(E110+1))</f>
        <v/>
      </c>
      <c r="D120" s="96" t="n"/>
      <c r="E120" s="84" t="n"/>
      <c r="F120" s="88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</row>
    <row customHeight="1" ht="34.5" r="121" s="29">
      <c r="A121" s="24" t="inlineStr">
        <is>
          <t>E</t>
        </is>
      </c>
      <c r="B121" s="95" t="inlineStr">
        <is>
          <t>姓名：</t>
        </is>
      </c>
      <c r="C121" s="96">
        <f>INDIRECT($C$1&amp;$C$2&amp;$C$3&amp;"!"&amp;A121&amp;(E110+1))</f>
        <v/>
      </c>
      <c r="D121" s="96" t="n"/>
      <c r="E121" s="84" t="n"/>
      <c r="F121" s="88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</row>
    <row customHeight="1" ht="34.5" r="122" s="29">
      <c r="A122" s="24" t="n"/>
      <c r="B122" s="95" t="inlineStr">
        <is>
          <t>名次：</t>
        </is>
      </c>
      <c r="C122" s="97">
        <f ref="C122" t="array">"第"&amp;INDEX('參數'!$C$22:$C$29,MATCH(E110,'參數'!$B$22:$B$29,0))&amp;"名"</f>
        <v/>
      </c>
      <c r="D122" s="96" t="n"/>
      <c r="E122" s="84" t="n"/>
      <c r="F122" s="88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</row>
    <row customHeight="1" ht="34.5" r="123" s="29">
      <c r="A123" s="24" t="inlineStr">
        <is>
          <t>G</t>
        </is>
      </c>
      <c r="B123" s="95" t="inlineStr">
        <is>
          <t>成績：</t>
        </is>
      </c>
      <c r="C123" s="97">
        <f>INDIRECT($C$1&amp;$C$2&amp;$C$3&amp;"!"&amp;A123&amp;(E110+1))</f>
        <v/>
      </c>
      <c r="D123" s="97" t="n"/>
      <c r="E123" s="84" t="n"/>
      <c r="F123" s="88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</row>
    <row customHeight="1" ht="159.75" r="124" s="29">
      <c r="A124" s="24" t="n"/>
      <c r="B124" s="98" t="n"/>
      <c r="E124" s="84" t="n"/>
      <c r="F124" s="88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</row>
    <row customHeight="1" ht="41.25" r="125" s="29">
      <c r="A125" s="24" t="n"/>
      <c r="B125" s="99">
        <f>"中 華 民 國　"&amp;'設定'!$B$2&amp;"　年　"&amp;'設定'!$C$2&amp;"　月　"&amp;'設定'!$D$2&amp;"　日"</f>
        <v/>
      </c>
      <c r="E125" s="84" t="n"/>
      <c r="F125" s="88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</row>
    <row customHeight="1" ht="39.75" r="126" s="29">
      <c r="A126" s="24" t="n"/>
      <c r="B126" s="99" t="n"/>
      <c r="E126" s="84" t="n"/>
      <c r="F126" s="88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</row>
    <row customHeight="1" ht="99.75" r="127" s="29">
      <c r="A127" s="24" t="n"/>
      <c r="B127" s="74" t="inlineStr">
        <is>
          <t xml:space="preserve"> </t>
        </is>
      </c>
      <c r="E127" s="84">
        <f>E110+1</f>
        <v/>
      </c>
      <c r="F127" s="88" t="n"/>
      <c r="G127" s="24" t="n"/>
      <c r="H127" s="89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</row>
    <row customHeight="1" ht="67.5" r="128" s="29">
      <c r="A128" s="24" t="n"/>
      <c r="B128" s="90" t="inlineStr">
        <is>
          <t xml:space="preserve">澎湖縣政府獎狀 </t>
        </is>
      </c>
      <c r="E128" s="84" t="n"/>
      <c r="F128" s="88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</row>
    <row customHeight="1" ht="27.75" r="129" s="29">
      <c r="A129" s="24" t="n"/>
      <c r="B129" s="91">
        <f>'設定'!$B$4</f>
        <v/>
      </c>
      <c r="D129" s="92" t="n"/>
      <c r="E129" s="84" t="n"/>
      <c r="F129" s="88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</row>
    <row customHeight="1" ht="9.75" r="130" s="29">
      <c r="A130" s="24" t="n"/>
      <c r="B130" s="74" t="n"/>
      <c r="E130" s="84" t="n"/>
      <c r="F130" s="88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</row>
    <row customHeight="1" ht="41.25" r="131" s="29">
      <c r="A131" s="24" t="n"/>
      <c r="B131" s="93">
        <f>'設定'!$B$6</f>
        <v/>
      </c>
      <c r="E131" s="84" t="n"/>
      <c r="F131" s="88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</row>
    <row customHeight="1" ht="9.75" r="132" s="29">
      <c r="A132" s="24" t="n"/>
      <c r="B132" s="94" t="n"/>
      <c r="E132" s="84" t="n"/>
      <c r="F132" s="88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</row>
    <row customHeight="1" ht="41.25" r="133" s="29">
      <c r="A133" s="24" t="n"/>
      <c r="B133" s="93" t="inlineStr">
        <is>
          <t>優秀教練</t>
        </is>
      </c>
      <c r="E133" s="84" t="n"/>
      <c r="F133" s="88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</row>
    <row customHeight="1" ht="9.75" r="134" s="29">
      <c r="A134" s="24" t="n"/>
      <c r="B134" s="74" t="n"/>
      <c r="E134" s="84" t="n"/>
      <c r="F134" s="88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</row>
    <row customHeight="1" ht="34.5" r="135" s="29">
      <c r="A135" s="24" t="n"/>
      <c r="B135" s="95" t="inlineStr">
        <is>
          <t>項目：</t>
        </is>
      </c>
      <c r="C135" s="96">
        <f ref="C135" t="array">INDEX('參數'!$C$2:$C$3,$A$1)</f>
        <v/>
      </c>
      <c r="D135" s="96" t="n"/>
      <c r="E135" s="84" t="n"/>
      <c r="F135" s="88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</row>
    <row customHeight="1" ht="34.5" r="136" s="29">
      <c r="A136" s="24" t="n"/>
      <c r="B136" s="95" t="inlineStr">
        <is>
          <t>組別：</t>
        </is>
      </c>
      <c r="C136" s="96">
        <f ref="C136" t="array">INDEX('參數'!$C$7:$C$10,$A$2)&amp;INDEX('參數'!$C$14:$C$15,$A$3)</f>
        <v/>
      </c>
      <c r="D136" s="96" t="n"/>
      <c r="E136" s="84" t="n"/>
      <c r="F136" s="88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</row>
    <row customHeight="1" ht="34.5" r="137" s="29">
      <c r="A137" s="24" t="inlineStr">
        <is>
          <t>C</t>
        </is>
      </c>
      <c r="B137" s="95" t="inlineStr">
        <is>
          <t>學校：</t>
        </is>
      </c>
      <c r="C137" s="96">
        <f>INDIRECT($C$1&amp;$C$2&amp;$C$3&amp;"!"&amp;A137&amp;(E127+1))</f>
        <v/>
      </c>
      <c r="D137" s="96" t="n"/>
      <c r="E137" s="84" t="n"/>
      <c r="F137" s="88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</row>
    <row customHeight="1" ht="34.5" r="138" s="29">
      <c r="A138" s="24" t="inlineStr">
        <is>
          <t>E</t>
        </is>
      </c>
      <c r="B138" s="95" t="inlineStr">
        <is>
          <t>姓名：</t>
        </is>
      </c>
      <c r="C138" s="96">
        <f>INDIRECT($C$1&amp;$C$2&amp;$C$3&amp;"!"&amp;A138&amp;(E127+1))</f>
        <v/>
      </c>
      <c r="D138" s="96" t="n"/>
      <c r="E138" s="84" t="n"/>
      <c r="F138" s="88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</row>
    <row customHeight="1" ht="34.5" r="139" s="29">
      <c r="A139" s="24" t="n"/>
      <c r="B139" s="95" t="inlineStr">
        <is>
          <t>名次：</t>
        </is>
      </c>
      <c r="C139" s="97">
        <f ref="C139" t="array">"第"&amp;INDEX('參數'!$C$22:$C$29,MATCH(E127,'參數'!$B$22:$B$29,0))&amp;"名"</f>
        <v/>
      </c>
      <c r="D139" s="96" t="n"/>
      <c r="E139" s="84" t="n"/>
      <c r="F139" s="88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</row>
    <row customHeight="1" ht="34.5" r="140" s="29">
      <c r="A140" s="24" t="inlineStr">
        <is>
          <t>G</t>
        </is>
      </c>
      <c r="B140" s="95" t="inlineStr">
        <is>
          <t>成績：</t>
        </is>
      </c>
      <c r="C140" s="97">
        <f>INDIRECT($C$1&amp;$C$2&amp;$C$3&amp;"!"&amp;A140&amp;(E127+1))</f>
        <v/>
      </c>
      <c r="D140" s="97" t="n"/>
      <c r="E140" s="84" t="n"/>
      <c r="F140" s="88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</row>
    <row customHeight="1" ht="159.75" r="141" s="29">
      <c r="A141" s="24" t="n"/>
      <c r="B141" s="98" t="n"/>
      <c r="E141" s="84" t="n"/>
      <c r="F141" s="88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</row>
    <row customHeight="1" ht="41.25" r="142" s="29">
      <c r="A142" s="24" t="n"/>
      <c r="B142" s="99">
        <f>"中 華 民 國　"&amp;'設定'!$B$2&amp;"　年　"&amp;'設定'!$C$2&amp;"　月　"&amp;'設定'!$D$2&amp;"　日"</f>
        <v/>
      </c>
      <c r="E142" s="84" t="n"/>
      <c r="F142" s="88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</row>
    <row customHeight="1" ht="39.75" r="143" s="29">
      <c r="A143" s="24" t="n"/>
      <c r="B143" s="99" t="n"/>
      <c r="E143" s="84" t="n"/>
      <c r="F143" s="88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</row>
    <row customHeight="1" ht="99.75" r="144" s="29">
      <c r="A144" s="24" t="n"/>
      <c r="B144" s="74" t="inlineStr">
        <is>
          <t xml:space="preserve"> </t>
        </is>
      </c>
      <c r="E144" s="84">
        <f>E127+1</f>
        <v/>
      </c>
      <c r="F144" s="88" t="n"/>
      <c r="G144" s="24" t="n"/>
      <c r="H144" s="89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</row>
    <row customHeight="1" ht="67.5" r="145" s="29">
      <c r="A145" s="24" t="n"/>
      <c r="B145" s="90" t="inlineStr">
        <is>
          <t xml:space="preserve">澎湖縣政府獎狀 </t>
        </is>
      </c>
      <c r="E145" s="84" t="n"/>
      <c r="F145" s="88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</row>
    <row customHeight="1" ht="27.75" r="146" s="29">
      <c r="A146" s="24" t="n"/>
      <c r="B146" s="91">
        <f>'設定'!$B$4</f>
        <v/>
      </c>
      <c r="D146" s="92" t="n"/>
      <c r="E146" s="84" t="n"/>
      <c r="F146" s="88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</row>
    <row customHeight="1" ht="9.75" r="147" s="29">
      <c r="A147" s="24" t="n"/>
      <c r="B147" s="74" t="n"/>
      <c r="E147" s="84" t="n"/>
      <c r="F147" s="88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</row>
    <row customHeight="1" ht="41.25" r="148" s="29">
      <c r="A148" s="24" t="n"/>
      <c r="B148" s="93">
        <f>'設定'!$B$6</f>
        <v/>
      </c>
      <c r="E148" s="84" t="n"/>
      <c r="F148" s="88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</row>
    <row customHeight="1" ht="9.75" r="149" s="29">
      <c r="A149" s="24" t="n"/>
      <c r="B149" s="94" t="n"/>
      <c r="E149" s="84" t="n"/>
      <c r="F149" s="88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</row>
    <row customHeight="1" ht="41.25" r="150" s="29">
      <c r="A150" s="24" t="n"/>
      <c r="B150" s="93" t="inlineStr">
        <is>
          <t>優秀教練</t>
        </is>
      </c>
      <c r="E150" s="84" t="n"/>
      <c r="F150" s="88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</row>
    <row customHeight="1" ht="9.75" r="151" s="29">
      <c r="A151" s="24" t="n"/>
      <c r="B151" s="74" t="n"/>
      <c r="E151" s="84" t="n"/>
      <c r="F151" s="88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</row>
    <row customHeight="1" ht="34.5" r="152" s="29">
      <c r="A152" s="24" t="n"/>
      <c r="B152" s="95" t="inlineStr">
        <is>
          <t>項目：</t>
        </is>
      </c>
      <c r="C152" s="96">
        <f ref="C152" t="array">INDEX('參數'!$C$2:$C$3,$A$1)</f>
        <v/>
      </c>
      <c r="D152" s="96" t="n"/>
      <c r="E152" s="84" t="n"/>
      <c r="F152" s="88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</row>
    <row customHeight="1" ht="34.5" r="153" s="29">
      <c r="A153" s="24" t="n"/>
      <c r="B153" s="95" t="inlineStr">
        <is>
          <t>組別：</t>
        </is>
      </c>
      <c r="C153" s="96">
        <f ref="C153" t="array">INDEX('參數'!$C$7:$C$10,$A$2)&amp;INDEX('參數'!$C$14:$C$15,$A$3)</f>
        <v/>
      </c>
      <c r="D153" s="96" t="n"/>
      <c r="E153" s="84" t="n"/>
      <c r="F153" s="88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</row>
    <row customHeight="1" ht="34.5" r="154" s="29">
      <c r="A154" s="24" t="inlineStr">
        <is>
          <t>C</t>
        </is>
      </c>
      <c r="B154" s="95" t="inlineStr">
        <is>
          <t>學校：</t>
        </is>
      </c>
      <c r="C154" s="96">
        <f>INDIRECT($C$1&amp;$C$2&amp;$C$3&amp;"!"&amp;A154&amp;(E144+1))</f>
        <v/>
      </c>
      <c r="D154" s="96" t="n"/>
      <c r="E154" s="84" t="n"/>
      <c r="F154" s="88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</row>
    <row customHeight="1" ht="34.5" r="155" s="29">
      <c r="A155" s="24" t="inlineStr">
        <is>
          <t>E</t>
        </is>
      </c>
      <c r="B155" s="95" t="inlineStr">
        <is>
          <t>姓名：</t>
        </is>
      </c>
      <c r="C155" s="96">
        <f>INDIRECT($C$1&amp;$C$2&amp;$C$3&amp;"!"&amp;A155&amp;(E144+1))</f>
        <v/>
      </c>
      <c r="D155" s="96" t="n"/>
      <c r="E155" s="84" t="n"/>
      <c r="F155" s="88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</row>
    <row customHeight="1" ht="34.5" r="156" s="29">
      <c r="A156" s="24" t="n"/>
      <c r="B156" s="95" t="inlineStr">
        <is>
          <t>名次：</t>
        </is>
      </c>
      <c r="C156" s="97" t="inlineStr">
        <is>
          <t>優勝</t>
        </is>
      </c>
      <c r="D156" s="96" t="n"/>
      <c r="E156" s="84" t="n"/>
      <c r="F156" s="88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</row>
    <row customHeight="1" ht="34.5" r="157" s="29">
      <c r="A157" s="24" t="inlineStr">
        <is>
          <t>G</t>
        </is>
      </c>
      <c r="B157" s="95" t="inlineStr">
        <is>
          <t>成績：</t>
        </is>
      </c>
      <c r="C157" s="97">
        <f>INDIRECT($C$1&amp;$C$2&amp;$C$3&amp;"!"&amp;A157&amp;(E144+1))</f>
        <v/>
      </c>
      <c r="D157" s="97" t="n"/>
      <c r="E157" s="84" t="n"/>
      <c r="F157" s="88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</row>
    <row customHeight="1" ht="159.75" r="158" s="29">
      <c r="A158" s="24" t="n"/>
      <c r="B158" s="98" t="n"/>
      <c r="E158" s="84" t="n"/>
      <c r="F158" s="88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</row>
    <row customHeight="1" ht="41.25" r="159" s="29">
      <c r="A159" s="24" t="n"/>
      <c r="B159" s="99">
        <f>"中 華 民 國　"&amp;'設定'!$B$2&amp;"　年　"&amp;'設定'!$C$2&amp;"　月　"&amp;'設定'!$D$2&amp;"　日"</f>
        <v/>
      </c>
      <c r="E159" s="84" t="n"/>
      <c r="F159" s="88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</row>
    <row customHeight="1" ht="39.75" r="160" s="29">
      <c r="A160" s="24" t="n"/>
      <c r="B160" s="99" t="n"/>
      <c r="E160" s="84" t="n"/>
      <c r="F160" s="88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</row>
    <row customHeight="1" ht="99.75" r="161" s="29">
      <c r="A161" s="24" t="n"/>
      <c r="B161" s="74" t="inlineStr">
        <is>
          <t xml:space="preserve"> </t>
        </is>
      </c>
      <c r="E161" s="84">
        <f>E144+1</f>
        <v/>
      </c>
      <c r="F161" s="88" t="n"/>
      <c r="G161" s="24" t="n"/>
      <c r="H161" s="89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</row>
    <row customHeight="1" ht="67.5" r="162" s="29">
      <c r="A162" s="24" t="n"/>
      <c r="B162" s="90" t="inlineStr">
        <is>
          <t xml:space="preserve">澎湖縣政府獎狀 </t>
        </is>
      </c>
      <c r="E162" s="84" t="n"/>
      <c r="F162" s="88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</row>
    <row customHeight="1" ht="27.75" r="163" s="29">
      <c r="A163" s="24" t="n"/>
      <c r="B163" s="91">
        <f>'設定'!$B$4</f>
        <v/>
      </c>
      <c r="D163" s="92" t="n"/>
      <c r="E163" s="84" t="n"/>
      <c r="F163" s="88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</row>
    <row customHeight="1" ht="9.75" r="164" s="29">
      <c r="A164" s="24" t="n"/>
      <c r="B164" s="74" t="n"/>
      <c r="E164" s="84" t="n"/>
      <c r="F164" s="88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</row>
    <row customHeight="1" ht="41.25" r="165" s="29">
      <c r="A165" s="24" t="n"/>
      <c r="B165" s="93">
        <f>'設定'!$B$6</f>
        <v/>
      </c>
      <c r="E165" s="84" t="n"/>
      <c r="F165" s="88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</row>
    <row customHeight="1" ht="9.75" r="166" s="29">
      <c r="A166" s="24" t="n"/>
      <c r="B166" s="94" t="n"/>
      <c r="E166" s="84" t="n"/>
      <c r="F166" s="88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</row>
    <row customHeight="1" ht="41.25" r="167" s="29">
      <c r="A167" s="24" t="n"/>
      <c r="B167" s="93" t="inlineStr">
        <is>
          <t>優秀教練</t>
        </is>
      </c>
      <c r="E167" s="84" t="n"/>
      <c r="F167" s="88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</row>
    <row customHeight="1" ht="9.75" r="168" s="29">
      <c r="A168" s="24" t="n"/>
      <c r="B168" s="74" t="n"/>
      <c r="E168" s="84" t="n"/>
      <c r="F168" s="88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</row>
    <row customHeight="1" ht="34.5" r="169" s="29">
      <c r="A169" s="24" t="n"/>
      <c r="B169" s="95" t="inlineStr">
        <is>
          <t>項目：</t>
        </is>
      </c>
      <c r="C169" s="96">
        <f ref="C169" t="array">INDEX('參數'!$C$2:$C$3,$A$1)</f>
        <v/>
      </c>
      <c r="D169" s="96" t="n"/>
      <c r="E169" s="84" t="n"/>
      <c r="F169" s="88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</row>
    <row customHeight="1" ht="34.5" r="170" s="29">
      <c r="A170" s="24" t="n"/>
      <c r="B170" s="95" t="inlineStr">
        <is>
          <t>組別：</t>
        </is>
      </c>
      <c r="C170" s="96">
        <f ref="C170" t="array">INDEX('參數'!$C$7:$C$10,$A$2)&amp;INDEX('參數'!$C$14:$C$15,$A$3)</f>
        <v/>
      </c>
      <c r="D170" s="96" t="n"/>
      <c r="E170" s="84" t="n"/>
      <c r="F170" s="88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</row>
    <row customHeight="1" ht="34.5" r="171" s="29">
      <c r="A171" s="24" t="inlineStr">
        <is>
          <t>C</t>
        </is>
      </c>
      <c r="B171" s="95" t="inlineStr">
        <is>
          <t>學校：</t>
        </is>
      </c>
      <c r="C171" s="96">
        <f>INDIRECT($C$1&amp;$C$2&amp;$C$3&amp;"!"&amp;A171&amp;(E161+1))</f>
        <v/>
      </c>
      <c r="D171" s="96" t="n"/>
      <c r="E171" s="84" t="n"/>
      <c r="F171" s="88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</row>
    <row customHeight="1" ht="34.5" r="172" s="29">
      <c r="A172" s="24" t="inlineStr">
        <is>
          <t>E</t>
        </is>
      </c>
      <c r="B172" s="95" t="inlineStr">
        <is>
          <t>姓名：</t>
        </is>
      </c>
      <c r="C172" s="96">
        <f>INDIRECT($C$1&amp;$C$2&amp;$C$3&amp;"!"&amp;A172&amp;(E161+1))</f>
        <v/>
      </c>
      <c r="D172" s="96" t="n"/>
      <c r="E172" s="84" t="n"/>
      <c r="F172" s="88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</row>
    <row customHeight="1" ht="34.5" r="173" s="29">
      <c r="A173" s="24" t="n"/>
      <c r="B173" s="95" t="inlineStr">
        <is>
          <t>名次：</t>
        </is>
      </c>
      <c r="C173" s="97" t="inlineStr">
        <is>
          <t>優勝</t>
        </is>
      </c>
      <c r="D173" s="96" t="n"/>
      <c r="E173" s="84" t="n"/>
      <c r="F173" s="88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</row>
    <row customHeight="1" ht="34.5" r="174" s="29">
      <c r="A174" s="24" t="inlineStr">
        <is>
          <t>G</t>
        </is>
      </c>
      <c r="B174" s="95" t="inlineStr">
        <is>
          <t>成績：</t>
        </is>
      </c>
      <c r="C174" s="97">
        <f>INDIRECT($C$1&amp;$C$2&amp;$C$3&amp;"!"&amp;A174&amp;(E161+1))</f>
        <v/>
      </c>
      <c r="D174" s="97" t="n"/>
      <c r="E174" s="84" t="n"/>
      <c r="F174" s="88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</row>
    <row customHeight="1" ht="159.75" r="175" s="29">
      <c r="A175" s="24" t="n"/>
      <c r="B175" s="98" t="n"/>
      <c r="E175" s="84" t="n"/>
      <c r="F175" s="88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</row>
    <row customHeight="1" ht="41.25" r="176" s="29">
      <c r="A176" s="24" t="n"/>
      <c r="B176" s="99">
        <f>"中 華 民 國　"&amp;'設定'!$B$2&amp;"　年　"&amp;'設定'!$C$2&amp;"　月　"&amp;'設定'!$D$2&amp;"　日"</f>
        <v/>
      </c>
      <c r="E176" s="84" t="n"/>
      <c r="F176" s="88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</row>
    <row customHeight="1" ht="39.75" r="177" s="29">
      <c r="A177" s="24" t="n"/>
      <c r="B177" s="99" t="n"/>
      <c r="E177" s="84" t="n"/>
      <c r="F177" s="88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</row>
    <row customHeight="1" ht="99.75" r="178" s="29">
      <c r="A178" s="24" t="n"/>
      <c r="B178" s="74" t="inlineStr">
        <is>
          <t xml:space="preserve"> </t>
        </is>
      </c>
      <c r="E178" s="84">
        <f>E161+1</f>
        <v/>
      </c>
      <c r="F178" s="88" t="n"/>
      <c r="G178" s="24" t="n"/>
      <c r="H178" s="89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</row>
    <row customHeight="1" ht="67.5" r="179" s="29">
      <c r="A179" s="24" t="n"/>
      <c r="B179" s="90" t="inlineStr">
        <is>
          <t xml:space="preserve">澎湖縣政府獎狀 </t>
        </is>
      </c>
      <c r="E179" s="84" t="n"/>
      <c r="F179" s="88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</row>
    <row customHeight="1" ht="27.75" r="180" s="29">
      <c r="A180" s="24" t="n"/>
      <c r="B180" s="91">
        <f>'設定'!$B$4</f>
        <v/>
      </c>
      <c r="D180" s="92" t="n"/>
      <c r="E180" s="84" t="n"/>
      <c r="F180" s="88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</row>
    <row customHeight="1" ht="9.75" r="181" s="29">
      <c r="A181" s="24" t="n"/>
      <c r="B181" s="74" t="n"/>
      <c r="E181" s="84" t="n"/>
      <c r="F181" s="88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</row>
    <row customHeight="1" ht="41.25" r="182" s="29">
      <c r="A182" s="24" t="n"/>
      <c r="B182" s="93">
        <f>'設定'!$B$6</f>
        <v/>
      </c>
      <c r="E182" s="84" t="n"/>
      <c r="F182" s="88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</row>
    <row customHeight="1" ht="9.75" r="183" s="29">
      <c r="A183" s="24" t="n"/>
      <c r="B183" s="94" t="n"/>
      <c r="E183" s="84" t="n"/>
      <c r="F183" s="88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</row>
    <row customHeight="1" ht="41.25" r="184" s="29">
      <c r="A184" s="24" t="n"/>
      <c r="B184" s="93" t="inlineStr">
        <is>
          <t>優秀教練</t>
        </is>
      </c>
      <c r="E184" s="84" t="n"/>
      <c r="F184" s="88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</row>
    <row customHeight="1" ht="9.75" r="185" s="29">
      <c r="A185" s="24" t="n"/>
      <c r="B185" s="74" t="n"/>
      <c r="E185" s="84" t="n"/>
      <c r="F185" s="88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</row>
    <row customHeight="1" ht="34.5" r="186" s="29">
      <c r="A186" s="24" t="n"/>
      <c r="B186" s="95" t="inlineStr">
        <is>
          <t>項目：</t>
        </is>
      </c>
      <c r="C186" s="96">
        <f ref="C186" t="array">INDEX('參數'!$C$2:$C$3,$A$1)</f>
        <v/>
      </c>
      <c r="D186" s="96" t="n"/>
      <c r="E186" s="84" t="n"/>
      <c r="F186" s="88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</row>
    <row customHeight="1" ht="34.5" r="187" s="29">
      <c r="A187" s="24" t="n"/>
      <c r="B187" s="95" t="inlineStr">
        <is>
          <t>組別：</t>
        </is>
      </c>
      <c r="C187" s="96">
        <f ref="C187" t="array">INDEX('參數'!$C$7:$C$10,$A$2)&amp;INDEX('參數'!$C$14:$C$15,$A$3)</f>
        <v/>
      </c>
      <c r="D187" s="96" t="n"/>
      <c r="E187" s="84" t="n"/>
      <c r="F187" s="88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</row>
    <row customHeight="1" ht="34.5" r="188" s="29">
      <c r="A188" s="24" t="inlineStr">
        <is>
          <t>C</t>
        </is>
      </c>
      <c r="B188" s="95" t="inlineStr">
        <is>
          <t>學校：</t>
        </is>
      </c>
      <c r="C188" s="96">
        <f>INDIRECT($C$1&amp;$C$2&amp;$C$3&amp;"!"&amp;A188&amp;(E178+1))</f>
        <v/>
      </c>
      <c r="D188" s="96" t="n"/>
      <c r="E188" s="84" t="n"/>
      <c r="F188" s="88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</row>
    <row customHeight="1" ht="34.5" r="189" s="29">
      <c r="A189" s="24" t="inlineStr">
        <is>
          <t>E</t>
        </is>
      </c>
      <c r="B189" s="95" t="inlineStr">
        <is>
          <t>姓名：</t>
        </is>
      </c>
      <c r="C189" s="96">
        <f>INDIRECT($C$1&amp;$C$2&amp;$C$3&amp;"!"&amp;A189&amp;(E178+1))</f>
        <v/>
      </c>
      <c r="D189" s="96" t="n"/>
      <c r="E189" s="84" t="n"/>
      <c r="F189" s="88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</row>
    <row customHeight="1" ht="34.5" r="190" s="29">
      <c r="A190" s="24" t="n"/>
      <c r="B190" s="95" t="inlineStr">
        <is>
          <t>名次：</t>
        </is>
      </c>
      <c r="C190" s="97" t="inlineStr">
        <is>
          <t>優勝</t>
        </is>
      </c>
      <c r="D190" s="96" t="n"/>
      <c r="E190" s="84" t="n"/>
      <c r="F190" s="88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</row>
    <row customHeight="1" ht="34.5" r="191" s="29">
      <c r="A191" s="24" t="inlineStr">
        <is>
          <t>G</t>
        </is>
      </c>
      <c r="B191" s="95" t="inlineStr">
        <is>
          <t>成績：</t>
        </is>
      </c>
      <c r="C191" s="97">
        <f>INDIRECT($C$1&amp;$C$2&amp;$C$3&amp;"!"&amp;A191&amp;(E178+1))</f>
        <v/>
      </c>
      <c r="D191" s="97" t="n"/>
      <c r="E191" s="84" t="n"/>
      <c r="F191" s="88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</row>
    <row customHeight="1" ht="159.75" r="192" s="29">
      <c r="A192" s="24" t="n"/>
      <c r="B192" s="98" t="n"/>
      <c r="E192" s="84" t="n"/>
      <c r="F192" s="88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</row>
    <row customHeight="1" ht="41.25" r="193" s="29">
      <c r="A193" s="24" t="n"/>
      <c r="B193" s="99">
        <f>"中 華 民 國　"&amp;'設定'!$B$2&amp;"　年　"&amp;'設定'!$C$2&amp;"　月　"&amp;'設定'!$D$2&amp;"　日"</f>
        <v/>
      </c>
      <c r="E193" s="84" t="n"/>
      <c r="F193" s="88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</row>
    <row customHeight="1" ht="39.75" r="194" s="29">
      <c r="A194" s="24" t="n"/>
      <c r="B194" s="99" t="n"/>
      <c r="E194" s="84" t="n"/>
      <c r="F194" s="88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</row>
    <row customHeight="1" ht="99.75" r="195" s="29">
      <c r="A195" s="24" t="n"/>
      <c r="B195" s="74" t="inlineStr">
        <is>
          <t xml:space="preserve"> </t>
        </is>
      </c>
      <c r="E195" s="84">
        <f>E178+1</f>
        <v/>
      </c>
      <c r="F195" s="88" t="n"/>
      <c r="G195" s="24" t="n"/>
      <c r="H195" s="89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</row>
    <row customHeight="1" ht="67.5" r="196" s="29">
      <c r="A196" s="24" t="n"/>
      <c r="B196" s="90" t="inlineStr">
        <is>
          <t xml:space="preserve">澎湖縣政府獎狀 </t>
        </is>
      </c>
      <c r="E196" s="84" t="n"/>
      <c r="F196" s="88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</row>
    <row customHeight="1" ht="27.75" r="197" s="29">
      <c r="A197" s="24" t="n"/>
      <c r="B197" s="91">
        <f>'設定'!$B$4</f>
        <v/>
      </c>
      <c r="D197" s="92" t="n"/>
      <c r="E197" s="84" t="n"/>
      <c r="F197" s="88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</row>
    <row customHeight="1" ht="9.75" r="198" s="29">
      <c r="A198" s="24" t="n"/>
      <c r="B198" s="74" t="n"/>
      <c r="E198" s="84" t="n"/>
      <c r="F198" s="88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</row>
    <row customHeight="1" ht="41.25" r="199" s="29">
      <c r="A199" s="24" t="n"/>
      <c r="B199" s="93">
        <f>'設定'!$B$6</f>
        <v/>
      </c>
      <c r="E199" s="84" t="n"/>
      <c r="F199" s="88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</row>
    <row customHeight="1" ht="9.75" r="200" s="29">
      <c r="A200" s="24" t="n"/>
      <c r="B200" s="94" t="n"/>
      <c r="E200" s="84" t="n"/>
      <c r="F200" s="88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</row>
    <row customHeight="1" ht="41.25" r="201" s="29">
      <c r="A201" s="24" t="n"/>
      <c r="B201" s="93" t="inlineStr">
        <is>
          <t>優秀教練</t>
        </is>
      </c>
      <c r="E201" s="84" t="n"/>
      <c r="F201" s="88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</row>
    <row customHeight="1" ht="9.75" r="202" s="29">
      <c r="A202" s="24" t="n"/>
      <c r="B202" s="74" t="n"/>
      <c r="E202" s="84" t="n"/>
      <c r="F202" s="88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</row>
    <row customHeight="1" ht="34.5" r="203" s="29">
      <c r="A203" s="24" t="n"/>
      <c r="B203" s="95" t="inlineStr">
        <is>
          <t>項目：</t>
        </is>
      </c>
      <c r="C203" s="96">
        <f ref="C203" t="array">INDEX('參數'!$C$2:$C$3,$A$1)</f>
        <v/>
      </c>
      <c r="D203" s="96" t="n"/>
      <c r="E203" s="84" t="n"/>
      <c r="F203" s="88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</row>
    <row customHeight="1" ht="34.5" r="204" s="29">
      <c r="A204" s="24" t="n"/>
      <c r="B204" s="95" t="inlineStr">
        <is>
          <t>組別：</t>
        </is>
      </c>
      <c r="C204" s="96">
        <f ref="C204" t="array">INDEX('參數'!$C$7:$C$10,$A$2)&amp;INDEX('參數'!$C$14:$C$15,$A$3)</f>
        <v/>
      </c>
      <c r="D204" s="96" t="n"/>
      <c r="E204" s="84" t="n"/>
      <c r="F204" s="88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</row>
    <row customHeight="1" ht="34.5" r="205" s="29">
      <c r="A205" s="24" t="inlineStr">
        <is>
          <t>C</t>
        </is>
      </c>
      <c r="B205" s="95" t="inlineStr">
        <is>
          <t>學校：</t>
        </is>
      </c>
      <c r="C205" s="96">
        <f>INDIRECT($C$1&amp;$C$2&amp;$C$3&amp;"!"&amp;A205&amp;(E195+1))</f>
        <v/>
      </c>
      <c r="D205" s="96" t="n"/>
      <c r="E205" s="84" t="n"/>
      <c r="F205" s="88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</row>
    <row customHeight="1" ht="34.5" r="206" s="29">
      <c r="A206" s="24" t="inlineStr">
        <is>
          <t>E</t>
        </is>
      </c>
      <c r="B206" s="95" t="inlineStr">
        <is>
          <t>姓名：</t>
        </is>
      </c>
      <c r="C206" s="96">
        <f>INDIRECT($C$1&amp;$C$2&amp;$C$3&amp;"!"&amp;A206&amp;(E195+1))</f>
        <v/>
      </c>
      <c r="D206" s="96" t="n"/>
      <c r="E206" s="84" t="n"/>
      <c r="F206" s="88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</row>
    <row customHeight="1" ht="34.5" r="207" s="29">
      <c r="A207" s="24" t="n"/>
      <c r="B207" s="95" t="inlineStr">
        <is>
          <t>名次：</t>
        </is>
      </c>
      <c r="C207" s="97" t="inlineStr">
        <is>
          <t>優勝</t>
        </is>
      </c>
      <c r="D207" s="96" t="n"/>
      <c r="E207" s="84" t="n"/>
      <c r="F207" s="88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</row>
    <row customHeight="1" ht="34.5" r="208" s="29">
      <c r="A208" s="24" t="inlineStr">
        <is>
          <t>G</t>
        </is>
      </c>
      <c r="B208" s="95" t="inlineStr">
        <is>
          <t>成績：</t>
        </is>
      </c>
      <c r="C208" s="97">
        <f>INDIRECT($C$1&amp;$C$2&amp;$C$3&amp;"!"&amp;A208&amp;(E195+1))</f>
        <v/>
      </c>
      <c r="D208" s="97" t="n"/>
      <c r="E208" s="84" t="n"/>
      <c r="F208" s="88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</row>
    <row customHeight="1" ht="159.75" r="209" s="29">
      <c r="A209" s="24" t="n"/>
      <c r="B209" s="98" t="n"/>
      <c r="E209" s="84" t="n"/>
      <c r="F209" s="88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</row>
    <row customHeight="1" ht="41.25" r="210" s="29">
      <c r="A210" s="24" t="n"/>
      <c r="B210" s="99">
        <f>"中 華 民 國　"&amp;'設定'!$B$2&amp;"　年　"&amp;'設定'!$C$2&amp;"　月　"&amp;'設定'!$D$2&amp;"　日"</f>
        <v/>
      </c>
      <c r="E210" s="84" t="n"/>
      <c r="F210" s="88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</row>
    <row customHeight="1" ht="39.75" r="211" s="29">
      <c r="A211" s="24" t="n"/>
      <c r="B211" s="99" t="n"/>
      <c r="E211" s="84" t="n"/>
      <c r="F211" s="88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</row>
    <row customHeight="1" ht="99.75" r="212" s="29">
      <c r="A212" s="24" t="n"/>
      <c r="B212" s="74" t="inlineStr">
        <is>
          <t xml:space="preserve"> </t>
        </is>
      </c>
      <c r="E212" s="84">
        <f>E195+1</f>
        <v/>
      </c>
      <c r="F212" s="88" t="n"/>
      <c r="G212" s="24" t="n"/>
      <c r="H212" s="89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</row>
    <row customHeight="1" ht="67.5" r="213" s="29">
      <c r="A213" s="24" t="n"/>
      <c r="B213" s="90" t="inlineStr">
        <is>
          <t xml:space="preserve">澎湖縣政府獎狀 </t>
        </is>
      </c>
      <c r="E213" s="84" t="n"/>
      <c r="F213" s="88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</row>
    <row customHeight="1" ht="27.75" r="214" s="29">
      <c r="A214" s="24" t="n"/>
      <c r="B214" s="91">
        <f>'設定'!$B$4</f>
        <v/>
      </c>
      <c r="D214" s="92" t="n"/>
      <c r="E214" s="84" t="n"/>
      <c r="F214" s="88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</row>
    <row customHeight="1" ht="9.75" r="215" s="29">
      <c r="A215" s="24" t="n"/>
      <c r="B215" s="74" t="n"/>
      <c r="E215" s="84" t="n"/>
      <c r="F215" s="88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</row>
    <row customHeight="1" ht="41.25" r="216" s="29">
      <c r="A216" s="24" t="n"/>
      <c r="B216" s="93">
        <f>'設定'!$B$6</f>
        <v/>
      </c>
      <c r="E216" s="84" t="n"/>
      <c r="F216" s="88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</row>
    <row customHeight="1" ht="9.75" r="217" s="29">
      <c r="A217" s="24" t="n"/>
      <c r="B217" s="94" t="n"/>
      <c r="E217" s="84" t="n"/>
      <c r="F217" s="88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</row>
    <row customHeight="1" ht="41.25" r="218" s="29">
      <c r="A218" s="24" t="n"/>
      <c r="B218" s="93" t="inlineStr">
        <is>
          <t>優秀教練</t>
        </is>
      </c>
      <c r="E218" s="84" t="n"/>
      <c r="F218" s="88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</row>
    <row customHeight="1" ht="9.75" r="219" s="29">
      <c r="A219" s="24" t="n"/>
      <c r="B219" s="74" t="n"/>
      <c r="E219" s="84" t="n"/>
      <c r="F219" s="88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</row>
    <row customHeight="1" ht="34.5" r="220" s="29">
      <c r="A220" s="24" t="n"/>
      <c r="B220" s="95" t="inlineStr">
        <is>
          <t>項目：</t>
        </is>
      </c>
      <c r="C220" s="96">
        <f ref="C220" t="array">INDEX('參數'!$C$2:$C$3,$A$1)</f>
        <v/>
      </c>
      <c r="D220" s="96" t="n"/>
      <c r="E220" s="84" t="n"/>
      <c r="F220" s="88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</row>
    <row customHeight="1" ht="34.5" r="221" s="29">
      <c r="A221" s="24" t="n"/>
      <c r="B221" s="95" t="inlineStr">
        <is>
          <t>組別：</t>
        </is>
      </c>
      <c r="C221" s="96">
        <f ref="C221" t="array">INDEX('參數'!$C$7:$C$10,$A$2)&amp;INDEX('參數'!$C$14:$C$15,$A$3)</f>
        <v/>
      </c>
      <c r="D221" s="96" t="n"/>
      <c r="E221" s="84" t="n"/>
      <c r="F221" s="88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</row>
    <row customHeight="1" ht="34.5" r="222" s="29">
      <c r="A222" s="24" t="inlineStr">
        <is>
          <t>C</t>
        </is>
      </c>
      <c r="B222" s="95" t="inlineStr">
        <is>
          <t>學校：</t>
        </is>
      </c>
      <c r="C222" s="96">
        <f>INDIRECT($C$1&amp;$C$2&amp;$C$3&amp;"!"&amp;A222&amp;(E212+1))</f>
        <v/>
      </c>
      <c r="D222" s="96" t="n"/>
      <c r="E222" s="84" t="n"/>
      <c r="F222" s="88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</row>
    <row customHeight="1" ht="34.5" r="223" s="29">
      <c r="A223" s="24" t="inlineStr">
        <is>
          <t>E</t>
        </is>
      </c>
      <c r="B223" s="95" t="inlineStr">
        <is>
          <t>姓名：</t>
        </is>
      </c>
      <c r="C223" s="96">
        <f>INDIRECT($C$1&amp;$C$2&amp;$C$3&amp;"!"&amp;A223&amp;(E212+1))</f>
        <v/>
      </c>
      <c r="D223" s="96" t="n"/>
      <c r="E223" s="84" t="n"/>
      <c r="F223" s="88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</row>
    <row customHeight="1" ht="34.5" r="224" s="29">
      <c r="A224" s="24" t="n"/>
      <c r="B224" s="95" t="inlineStr">
        <is>
          <t>名次：</t>
        </is>
      </c>
      <c r="C224" s="97" t="inlineStr">
        <is>
          <t>優勝</t>
        </is>
      </c>
      <c r="D224" s="96" t="n"/>
      <c r="E224" s="84" t="n"/>
      <c r="F224" s="88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</row>
    <row customHeight="1" ht="34.5" r="225" s="29">
      <c r="A225" s="24" t="inlineStr">
        <is>
          <t>G</t>
        </is>
      </c>
      <c r="B225" s="95" t="inlineStr">
        <is>
          <t>成績：</t>
        </is>
      </c>
      <c r="C225" s="97">
        <f>INDIRECT($C$1&amp;$C$2&amp;$C$3&amp;"!"&amp;A225&amp;(E212+1))</f>
        <v/>
      </c>
      <c r="D225" s="97" t="n"/>
      <c r="E225" s="84" t="n"/>
      <c r="F225" s="88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</row>
    <row customHeight="1" ht="159.75" r="226" s="29">
      <c r="A226" s="24" t="n"/>
      <c r="B226" s="98" t="n"/>
      <c r="E226" s="84" t="n"/>
      <c r="F226" s="88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</row>
    <row customHeight="1" ht="41.25" r="227" s="29">
      <c r="A227" s="24" t="n"/>
      <c r="B227" s="99">
        <f>"中 華 民 國　"&amp;'設定'!$B$2&amp;"　年　"&amp;'設定'!$C$2&amp;"　月　"&amp;'設定'!$D$2&amp;"　日"</f>
        <v/>
      </c>
      <c r="E227" s="84" t="n"/>
      <c r="F227" s="88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</row>
    <row customHeight="1" ht="39.75" r="228" s="29">
      <c r="A228" s="24" t="n"/>
      <c r="B228" s="99" t="n"/>
      <c r="E228" s="84" t="n"/>
      <c r="F228" s="88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</row>
    <row customHeight="1" ht="99.75" r="229" s="29">
      <c r="A229" s="24" t="n"/>
      <c r="B229" s="74" t="inlineStr">
        <is>
          <t xml:space="preserve"> </t>
        </is>
      </c>
      <c r="E229" s="84">
        <f>E212+1</f>
        <v/>
      </c>
      <c r="F229" s="88" t="n"/>
      <c r="G229" s="24" t="n"/>
      <c r="H229" s="89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</row>
    <row customHeight="1" ht="67.5" r="230" s="29">
      <c r="A230" s="24" t="n"/>
      <c r="B230" s="90" t="inlineStr">
        <is>
          <t xml:space="preserve">澎湖縣政府獎狀 </t>
        </is>
      </c>
      <c r="E230" s="84" t="n"/>
      <c r="F230" s="88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</row>
    <row customHeight="1" ht="27.75" r="231" s="29">
      <c r="A231" s="24" t="n"/>
      <c r="B231" s="91">
        <f>'設定'!$B$4</f>
        <v/>
      </c>
      <c r="D231" s="92" t="n"/>
      <c r="E231" s="84" t="n"/>
      <c r="F231" s="88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</row>
    <row customHeight="1" ht="9.75" r="232" s="29">
      <c r="A232" s="24" t="n"/>
      <c r="B232" s="74" t="n"/>
      <c r="E232" s="84" t="n"/>
      <c r="F232" s="88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</row>
    <row customHeight="1" ht="41.25" r="233" s="29">
      <c r="A233" s="24" t="n"/>
      <c r="B233" s="93">
        <f>'設定'!$B$6</f>
        <v/>
      </c>
      <c r="E233" s="84" t="n"/>
      <c r="F233" s="88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</row>
    <row customHeight="1" ht="9.75" r="234" s="29">
      <c r="A234" s="24" t="n"/>
      <c r="B234" s="94" t="n"/>
      <c r="E234" s="84" t="n"/>
      <c r="F234" s="88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  <c r="Y234" s="24" t="n"/>
    </row>
    <row customHeight="1" ht="41.25" r="235" s="29">
      <c r="A235" s="24" t="n"/>
      <c r="B235" s="93" t="inlineStr">
        <is>
          <t>優秀教練</t>
        </is>
      </c>
      <c r="E235" s="84" t="n"/>
      <c r="F235" s="88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</row>
    <row customHeight="1" ht="9.75" r="236" s="29">
      <c r="A236" s="24" t="n"/>
      <c r="B236" s="74" t="n"/>
      <c r="E236" s="84" t="n"/>
      <c r="F236" s="88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</row>
    <row customHeight="1" ht="34.5" r="237" s="29">
      <c r="A237" s="24" t="n"/>
      <c r="B237" s="95" t="inlineStr">
        <is>
          <t>項目：</t>
        </is>
      </c>
      <c r="C237" s="96">
        <f ref="C237" t="array">INDEX('參數'!$C$2:$C$3,$A$1)</f>
        <v/>
      </c>
      <c r="D237" s="96" t="n"/>
      <c r="E237" s="84" t="n"/>
      <c r="F237" s="88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</row>
    <row customHeight="1" ht="34.5" r="238" s="29">
      <c r="A238" s="24" t="n"/>
      <c r="B238" s="95" t="inlineStr">
        <is>
          <t>組別：</t>
        </is>
      </c>
      <c r="C238" s="96">
        <f ref="C238" t="array">INDEX('參數'!$C$7:$C$10,$A$2)&amp;INDEX('參數'!$C$14:$C$15,$A$3)</f>
        <v/>
      </c>
      <c r="D238" s="96" t="n"/>
      <c r="E238" s="84" t="n"/>
      <c r="F238" s="88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</row>
    <row customHeight="1" ht="34.5" r="239" s="29">
      <c r="A239" s="24" t="inlineStr">
        <is>
          <t>C</t>
        </is>
      </c>
      <c r="B239" s="95" t="inlineStr">
        <is>
          <t>學校：</t>
        </is>
      </c>
      <c r="C239" s="96">
        <f>INDIRECT($C$1&amp;$C$2&amp;$C$3&amp;"!"&amp;A239&amp;(E229+1))</f>
        <v/>
      </c>
      <c r="D239" s="96" t="n"/>
      <c r="E239" s="84" t="n"/>
      <c r="F239" s="88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</row>
    <row customHeight="1" ht="34.5" r="240" s="29">
      <c r="A240" s="24" t="inlineStr">
        <is>
          <t>E</t>
        </is>
      </c>
      <c r="B240" s="95" t="inlineStr">
        <is>
          <t>姓名：</t>
        </is>
      </c>
      <c r="C240" s="96">
        <f>INDIRECT($C$1&amp;$C$2&amp;$C$3&amp;"!"&amp;A240&amp;(E229+1))</f>
        <v/>
      </c>
      <c r="D240" s="96" t="n"/>
      <c r="E240" s="84" t="n"/>
      <c r="F240" s="88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</row>
    <row customHeight="1" ht="34.5" r="241" s="29">
      <c r="A241" s="24" t="n"/>
      <c r="B241" s="95" t="inlineStr">
        <is>
          <t>名次：</t>
        </is>
      </c>
      <c r="C241" s="97" t="inlineStr">
        <is>
          <t>優勝</t>
        </is>
      </c>
      <c r="D241" s="96" t="n"/>
      <c r="E241" s="84" t="n"/>
      <c r="F241" s="88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</row>
    <row customHeight="1" ht="34.5" r="242" s="29">
      <c r="A242" s="24" t="inlineStr">
        <is>
          <t>G</t>
        </is>
      </c>
      <c r="B242" s="95" t="inlineStr">
        <is>
          <t>成績：</t>
        </is>
      </c>
      <c r="C242" s="97">
        <f>INDIRECT($C$1&amp;$C$2&amp;$C$3&amp;"!"&amp;A242&amp;(E229+1))</f>
        <v/>
      </c>
      <c r="D242" s="97" t="n"/>
      <c r="E242" s="84" t="n"/>
      <c r="F242" s="88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</row>
    <row customHeight="1" ht="159.75" r="243" s="29">
      <c r="A243" s="24" t="n"/>
      <c r="B243" s="98" t="n"/>
      <c r="E243" s="84" t="n"/>
      <c r="F243" s="88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</row>
    <row customHeight="1" ht="41.25" r="244" s="29">
      <c r="A244" s="24" t="n"/>
      <c r="B244" s="99">
        <f>"中 華 民 國　"&amp;'設定'!$B$2&amp;"　年　"&amp;'設定'!$C$2&amp;"　月　"&amp;'設定'!$D$2&amp;"　日"</f>
        <v/>
      </c>
      <c r="E244" s="84" t="n"/>
      <c r="F244" s="88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</row>
    <row customHeight="1" ht="39.75" r="245" s="29">
      <c r="A245" s="24" t="n"/>
      <c r="B245" s="99" t="n"/>
      <c r="E245" s="84" t="n"/>
      <c r="F245" s="88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</row>
    <row customHeight="1" ht="99.75" r="246" s="29">
      <c r="A246" s="24" t="n"/>
      <c r="B246" s="74" t="inlineStr">
        <is>
          <t xml:space="preserve"> </t>
        </is>
      </c>
      <c r="E246" s="84">
        <f>E229+1</f>
        <v/>
      </c>
      <c r="F246" s="88" t="n"/>
      <c r="G246" s="24" t="n"/>
      <c r="H246" s="89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</row>
    <row customHeight="1" ht="67.5" r="247" s="29">
      <c r="A247" s="24" t="n"/>
      <c r="B247" s="90" t="inlineStr">
        <is>
          <t xml:space="preserve">澎湖縣政府獎狀 </t>
        </is>
      </c>
      <c r="E247" s="84" t="n"/>
      <c r="F247" s="88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</row>
    <row customHeight="1" ht="27.75" r="248" s="29">
      <c r="A248" s="24" t="n"/>
      <c r="B248" s="91">
        <f>'設定'!$B$4</f>
        <v/>
      </c>
      <c r="D248" s="92" t="n"/>
      <c r="E248" s="84" t="n"/>
      <c r="F248" s="88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</row>
    <row customHeight="1" ht="9.75" r="249" s="29">
      <c r="A249" s="24" t="n"/>
      <c r="B249" s="74" t="n"/>
      <c r="E249" s="84" t="n"/>
      <c r="F249" s="88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  <c r="Y249" s="24" t="n"/>
    </row>
    <row customHeight="1" ht="41.25" r="250" s="29">
      <c r="A250" s="24" t="n"/>
      <c r="B250" s="93">
        <f>'設定'!$B$6</f>
        <v/>
      </c>
      <c r="E250" s="84" t="n"/>
      <c r="F250" s="88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</row>
    <row customHeight="1" ht="9.75" r="251" s="29">
      <c r="A251" s="24" t="n"/>
      <c r="B251" s="94" t="n"/>
      <c r="E251" s="84" t="n"/>
      <c r="F251" s="88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</row>
    <row customHeight="1" ht="41.25" r="252" s="29">
      <c r="A252" s="24" t="n"/>
      <c r="B252" s="93" t="inlineStr">
        <is>
          <t>優秀教練</t>
        </is>
      </c>
      <c r="E252" s="84" t="n"/>
      <c r="F252" s="88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</row>
    <row customHeight="1" ht="9.75" r="253" s="29">
      <c r="A253" s="24" t="n"/>
      <c r="B253" s="74" t="n"/>
      <c r="E253" s="84" t="n"/>
      <c r="F253" s="88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  <c r="Y253" s="24" t="n"/>
    </row>
    <row customHeight="1" ht="34.5" r="254" s="29">
      <c r="A254" s="24" t="n"/>
      <c r="B254" s="95" t="inlineStr">
        <is>
          <t>項目：</t>
        </is>
      </c>
      <c r="C254" s="96">
        <f ref="C254" t="array">INDEX('參數'!$C$2:$C$3,$A$1)</f>
        <v/>
      </c>
      <c r="D254" s="96" t="n"/>
      <c r="E254" s="84" t="n"/>
      <c r="F254" s="88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  <c r="Y254" s="24" t="n"/>
    </row>
    <row customHeight="1" ht="34.5" r="255" s="29">
      <c r="A255" s="24" t="n"/>
      <c r="B255" s="95" t="inlineStr">
        <is>
          <t>組別：</t>
        </is>
      </c>
      <c r="C255" s="96">
        <f ref="C255" t="array">INDEX('參數'!$C$7:$C$10,$A$2)&amp;INDEX('參數'!$C$14:$C$15,$A$3)</f>
        <v/>
      </c>
      <c r="D255" s="96" t="n"/>
      <c r="E255" s="84" t="n"/>
      <c r="F255" s="88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  <c r="Y255" s="24" t="n"/>
    </row>
    <row customHeight="1" ht="34.5" r="256" s="29">
      <c r="A256" s="24" t="inlineStr">
        <is>
          <t>C</t>
        </is>
      </c>
      <c r="B256" s="95" t="inlineStr">
        <is>
          <t>學校：</t>
        </is>
      </c>
      <c r="C256" s="96">
        <f>INDIRECT($C$1&amp;$C$2&amp;$C$3&amp;"!"&amp;A256&amp;(E246+1))</f>
        <v/>
      </c>
      <c r="D256" s="96" t="n"/>
      <c r="E256" s="84" t="n"/>
      <c r="F256" s="88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</row>
    <row customHeight="1" ht="34.5" r="257" s="29">
      <c r="A257" s="24" t="inlineStr">
        <is>
          <t>E</t>
        </is>
      </c>
      <c r="B257" s="95" t="inlineStr">
        <is>
          <t>姓名：</t>
        </is>
      </c>
      <c r="C257" s="96">
        <f>INDIRECT($C$1&amp;$C$2&amp;$C$3&amp;"!"&amp;A257&amp;(E246+1))</f>
        <v/>
      </c>
      <c r="D257" s="96" t="n"/>
      <c r="E257" s="84" t="n"/>
      <c r="F257" s="88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</row>
    <row customHeight="1" ht="34.5" r="258" s="29">
      <c r="A258" s="24" t="n"/>
      <c r="B258" s="95" t="inlineStr">
        <is>
          <t>名次：</t>
        </is>
      </c>
      <c r="C258" s="97" t="inlineStr">
        <is>
          <t>優勝</t>
        </is>
      </c>
      <c r="D258" s="96" t="n"/>
      <c r="E258" s="84" t="n"/>
      <c r="F258" s="88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</row>
    <row customHeight="1" ht="34.5" r="259" s="29">
      <c r="A259" s="24" t="inlineStr">
        <is>
          <t>G</t>
        </is>
      </c>
      <c r="B259" s="95" t="inlineStr">
        <is>
          <t>成績：</t>
        </is>
      </c>
      <c r="C259" s="97">
        <f>INDIRECT($C$1&amp;$C$2&amp;$C$3&amp;"!"&amp;A259&amp;(E246+1))</f>
        <v/>
      </c>
      <c r="D259" s="97" t="n"/>
      <c r="E259" s="84" t="n"/>
      <c r="F259" s="88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  <c r="Y259" s="24" t="n"/>
    </row>
    <row customHeight="1" ht="159.75" r="260" s="29">
      <c r="A260" s="24" t="n"/>
      <c r="B260" s="98" t="n"/>
      <c r="E260" s="84" t="n"/>
      <c r="F260" s="88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  <c r="Y260" s="24" t="n"/>
    </row>
    <row customHeight="1" ht="41.25" r="261" s="29">
      <c r="A261" s="24" t="n"/>
      <c r="B261" s="99">
        <f>"中 華 民 國　"&amp;'設定'!$B$2&amp;"　年　"&amp;'設定'!$C$2&amp;"　月　"&amp;'設定'!$D$2&amp;"　日"</f>
        <v/>
      </c>
      <c r="E261" s="84" t="n"/>
      <c r="F261" s="88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  <c r="Y261" s="24" t="n"/>
    </row>
    <row customHeight="1" ht="39.75" r="262" s="29">
      <c r="A262" s="24" t="n"/>
      <c r="B262" s="99" t="n"/>
      <c r="E262" s="84" t="n"/>
      <c r="F262" s="88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  <c r="Y262" s="24" t="n"/>
    </row>
    <row customHeight="1" ht="99.75" r="263" s="29">
      <c r="A263" s="24" t="n"/>
      <c r="B263" s="74" t="inlineStr">
        <is>
          <t xml:space="preserve"> </t>
        </is>
      </c>
      <c r="E263" s="84">
        <f>E246+1</f>
        <v/>
      </c>
      <c r="F263" s="88" t="n"/>
      <c r="G263" s="24" t="n"/>
      <c r="H263" s="89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  <c r="Y263" s="24" t="n"/>
    </row>
    <row customHeight="1" ht="67.5" r="264" s="29">
      <c r="A264" s="24" t="n"/>
      <c r="B264" s="90" t="inlineStr">
        <is>
          <t xml:space="preserve">澎湖縣政府獎狀 </t>
        </is>
      </c>
      <c r="E264" s="84" t="n"/>
      <c r="F264" s="88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  <c r="Y264" s="24" t="n"/>
    </row>
    <row customHeight="1" ht="27.75" r="265" s="29">
      <c r="A265" s="24" t="n"/>
      <c r="B265" s="91">
        <f>'設定'!$B$4</f>
        <v/>
      </c>
      <c r="D265" s="92" t="n"/>
      <c r="E265" s="84" t="n"/>
      <c r="F265" s="88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  <c r="Y265" s="24" t="n"/>
    </row>
    <row customHeight="1" ht="9.75" r="266" s="29">
      <c r="A266" s="24" t="n"/>
      <c r="B266" s="74" t="n"/>
      <c r="E266" s="84" t="n"/>
      <c r="F266" s="88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  <c r="Y266" s="24" t="n"/>
    </row>
    <row customHeight="1" ht="41.25" r="267" s="29">
      <c r="A267" s="24" t="n"/>
      <c r="B267" s="93">
        <f>'設定'!$B$6</f>
        <v/>
      </c>
      <c r="E267" s="84" t="n"/>
      <c r="F267" s="88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  <c r="Y267" s="24" t="n"/>
    </row>
    <row customHeight="1" ht="9.75" r="268" s="29">
      <c r="A268" s="24" t="n"/>
      <c r="B268" s="94" t="n"/>
      <c r="E268" s="84" t="n"/>
      <c r="F268" s="88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  <c r="Y268" s="24" t="n"/>
    </row>
    <row customHeight="1" ht="41.25" r="269" s="29">
      <c r="A269" s="24" t="n"/>
      <c r="B269" s="93" t="inlineStr">
        <is>
          <t>優秀教練</t>
        </is>
      </c>
      <c r="E269" s="84" t="n"/>
      <c r="F269" s="88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  <c r="Y269" s="24" t="n"/>
    </row>
    <row customHeight="1" ht="9.75" r="270" s="29">
      <c r="A270" s="24" t="n"/>
      <c r="B270" s="74" t="n"/>
      <c r="E270" s="84" t="n"/>
      <c r="F270" s="88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24" t="n"/>
    </row>
    <row customHeight="1" ht="34.5" r="271" s="29">
      <c r="A271" s="24" t="n"/>
      <c r="B271" s="95" t="inlineStr">
        <is>
          <t>項目：</t>
        </is>
      </c>
      <c r="C271" s="96">
        <f ref="C271" t="array">INDEX('參數'!$C$2:$C$3,$A$1)</f>
        <v/>
      </c>
      <c r="D271" s="96" t="n"/>
      <c r="E271" s="84" t="n"/>
      <c r="F271" s="88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  <c r="Y271" s="24" t="n"/>
    </row>
    <row customHeight="1" ht="34.5" r="272" s="29">
      <c r="A272" s="24" t="n"/>
      <c r="B272" s="95" t="inlineStr">
        <is>
          <t>組別：</t>
        </is>
      </c>
      <c r="C272" s="96">
        <f ref="C272" t="array">INDEX('參數'!$C$7:$C$10,$A$2)&amp;INDEX('參數'!$C$14:$C$15,$A$3)</f>
        <v/>
      </c>
      <c r="D272" s="96" t="n"/>
      <c r="E272" s="84" t="n"/>
      <c r="F272" s="88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  <c r="Y272" s="24" t="n"/>
    </row>
    <row customHeight="1" ht="34.5" r="273" s="29">
      <c r="A273" s="24" t="inlineStr">
        <is>
          <t>C</t>
        </is>
      </c>
      <c r="B273" s="95" t="inlineStr">
        <is>
          <t>學校：</t>
        </is>
      </c>
      <c r="C273" s="96">
        <f>INDIRECT($C$1&amp;$C$2&amp;$C$3&amp;"!"&amp;A273&amp;(E263+1))</f>
        <v/>
      </c>
      <c r="D273" s="96" t="n"/>
      <c r="E273" s="84" t="n"/>
      <c r="F273" s="88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  <c r="Y273" s="24" t="n"/>
    </row>
    <row customHeight="1" ht="34.5" r="274" s="29">
      <c r="A274" s="24" t="inlineStr">
        <is>
          <t>E</t>
        </is>
      </c>
      <c r="B274" s="95" t="inlineStr">
        <is>
          <t>姓名：</t>
        </is>
      </c>
      <c r="C274" s="96">
        <f>INDIRECT($C$1&amp;$C$2&amp;$C$3&amp;"!"&amp;A274&amp;(E263+1))</f>
        <v/>
      </c>
      <c r="D274" s="96" t="n"/>
      <c r="E274" s="84" t="n"/>
      <c r="F274" s="88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  <c r="Y274" s="24" t="n"/>
    </row>
    <row customHeight="1" ht="34.5" r="275" s="29">
      <c r="A275" s="24" t="n"/>
      <c r="B275" s="95" t="inlineStr">
        <is>
          <t>名次：</t>
        </is>
      </c>
      <c r="C275" s="97" t="inlineStr">
        <is>
          <t>優勝</t>
        </is>
      </c>
      <c r="D275" s="96" t="n"/>
      <c r="E275" s="84" t="n"/>
      <c r="F275" s="88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  <c r="Y275" s="24" t="n"/>
    </row>
    <row customHeight="1" ht="34.5" r="276" s="29">
      <c r="A276" s="24" t="inlineStr">
        <is>
          <t>G</t>
        </is>
      </c>
      <c r="B276" s="95" t="inlineStr">
        <is>
          <t>成績：</t>
        </is>
      </c>
      <c r="C276" s="97">
        <f>INDIRECT($C$1&amp;$C$2&amp;$C$3&amp;"!"&amp;A276&amp;(E263+1))</f>
        <v/>
      </c>
      <c r="D276" s="97" t="n"/>
      <c r="E276" s="84" t="n"/>
      <c r="F276" s="88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  <c r="Y276" s="24" t="n"/>
    </row>
    <row customHeight="1" ht="159.75" r="277" s="29">
      <c r="A277" s="24" t="n"/>
      <c r="B277" s="98" t="n"/>
      <c r="E277" s="84" t="n"/>
      <c r="F277" s="88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  <c r="Y277" s="24" t="n"/>
    </row>
    <row customHeight="1" ht="41.25" r="278" s="29">
      <c r="A278" s="24" t="n"/>
      <c r="B278" s="99">
        <f>"中 華 民 國　"&amp;'設定'!$B$2&amp;"　年　"&amp;'設定'!$C$2&amp;"　月　"&amp;'設定'!$D$2&amp;"　日"</f>
        <v/>
      </c>
      <c r="E278" s="84" t="n"/>
      <c r="F278" s="88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  <c r="Y278" s="24" t="n"/>
    </row>
    <row customHeight="1" ht="39.75" r="279" s="29">
      <c r="A279" s="24" t="n"/>
      <c r="B279" s="99" t="n"/>
      <c r="E279" s="84" t="n"/>
      <c r="F279" s="88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  <c r="Y279" s="24" t="n"/>
    </row>
    <row customHeight="1" ht="41.25" r="280" s="29">
      <c r="A280" s="24" t="n"/>
      <c r="B280" s="24" t="n"/>
      <c r="C280" s="24" t="n"/>
      <c r="D280" s="24" t="n"/>
      <c r="E280" s="8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  <c r="Y280" s="24" t="n"/>
    </row>
    <row customHeight="1" ht="41.25" r="281" s="29">
      <c r="A281" s="24" t="n"/>
      <c r="B281" s="24" t="n"/>
      <c r="C281" s="24" t="n"/>
      <c r="D281" s="24" t="n"/>
      <c r="E281" s="8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  <c r="Y281" s="24" t="n"/>
    </row>
    <row customHeight="1" ht="41.25" r="282" s="29">
      <c r="A282" s="24" t="n"/>
      <c r="B282" s="24" t="n"/>
      <c r="C282" s="24" t="n"/>
      <c r="D282" s="24" t="n"/>
      <c r="E282" s="8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</row>
    <row customHeight="1" ht="41.25" r="283" s="29">
      <c r="A283" s="24" t="n"/>
      <c r="B283" s="24" t="n"/>
      <c r="C283" s="24" t="n"/>
      <c r="D283" s="24" t="n"/>
      <c r="E283" s="8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  <c r="Y283" s="24" t="n"/>
    </row>
    <row customHeight="1" ht="41.25" r="284" s="29">
      <c r="A284" s="24" t="n"/>
      <c r="B284" s="24" t="n"/>
      <c r="C284" s="24" t="n"/>
      <c r="D284" s="24" t="n"/>
      <c r="E284" s="8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  <c r="Y284" s="24" t="n"/>
    </row>
    <row customHeight="1" ht="41.25" r="285" s="29">
      <c r="A285" s="24" t="n"/>
      <c r="B285" s="24" t="n"/>
      <c r="C285" s="24" t="n"/>
      <c r="D285" s="24" t="n"/>
      <c r="E285" s="8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  <c r="Y285" s="24" t="n"/>
    </row>
    <row customHeight="1" ht="41.25" r="286" s="29">
      <c r="A286" s="24" t="n"/>
      <c r="B286" s="24" t="n"/>
      <c r="C286" s="24" t="n"/>
      <c r="D286" s="24" t="n"/>
      <c r="E286" s="8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</row>
    <row customHeight="1" ht="41.25" r="287" s="29">
      <c r="A287" s="24" t="n"/>
      <c r="B287" s="24" t="n"/>
      <c r="C287" s="24" t="n"/>
      <c r="D287" s="24" t="n"/>
      <c r="E287" s="8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  <c r="Y287" s="24" t="n"/>
    </row>
    <row customHeight="1" ht="41.25" r="288" s="29">
      <c r="A288" s="24" t="n"/>
      <c r="B288" s="24" t="n"/>
      <c r="C288" s="24" t="n"/>
      <c r="D288" s="24" t="n"/>
      <c r="E288" s="8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  <c r="Y288" s="24" t="n"/>
    </row>
    <row customHeight="1" ht="41.25" r="289" s="29">
      <c r="A289" s="24" t="n"/>
      <c r="B289" s="24" t="n"/>
      <c r="C289" s="24" t="n"/>
      <c r="D289" s="24" t="n"/>
      <c r="E289" s="8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  <c r="Y289" s="24" t="n"/>
    </row>
    <row customHeight="1" ht="41.25" r="290" s="29">
      <c r="A290" s="24" t="n"/>
      <c r="B290" s="24" t="n"/>
      <c r="C290" s="24" t="n"/>
      <c r="D290" s="24" t="n"/>
      <c r="E290" s="84" t="n"/>
      <c r="F290" s="24" t="n"/>
      <c r="G290" s="24" t="n"/>
      <c r="H290" s="24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</row>
    <row customHeight="1" ht="41.25" r="291" s="29">
      <c r="A291" s="24" t="n"/>
      <c r="B291" s="24" t="n"/>
      <c r="C291" s="24" t="n"/>
      <c r="D291" s="24" t="n"/>
      <c r="E291" s="84" t="n"/>
      <c r="F291" s="24" t="n"/>
      <c r="G291" s="24" t="n"/>
      <c r="H291" s="24" t="n"/>
      <c r="I291" s="24" t="n"/>
      <c r="J291" s="24" t="n"/>
      <c r="K291" s="24" t="n"/>
      <c r="L291" s="24" t="n"/>
      <c r="M291" s="2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  <c r="Y291" s="24" t="n"/>
    </row>
    <row customHeight="1" ht="41.25" r="292" s="29">
      <c r="A292" s="24" t="n"/>
      <c r="B292" s="24" t="n"/>
      <c r="C292" s="24" t="n"/>
      <c r="D292" s="24" t="n"/>
      <c r="E292" s="84" t="n"/>
      <c r="F292" s="24" t="n"/>
      <c r="G292" s="24" t="n"/>
      <c r="H292" s="24" t="n"/>
      <c r="I292" s="24" t="n"/>
      <c r="J292" s="24" t="n"/>
      <c r="K292" s="24" t="n"/>
      <c r="L292" s="24" t="n"/>
      <c r="M292" s="2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  <c r="Y292" s="24" t="n"/>
    </row>
    <row customHeight="1" ht="41.25" r="293" s="29">
      <c r="A293" s="24" t="n"/>
      <c r="B293" s="24" t="n"/>
      <c r="C293" s="24" t="n"/>
      <c r="D293" s="24" t="n"/>
      <c r="E293" s="84" t="n"/>
      <c r="F293" s="24" t="n"/>
      <c r="G293" s="24" t="n"/>
      <c r="H293" s="24" t="n"/>
      <c r="I293" s="24" t="n"/>
      <c r="J293" s="24" t="n"/>
      <c r="K293" s="24" t="n"/>
      <c r="L293" s="24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  <c r="Y293" s="24" t="n"/>
    </row>
    <row customHeight="1" ht="41.25" r="294" s="29">
      <c r="A294" s="24" t="n"/>
      <c r="B294" s="24" t="n"/>
      <c r="C294" s="24" t="n"/>
      <c r="D294" s="24" t="n"/>
      <c r="E294" s="84" t="n"/>
      <c r="F294" s="24" t="n"/>
      <c r="G294" s="24" t="n"/>
      <c r="H294" s="24" t="n"/>
      <c r="I294" s="24" t="n"/>
      <c r="J294" s="24" t="n"/>
      <c r="K294" s="24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</row>
    <row customHeight="1" ht="41.25" r="295" s="29">
      <c r="A295" s="24" t="n"/>
      <c r="B295" s="24" t="n"/>
      <c r="C295" s="24" t="n"/>
      <c r="D295" s="24" t="n"/>
      <c r="E295" s="84" t="n"/>
      <c r="F295" s="24" t="n"/>
      <c r="G295" s="24" t="n"/>
      <c r="H295" s="24" t="n"/>
      <c r="I295" s="24" t="n"/>
      <c r="J295" s="24" t="n"/>
      <c r="K295" s="24" t="n"/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  <c r="Y295" s="24" t="n"/>
    </row>
    <row customHeight="1" ht="41.25" r="296" s="29">
      <c r="A296" s="24" t="n"/>
      <c r="B296" s="24" t="n"/>
      <c r="C296" s="24" t="n"/>
      <c r="D296" s="24" t="n"/>
      <c r="E296" s="84" t="n"/>
      <c r="F296" s="24" t="n"/>
      <c r="G296" s="24" t="n"/>
      <c r="H296" s="24" t="n"/>
      <c r="I296" s="24" t="n"/>
      <c r="J296" s="24" t="n"/>
      <c r="K296" s="24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  <c r="Y296" s="24" t="n"/>
    </row>
    <row customHeight="1" ht="41.25" r="297" s="29">
      <c r="A297" s="24" t="n"/>
      <c r="B297" s="24" t="n"/>
      <c r="C297" s="24" t="n"/>
      <c r="D297" s="24" t="n"/>
      <c r="E297" s="84" t="n"/>
      <c r="F297" s="24" t="n"/>
      <c r="G297" s="24" t="n"/>
      <c r="H297" s="24" t="n"/>
      <c r="I297" s="24" t="n"/>
      <c r="J297" s="24" t="n"/>
      <c r="K297" s="24" t="n"/>
      <c r="L297" s="24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  <c r="Y297" s="24" t="n"/>
    </row>
    <row customHeight="1" ht="41.25" r="298" s="29">
      <c r="A298" s="24" t="n"/>
      <c r="B298" s="24" t="n"/>
      <c r="C298" s="24" t="n"/>
      <c r="D298" s="24" t="n"/>
      <c r="E298" s="84" t="n"/>
      <c r="F298" s="24" t="n"/>
      <c r="G298" s="24" t="n"/>
      <c r="H298" s="24" t="n"/>
      <c r="I298" s="24" t="n"/>
      <c r="J298" s="24" t="n"/>
      <c r="K298" s="24" t="n"/>
      <c r="L298" s="24" t="n"/>
      <c r="M298" s="2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  <c r="Y298" s="24" t="n"/>
    </row>
    <row customHeight="1" ht="41.25" r="299" s="29">
      <c r="A299" s="24" t="n"/>
      <c r="B299" s="24" t="n"/>
      <c r="C299" s="24" t="n"/>
      <c r="D299" s="24" t="n"/>
      <c r="E299" s="84" t="n"/>
      <c r="F299" s="24" t="n"/>
      <c r="G299" s="24" t="n"/>
      <c r="H299" s="24" t="n"/>
      <c r="I299" s="24" t="n"/>
      <c r="J299" s="24" t="n"/>
      <c r="K299" s="24" t="n"/>
      <c r="L299" s="24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  <c r="Y299" s="24" t="n"/>
    </row>
    <row customHeight="1" ht="41.25" r="300" s="29">
      <c r="A300" s="24" t="n"/>
      <c r="B300" s="24" t="n"/>
      <c r="C300" s="24" t="n"/>
      <c r="D300" s="24" t="n"/>
      <c r="E300" s="84" t="n"/>
      <c r="F300" s="24" t="n"/>
      <c r="G300" s="2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  <c r="Y300" s="24" t="n"/>
    </row>
    <row customHeight="1" ht="41.25" r="301" s="29">
      <c r="A301" s="24" t="n"/>
      <c r="B301" s="24" t="n"/>
      <c r="C301" s="24" t="n"/>
      <c r="D301" s="24" t="n"/>
      <c r="E301" s="84" t="n"/>
      <c r="F301" s="24" t="n"/>
      <c r="G301" s="24" t="n"/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  <c r="Y301" s="24" t="n"/>
    </row>
    <row customHeight="1" ht="41.25" r="302" s="29">
      <c r="A302" s="24" t="n"/>
      <c r="B302" s="24" t="n"/>
      <c r="C302" s="24" t="n"/>
      <c r="D302" s="24" t="n"/>
      <c r="E302" s="84" t="n"/>
      <c r="F302" s="24" t="n"/>
      <c r="G302" s="2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  <c r="Y302" s="24" t="n"/>
    </row>
    <row customHeight="1" ht="41.25" r="303" s="29">
      <c r="A303" s="24" t="n"/>
      <c r="B303" s="24" t="n"/>
      <c r="C303" s="24" t="n"/>
      <c r="D303" s="24" t="n"/>
      <c r="E303" s="84" t="n"/>
      <c r="F303" s="24" t="n"/>
      <c r="G303" s="24" t="n"/>
      <c r="H303" s="24" t="n"/>
      <c r="I303" s="24" t="n"/>
      <c r="J303" s="24" t="n"/>
      <c r="K303" s="24" t="n"/>
      <c r="L303" s="24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  <c r="Y303" s="24" t="n"/>
    </row>
    <row customHeight="1" ht="41.25" r="304" s="29">
      <c r="A304" s="24" t="n"/>
      <c r="B304" s="24" t="n"/>
      <c r="C304" s="24" t="n"/>
      <c r="D304" s="24" t="n"/>
      <c r="E304" s="84" t="n"/>
      <c r="F304" s="24" t="n"/>
      <c r="G304" s="24" t="n"/>
      <c r="H304" s="24" t="n"/>
      <c r="I304" s="24" t="n"/>
      <c r="J304" s="24" t="n"/>
      <c r="K304" s="24" t="n"/>
      <c r="L304" s="24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  <c r="Y304" s="24" t="n"/>
    </row>
    <row customHeight="1" ht="41.25" r="305" s="29">
      <c r="A305" s="24" t="n"/>
      <c r="B305" s="24" t="n"/>
      <c r="C305" s="24" t="n"/>
      <c r="D305" s="24" t="n"/>
      <c r="E305" s="84" t="n"/>
      <c r="F305" s="24" t="n"/>
      <c r="G305" s="24" t="n"/>
      <c r="H305" s="24" t="n"/>
      <c r="I305" s="24" t="n"/>
      <c r="J305" s="24" t="n"/>
      <c r="K305" s="24" t="n"/>
      <c r="L305" s="24" t="n"/>
      <c r="M305" s="24" t="n"/>
      <c r="N305" s="24" t="n"/>
      <c r="O305" s="24" t="n"/>
      <c r="P305" s="24" t="n"/>
      <c r="Q305" s="24" t="n"/>
      <c r="R305" s="24" t="n"/>
      <c r="S305" s="24" t="n"/>
      <c r="T305" s="24" t="n"/>
      <c r="U305" s="24" t="n"/>
      <c r="V305" s="24" t="n"/>
      <c r="W305" s="24" t="n"/>
      <c r="X305" s="24" t="n"/>
      <c r="Y305" s="24" t="n"/>
    </row>
    <row customHeight="1" ht="41.25" r="306" s="29">
      <c r="A306" s="24" t="n"/>
      <c r="B306" s="24" t="n"/>
      <c r="C306" s="24" t="n"/>
      <c r="D306" s="24" t="n"/>
      <c r="E306" s="84" t="n"/>
      <c r="F306" s="24" t="n"/>
      <c r="G306" s="24" t="n"/>
      <c r="H306" s="24" t="n"/>
      <c r="I306" s="24" t="n"/>
      <c r="J306" s="24" t="n"/>
      <c r="K306" s="24" t="n"/>
      <c r="L306" s="24" t="n"/>
      <c r="M306" s="24" t="n"/>
      <c r="N306" s="24" t="n"/>
      <c r="O306" s="24" t="n"/>
      <c r="P306" s="24" t="n"/>
      <c r="Q306" s="24" t="n"/>
      <c r="R306" s="24" t="n"/>
      <c r="S306" s="24" t="n"/>
      <c r="T306" s="24" t="n"/>
      <c r="U306" s="24" t="n"/>
      <c r="V306" s="24" t="n"/>
      <c r="W306" s="24" t="n"/>
      <c r="X306" s="24" t="n"/>
      <c r="Y306" s="24" t="n"/>
    </row>
    <row customHeight="1" ht="41.25" r="307" s="29">
      <c r="A307" s="24" t="n"/>
      <c r="B307" s="24" t="n"/>
      <c r="C307" s="24" t="n"/>
      <c r="D307" s="24" t="n"/>
      <c r="E307" s="84" t="n"/>
      <c r="F307" s="24" t="n"/>
      <c r="G307" s="24" t="n"/>
      <c r="H307" s="24" t="n"/>
      <c r="I307" s="24" t="n"/>
      <c r="J307" s="24" t="n"/>
      <c r="K307" s="24" t="n"/>
      <c r="L307" s="24" t="n"/>
      <c r="M307" s="24" t="n"/>
      <c r="N307" s="24" t="n"/>
      <c r="O307" s="24" t="n"/>
      <c r="P307" s="24" t="n"/>
      <c r="Q307" s="24" t="n"/>
      <c r="R307" s="24" t="n"/>
      <c r="S307" s="24" t="n"/>
      <c r="T307" s="24" t="n"/>
      <c r="U307" s="24" t="n"/>
      <c r="V307" s="24" t="n"/>
      <c r="W307" s="24" t="n"/>
      <c r="X307" s="24" t="n"/>
      <c r="Y307" s="24" t="n"/>
    </row>
    <row customHeight="1" ht="41.25" r="308" s="29">
      <c r="A308" s="24" t="n"/>
      <c r="B308" s="24" t="n"/>
      <c r="C308" s="24" t="n"/>
      <c r="D308" s="24" t="n"/>
      <c r="E308" s="84" t="n"/>
      <c r="F308" s="24" t="n"/>
      <c r="G308" s="24" t="n"/>
      <c r="H308" s="24" t="n"/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  <c r="Y308" s="24" t="n"/>
    </row>
    <row customHeight="1" ht="41.25" r="309" s="29">
      <c r="A309" s="24" t="n"/>
      <c r="B309" s="24" t="n"/>
      <c r="C309" s="24" t="n"/>
      <c r="D309" s="24" t="n"/>
      <c r="E309" s="84" t="n"/>
      <c r="F309" s="24" t="n"/>
      <c r="G309" s="24" t="n"/>
      <c r="H309" s="24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  <c r="Y309" s="24" t="n"/>
    </row>
    <row customHeight="1" ht="41.25" r="310" s="29">
      <c r="A310" s="24" t="n"/>
      <c r="B310" s="24" t="n"/>
      <c r="C310" s="24" t="n"/>
      <c r="D310" s="24" t="n"/>
      <c r="E310" s="84" t="n"/>
      <c r="F310" s="24" t="n"/>
      <c r="G310" s="24" t="n"/>
      <c r="H310" s="24" t="n"/>
      <c r="I310" s="24" t="n"/>
      <c r="J310" s="24" t="n"/>
      <c r="K310" s="24" t="n"/>
      <c r="L310" s="24" t="n"/>
      <c r="M310" s="24" t="n"/>
      <c r="N310" s="24" t="n"/>
      <c r="O310" s="24" t="n"/>
      <c r="P310" s="24" t="n"/>
      <c r="Q310" s="24" t="n"/>
      <c r="R310" s="24" t="n"/>
      <c r="S310" s="24" t="n"/>
      <c r="T310" s="24" t="n"/>
      <c r="U310" s="24" t="n"/>
      <c r="V310" s="24" t="n"/>
      <c r="W310" s="24" t="n"/>
      <c r="X310" s="24" t="n"/>
      <c r="Y310" s="24" t="n"/>
    </row>
    <row customHeight="1" ht="41.25" r="311" s="29">
      <c r="A311" s="24" t="n"/>
      <c r="B311" s="24" t="n"/>
      <c r="C311" s="24" t="n"/>
      <c r="D311" s="24" t="n"/>
      <c r="E311" s="84" t="n"/>
      <c r="F311" s="24" t="n"/>
      <c r="G311" s="24" t="n"/>
      <c r="H311" s="24" t="n"/>
      <c r="I311" s="24" t="n"/>
      <c r="J311" s="24" t="n"/>
      <c r="K311" s="24" t="n"/>
      <c r="L311" s="24" t="n"/>
      <c r="M311" s="24" t="n"/>
      <c r="N311" s="24" t="n"/>
      <c r="O311" s="24" t="n"/>
      <c r="P311" s="24" t="n"/>
      <c r="Q311" s="24" t="n"/>
      <c r="R311" s="24" t="n"/>
      <c r="S311" s="24" t="n"/>
      <c r="T311" s="24" t="n"/>
      <c r="U311" s="24" t="n"/>
      <c r="V311" s="24" t="n"/>
      <c r="W311" s="24" t="n"/>
      <c r="X311" s="24" t="n"/>
      <c r="Y311" s="24" t="n"/>
    </row>
    <row customHeight="1" ht="41.25" r="312" s="29">
      <c r="A312" s="24" t="n"/>
      <c r="B312" s="24" t="n"/>
      <c r="C312" s="24" t="n"/>
      <c r="D312" s="24" t="n"/>
      <c r="E312" s="84" t="n"/>
      <c r="F312" s="24" t="n"/>
      <c r="G312" s="24" t="n"/>
      <c r="H312" s="24" t="n"/>
      <c r="I312" s="24" t="n"/>
      <c r="J312" s="24" t="n"/>
      <c r="K312" s="24" t="n"/>
      <c r="L312" s="24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4" t="n"/>
      <c r="W312" s="24" t="n"/>
      <c r="X312" s="24" t="n"/>
      <c r="Y312" s="24" t="n"/>
    </row>
    <row customHeight="1" ht="41.25" r="313" s="29">
      <c r="A313" s="24" t="n"/>
      <c r="B313" s="24" t="n"/>
      <c r="C313" s="24" t="n"/>
      <c r="D313" s="24" t="n"/>
      <c r="E313" s="84" t="n"/>
      <c r="F313" s="24" t="n"/>
      <c r="G313" s="24" t="n"/>
      <c r="H313" s="24" t="n"/>
      <c r="I313" s="24" t="n"/>
      <c r="J313" s="24" t="n"/>
      <c r="K313" s="24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  <c r="Y313" s="24" t="n"/>
    </row>
    <row customHeight="1" ht="41.25" r="314" s="29">
      <c r="A314" s="24" t="n"/>
      <c r="B314" s="24" t="n"/>
      <c r="C314" s="24" t="n"/>
      <c r="D314" s="24" t="n"/>
      <c r="E314" s="84" t="n"/>
      <c r="F314" s="24" t="n"/>
      <c r="G314" s="24" t="n"/>
      <c r="H314" s="24" t="n"/>
      <c r="I314" s="24" t="n"/>
      <c r="J314" s="24" t="n"/>
      <c r="K314" s="24" t="n"/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  <c r="Y314" s="24" t="n"/>
    </row>
    <row customHeight="1" ht="41.25" r="315" s="29">
      <c r="A315" s="24" t="n"/>
      <c r="B315" s="24" t="n"/>
      <c r="C315" s="24" t="n"/>
      <c r="D315" s="24" t="n"/>
      <c r="E315" s="84" t="n"/>
      <c r="F315" s="24" t="n"/>
      <c r="G315" s="24" t="n"/>
      <c r="H315" s="24" t="n"/>
      <c r="I315" s="24" t="n"/>
      <c r="J315" s="24" t="n"/>
      <c r="K315" s="24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  <c r="Y315" s="24" t="n"/>
    </row>
    <row customHeight="1" ht="41.25" r="316" s="29">
      <c r="A316" s="24" t="n"/>
      <c r="B316" s="24" t="n"/>
      <c r="C316" s="24" t="n"/>
      <c r="D316" s="24" t="n"/>
      <c r="E316" s="84" t="n"/>
      <c r="F316" s="24" t="n"/>
      <c r="G316" s="24" t="n"/>
      <c r="H316" s="24" t="n"/>
      <c r="I316" s="24" t="n"/>
      <c r="J316" s="24" t="n"/>
      <c r="K316" s="24" t="n"/>
      <c r="L316" s="24" t="n"/>
      <c r="M316" s="24" t="n"/>
      <c r="N316" s="24" t="n"/>
      <c r="O316" s="24" t="n"/>
      <c r="P316" s="24" t="n"/>
      <c r="Q316" s="24" t="n"/>
      <c r="R316" s="24" t="n"/>
      <c r="S316" s="24" t="n"/>
      <c r="T316" s="24" t="n"/>
      <c r="U316" s="24" t="n"/>
      <c r="V316" s="24" t="n"/>
      <c r="W316" s="24" t="n"/>
      <c r="X316" s="24" t="n"/>
      <c r="Y316" s="24" t="n"/>
    </row>
    <row customHeight="1" ht="41.25" r="317" s="29">
      <c r="A317" s="24" t="n"/>
      <c r="B317" s="24" t="n"/>
      <c r="C317" s="24" t="n"/>
      <c r="D317" s="24" t="n"/>
      <c r="E317" s="84" t="n"/>
      <c r="F317" s="24" t="n"/>
      <c r="G317" s="24" t="n"/>
      <c r="H317" s="24" t="n"/>
      <c r="I317" s="24" t="n"/>
      <c r="J317" s="24" t="n"/>
      <c r="K317" s="24" t="n"/>
      <c r="L317" s="24" t="n"/>
      <c r="M317" s="24" t="n"/>
      <c r="N317" s="24" t="n"/>
      <c r="O317" s="24" t="n"/>
      <c r="P317" s="24" t="n"/>
      <c r="Q317" s="24" t="n"/>
      <c r="R317" s="24" t="n"/>
      <c r="S317" s="24" t="n"/>
      <c r="T317" s="24" t="n"/>
      <c r="U317" s="24" t="n"/>
      <c r="V317" s="24" t="n"/>
      <c r="W317" s="24" t="n"/>
      <c r="X317" s="24" t="n"/>
      <c r="Y317" s="24" t="n"/>
    </row>
    <row customHeight="1" ht="41.25" r="318" s="29">
      <c r="A318" s="24" t="n"/>
      <c r="B318" s="24" t="n"/>
      <c r="C318" s="24" t="n"/>
      <c r="D318" s="24" t="n"/>
      <c r="E318" s="84" t="n"/>
      <c r="F318" s="24" t="n"/>
      <c r="G318" s="24" t="n"/>
      <c r="H318" s="24" t="n"/>
      <c r="I318" s="24" t="n"/>
      <c r="J318" s="24" t="n"/>
      <c r="K318" s="24" t="n"/>
      <c r="L318" s="24" t="n"/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  <c r="Y318" s="24" t="n"/>
    </row>
    <row customHeight="1" ht="41.25" r="319" s="29">
      <c r="A319" s="24" t="n"/>
      <c r="B319" s="24" t="n"/>
      <c r="C319" s="24" t="n"/>
      <c r="D319" s="24" t="n"/>
      <c r="E319" s="84" t="n"/>
      <c r="F319" s="24" t="n"/>
      <c r="G319" s="2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  <c r="Y319" s="24" t="n"/>
    </row>
    <row customHeight="1" ht="41.25" r="320" s="29">
      <c r="A320" s="24" t="n"/>
      <c r="B320" s="24" t="n"/>
      <c r="C320" s="24" t="n"/>
      <c r="D320" s="24" t="n"/>
      <c r="E320" s="84" t="n"/>
      <c r="F320" s="24" t="n"/>
      <c r="G320" s="24" t="n"/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  <c r="Y320" s="24" t="n"/>
    </row>
    <row customHeight="1" ht="41.25" r="321" s="29">
      <c r="A321" s="24" t="n"/>
      <c r="B321" s="24" t="n"/>
      <c r="C321" s="24" t="n"/>
      <c r="D321" s="24" t="n"/>
      <c r="E321" s="84" t="n"/>
      <c r="F321" s="24" t="n"/>
      <c r="G321" s="2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  <c r="Y321" s="24" t="n"/>
    </row>
    <row customHeight="1" ht="41.25" r="322" s="29">
      <c r="A322" s="24" t="n"/>
      <c r="B322" s="24" t="n"/>
      <c r="C322" s="24" t="n"/>
      <c r="D322" s="24" t="n"/>
      <c r="E322" s="84" t="n"/>
      <c r="F322" s="24" t="n"/>
      <c r="G322" s="24" t="n"/>
      <c r="H322" s="24" t="n"/>
      <c r="I322" s="24" t="n"/>
      <c r="J322" s="24" t="n"/>
      <c r="K322" s="24" t="n"/>
      <c r="L322" s="24" t="n"/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  <c r="Y322" s="24" t="n"/>
    </row>
    <row customHeight="1" ht="41.25" r="323" s="29">
      <c r="A323" s="24" t="n"/>
      <c r="B323" s="24" t="n"/>
      <c r="C323" s="24" t="n"/>
      <c r="D323" s="24" t="n"/>
      <c r="E323" s="84" t="n"/>
      <c r="F323" s="24" t="n"/>
      <c r="G323" s="24" t="n"/>
      <c r="H323" s="24" t="n"/>
      <c r="I323" s="24" t="n"/>
      <c r="J323" s="24" t="n"/>
      <c r="K323" s="24" t="n"/>
      <c r="L323" s="24" t="n"/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  <c r="Y323" s="24" t="n"/>
    </row>
    <row customHeight="1" ht="41.25" r="324" s="29">
      <c r="A324" s="24" t="n"/>
      <c r="B324" s="24" t="n"/>
      <c r="C324" s="24" t="n"/>
      <c r="D324" s="24" t="n"/>
      <c r="E324" s="84" t="n"/>
      <c r="F324" s="24" t="n"/>
      <c r="G324" s="24" t="n"/>
      <c r="H324" s="24" t="n"/>
      <c r="I324" s="24" t="n"/>
      <c r="J324" s="24" t="n"/>
      <c r="K324" s="24" t="n"/>
      <c r="L324" s="24" t="n"/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  <c r="Y324" s="24" t="n"/>
    </row>
    <row customHeight="1" ht="41.25" r="325" s="29">
      <c r="A325" s="24" t="n"/>
      <c r="B325" s="24" t="n"/>
      <c r="C325" s="24" t="n"/>
      <c r="D325" s="24" t="n"/>
      <c r="E325" s="84" t="n"/>
      <c r="F325" s="24" t="n"/>
      <c r="G325" s="24" t="n"/>
      <c r="H325" s="24" t="n"/>
      <c r="I325" s="24" t="n"/>
      <c r="J325" s="24" t="n"/>
      <c r="K325" s="24" t="n"/>
      <c r="L325" s="24" t="n"/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  <c r="Y325" s="24" t="n"/>
    </row>
    <row customHeight="1" ht="41.25" r="326" s="29">
      <c r="A326" s="24" t="n"/>
      <c r="B326" s="24" t="n"/>
      <c r="C326" s="24" t="n"/>
      <c r="D326" s="24" t="n"/>
      <c r="E326" s="84" t="n"/>
      <c r="F326" s="24" t="n"/>
      <c r="G326" s="24" t="n"/>
      <c r="H326" s="24" t="n"/>
      <c r="I326" s="24" t="n"/>
      <c r="J326" s="24" t="n"/>
      <c r="K326" s="24" t="n"/>
      <c r="L326" s="24" t="n"/>
      <c r="M326" s="24" t="n"/>
      <c r="N326" s="24" t="n"/>
      <c r="O326" s="24" t="n"/>
      <c r="P326" s="24" t="n"/>
      <c r="Q326" s="24" t="n"/>
      <c r="R326" s="24" t="n"/>
      <c r="S326" s="24" t="n"/>
      <c r="T326" s="24" t="n"/>
      <c r="U326" s="24" t="n"/>
      <c r="V326" s="24" t="n"/>
      <c r="W326" s="24" t="n"/>
      <c r="X326" s="24" t="n"/>
      <c r="Y326" s="24" t="n"/>
    </row>
    <row customHeight="1" ht="41.25" r="327" s="29">
      <c r="A327" s="24" t="n"/>
      <c r="B327" s="24" t="n"/>
      <c r="C327" s="24" t="n"/>
      <c r="D327" s="24" t="n"/>
      <c r="E327" s="84" t="n"/>
      <c r="F327" s="24" t="n"/>
      <c r="G327" s="24" t="n"/>
      <c r="H327" s="24" t="n"/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  <c r="Y327" s="24" t="n"/>
    </row>
    <row customHeight="1" ht="41.25" r="328" s="29">
      <c r="A328" s="24" t="n"/>
      <c r="B328" s="24" t="n"/>
      <c r="C328" s="24" t="n"/>
      <c r="D328" s="24" t="n"/>
      <c r="E328" s="84" t="n"/>
      <c r="F328" s="24" t="n"/>
      <c r="G328" s="24" t="n"/>
      <c r="H328" s="24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  <c r="Y328" s="24" t="n"/>
    </row>
    <row customHeight="1" ht="41.25" r="329" s="29">
      <c r="A329" s="24" t="n"/>
      <c r="B329" s="24" t="n"/>
      <c r="C329" s="24" t="n"/>
      <c r="D329" s="24" t="n"/>
      <c r="E329" s="84" t="n"/>
      <c r="F329" s="24" t="n"/>
      <c r="G329" s="24" t="n"/>
      <c r="H329" s="24" t="n"/>
      <c r="I329" s="24" t="n"/>
      <c r="J329" s="24" t="n"/>
      <c r="K329" s="24" t="n"/>
      <c r="L329" s="24" t="n"/>
      <c r="M329" s="24" t="n"/>
      <c r="N329" s="24" t="n"/>
      <c r="O329" s="24" t="n"/>
      <c r="P329" s="24" t="n"/>
      <c r="Q329" s="24" t="n"/>
      <c r="R329" s="24" t="n"/>
      <c r="S329" s="24" t="n"/>
      <c r="T329" s="24" t="n"/>
      <c r="U329" s="24" t="n"/>
      <c r="V329" s="24" t="n"/>
      <c r="W329" s="24" t="n"/>
      <c r="X329" s="24" t="n"/>
      <c r="Y329" s="24" t="n"/>
    </row>
    <row customHeight="1" ht="41.25" r="330" s="29">
      <c r="A330" s="24" t="n"/>
      <c r="B330" s="24" t="n"/>
      <c r="C330" s="24" t="n"/>
      <c r="D330" s="24" t="n"/>
      <c r="E330" s="84" t="n"/>
      <c r="F330" s="24" t="n"/>
      <c r="G330" s="24" t="n"/>
      <c r="H330" s="24" t="n"/>
      <c r="I330" s="24" t="n"/>
      <c r="J330" s="24" t="n"/>
      <c r="K330" s="24" t="n"/>
      <c r="L330" s="24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  <c r="Y330" s="24" t="n"/>
    </row>
    <row customHeight="1" ht="41.25" r="331" s="29">
      <c r="A331" s="24" t="n"/>
      <c r="B331" s="24" t="n"/>
      <c r="C331" s="24" t="n"/>
      <c r="D331" s="24" t="n"/>
      <c r="E331" s="84" t="n"/>
      <c r="F331" s="24" t="n"/>
      <c r="G331" s="24" t="n"/>
      <c r="H331" s="24" t="n"/>
      <c r="I331" s="24" t="n"/>
      <c r="J331" s="24" t="n"/>
      <c r="K331" s="24" t="n"/>
      <c r="L331" s="24" t="n"/>
      <c r="M331" s="24" t="n"/>
      <c r="N331" s="24" t="n"/>
      <c r="O331" s="24" t="n"/>
      <c r="P331" s="24" t="n"/>
      <c r="Q331" s="24" t="n"/>
      <c r="R331" s="24" t="n"/>
      <c r="S331" s="24" t="n"/>
      <c r="T331" s="24" t="n"/>
      <c r="U331" s="24" t="n"/>
      <c r="V331" s="24" t="n"/>
      <c r="W331" s="24" t="n"/>
      <c r="X331" s="24" t="n"/>
      <c r="Y331" s="24" t="n"/>
    </row>
    <row customHeight="1" ht="41.25" r="332" s="29">
      <c r="A332" s="24" t="n"/>
      <c r="B332" s="24" t="n"/>
      <c r="C332" s="24" t="n"/>
      <c r="D332" s="24" t="n"/>
      <c r="E332" s="84" t="n"/>
      <c r="F332" s="24" t="n"/>
      <c r="G332" s="24" t="n"/>
      <c r="H332" s="24" t="n"/>
      <c r="I332" s="24" t="n"/>
      <c r="J332" s="24" t="n"/>
      <c r="K332" s="24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  <c r="Y332" s="24" t="n"/>
    </row>
    <row customHeight="1" ht="41.25" r="333" s="29">
      <c r="A333" s="24" t="n"/>
      <c r="B333" s="24" t="n"/>
      <c r="C333" s="24" t="n"/>
      <c r="D333" s="24" t="n"/>
      <c r="E333" s="84" t="n"/>
      <c r="F333" s="24" t="n"/>
      <c r="G333" s="24" t="n"/>
      <c r="H333" s="24" t="n"/>
      <c r="I333" s="24" t="n"/>
      <c r="J333" s="24" t="n"/>
      <c r="K333" s="24" t="n"/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  <c r="Y333" s="24" t="n"/>
    </row>
    <row customHeight="1" ht="41.25" r="334" s="29">
      <c r="A334" s="24" t="n"/>
      <c r="B334" s="24" t="n"/>
      <c r="C334" s="24" t="n"/>
      <c r="D334" s="24" t="n"/>
      <c r="E334" s="84" t="n"/>
      <c r="F334" s="24" t="n"/>
      <c r="G334" s="24" t="n"/>
      <c r="H334" s="24" t="n"/>
      <c r="I334" s="24" t="n"/>
      <c r="J334" s="24" t="n"/>
      <c r="K334" s="24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  <c r="Y334" s="24" t="n"/>
    </row>
    <row customHeight="1" ht="41.25" r="335" s="29">
      <c r="A335" s="24" t="n"/>
      <c r="B335" s="24" t="n"/>
      <c r="C335" s="24" t="n"/>
      <c r="D335" s="24" t="n"/>
      <c r="E335" s="84" t="n"/>
      <c r="F335" s="24" t="n"/>
      <c r="G335" s="24" t="n"/>
      <c r="H335" s="24" t="n"/>
      <c r="I335" s="24" t="n"/>
      <c r="J335" s="24" t="n"/>
      <c r="K335" s="24" t="n"/>
      <c r="L335" s="24" t="n"/>
      <c r="M335" s="24" t="n"/>
      <c r="N335" s="24" t="n"/>
      <c r="O335" s="24" t="n"/>
      <c r="P335" s="24" t="n"/>
      <c r="Q335" s="24" t="n"/>
      <c r="R335" s="24" t="n"/>
      <c r="S335" s="24" t="n"/>
      <c r="T335" s="24" t="n"/>
      <c r="U335" s="24" t="n"/>
      <c r="V335" s="24" t="n"/>
      <c r="W335" s="24" t="n"/>
      <c r="X335" s="24" t="n"/>
      <c r="Y335" s="24" t="n"/>
    </row>
    <row customHeight="1" ht="41.25" r="336" s="29">
      <c r="A336" s="24" t="n"/>
      <c r="B336" s="24" t="n"/>
      <c r="C336" s="24" t="n"/>
      <c r="D336" s="24" t="n"/>
      <c r="E336" s="84" t="n"/>
      <c r="F336" s="24" t="n"/>
      <c r="G336" s="24" t="n"/>
      <c r="H336" s="24" t="n"/>
      <c r="I336" s="24" t="n"/>
      <c r="J336" s="24" t="n"/>
      <c r="K336" s="24" t="n"/>
      <c r="L336" s="24" t="n"/>
      <c r="M336" s="24" t="n"/>
      <c r="N336" s="24" t="n"/>
      <c r="O336" s="24" t="n"/>
      <c r="P336" s="24" t="n"/>
      <c r="Q336" s="24" t="n"/>
      <c r="R336" s="24" t="n"/>
      <c r="S336" s="24" t="n"/>
      <c r="T336" s="24" t="n"/>
      <c r="U336" s="24" t="n"/>
      <c r="V336" s="24" t="n"/>
      <c r="W336" s="24" t="n"/>
      <c r="X336" s="24" t="n"/>
      <c r="Y336" s="24" t="n"/>
    </row>
    <row customHeight="1" ht="41.25" r="337" s="29">
      <c r="A337" s="24" t="n"/>
      <c r="B337" s="24" t="n"/>
      <c r="C337" s="24" t="n"/>
      <c r="D337" s="24" t="n"/>
      <c r="E337" s="84" t="n"/>
      <c r="F337" s="24" t="n"/>
      <c r="G337" s="24" t="n"/>
      <c r="H337" s="24" t="n"/>
      <c r="I337" s="24" t="n"/>
      <c r="J337" s="24" t="n"/>
      <c r="K337" s="24" t="n"/>
      <c r="L337" s="24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  <c r="Y337" s="24" t="n"/>
    </row>
    <row customHeight="1" ht="41.25" r="338" s="29">
      <c r="A338" s="24" t="n"/>
      <c r="B338" s="24" t="n"/>
      <c r="C338" s="24" t="n"/>
      <c r="D338" s="24" t="n"/>
      <c r="E338" s="84" t="n"/>
      <c r="F338" s="24" t="n"/>
      <c r="G338" s="2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  <c r="Y338" s="24" t="n"/>
    </row>
    <row customHeight="1" ht="41.25" r="339" s="29">
      <c r="A339" s="24" t="n"/>
      <c r="B339" s="24" t="n"/>
      <c r="C339" s="24" t="n"/>
      <c r="D339" s="24" t="n"/>
      <c r="E339" s="84" t="n"/>
      <c r="F339" s="24" t="n"/>
      <c r="G339" s="24" t="n"/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  <c r="Y339" s="24" t="n"/>
    </row>
    <row customHeight="1" ht="41.25" r="340" s="29">
      <c r="A340" s="24" t="n"/>
      <c r="B340" s="24" t="n"/>
      <c r="C340" s="24" t="n"/>
      <c r="D340" s="24" t="n"/>
      <c r="E340" s="84" t="n"/>
      <c r="F340" s="24" t="n"/>
      <c r="G340" s="2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  <c r="Y340" s="24" t="n"/>
    </row>
    <row customHeight="1" ht="41.25" r="341" s="29">
      <c r="A341" s="24" t="n"/>
      <c r="B341" s="24" t="n"/>
      <c r="C341" s="24" t="n"/>
      <c r="D341" s="24" t="n"/>
      <c r="E341" s="84" t="n"/>
      <c r="F341" s="24" t="n"/>
      <c r="G341" s="24" t="n"/>
      <c r="H341" s="24" t="n"/>
      <c r="I341" s="24" t="n"/>
      <c r="J341" s="24" t="n"/>
      <c r="K341" s="24" t="n"/>
      <c r="L341" s="24" t="n"/>
      <c r="M341" s="24" t="n"/>
      <c r="N341" s="24" t="n"/>
      <c r="O341" s="24" t="n"/>
      <c r="P341" s="24" t="n"/>
      <c r="Q341" s="24" t="n"/>
      <c r="R341" s="24" t="n"/>
      <c r="S341" s="24" t="n"/>
      <c r="T341" s="24" t="n"/>
      <c r="U341" s="24" t="n"/>
      <c r="V341" s="24" t="n"/>
      <c r="W341" s="24" t="n"/>
      <c r="X341" s="24" t="n"/>
      <c r="Y341" s="24" t="n"/>
    </row>
    <row customHeight="1" ht="41.25" r="342" s="29">
      <c r="A342" s="24" t="n"/>
      <c r="B342" s="24" t="n"/>
      <c r="C342" s="24" t="n"/>
      <c r="D342" s="24" t="n"/>
      <c r="E342" s="84" t="n"/>
      <c r="F342" s="24" t="n"/>
      <c r="G342" s="24" t="n"/>
      <c r="H342" s="24" t="n"/>
      <c r="I342" s="24" t="n"/>
      <c r="J342" s="24" t="n"/>
      <c r="K342" s="24" t="n"/>
      <c r="L342" s="24" t="n"/>
      <c r="M342" s="24" t="n"/>
      <c r="N342" s="24" t="n"/>
      <c r="O342" s="24" t="n"/>
      <c r="P342" s="24" t="n"/>
      <c r="Q342" s="24" t="n"/>
      <c r="R342" s="24" t="n"/>
      <c r="S342" s="24" t="n"/>
      <c r="T342" s="24" t="n"/>
      <c r="U342" s="24" t="n"/>
      <c r="V342" s="24" t="n"/>
      <c r="W342" s="24" t="n"/>
      <c r="X342" s="24" t="n"/>
      <c r="Y342" s="24" t="n"/>
    </row>
    <row customHeight="1" ht="41.25" r="343" s="29">
      <c r="A343" s="24" t="n"/>
      <c r="B343" s="24" t="n"/>
      <c r="C343" s="24" t="n"/>
      <c r="D343" s="24" t="n"/>
      <c r="E343" s="84" t="n"/>
      <c r="F343" s="24" t="n"/>
      <c r="G343" s="24" t="n"/>
      <c r="H343" s="24" t="n"/>
      <c r="I343" s="24" t="n"/>
      <c r="J343" s="24" t="n"/>
      <c r="K343" s="24" t="n"/>
      <c r="L343" s="24" t="n"/>
      <c r="M343" s="24" t="n"/>
      <c r="N343" s="24" t="n"/>
      <c r="O343" s="24" t="n"/>
      <c r="P343" s="24" t="n"/>
      <c r="Q343" s="24" t="n"/>
      <c r="R343" s="24" t="n"/>
      <c r="S343" s="24" t="n"/>
      <c r="T343" s="24" t="n"/>
      <c r="U343" s="24" t="n"/>
      <c r="V343" s="24" t="n"/>
      <c r="W343" s="24" t="n"/>
      <c r="X343" s="24" t="n"/>
      <c r="Y343" s="24" t="n"/>
    </row>
    <row customHeight="1" ht="41.25" r="344" s="29">
      <c r="A344" s="24" t="n"/>
      <c r="B344" s="24" t="n"/>
      <c r="C344" s="24" t="n"/>
      <c r="D344" s="24" t="n"/>
      <c r="E344" s="84" t="n"/>
      <c r="F344" s="24" t="n"/>
      <c r="G344" s="24" t="n"/>
      <c r="H344" s="24" t="n"/>
      <c r="I344" s="24" t="n"/>
      <c r="J344" s="24" t="n"/>
      <c r="K344" s="24" t="n"/>
      <c r="L344" s="24" t="n"/>
      <c r="M344" s="24" t="n"/>
      <c r="N344" s="24" t="n"/>
      <c r="O344" s="24" t="n"/>
      <c r="P344" s="24" t="n"/>
      <c r="Q344" s="24" t="n"/>
      <c r="R344" s="24" t="n"/>
      <c r="S344" s="24" t="n"/>
      <c r="T344" s="24" t="n"/>
      <c r="U344" s="24" t="n"/>
      <c r="V344" s="24" t="n"/>
      <c r="W344" s="24" t="n"/>
      <c r="X344" s="24" t="n"/>
      <c r="Y344" s="24" t="n"/>
    </row>
    <row customHeight="1" ht="41.25" r="345" s="29">
      <c r="A345" s="24" t="n"/>
      <c r="B345" s="24" t="n"/>
      <c r="C345" s="24" t="n"/>
      <c r="D345" s="24" t="n"/>
      <c r="E345" s="84" t="n"/>
      <c r="F345" s="24" t="n"/>
      <c r="G345" s="24" t="n"/>
      <c r="H345" s="24" t="n"/>
      <c r="I345" s="24" t="n"/>
      <c r="J345" s="24" t="n"/>
      <c r="K345" s="24" t="n"/>
      <c r="L345" s="24" t="n"/>
      <c r="M345" s="24" t="n"/>
      <c r="N345" s="24" t="n"/>
      <c r="O345" s="24" t="n"/>
      <c r="P345" s="24" t="n"/>
      <c r="Q345" s="24" t="n"/>
      <c r="R345" s="24" t="n"/>
      <c r="S345" s="24" t="n"/>
      <c r="T345" s="24" t="n"/>
      <c r="U345" s="24" t="n"/>
      <c r="V345" s="24" t="n"/>
      <c r="W345" s="24" t="n"/>
      <c r="X345" s="24" t="n"/>
      <c r="Y345" s="24" t="n"/>
    </row>
    <row customHeight="1" ht="41.25" r="346" s="29">
      <c r="A346" s="24" t="n"/>
      <c r="B346" s="24" t="n"/>
      <c r="C346" s="24" t="n"/>
      <c r="D346" s="24" t="n"/>
      <c r="E346" s="84" t="n"/>
      <c r="F346" s="24" t="n"/>
      <c r="G346" s="24" t="n"/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  <c r="Y346" s="24" t="n"/>
    </row>
    <row customHeight="1" ht="41.25" r="347" s="29">
      <c r="A347" s="24" t="n"/>
      <c r="B347" s="24" t="n"/>
      <c r="C347" s="24" t="n"/>
      <c r="D347" s="24" t="n"/>
      <c r="E347" s="84" t="n"/>
      <c r="F347" s="24" t="n"/>
      <c r="G347" s="2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  <c r="Y347" s="24" t="n"/>
    </row>
    <row customHeight="1" ht="41.25" r="348" s="29">
      <c r="A348" s="24" t="n"/>
      <c r="B348" s="24" t="n"/>
      <c r="C348" s="24" t="n"/>
      <c r="D348" s="24" t="n"/>
      <c r="E348" s="84" t="n"/>
      <c r="F348" s="24" t="n"/>
      <c r="G348" s="24" t="n"/>
      <c r="H348" s="24" t="n"/>
      <c r="I348" s="24" t="n"/>
      <c r="J348" s="24" t="n"/>
      <c r="K348" s="24" t="n"/>
      <c r="L348" s="24" t="n"/>
      <c r="M348" s="24" t="n"/>
      <c r="N348" s="24" t="n"/>
      <c r="O348" s="24" t="n"/>
      <c r="P348" s="24" t="n"/>
      <c r="Q348" s="24" t="n"/>
      <c r="R348" s="24" t="n"/>
      <c r="S348" s="24" t="n"/>
      <c r="T348" s="24" t="n"/>
      <c r="U348" s="24" t="n"/>
      <c r="V348" s="24" t="n"/>
      <c r="W348" s="24" t="n"/>
      <c r="X348" s="24" t="n"/>
      <c r="Y348" s="24" t="n"/>
    </row>
    <row customHeight="1" ht="41.25" r="349" s="29">
      <c r="A349" s="24" t="n"/>
      <c r="B349" s="24" t="n"/>
      <c r="C349" s="24" t="n"/>
      <c r="D349" s="24" t="n"/>
      <c r="E349" s="84" t="n"/>
      <c r="F349" s="24" t="n"/>
      <c r="G349" s="24" t="n"/>
      <c r="H349" s="24" t="n"/>
      <c r="I349" s="24" t="n"/>
      <c r="J349" s="24" t="n"/>
      <c r="K349" s="24" t="n"/>
      <c r="L349" s="24" t="n"/>
      <c r="M349" s="24" t="n"/>
      <c r="N349" s="24" t="n"/>
      <c r="O349" s="24" t="n"/>
      <c r="P349" s="24" t="n"/>
      <c r="Q349" s="24" t="n"/>
      <c r="R349" s="24" t="n"/>
      <c r="S349" s="24" t="n"/>
      <c r="T349" s="24" t="n"/>
      <c r="U349" s="24" t="n"/>
      <c r="V349" s="24" t="n"/>
      <c r="W349" s="24" t="n"/>
      <c r="X349" s="24" t="n"/>
      <c r="Y349" s="24" t="n"/>
    </row>
    <row customHeight="1" ht="41.25" r="350" s="29">
      <c r="A350" s="24" t="n"/>
      <c r="B350" s="24" t="n"/>
      <c r="C350" s="24" t="n"/>
      <c r="D350" s="24" t="n"/>
      <c r="E350" s="84" t="n"/>
      <c r="F350" s="24" t="n"/>
      <c r="G350" s="24" t="n"/>
      <c r="H350" s="24" t="n"/>
      <c r="I350" s="24" t="n"/>
      <c r="J350" s="24" t="n"/>
      <c r="K350" s="24" t="n"/>
      <c r="L350" s="24" t="n"/>
      <c r="M350" s="24" t="n"/>
      <c r="N350" s="24" t="n"/>
      <c r="O350" s="24" t="n"/>
      <c r="P350" s="24" t="n"/>
      <c r="Q350" s="24" t="n"/>
      <c r="R350" s="24" t="n"/>
      <c r="S350" s="24" t="n"/>
      <c r="T350" s="24" t="n"/>
      <c r="U350" s="24" t="n"/>
      <c r="V350" s="24" t="n"/>
      <c r="W350" s="24" t="n"/>
      <c r="X350" s="24" t="n"/>
      <c r="Y350" s="24" t="n"/>
    </row>
    <row customHeight="1" ht="41.25" r="351" s="29">
      <c r="A351" s="24" t="n"/>
      <c r="B351" s="24" t="n"/>
      <c r="C351" s="24" t="n"/>
      <c r="D351" s="24" t="n"/>
      <c r="E351" s="84" t="n"/>
      <c r="F351" s="24" t="n"/>
      <c r="G351" s="24" t="n"/>
      <c r="H351" s="24" t="n"/>
      <c r="I351" s="24" t="n"/>
      <c r="J351" s="24" t="n"/>
      <c r="K351" s="24" t="n"/>
      <c r="L351" s="24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  <c r="Y351" s="24" t="n"/>
    </row>
    <row customHeight="1" ht="41.25" r="352" s="29">
      <c r="A352" s="24" t="n"/>
      <c r="B352" s="24" t="n"/>
      <c r="C352" s="24" t="n"/>
      <c r="D352" s="24" t="n"/>
      <c r="E352" s="84" t="n"/>
      <c r="F352" s="24" t="n"/>
      <c r="G352" s="24" t="n"/>
      <c r="H352" s="24" t="n"/>
      <c r="I352" s="24" t="n"/>
      <c r="J352" s="24" t="n"/>
      <c r="K352" s="24" t="n"/>
      <c r="L352" s="24" t="n"/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  <c r="Y352" s="24" t="n"/>
    </row>
    <row customHeight="1" ht="41.25" r="353" s="29">
      <c r="A353" s="24" t="n"/>
      <c r="B353" s="24" t="n"/>
      <c r="C353" s="24" t="n"/>
      <c r="D353" s="24" t="n"/>
      <c r="E353" s="84" t="n"/>
      <c r="F353" s="24" t="n"/>
      <c r="G353" s="24" t="n"/>
      <c r="H353" s="24" t="n"/>
      <c r="I353" s="24" t="n"/>
      <c r="J353" s="24" t="n"/>
      <c r="K353" s="24" t="n"/>
      <c r="L353" s="24" t="n"/>
      <c r="M353" s="24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  <c r="Y353" s="24" t="n"/>
    </row>
    <row customHeight="1" ht="41.25" r="354" s="29">
      <c r="A354" s="24" t="n"/>
      <c r="B354" s="24" t="n"/>
      <c r="C354" s="24" t="n"/>
      <c r="D354" s="24" t="n"/>
      <c r="E354" s="84" t="n"/>
      <c r="F354" s="24" t="n"/>
      <c r="G354" s="24" t="n"/>
      <c r="H354" s="24" t="n"/>
      <c r="I354" s="24" t="n"/>
      <c r="J354" s="24" t="n"/>
      <c r="K354" s="24" t="n"/>
      <c r="L354" s="24" t="n"/>
      <c r="M354" s="24" t="n"/>
      <c r="N354" s="24" t="n"/>
      <c r="O354" s="24" t="n"/>
      <c r="P354" s="24" t="n"/>
      <c r="Q354" s="24" t="n"/>
      <c r="R354" s="24" t="n"/>
      <c r="S354" s="24" t="n"/>
      <c r="T354" s="24" t="n"/>
      <c r="U354" s="24" t="n"/>
      <c r="V354" s="24" t="n"/>
      <c r="W354" s="24" t="n"/>
      <c r="X354" s="24" t="n"/>
      <c r="Y354" s="24" t="n"/>
    </row>
    <row customHeight="1" ht="41.25" r="355" s="29">
      <c r="A355" s="24" t="n"/>
      <c r="B355" s="24" t="n"/>
      <c r="C355" s="24" t="n"/>
      <c r="D355" s="24" t="n"/>
      <c r="E355" s="84" t="n"/>
      <c r="F355" s="24" t="n"/>
      <c r="G355" s="24" t="n"/>
      <c r="H355" s="24" t="n"/>
      <c r="I355" s="24" t="n"/>
      <c r="J355" s="24" t="n"/>
      <c r="K355" s="24" t="n"/>
      <c r="L355" s="24" t="n"/>
      <c r="M355" s="24" t="n"/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4" t="n"/>
      <c r="W355" s="24" t="n"/>
      <c r="X355" s="24" t="n"/>
      <c r="Y355" s="24" t="n"/>
    </row>
    <row customHeight="1" ht="41.25" r="356" s="29">
      <c r="A356" s="24" t="n"/>
      <c r="B356" s="24" t="n"/>
      <c r="C356" s="24" t="n"/>
      <c r="D356" s="24" t="n"/>
      <c r="E356" s="84" t="n"/>
      <c r="F356" s="24" t="n"/>
      <c r="G356" s="24" t="n"/>
      <c r="H356" s="24" t="n"/>
      <c r="I356" s="24" t="n"/>
      <c r="J356" s="24" t="n"/>
      <c r="K356" s="24" t="n"/>
      <c r="L356" s="24" t="n"/>
      <c r="M356" s="24" t="n"/>
      <c r="N356" s="24" t="n"/>
      <c r="O356" s="24" t="n"/>
      <c r="P356" s="24" t="n"/>
      <c r="Q356" s="24" t="n"/>
      <c r="R356" s="24" t="n"/>
      <c r="S356" s="24" t="n"/>
      <c r="T356" s="24" t="n"/>
      <c r="U356" s="24" t="n"/>
      <c r="V356" s="24" t="n"/>
      <c r="W356" s="24" t="n"/>
      <c r="X356" s="24" t="n"/>
      <c r="Y356" s="24" t="n"/>
    </row>
    <row customHeight="1" ht="41.25" r="357" s="29">
      <c r="A357" s="24" t="n"/>
      <c r="B357" s="24" t="n"/>
      <c r="C357" s="24" t="n"/>
      <c r="D357" s="24" t="n"/>
      <c r="E357" s="84" t="n"/>
      <c r="F357" s="24" t="n"/>
      <c r="G357" s="2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  <c r="Y357" s="24" t="n"/>
    </row>
    <row customHeight="1" ht="41.25" r="358" s="29">
      <c r="A358" s="24" t="n"/>
      <c r="B358" s="24" t="n"/>
      <c r="C358" s="24" t="n"/>
      <c r="D358" s="24" t="n"/>
      <c r="E358" s="84" t="n"/>
      <c r="F358" s="24" t="n"/>
      <c r="G358" s="24" t="n"/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  <c r="Y358" s="24" t="n"/>
    </row>
    <row customHeight="1" ht="41.25" r="359" s="29">
      <c r="A359" s="24" t="n"/>
      <c r="B359" s="24" t="n"/>
      <c r="C359" s="24" t="n"/>
      <c r="D359" s="24" t="n"/>
      <c r="E359" s="84" t="n"/>
      <c r="F359" s="24" t="n"/>
      <c r="G359" s="2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  <c r="Y359" s="24" t="n"/>
    </row>
    <row customHeight="1" ht="41.25" r="360" s="29">
      <c r="A360" s="24" t="n"/>
      <c r="B360" s="24" t="n"/>
      <c r="C360" s="24" t="n"/>
      <c r="D360" s="24" t="n"/>
      <c r="E360" s="84" t="n"/>
      <c r="F360" s="24" t="n"/>
      <c r="G360" s="24" t="n"/>
      <c r="H360" s="24" t="n"/>
      <c r="I360" s="24" t="n"/>
      <c r="J360" s="24" t="n"/>
      <c r="K360" s="24" t="n"/>
      <c r="L360" s="24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4" t="n"/>
      <c r="W360" s="24" t="n"/>
      <c r="X360" s="24" t="n"/>
      <c r="Y360" s="24" t="n"/>
    </row>
    <row customHeight="1" ht="41.25" r="361" s="29">
      <c r="A361" s="24" t="n"/>
      <c r="B361" s="24" t="n"/>
      <c r="C361" s="24" t="n"/>
      <c r="D361" s="24" t="n"/>
      <c r="E361" s="84" t="n"/>
      <c r="F361" s="24" t="n"/>
      <c r="G361" s="24" t="n"/>
      <c r="H361" s="24" t="n"/>
      <c r="I361" s="24" t="n"/>
      <c r="J361" s="24" t="n"/>
      <c r="K361" s="24" t="n"/>
      <c r="L361" s="24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4" t="n"/>
      <c r="X361" s="24" t="n"/>
      <c r="Y361" s="24" t="n"/>
    </row>
    <row customHeight="1" ht="41.25" r="362" s="29">
      <c r="A362" s="24" t="n"/>
      <c r="B362" s="24" t="n"/>
      <c r="C362" s="24" t="n"/>
      <c r="D362" s="24" t="n"/>
      <c r="E362" s="84" t="n"/>
      <c r="F362" s="24" t="n"/>
      <c r="G362" s="24" t="n"/>
      <c r="H362" s="24" t="n"/>
      <c r="I362" s="24" t="n"/>
      <c r="J362" s="24" t="n"/>
      <c r="K362" s="24" t="n"/>
      <c r="L362" s="24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  <c r="Y362" s="24" t="n"/>
    </row>
    <row customHeight="1" ht="41.25" r="363" s="29">
      <c r="A363" s="24" t="n"/>
      <c r="B363" s="24" t="n"/>
      <c r="C363" s="24" t="n"/>
      <c r="D363" s="24" t="n"/>
      <c r="E363" s="84" t="n"/>
      <c r="F363" s="24" t="n"/>
      <c r="G363" s="24" t="n"/>
      <c r="H363" s="24" t="n"/>
      <c r="I363" s="24" t="n"/>
      <c r="J363" s="24" t="n"/>
      <c r="K363" s="24" t="n"/>
      <c r="L363" s="24" t="n"/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  <c r="Y363" s="24" t="n"/>
    </row>
    <row customHeight="1" ht="41.25" r="364" s="29">
      <c r="A364" s="24" t="n"/>
      <c r="B364" s="24" t="n"/>
      <c r="C364" s="24" t="n"/>
      <c r="D364" s="24" t="n"/>
      <c r="E364" s="84" t="n"/>
      <c r="F364" s="24" t="n"/>
      <c r="G364" s="24" t="n"/>
      <c r="H364" s="24" t="n"/>
      <c r="I364" s="24" t="n"/>
      <c r="J364" s="24" t="n"/>
      <c r="K364" s="24" t="n"/>
      <c r="L364" s="24" t="n"/>
      <c r="M364" s="24" t="n"/>
      <c r="N364" s="24" t="n"/>
      <c r="O364" s="24" t="n"/>
      <c r="P364" s="24" t="n"/>
      <c r="Q364" s="24" t="n"/>
      <c r="R364" s="24" t="n"/>
      <c r="S364" s="24" t="n"/>
      <c r="T364" s="24" t="n"/>
      <c r="U364" s="24" t="n"/>
      <c r="V364" s="24" t="n"/>
      <c r="W364" s="24" t="n"/>
      <c r="X364" s="24" t="n"/>
      <c r="Y364" s="24" t="n"/>
    </row>
    <row customHeight="1" ht="41.25" r="365" s="29">
      <c r="A365" s="24" t="n"/>
      <c r="B365" s="24" t="n"/>
      <c r="C365" s="24" t="n"/>
      <c r="D365" s="24" t="n"/>
      <c r="E365" s="84" t="n"/>
      <c r="F365" s="24" t="n"/>
      <c r="G365" s="24" t="n"/>
      <c r="H365" s="24" t="n"/>
      <c r="I365" s="24" t="n"/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  <c r="Y365" s="24" t="n"/>
    </row>
    <row customHeight="1" ht="41.25" r="366" s="29">
      <c r="A366" s="24" t="n"/>
      <c r="B366" s="24" t="n"/>
      <c r="C366" s="24" t="n"/>
      <c r="D366" s="24" t="n"/>
      <c r="E366" s="84" t="n"/>
      <c r="F366" s="24" t="n"/>
      <c r="G366" s="24" t="n"/>
      <c r="H366" s="24" t="n"/>
      <c r="I366" s="24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  <c r="Y366" s="24" t="n"/>
    </row>
    <row customHeight="1" ht="41.25" r="367" s="29">
      <c r="A367" s="24" t="n"/>
      <c r="B367" s="24" t="n"/>
      <c r="C367" s="24" t="n"/>
      <c r="D367" s="24" t="n"/>
      <c r="E367" s="84" t="n"/>
      <c r="F367" s="24" t="n"/>
      <c r="G367" s="24" t="n"/>
      <c r="H367" s="24" t="n"/>
      <c r="I367" s="24" t="n"/>
      <c r="J367" s="24" t="n"/>
      <c r="K367" s="24" t="n"/>
      <c r="L367" s="24" t="n"/>
      <c r="M367" s="24" t="n"/>
      <c r="N367" s="24" t="n"/>
      <c r="O367" s="24" t="n"/>
      <c r="P367" s="24" t="n"/>
      <c r="Q367" s="24" t="n"/>
      <c r="R367" s="24" t="n"/>
      <c r="S367" s="24" t="n"/>
      <c r="T367" s="24" t="n"/>
      <c r="U367" s="24" t="n"/>
      <c r="V367" s="24" t="n"/>
      <c r="W367" s="24" t="n"/>
      <c r="X367" s="24" t="n"/>
      <c r="Y367" s="24" t="n"/>
    </row>
    <row customHeight="1" ht="41.25" r="368" s="29">
      <c r="A368" s="24" t="n"/>
      <c r="B368" s="24" t="n"/>
      <c r="C368" s="24" t="n"/>
      <c r="D368" s="24" t="n"/>
      <c r="E368" s="84" t="n"/>
      <c r="F368" s="24" t="n"/>
      <c r="G368" s="24" t="n"/>
      <c r="H368" s="24" t="n"/>
      <c r="I368" s="24" t="n"/>
      <c r="J368" s="24" t="n"/>
      <c r="K368" s="24" t="n"/>
      <c r="L368" s="24" t="n"/>
      <c r="M368" s="24" t="n"/>
      <c r="N368" s="24" t="n"/>
      <c r="O368" s="24" t="n"/>
      <c r="P368" s="24" t="n"/>
      <c r="Q368" s="24" t="n"/>
      <c r="R368" s="24" t="n"/>
      <c r="S368" s="24" t="n"/>
      <c r="T368" s="24" t="n"/>
      <c r="U368" s="24" t="n"/>
      <c r="V368" s="24" t="n"/>
      <c r="W368" s="24" t="n"/>
      <c r="X368" s="24" t="n"/>
      <c r="Y368" s="24" t="n"/>
    </row>
    <row customHeight="1" ht="41.25" r="369" s="29">
      <c r="A369" s="24" t="n"/>
      <c r="B369" s="24" t="n"/>
      <c r="C369" s="24" t="n"/>
      <c r="D369" s="24" t="n"/>
      <c r="E369" s="84" t="n"/>
      <c r="F369" s="24" t="n"/>
      <c r="G369" s="24" t="n"/>
      <c r="H369" s="24" t="n"/>
      <c r="I369" s="24" t="n"/>
      <c r="J369" s="24" t="n"/>
      <c r="K369" s="24" t="n"/>
      <c r="L369" s="24" t="n"/>
      <c r="M369" s="24" t="n"/>
      <c r="N369" s="24" t="n"/>
      <c r="O369" s="24" t="n"/>
      <c r="P369" s="24" t="n"/>
      <c r="Q369" s="24" t="n"/>
      <c r="R369" s="24" t="n"/>
      <c r="S369" s="24" t="n"/>
      <c r="T369" s="24" t="n"/>
      <c r="U369" s="24" t="n"/>
      <c r="V369" s="24" t="n"/>
      <c r="W369" s="24" t="n"/>
      <c r="X369" s="24" t="n"/>
      <c r="Y369" s="24" t="n"/>
    </row>
    <row customHeight="1" ht="41.25" r="370" s="29">
      <c r="A370" s="24" t="n"/>
      <c r="B370" s="24" t="n"/>
      <c r="C370" s="24" t="n"/>
      <c r="D370" s="24" t="n"/>
      <c r="E370" s="84" t="n"/>
      <c r="F370" s="24" t="n"/>
      <c r="G370" s="24" t="n"/>
      <c r="H370" s="24" t="n"/>
      <c r="I370" s="24" t="n"/>
      <c r="J370" s="24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  <c r="Y370" s="24" t="n"/>
    </row>
    <row customHeight="1" ht="41.25" r="371" s="29">
      <c r="A371" s="24" t="n"/>
      <c r="B371" s="24" t="n"/>
      <c r="C371" s="24" t="n"/>
      <c r="D371" s="24" t="n"/>
      <c r="E371" s="84" t="n"/>
      <c r="F371" s="24" t="n"/>
      <c r="G371" s="24" t="n"/>
      <c r="H371" s="24" t="n"/>
      <c r="I371" s="24" t="n"/>
      <c r="J371" s="24" t="n"/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  <c r="Y371" s="24" t="n"/>
    </row>
    <row customHeight="1" ht="41.25" r="372" s="29">
      <c r="A372" s="24" t="n"/>
      <c r="B372" s="24" t="n"/>
      <c r="C372" s="24" t="n"/>
      <c r="D372" s="24" t="n"/>
      <c r="E372" s="84" t="n"/>
      <c r="F372" s="24" t="n"/>
      <c r="G372" s="24" t="n"/>
      <c r="H372" s="24" t="n"/>
      <c r="I372" s="24" t="n"/>
      <c r="J372" s="24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  <c r="Y372" s="24" t="n"/>
    </row>
    <row customHeight="1" ht="41.25" r="373" s="29">
      <c r="A373" s="24" t="n"/>
      <c r="B373" s="24" t="n"/>
      <c r="C373" s="24" t="n"/>
      <c r="D373" s="24" t="n"/>
      <c r="E373" s="84" t="n"/>
      <c r="F373" s="24" t="n"/>
      <c r="G373" s="24" t="n"/>
      <c r="H373" s="24" t="n"/>
      <c r="I373" s="24" t="n"/>
      <c r="J373" s="24" t="n"/>
      <c r="K373" s="24" t="n"/>
      <c r="L373" s="24" t="n"/>
      <c r="M373" s="24" t="n"/>
      <c r="N373" s="24" t="n"/>
      <c r="O373" s="24" t="n"/>
      <c r="P373" s="24" t="n"/>
      <c r="Q373" s="24" t="n"/>
      <c r="R373" s="24" t="n"/>
      <c r="S373" s="24" t="n"/>
      <c r="T373" s="24" t="n"/>
      <c r="U373" s="24" t="n"/>
      <c r="V373" s="24" t="n"/>
      <c r="W373" s="24" t="n"/>
      <c r="X373" s="24" t="n"/>
      <c r="Y373" s="24" t="n"/>
    </row>
    <row customHeight="1" ht="41.25" r="374" s="29">
      <c r="A374" s="24" t="n"/>
      <c r="B374" s="24" t="n"/>
      <c r="C374" s="24" t="n"/>
      <c r="D374" s="24" t="n"/>
      <c r="E374" s="84" t="n"/>
      <c r="F374" s="24" t="n"/>
      <c r="G374" s="24" t="n"/>
      <c r="H374" s="24" t="n"/>
      <c r="I374" s="24" t="n"/>
      <c r="J374" s="24" t="n"/>
      <c r="K374" s="24" t="n"/>
      <c r="L374" s="24" t="n"/>
      <c r="M374" s="24" t="n"/>
      <c r="N374" s="24" t="n"/>
      <c r="O374" s="24" t="n"/>
      <c r="P374" s="24" t="n"/>
      <c r="Q374" s="24" t="n"/>
      <c r="R374" s="24" t="n"/>
      <c r="S374" s="24" t="n"/>
      <c r="T374" s="24" t="n"/>
      <c r="U374" s="24" t="n"/>
      <c r="V374" s="24" t="n"/>
      <c r="W374" s="24" t="n"/>
      <c r="X374" s="24" t="n"/>
      <c r="Y374" s="24" t="n"/>
    </row>
    <row customHeight="1" ht="41.25" r="375" s="29">
      <c r="A375" s="24" t="n"/>
      <c r="B375" s="24" t="n"/>
      <c r="C375" s="24" t="n"/>
      <c r="D375" s="24" t="n"/>
      <c r="E375" s="84" t="n"/>
      <c r="F375" s="24" t="n"/>
      <c r="G375" s="24" t="n"/>
      <c r="H375" s="24" t="n"/>
      <c r="I375" s="24" t="n"/>
      <c r="J375" s="24" t="n"/>
      <c r="K375" s="24" t="n"/>
      <c r="L375" s="24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  <c r="Y375" s="24" t="n"/>
    </row>
    <row customHeight="1" ht="41.25" r="376" s="29">
      <c r="A376" s="24" t="n"/>
      <c r="B376" s="24" t="n"/>
      <c r="C376" s="24" t="n"/>
      <c r="D376" s="24" t="n"/>
      <c r="E376" s="84" t="n"/>
      <c r="F376" s="24" t="n"/>
      <c r="G376" s="2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  <c r="Y376" s="24" t="n"/>
    </row>
    <row customHeight="1" ht="41.25" r="377" s="29">
      <c r="A377" s="24" t="n"/>
      <c r="B377" s="24" t="n"/>
      <c r="C377" s="24" t="n"/>
      <c r="D377" s="24" t="n"/>
      <c r="E377" s="84" t="n"/>
      <c r="F377" s="24" t="n"/>
      <c r="G377" s="24" t="n"/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  <c r="Y377" s="24" t="n"/>
    </row>
    <row customHeight="1" ht="41.25" r="378" s="29">
      <c r="A378" s="24" t="n"/>
      <c r="B378" s="24" t="n"/>
      <c r="C378" s="24" t="n"/>
      <c r="D378" s="24" t="n"/>
      <c r="E378" s="84" t="n"/>
      <c r="F378" s="24" t="n"/>
      <c r="G378" s="2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  <c r="Y378" s="24" t="n"/>
    </row>
    <row customHeight="1" ht="41.25" r="379" s="29">
      <c r="A379" s="24" t="n"/>
      <c r="B379" s="24" t="n"/>
      <c r="C379" s="24" t="n"/>
      <c r="D379" s="24" t="n"/>
      <c r="E379" s="84" t="n"/>
      <c r="F379" s="24" t="n"/>
      <c r="G379" s="24" t="n"/>
      <c r="H379" s="24" t="n"/>
      <c r="I379" s="24" t="n"/>
      <c r="J379" s="24" t="n"/>
      <c r="K379" s="24" t="n"/>
      <c r="L379" s="24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  <c r="Y379" s="24" t="n"/>
    </row>
    <row customHeight="1" ht="41.25" r="380" s="29">
      <c r="A380" s="24" t="n"/>
      <c r="B380" s="24" t="n"/>
      <c r="C380" s="24" t="n"/>
      <c r="D380" s="24" t="n"/>
      <c r="E380" s="84" t="n"/>
      <c r="F380" s="24" t="n"/>
      <c r="G380" s="24" t="n"/>
      <c r="H380" s="24" t="n"/>
      <c r="I380" s="24" t="n"/>
      <c r="J380" s="24" t="n"/>
      <c r="K380" s="24" t="n"/>
      <c r="L380" s="24" t="n"/>
      <c r="M380" s="24" t="n"/>
      <c r="N380" s="24" t="n"/>
      <c r="O380" s="24" t="n"/>
      <c r="P380" s="24" t="n"/>
      <c r="Q380" s="24" t="n"/>
      <c r="R380" s="24" t="n"/>
      <c r="S380" s="24" t="n"/>
      <c r="T380" s="24" t="n"/>
      <c r="U380" s="24" t="n"/>
      <c r="V380" s="24" t="n"/>
      <c r="W380" s="24" t="n"/>
      <c r="X380" s="24" t="n"/>
      <c r="Y380" s="24" t="n"/>
    </row>
    <row customHeight="1" ht="41.25" r="381" s="29">
      <c r="A381" s="24" t="n"/>
      <c r="B381" s="24" t="n"/>
      <c r="C381" s="24" t="n"/>
      <c r="D381" s="24" t="n"/>
      <c r="E381" s="84" t="n"/>
      <c r="F381" s="24" t="n"/>
      <c r="G381" s="24" t="n"/>
      <c r="H381" s="24" t="n"/>
      <c r="I381" s="24" t="n"/>
      <c r="J381" s="24" t="n"/>
      <c r="K381" s="24" t="n"/>
      <c r="L381" s="24" t="n"/>
      <c r="M381" s="24" t="n"/>
      <c r="N381" s="24" t="n"/>
      <c r="O381" s="24" t="n"/>
      <c r="P381" s="24" t="n"/>
      <c r="Q381" s="24" t="n"/>
      <c r="R381" s="24" t="n"/>
      <c r="S381" s="24" t="n"/>
      <c r="T381" s="24" t="n"/>
      <c r="U381" s="24" t="n"/>
      <c r="V381" s="24" t="n"/>
      <c r="W381" s="24" t="n"/>
      <c r="X381" s="24" t="n"/>
      <c r="Y381" s="24" t="n"/>
    </row>
    <row customHeight="1" ht="41.25" r="382" s="29">
      <c r="A382" s="24" t="n"/>
      <c r="B382" s="24" t="n"/>
      <c r="C382" s="24" t="n"/>
      <c r="D382" s="24" t="n"/>
      <c r="E382" s="84" t="n"/>
      <c r="F382" s="24" t="n"/>
      <c r="G382" s="24" t="n"/>
      <c r="H382" s="24" t="n"/>
      <c r="I382" s="24" t="n"/>
      <c r="J382" s="24" t="n"/>
      <c r="K382" s="24" t="n"/>
      <c r="L382" s="24" t="n"/>
      <c r="M382" s="24" t="n"/>
      <c r="N382" s="24" t="n"/>
      <c r="O382" s="24" t="n"/>
      <c r="P382" s="24" t="n"/>
      <c r="Q382" s="24" t="n"/>
      <c r="R382" s="24" t="n"/>
      <c r="S382" s="24" t="n"/>
      <c r="T382" s="24" t="n"/>
      <c r="U382" s="24" t="n"/>
      <c r="V382" s="24" t="n"/>
      <c r="W382" s="24" t="n"/>
      <c r="X382" s="24" t="n"/>
      <c r="Y382" s="24" t="n"/>
    </row>
    <row customHeight="1" ht="41.25" r="383" s="29">
      <c r="A383" s="24" t="n"/>
      <c r="B383" s="24" t="n"/>
      <c r="C383" s="24" t="n"/>
      <c r="D383" s="24" t="n"/>
      <c r="E383" s="84" t="n"/>
      <c r="F383" s="24" t="n"/>
      <c r="G383" s="24" t="n"/>
      <c r="H383" s="24" t="n"/>
      <c r="I383" s="24" t="n"/>
      <c r="J383" s="24" t="n"/>
      <c r="K383" s="24" t="n"/>
      <c r="L383" s="24" t="n"/>
      <c r="M383" s="24" t="n"/>
      <c r="N383" s="24" t="n"/>
      <c r="O383" s="24" t="n"/>
      <c r="P383" s="24" t="n"/>
      <c r="Q383" s="24" t="n"/>
      <c r="R383" s="24" t="n"/>
      <c r="S383" s="24" t="n"/>
      <c r="T383" s="24" t="n"/>
      <c r="U383" s="24" t="n"/>
      <c r="V383" s="24" t="n"/>
      <c r="W383" s="24" t="n"/>
      <c r="X383" s="24" t="n"/>
      <c r="Y383" s="24" t="n"/>
    </row>
    <row customHeight="1" ht="41.25" r="384" s="29">
      <c r="A384" s="24" t="n"/>
      <c r="B384" s="24" t="n"/>
      <c r="C384" s="24" t="n"/>
      <c r="D384" s="24" t="n"/>
      <c r="E384" s="84" t="n"/>
      <c r="F384" s="24" t="n"/>
      <c r="G384" s="24" t="n"/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  <c r="Y384" s="24" t="n"/>
    </row>
    <row customHeight="1" ht="41.25" r="385" s="29">
      <c r="A385" s="24" t="n"/>
      <c r="B385" s="24" t="n"/>
      <c r="C385" s="24" t="n"/>
      <c r="D385" s="24" t="n"/>
      <c r="E385" s="84" t="n"/>
      <c r="F385" s="24" t="n"/>
      <c r="G385" s="2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  <c r="Y385" s="24" t="n"/>
    </row>
    <row customHeight="1" ht="41.25" r="386" s="29">
      <c r="A386" s="24" t="n"/>
      <c r="B386" s="24" t="n"/>
      <c r="C386" s="24" t="n"/>
      <c r="D386" s="24" t="n"/>
      <c r="E386" s="84" t="n"/>
      <c r="F386" s="24" t="n"/>
      <c r="G386" s="24" t="n"/>
      <c r="H386" s="24" t="n"/>
      <c r="I386" s="24" t="n"/>
      <c r="J386" s="24" t="n"/>
      <c r="K386" s="24" t="n"/>
      <c r="L386" s="24" t="n"/>
      <c r="M386" s="24" t="n"/>
      <c r="N386" s="24" t="n"/>
      <c r="O386" s="24" t="n"/>
      <c r="P386" s="24" t="n"/>
      <c r="Q386" s="24" t="n"/>
      <c r="R386" s="24" t="n"/>
      <c r="S386" s="24" t="n"/>
      <c r="T386" s="24" t="n"/>
      <c r="U386" s="24" t="n"/>
      <c r="V386" s="24" t="n"/>
      <c r="W386" s="24" t="n"/>
      <c r="X386" s="24" t="n"/>
      <c r="Y386" s="24" t="n"/>
    </row>
    <row customHeight="1" ht="41.25" r="387" s="29">
      <c r="A387" s="24" t="n"/>
      <c r="B387" s="24" t="n"/>
      <c r="C387" s="24" t="n"/>
      <c r="D387" s="24" t="n"/>
      <c r="E387" s="84" t="n"/>
      <c r="F387" s="24" t="n"/>
      <c r="G387" s="24" t="n"/>
      <c r="H387" s="24" t="n"/>
      <c r="I387" s="24" t="n"/>
      <c r="J387" s="24" t="n"/>
      <c r="K387" s="24" t="n"/>
      <c r="L387" s="24" t="n"/>
      <c r="M387" s="24" t="n"/>
      <c r="N387" s="24" t="n"/>
      <c r="O387" s="24" t="n"/>
      <c r="P387" s="24" t="n"/>
      <c r="Q387" s="24" t="n"/>
      <c r="R387" s="24" t="n"/>
      <c r="S387" s="24" t="n"/>
      <c r="T387" s="24" t="n"/>
      <c r="U387" s="24" t="n"/>
      <c r="V387" s="24" t="n"/>
      <c r="W387" s="24" t="n"/>
      <c r="X387" s="24" t="n"/>
      <c r="Y387" s="24" t="n"/>
    </row>
    <row customHeight="1" ht="41.25" r="388" s="29">
      <c r="A388" s="24" t="n"/>
      <c r="B388" s="24" t="n"/>
      <c r="C388" s="24" t="n"/>
      <c r="D388" s="24" t="n"/>
      <c r="E388" s="84" t="n"/>
      <c r="F388" s="24" t="n"/>
      <c r="G388" s="24" t="n"/>
      <c r="H388" s="24" t="n"/>
      <c r="I388" s="24" t="n"/>
      <c r="J388" s="24" t="n"/>
      <c r="K388" s="24" t="n"/>
      <c r="L388" s="24" t="n"/>
      <c r="M388" s="24" t="n"/>
      <c r="N388" s="24" t="n"/>
      <c r="O388" s="24" t="n"/>
      <c r="P388" s="24" t="n"/>
      <c r="Q388" s="24" t="n"/>
      <c r="R388" s="24" t="n"/>
      <c r="S388" s="24" t="n"/>
      <c r="T388" s="24" t="n"/>
      <c r="U388" s="24" t="n"/>
      <c r="V388" s="24" t="n"/>
      <c r="W388" s="24" t="n"/>
      <c r="X388" s="24" t="n"/>
      <c r="Y388" s="24" t="n"/>
    </row>
    <row customHeight="1" ht="41.25" r="389" s="29">
      <c r="A389" s="24" t="n"/>
      <c r="B389" s="24" t="n"/>
      <c r="C389" s="24" t="n"/>
      <c r="D389" s="24" t="n"/>
      <c r="E389" s="84" t="n"/>
      <c r="F389" s="24" t="n"/>
      <c r="G389" s="24" t="n"/>
      <c r="H389" s="24" t="n"/>
      <c r="I389" s="24" t="n"/>
      <c r="J389" s="24" t="n"/>
      <c r="K389" s="24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  <c r="Y389" s="24" t="n"/>
    </row>
    <row customHeight="1" ht="41.25" r="390" s="29">
      <c r="A390" s="24" t="n"/>
      <c r="B390" s="24" t="n"/>
      <c r="C390" s="24" t="n"/>
      <c r="D390" s="24" t="n"/>
      <c r="E390" s="84" t="n"/>
      <c r="F390" s="24" t="n"/>
      <c r="G390" s="24" t="n"/>
      <c r="H390" s="24" t="n"/>
      <c r="I390" s="24" t="n"/>
      <c r="J390" s="24" t="n"/>
      <c r="K390" s="24" t="n"/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  <c r="Y390" s="24" t="n"/>
    </row>
    <row customHeight="1" ht="41.25" r="391" s="29">
      <c r="A391" s="24" t="n"/>
      <c r="B391" s="24" t="n"/>
      <c r="C391" s="24" t="n"/>
      <c r="D391" s="24" t="n"/>
      <c r="E391" s="84" t="n"/>
      <c r="F391" s="24" t="n"/>
      <c r="G391" s="24" t="n"/>
      <c r="H391" s="24" t="n"/>
      <c r="I391" s="24" t="n"/>
      <c r="J391" s="24" t="n"/>
      <c r="K391" s="24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  <c r="Y391" s="24" t="n"/>
    </row>
    <row customHeight="1" ht="41.25" r="392" s="29">
      <c r="A392" s="24" t="n"/>
      <c r="B392" s="24" t="n"/>
      <c r="C392" s="24" t="n"/>
      <c r="D392" s="24" t="n"/>
      <c r="E392" s="84" t="n"/>
      <c r="F392" s="24" t="n"/>
      <c r="G392" s="24" t="n"/>
      <c r="H392" s="24" t="n"/>
      <c r="I392" s="24" t="n"/>
      <c r="J392" s="24" t="n"/>
      <c r="K392" s="24" t="n"/>
      <c r="L392" s="24" t="n"/>
      <c r="M392" s="24" t="n"/>
      <c r="N392" s="24" t="n"/>
      <c r="O392" s="24" t="n"/>
      <c r="P392" s="24" t="n"/>
      <c r="Q392" s="24" t="n"/>
      <c r="R392" s="24" t="n"/>
      <c r="S392" s="24" t="n"/>
      <c r="T392" s="24" t="n"/>
      <c r="U392" s="24" t="n"/>
      <c r="V392" s="24" t="n"/>
      <c r="W392" s="24" t="n"/>
      <c r="X392" s="24" t="n"/>
      <c r="Y392" s="24" t="n"/>
    </row>
    <row customHeight="1" ht="41.25" r="393" s="29">
      <c r="A393" s="24" t="n"/>
      <c r="B393" s="24" t="n"/>
      <c r="C393" s="24" t="n"/>
      <c r="D393" s="24" t="n"/>
      <c r="E393" s="84" t="n"/>
      <c r="F393" s="24" t="n"/>
      <c r="G393" s="24" t="n"/>
      <c r="H393" s="24" t="n"/>
      <c r="I393" s="24" t="n"/>
      <c r="J393" s="24" t="n"/>
      <c r="K393" s="24" t="n"/>
      <c r="L393" s="24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  <c r="Y393" s="24" t="n"/>
    </row>
    <row customHeight="1" ht="41.25" r="394" s="29">
      <c r="A394" s="24" t="n"/>
      <c r="B394" s="24" t="n"/>
      <c r="C394" s="24" t="n"/>
      <c r="D394" s="24" t="n"/>
      <c r="E394" s="84" t="n"/>
      <c r="F394" s="24" t="n"/>
      <c r="G394" s="24" t="n"/>
      <c r="H394" s="24" t="n"/>
      <c r="I394" s="24" t="n"/>
      <c r="J394" s="24" t="n"/>
      <c r="K394" s="24" t="n"/>
      <c r="L394" s="24" t="n"/>
      <c r="M394" s="24" t="n"/>
      <c r="N394" s="24" t="n"/>
      <c r="O394" s="24" t="n"/>
      <c r="P394" s="24" t="n"/>
      <c r="Q394" s="24" t="n"/>
      <c r="R394" s="24" t="n"/>
      <c r="S394" s="24" t="n"/>
      <c r="T394" s="24" t="n"/>
      <c r="U394" s="24" t="n"/>
      <c r="V394" s="24" t="n"/>
      <c r="W394" s="24" t="n"/>
      <c r="X394" s="24" t="n"/>
      <c r="Y394" s="24" t="n"/>
    </row>
    <row customHeight="1" ht="41.25" r="395" s="29">
      <c r="A395" s="24" t="n"/>
      <c r="B395" s="24" t="n"/>
      <c r="C395" s="24" t="n"/>
      <c r="D395" s="24" t="n"/>
      <c r="E395" s="84" t="n"/>
      <c r="F395" s="24" t="n"/>
      <c r="G395" s="2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  <c r="Y395" s="24" t="n"/>
    </row>
    <row customHeight="1" ht="41.25" r="396" s="29">
      <c r="A396" s="24" t="n"/>
      <c r="B396" s="24" t="n"/>
      <c r="C396" s="24" t="n"/>
      <c r="D396" s="24" t="n"/>
      <c r="E396" s="84" t="n"/>
      <c r="F396" s="24" t="n"/>
      <c r="G396" s="24" t="n"/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  <c r="Y396" s="24" t="n"/>
    </row>
    <row customHeight="1" ht="41.25" r="397" s="29">
      <c r="A397" s="24" t="n"/>
      <c r="B397" s="24" t="n"/>
      <c r="C397" s="24" t="n"/>
      <c r="D397" s="24" t="n"/>
      <c r="E397" s="84" t="n"/>
      <c r="F397" s="24" t="n"/>
      <c r="G397" s="2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  <c r="Y397" s="24" t="n"/>
    </row>
    <row customHeight="1" ht="41.25" r="398" s="29">
      <c r="A398" s="24" t="n"/>
      <c r="B398" s="24" t="n"/>
      <c r="C398" s="24" t="n"/>
      <c r="D398" s="24" t="n"/>
      <c r="E398" s="84" t="n"/>
      <c r="F398" s="24" t="n"/>
      <c r="G398" s="24" t="n"/>
      <c r="H398" s="24" t="n"/>
      <c r="I398" s="24" t="n"/>
      <c r="J398" s="24" t="n"/>
      <c r="K398" s="24" t="n"/>
      <c r="L398" s="24" t="n"/>
      <c r="M398" s="24" t="n"/>
      <c r="N398" s="24" t="n"/>
      <c r="O398" s="24" t="n"/>
      <c r="P398" s="24" t="n"/>
      <c r="Q398" s="24" t="n"/>
      <c r="R398" s="24" t="n"/>
      <c r="S398" s="24" t="n"/>
      <c r="T398" s="24" t="n"/>
      <c r="U398" s="24" t="n"/>
      <c r="V398" s="24" t="n"/>
      <c r="W398" s="24" t="n"/>
      <c r="X398" s="24" t="n"/>
      <c r="Y398" s="24" t="n"/>
    </row>
    <row customHeight="1" ht="41.25" r="399" s="29">
      <c r="A399" s="24" t="n"/>
      <c r="B399" s="24" t="n"/>
      <c r="C399" s="24" t="n"/>
      <c r="D399" s="24" t="n"/>
      <c r="E399" s="84" t="n"/>
      <c r="F399" s="24" t="n"/>
      <c r="G399" s="24" t="n"/>
      <c r="H399" s="24" t="n"/>
      <c r="I399" s="24" t="n"/>
      <c r="J399" s="24" t="n"/>
      <c r="K399" s="24" t="n"/>
      <c r="L399" s="24" t="n"/>
      <c r="M399" s="24" t="n"/>
      <c r="N399" s="24" t="n"/>
      <c r="O399" s="24" t="n"/>
      <c r="P399" s="24" t="n"/>
      <c r="Q399" s="24" t="n"/>
      <c r="R399" s="24" t="n"/>
      <c r="S399" s="24" t="n"/>
      <c r="T399" s="24" t="n"/>
      <c r="U399" s="24" t="n"/>
      <c r="V399" s="24" t="n"/>
      <c r="W399" s="24" t="n"/>
      <c r="X399" s="24" t="n"/>
      <c r="Y399" s="24" t="n"/>
    </row>
    <row customHeight="1" ht="41.25" r="400" s="29">
      <c r="A400" s="24" t="n"/>
      <c r="B400" s="24" t="n"/>
      <c r="C400" s="24" t="n"/>
      <c r="D400" s="24" t="n"/>
      <c r="E400" s="84" t="n"/>
      <c r="F400" s="24" t="n"/>
      <c r="G400" s="24" t="n"/>
      <c r="H400" s="24" t="n"/>
      <c r="I400" s="24" t="n"/>
      <c r="J400" s="24" t="n"/>
      <c r="K400" s="24" t="n"/>
      <c r="L400" s="24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  <c r="Y400" s="24" t="n"/>
    </row>
    <row customHeight="1" ht="41.25" r="401" s="29">
      <c r="A401" s="24" t="n"/>
      <c r="B401" s="24" t="n"/>
      <c r="C401" s="24" t="n"/>
      <c r="D401" s="24" t="n"/>
      <c r="E401" s="84" t="n"/>
      <c r="F401" s="24" t="n"/>
      <c r="G401" s="24" t="n"/>
      <c r="H401" s="24" t="n"/>
      <c r="I401" s="24" t="n"/>
      <c r="J401" s="24" t="n"/>
      <c r="K401" s="24" t="n"/>
      <c r="L401" s="24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  <c r="Y401" s="24" t="n"/>
    </row>
    <row customHeight="1" ht="41.25" r="402" s="29">
      <c r="A402" s="24" t="n"/>
      <c r="B402" s="24" t="n"/>
      <c r="C402" s="24" t="n"/>
      <c r="D402" s="24" t="n"/>
      <c r="E402" s="84" t="n"/>
      <c r="F402" s="24" t="n"/>
      <c r="G402" s="24" t="n"/>
      <c r="H402" s="24" t="n"/>
      <c r="I402" s="24" t="n"/>
      <c r="J402" s="24" t="n"/>
      <c r="K402" s="24" t="n"/>
      <c r="L402" s="24" t="n"/>
      <c r="M402" s="24" t="n"/>
      <c r="N402" s="24" t="n"/>
      <c r="O402" s="24" t="n"/>
      <c r="P402" s="24" t="n"/>
      <c r="Q402" s="24" t="n"/>
      <c r="R402" s="24" t="n"/>
      <c r="S402" s="24" t="n"/>
      <c r="T402" s="24" t="n"/>
      <c r="U402" s="24" t="n"/>
      <c r="V402" s="24" t="n"/>
      <c r="W402" s="24" t="n"/>
      <c r="X402" s="24" t="n"/>
      <c r="Y402" s="24" t="n"/>
    </row>
    <row customHeight="1" ht="41.25" r="403" s="29">
      <c r="A403" s="24" t="n"/>
      <c r="B403" s="24" t="n"/>
      <c r="C403" s="24" t="n"/>
      <c r="D403" s="24" t="n"/>
      <c r="E403" s="84" t="n"/>
      <c r="F403" s="24" t="n"/>
      <c r="G403" s="24" t="n"/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  <c r="Y403" s="24" t="n"/>
    </row>
    <row customHeight="1" ht="41.25" r="404" s="29">
      <c r="A404" s="24" t="n"/>
      <c r="B404" s="24" t="n"/>
      <c r="C404" s="24" t="n"/>
      <c r="D404" s="24" t="n"/>
      <c r="E404" s="84" t="n"/>
      <c r="F404" s="24" t="n"/>
      <c r="G404" s="2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  <c r="Y404" s="24" t="n"/>
    </row>
    <row customHeight="1" ht="41.25" r="405" s="29">
      <c r="A405" s="24" t="n"/>
      <c r="B405" s="24" t="n"/>
      <c r="C405" s="24" t="n"/>
      <c r="D405" s="24" t="n"/>
      <c r="E405" s="84" t="n"/>
      <c r="F405" s="24" t="n"/>
      <c r="G405" s="24" t="n"/>
      <c r="H405" s="24" t="n"/>
      <c r="I405" s="24" t="n"/>
      <c r="J405" s="24" t="n"/>
      <c r="K405" s="24" t="n"/>
      <c r="L405" s="24" t="n"/>
      <c r="M405" s="24" t="n"/>
      <c r="N405" s="24" t="n"/>
      <c r="O405" s="24" t="n"/>
      <c r="P405" s="24" t="n"/>
      <c r="Q405" s="24" t="n"/>
      <c r="R405" s="24" t="n"/>
      <c r="S405" s="24" t="n"/>
      <c r="T405" s="24" t="n"/>
      <c r="U405" s="24" t="n"/>
      <c r="V405" s="24" t="n"/>
      <c r="W405" s="24" t="n"/>
      <c r="X405" s="24" t="n"/>
      <c r="Y405" s="24" t="n"/>
    </row>
    <row customHeight="1" ht="41.25" r="406" s="29">
      <c r="A406" s="24" t="n"/>
      <c r="B406" s="24" t="n"/>
      <c r="C406" s="24" t="n"/>
      <c r="D406" s="24" t="n"/>
      <c r="E406" s="84" t="n"/>
      <c r="F406" s="24" t="n"/>
      <c r="G406" s="24" t="n"/>
      <c r="H406" s="24" t="n"/>
      <c r="I406" s="24" t="n"/>
      <c r="J406" s="24" t="n"/>
      <c r="K406" s="24" t="n"/>
      <c r="L406" s="24" t="n"/>
      <c r="M406" s="24" t="n"/>
      <c r="N406" s="24" t="n"/>
      <c r="O406" s="24" t="n"/>
      <c r="P406" s="24" t="n"/>
      <c r="Q406" s="24" t="n"/>
      <c r="R406" s="24" t="n"/>
      <c r="S406" s="24" t="n"/>
      <c r="T406" s="24" t="n"/>
      <c r="U406" s="24" t="n"/>
      <c r="V406" s="24" t="n"/>
      <c r="W406" s="24" t="n"/>
      <c r="X406" s="24" t="n"/>
      <c r="Y406" s="24" t="n"/>
    </row>
    <row customHeight="1" ht="41.25" r="407" s="29">
      <c r="A407" s="24" t="n"/>
      <c r="B407" s="24" t="n"/>
      <c r="C407" s="24" t="n"/>
      <c r="D407" s="24" t="n"/>
      <c r="E407" s="84" t="n"/>
      <c r="F407" s="24" t="n"/>
      <c r="G407" s="24" t="n"/>
      <c r="H407" s="24" t="n"/>
      <c r="I407" s="24" t="n"/>
      <c r="J407" s="24" t="n"/>
      <c r="K407" s="24" t="n"/>
      <c r="L407" s="24" t="n"/>
      <c r="M407" s="24" t="n"/>
      <c r="N407" s="24" t="n"/>
      <c r="O407" s="24" t="n"/>
      <c r="P407" s="24" t="n"/>
      <c r="Q407" s="24" t="n"/>
      <c r="R407" s="24" t="n"/>
      <c r="S407" s="24" t="n"/>
      <c r="T407" s="24" t="n"/>
      <c r="U407" s="24" t="n"/>
      <c r="V407" s="24" t="n"/>
      <c r="W407" s="24" t="n"/>
      <c r="X407" s="24" t="n"/>
      <c r="Y407" s="24" t="n"/>
    </row>
    <row customHeight="1" ht="41.25" r="408" s="29">
      <c r="A408" s="24" t="n"/>
      <c r="B408" s="24" t="n"/>
      <c r="C408" s="24" t="n"/>
      <c r="D408" s="24" t="n"/>
      <c r="E408" s="84" t="n"/>
      <c r="F408" s="24" t="n"/>
      <c r="G408" s="24" t="n"/>
      <c r="H408" s="24" t="n"/>
      <c r="I408" s="24" t="n"/>
      <c r="J408" s="24" t="n"/>
      <c r="K408" s="24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  <c r="Y408" s="24" t="n"/>
    </row>
    <row customHeight="1" ht="41.25" r="409" s="29">
      <c r="A409" s="24" t="n"/>
      <c r="B409" s="24" t="n"/>
      <c r="C409" s="24" t="n"/>
      <c r="D409" s="24" t="n"/>
      <c r="E409" s="84" t="n"/>
      <c r="F409" s="24" t="n"/>
      <c r="G409" s="24" t="n"/>
      <c r="H409" s="24" t="n"/>
      <c r="I409" s="24" t="n"/>
      <c r="J409" s="24" t="n"/>
      <c r="K409" s="24" t="n"/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  <c r="Y409" s="24" t="n"/>
    </row>
    <row customHeight="1" ht="41.25" r="410" s="29">
      <c r="A410" s="24" t="n"/>
      <c r="B410" s="24" t="n"/>
      <c r="C410" s="24" t="n"/>
      <c r="D410" s="24" t="n"/>
      <c r="E410" s="84" t="n"/>
      <c r="F410" s="24" t="n"/>
      <c r="G410" s="24" t="n"/>
      <c r="H410" s="24" t="n"/>
      <c r="I410" s="24" t="n"/>
      <c r="J410" s="24" t="n"/>
      <c r="K410" s="24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  <c r="Y410" s="24" t="n"/>
    </row>
    <row customHeight="1" ht="41.25" r="411" s="29">
      <c r="A411" s="24" t="n"/>
      <c r="B411" s="24" t="n"/>
      <c r="C411" s="24" t="n"/>
      <c r="D411" s="24" t="n"/>
      <c r="E411" s="84" t="n"/>
      <c r="F411" s="24" t="n"/>
      <c r="G411" s="24" t="n"/>
      <c r="H411" s="24" t="n"/>
      <c r="I411" s="24" t="n"/>
      <c r="J411" s="24" t="n"/>
      <c r="K411" s="24" t="n"/>
      <c r="L411" s="24" t="n"/>
      <c r="M411" s="24" t="n"/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  <c r="Y411" s="24" t="n"/>
    </row>
    <row customHeight="1" ht="41.25" r="412" s="29">
      <c r="A412" s="24" t="n"/>
      <c r="B412" s="24" t="n"/>
      <c r="C412" s="24" t="n"/>
      <c r="D412" s="24" t="n"/>
      <c r="E412" s="84" t="n"/>
      <c r="F412" s="24" t="n"/>
      <c r="G412" s="24" t="n"/>
      <c r="H412" s="24" t="n"/>
      <c r="I412" s="24" t="n"/>
      <c r="J412" s="24" t="n"/>
      <c r="K412" s="24" t="n"/>
      <c r="L412" s="24" t="n"/>
      <c r="M412" s="24" t="n"/>
      <c r="N412" s="24" t="n"/>
      <c r="O412" s="24" t="n"/>
      <c r="P412" s="24" t="n"/>
      <c r="Q412" s="24" t="n"/>
      <c r="R412" s="24" t="n"/>
      <c r="S412" s="24" t="n"/>
      <c r="T412" s="24" t="n"/>
      <c r="U412" s="24" t="n"/>
      <c r="V412" s="24" t="n"/>
      <c r="W412" s="24" t="n"/>
      <c r="X412" s="24" t="n"/>
      <c r="Y412" s="24" t="n"/>
    </row>
    <row customHeight="1" ht="41.25" r="413" s="29">
      <c r="A413" s="24" t="n"/>
      <c r="B413" s="24" t="n"/>
      <c r="C413" s="24" t="n"/>
      <c r="D413" s="24" t="n"/>
      <c r="E413" s="84" t="n"/>
      <c r="F413" s="24" t="n"/>
      <c r="G413" s="24" t="n"/>
      <c r="H413" s="24" t="n"/>
      <c r="I413" s="24" t="n"/>
      <c r="J413" s="24" t="n"/>
      <c r="K413" s="24" t="n"/>
      <c r="L413" s="24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  <c r="Y413" s="24" t="n"/>
    </row>
    <row customHeight="1" ht="41.25" r="414" s="29">
      <c r="A414" s="24" t="n"/>
      <c r="B414" s="24" t="n"/>
      <c r="C414" s="24" t="n"/>
      <c r="D414" s="24" t="n"/>
      <c r="E414" s="84" t="n"/>
      <c r="F414" s="24" t="n"/>
      <c r="G414" s="2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  <c r="Y414" s="24" t="n"/>
    </row>
    <row customHeight="1" ht="41.25" r="415" s="29">
      <c r="A415" s="24" t="n"/>
      <c r="B415" s="24" t="n"/>
      <c r="C415" s="24" t="n"/>
      <c r="D415" s="24" t="n"/>
      <c r="E415" s="84" t="n"/>
      <c r="F415" s="24" t="n"/>
      <c r="G415" s="24" t="n"/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  <c r="Y415" s="24" t="n"/>
    </row>
    <row customHeight="1" ht="41.25" r="416" s="29">
      <c r="A416" s="24" t="n"/>
      <c r="B416" s="24" t="n"/>
      <c r="C416" s="24" t="n"/>
      <c r="D416" s="24" t="n"/>
      <c r="E416" s="84" t="n"/>
      <c r="F416" s="24" t="n"/>
      <c r="G416" s="2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  <c r="Y416" s="24" t="n"/>
    </row>
    <row customHeight="1" ht="41.25" r="417" s="29">
      <c r="A417" s="24" t="n"/>
      <c r="B417" s="24" t="n"/>
      <c r="C417" s="24" t="n"/>
      <c r="D417" s="24" t="n"/>
      <c r="E417" s="84" t="n"/>
      <c r="F417" s="24" t="n"/>
      <c r="G417" s="24" t="n"/>
      <c r="H417" s="24" t="n"/>
      <c r="I417" s="24" t="n"/>
      <c r="J417" s="24" t="n"/>
      <c r="K417" s="24" t="n"/>
      <c r="L417" s="24" t="n"/>
      <c r="M417" s="24" t="n"/>
      <c r="N417" s="24" t="n"/>
      <c r="O417" s="24" t="n"/>
      <c r="P417" s="24" t="n"/>
      <c r="Q417" s="24" t="n"/>
      <c r="R417" s="24" t="n"/>
      <c r="S417" s="24" t="n"/>
      <c r="T417" s="24" t="n"/>
      <c r="U417" s="24" t="n"/>
      <c r="V417" s="24" t="n"/>
      <c r="W417" s="24" t="n"/>
      <c r="X417" s="24" t="n"/>
      <c r="Y417" s="24" t="n"/>
    </row>
    <row customHeight="1" ht="41.25" r="418" s="29">
      <c r="A418" s="24" t="n"/>
      <c r="B418" s="24" t="n"/>
      <c r="C418" s="24" t="n"/>
      <c r="D418" s="24" t="n"/>
      <c r="E418" s="84" t="n"/>
      <c r="F418" s="24" t="n"/>
      <c r="G418" s="24" t="n"/>
      <c r="H418" s="24" t="n"/>
      <c r="I418" s="24" t="n"/>
      <c r="J418" s="24" t="n"/>
      <c r="K418" s="24" t="n"/>
      <c r="L418" s="24" t="n"/>
      <c r="M418" s="24" t="n"/>
      <c r="N418" s="24" t="n"/>
      <c r="O418" s="24" t="n"/>
      <c r="P418" s="24" t="n"/>
      <c r="Q418" s="24" t="n"/>
      <c r="R418" s="24" t="n"/>
      <c r="S418" s="24" t="n"/>
      <c r="T418" s="24" t="n"/>
      <c r="U418" s="24" t="n"/>
      <c r="V418" s="24" t="n"/>
      <c r="W418" s="24" t="n"/>
      <c r="X418" s="24" t="n"/>
      <c r="Y418" s="24" t="n"/>
    </row>
    <row customHeight="1" ht="41.25" r="419" s="29">
      <c r="A419" s="24" t="n"/>
      <c r="B419" s="24" t="n"/>
      <c r="C419" s="24" t="n"/>
      <c r="D419" s="24" t="n"/>
      <c r="E419" s="84" t="n"/>
      <c r="F419" s="24" t="n"/>
      <c r="G419" s="24" t="n"/>
      <c r="H419" s="24" t="n"/>
      <c r="I419" s="24" t="n"/>
      <c r="J419" s="24" t="n"/>
      <c r="K419" s="24" t="n"/>
      <c r="L419" s="24" t="n"/>
      <c r="M419" s="24" t="n"/>
      <c r="N419" s="24" t="n"/>
      <c r="O419" s="24" t="n"/>
      <c r="P419" s="24" t="n"/>
      <c r="Q419" s="24" t="n"/>
      <c r="R419" s="24" t="n"/>
      <c r="S419" s="24" t="n"/>
      <c r="T419" s="24" t="n"/>
      <c r="U419" s="24" t="n"/>
      <c r="V419" s="24" t="n"/>
      <c r="W419" s="24" t="n"/>
      <c r="X419" s="24" t="n"/>
      <c r="Y419" s="24" t="n"/>
    </row>
    <row customHeight="1" ht="41.25" r="420" s="29">
      <c r="A420" s="24" t="n"/>
      <c r="B420" s="24" t="n"/>
      <c r="C420" s="24" t="n"/>
      <c r="D420" s="24" t="n"/>
      <c r="E420" s="84" t="n"/>
      <c r="F420" s="24" t="n"/>
      <c r="G420" s="24" t="n"/>
      <c r="H420" s="24" t="n"/>
      <c r="I420" s="24" t="n"/>
      <c r="J420" s="24" t="n"/>
      <c r="K420" s="24" t="n"/>
      <c r="L420" s="24" t="n"/>
      <c r="M420" s="24" t="n"/>
      <c r="N420" s="24" t="n"/>
      <c r="O420" s="24" t="n"/>
      <c r="P420" s="24" t="n"/>
      <c r="Q420" s="24" t="n"/>
      <c r="R420" s="24" t="n"/>
      <c r="S420" s="24" t="n"/>
      <c r="T420" s="24" t="n"/>
      <c r="U420" s="24" t="n"/>
      <c r="V420" s="24" t="n"/>
      <c r="W420" s="24" t="n"/>
      <c r="X420" s="24" t="n"/>
      <c r="Y420" s="24" t="n"/>
    </row>
    <row customHeight="1" ht="41.25" r="421" s="29">
      <c r="A421" s="24" t="n"/>
      <c r="B421" s="24" t="n"/>
      <c r="C421" s="24" t="n"/>
      <c r="D421" s="24" t="n"/>
      <c r="E421" s="84" t="n"/>
      <c r="F421" s="24" t="n"/>
      <c r="G421" s="24" t="n"/>
      <c r="H421" s="24" t="n"/>
      <c r="I421" s="24" t="n"/>
      <c r="J421" s="24" t="n"/>
      <c r="K421" s="24" t="n"/>
      <c r="L421" s="24" t="n"/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  <c r="Y421" s="24" t="n"/>
    </row>
    <row customHeight="1" ht="41.25" r="422" s="29">
      <c r="A422" s="24" t="n"/>
      <c r="B422" s="24" t="n"/>
      <c r="C422" s="24" t="n"/>
      <c r="D422" s="24" t="n"/>
      <c r="E422" s="84" t="n"/>
      <c r="F422" s="24" t="n"/>
      <c r="G422" s="24" t="n"/>
      <c r="H422" s="24" t="n"/>
      <c r="I422" s="24" t="n"/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  <c r="Y422" s="24" t="n"/>
    </row>
    <row customHeight="1" ht="41.25" r="423" s="29">
      <c r="A423" s="24" t="n"/>
      <c r="B423" s="24" t="n"/>
      <c r="C423" s="24" t="n"/>
      <c r="D423" s="24" t="n"/>
      <c r="E423" s="84" t="n"/>
      <c r="F423" s="24" t="n"/>
      <c r="G423" s="24" t="n"/>
      <c r="H423" s="24" t="n"/>
      <c r="I423" s="24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  <c r="Y423" s="24" t="n"/>
    </row>
    <row customHeight="1" ht="41.25" r="424" s="29">
      <c r="A424" s="24" t="n"/>
      <c r="B424" s="24" t="n"/>
      <c r="C424" s="24" t="n"/>
      <c r="D424" s="24" t="n"/>
      <c r="E424" s="84" t="n"/>
      <c r="F424" s="24" t="n"/>
      <c r="G424" s="24" t="n"/>
      <c r="H424" s="24" t="n"/>
      <c r="I424" s="24" t="n"/>
      <c r="J424" s="24" t="n"/>
      <c r="K424" s="24" t="n"/>
      <c r="L424" s="24" t="n"/>
      <c r="M424" s="24" t="n"/>
      <c r="N424" s="24" t="n"/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/>
      <c r="Y424" s="24" t="n"/>
    </row>
    <row customHeight="1" ht="41.25" r="425" s="29">
      <c r="A425" s="24" t="n"/>
      <c r="B425" s="24" t="n"/>
      <c r="C425" s="24" t="n"/>
      <c r="D425" s="24" t="n"/>
      <c r="E425" s="84" t="n"/>
      <c r="F425" s="24" t="n"/>
      <c r="G425" s="24" t="n"/>
      <c r="H425" s="24" t="n"/>
      <c r="I425" s="24" t="n"/>
      <c r="J425" s="24" t="n"/>
      <c r="K425" s="24" t="n"/>
      <c r="L425" s="24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4" t="n"/>
      <c r="V425" s="24" t="n"/>
      <c r="W425" s="24" t="n"/>
      <c r="X425" s="24" t="n"/>
      <c r="Y425" s="24" t="n"/>
    </row>
    <row customHeight="1" ht="41.25" r="426" s="29">
      <c r="A426" s="24" t="n"/>
      <c r="B426" s="24" t="n"/>
      <c r="C426" s="24" t="n"/>
      <c r="D426" s="24" t="n"/>
      <c r="E426" s="84" t="n"/>
      <c r="F426" s="24" t="n"/>
      <c r="G426" s="24" t="n"/>
      <c r="H426" s="24" t="n"/>
      <c r="I426" s="24" t="n"/>
      <c r="J426" s="24" t="n"/>
      <c r="K426" s="24" t="n"/>
      <c r="L426" s="24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4" t="n"/>
      <c r="X426" s="24" t="n"/>
      <c r="Y426" s="24" t="n"/>
    </row>
    <row customHeight="1" ht="41.25" r="427" s="29">
      <c r="A427" s="24" t="n"/>
      <c r="B427" s="24" t="n"/>
      <c r="C427" s="24" t="n"/>
      <c r="D427" s="24" t="n"/>
      <c r="E427" s="84" t="n"/>
      <c r="F427" s="24" t="n"/>
      <c r="G427" s="24" t="n"/>
      <c r="H427" s="24" t="n"/>
      <c r="I427" s="24" t="n"/>
      <c r="J427" s="24" t="n"/>
      <c r="K427" s="24" t="n"/>
      <c r="L427" s="24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  <c r="Y427" s="24" t="n"/>
    </row>
    <row customHeight="1" ht="41.25" r="428" s="29">
      <c r="A428" s="24" t="n"/>
      <c r="B428" s="24" t="n"/>
      <c r="C428" s="24" t="n"/>
      <c r="D428" s="24" t="n"/>
      <c r="E428" s="84" t="n"/>
      <c r="F428" s="24" t="n"/>
      <c r="G428" s="24" t="n"/>
      <c r="H428" s="24" t="n"/>
      <c r="I428" s="24" t="n"/>
      <c r="J428" s="24" t="n"/>
      <c r="K428" s="24" t="n"/>
      <c r="L428" s="24" t="n"/>
      <c r="M428" s="24" t="n"/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  <c r="Y428" s="24" t="n"/>
    </row>
    <row customHeight="1" ht="41.25" r="429" s="29">
      <c r="A429" s="24" t="n"/>
      <c r="B429" s="24" t="n"/>
      <c r="C429" s="24" t="n"/>
      <c r="D429" s="24" t="n"/>
      <c r="E429" s="84" t="n"/>
      <c r="F429" s="24" t="n"/>
      <c r="G429" s="24" t="n"/>
      <c r="H429" s="24" t="n"/>
      <c r="I429" s="24" t="n"/>
      <c r="J429" s="24" t="n"/>
      <c r="K429" s="24" t="n"/>
      <c r="L429" s="24" t="n"/>
      <c r="M429" s="24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  <c r="Y429" s="24" t="n"/>
    </row>
    <row customHeight="1" ht="41.25" r="430" s="29">
      <c r="A430" s="24" t="n"/>
      <c r="B430" s="24" t="n"/>
      <c r="C430" s="24" t="n"/>
      <c r="D430" s="24" t="n"/>
      <c r="E430" s="84" t="n"/>
      <c r="F430" s="24" t="n"/>
      <c r="G430" s="24" t="n"/>
      <c r="H430" s="24" t="n"/>
      <c r="I430" s="24" t="n"/>
      <c r="J430" s="24" t="n"/>
      <c r="K430" s="24" t="n"/>
      <c r="L430" s="24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  <c r="Y430" s="24" t="n"/>
    </row>
    <row customHeight="1" ht="41.25" r="431" s="29">
      <c r="A431" s="24" t="n"/>
      <c r="B431" s="24" t="n"/>
      <c r="C431" s="24" t="n"/>
      <c r="D431" s="24" t="n"/>
      <c r="E431" s="84" t="n"/>
      <c r="F431" s="24" t="n"/>
      <c r="G431" s="24" t="n"/>
      <c r="H431" s="24" t="n"/>
      <c r="I431" s="24" t="n"/>
      <c r="J431" s="24" t="n"/>
      <c r="K431" s="24" t="n"/>
      <c r="L431" s="24" t="n"/>
      <c r="M431" s="24" t="n"/>
      <c r="N431" s="24" t="n"/>
      <c r="O431" s="24" t="n"/>
      <c r="P431" s="24" t="n"/>
      <c r="Q431" s="24" t="n"/>
      <c r="R431" s="24" t="n"/>
      <c r="S431" s="24" t="n"/>
      <c r="T431" s="24" t="n"/>
      <c r="U431" s="24" t="n"/>
      <c r="V431" s="24" t="n"/>
      <c r="W431" s="24" t="n"/>
      <c r="X431" s="24" t="n"/>
      <c r="Y431" s="24" t="n"/>
    </row>
    <row customHeight="1" ht="41.25" r="432" s="29">
      <c r="A432" s="24" t="n"/>
      <c r="B432" s="24" t="n"/>
      <c r="C432" s="24" t="n"/>
      <c r="D432" s="24" t="n"/>
      <c r="E432" s="84" t="n"/>
      <c r="F432" s="24" t="n"/>
      <c r="G432" s="24" t="n"/>
      <c r="H432" s="24" t="n"/>
      <c r="I432" s="24" t="n"/>
      <c r="J432" s="24" t="n"/>
      <c r="K432" s="24" t="n"/>
      <c r="L432" s="24" t="n"/>
      <c r="M432" s="24" t="n"/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  <c r="Y432" s="24" t="n"/>
    </row>
    <row customHeight="1" ht="41.25" r="433" s="29">
      <c r="A433" s="24" t="n"/>
      <c r="B433" s="24" t="n"/>
      <c r="C433" s="24" t="n"/>
      <c r="D433" s="24" t="n"/>
      <c r="E433" s="84" t="n"/>
      <c r="F433" s="24" t="n"/>
      <c r="G433" s="2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  <c r="Y433" s="24" t="n"/>
    </row>
    <row customHeight="1" ht="41.25" r="434" s="29">
      <c r="A434" s="24" t="n"/>
      <c r="B434" s="24" t="n"/>
      <c r="C434" s="24" t="n"/>
      <c r="D434" s="24" t="n"/>
      <c r="E434" s="84" t="n"/>
      <c r="F434" s="24" t="n"/>
      <c r="G434" s="24" t="n"/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  <c r="Y434" s="24" t="n"/>
    </row>
    <row customHeight="1" ht="41.25" r="435" s="29">
      <c r="A435" s="24" t="n"/>
      <c r="B435" s="24" t="n"/>
      <c r="C435" s="24" t="n"/>
      <c r="D435" s="24" t="n"/>
      <c r="E435" s="84" t="n"/>
      <c r="F435" s="24" t="n"/>
      <c r="G435" s="2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  <c r="Y435" s="24" t="n"/>
    </row>
    <row customHeight="1" ht="41.25" r="436" s="29">
      <c r="A436" s="24" t="n"/>
      <c r="B436" s="24" t="n"/>
      <c r="C436" s="24" t="n"/>
      <c r="D436" s="24" t="n"/>
      <c r="E436" s="84" t="n"/>
      <c r="F436" s="24" t="n"/>
      <c r="G436" s="24" t="n"/>
      <c r="H436" s="24" t="n"/>
      <c r="I436" s="24" t="n"/>
      <c r="J436" s="24" t="n"/>
      <c r="K436" s="24" t="n"/>
      <c r="L436" s="24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  <c r="Y436" s="24" t="n"/>
    </row>
    <row customHeight="1" ht="41.25" r="437" s="29">
      <c r="A437" s="24" t="n"/>
      <c r="B437" s="24" t="n"/>
      <c r="C437" s="24" t="n"/>
      <c r="D437" s="24" t="n"/>
      <c r="E437" s="84" t="n"/>
      <c r="F437" s="24" t="n"/>
      <c r="G437" s="24" t="n"/>
      <c r="H437" s="24" t="n"/>
      <c r="I437" s="24" t="n"/>
      <c r="J437" s="24" t="n"/>
      <c r="K437" s="24" t="n"/>
      <c r="L437" s="24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  <c r="Y437" s="24" t="n"/>
    </row>
    <row customHeight="1" ht="41.25" r="438" s="29">
      <c r="A438" s="24" t="n"/>
      <c r="B438" s="24" t="n"/>
      <c r="C438" s="24" t="n"/>
      <c r="D438" s="24" t="n"/>
      <c r="E438" s="84" t="n"/>
      <c r="F438" s="24" t="n"/>
      <c r="G438" s="24" t="n"/>
      <c r="H438" s="24" t="n"/>
      <c r="I438" s="24" t="n"/>
      <c r="J438" s="24" t="n"/>
      <c r="K438" s="24" t="n"/>
      <c r="L438" s="24" t="n"/>
      <c r="M438" s="24" t="n"/>
      <c r="N438" s="24" t="n"/>
      <c r="O438" s="24" t="n"/>
      <c r="P438" s="24" t="n"/>
      <c r="Q438" s="24" t="n"/>
      <c r="R438" s="24" t="n"/>
      <c r="S438" s="24" t="n"/>
      <c r="T438" s="24" t="n"/>
      <c r="U438" s="24" t="n"/>
      <c r="V438" s="24" t="n"/>
      <c r="W438" s="24" t="n"/>
      <c r="X438" s="24" t="n"/>
      <c r="Y438" s="24" t="n"/>
    </row>
    <row customHeight="1" ht="41.25" r="439" s="29">
      <c r="A439" s="24" t="n"/>
      <c r="B439" s="24" t="n"/>
      <c r="C439" s="24" t="n"/>
      <c r="D439" s="24" t="n"/>
      <c r="E439" s="84" t="n"/>
      <c r="F439" s="24" t="n"/>
      <c r="G439" s="24" t="n"/>
      <c r="H439" s="24" t="n"/>
      <c r="I439" s="24" t="n"/>
      <c r="J439" s="24" t="n"/>
      <c r="K439" s="24" t="n"/>
      <c r="L439" s="24" t="n"/>
      <c r="M439" s="24" t="n"/>
      <c r="N439" s="24" t="n"/>
      <c r="O439" s="24" t="n"/>
      <c r="P439" s="24" t="n"/>
      <c r="Q439" s="24" t="n"/>
      <c r="R439" s="24" t="n"/>
      <c r="S439" s="24" t="n"/>
      <c r="T439" s="24" t="n"/>
      <c r="U439" s="24" t="n"/>
      <c r="V439" s="24" t="n"/>
      <c r="W439" s="24" t="n"/>
      <c r="X439" s="24" t="n"/>
      <c r="Y439" s="24" t="n"/>
    </row>
    <row customHeight="1" ht="41.25" r="440" s="29">
      <c r="A440" s="24" t="n"/>
      <c r="B440" s="24" t="n"/>
      <c r="C440" s="24" t="n"/>
      <c r="D440" s="24" t="n"/>
      <c r="E440" s="84" t="n"/>
      <c r="F440" s="24" t="n"/>
      <c r="G440" s="24" t="n"/>
      <c r="H440" s="24" t="n"/>
      <c r="I440" s="24" t="n"/>
      <c r="J440" s="24" t="n"/>
      <c r="K440" s="24" t="n"/>
      <c r="L440" s="24" t="n"/>
      <c r="M440" s="24" t="n"/>
      <c r="N440" s="24" t="n"/>
      <c r="O440" s="24" t="n"/>
      <c r="P440" s="24" t="n"/>
      <c r="Q440" s="24" t="n"/>
      <c r="R440" s="24" t="n"/>
      <c r="S440" s="24" t="n"/>
      <c r="T440" s="24" t="n"/>
      <c r="U440" s="24" t="n"/>
      <c r="V440" s="24" t="n"/>
      <c r="W440" s="24" t="n"/>
      <c r="X440" s="24" t="n"/>
      <c r="Y440" s="24" t="n"/>
    </row>
    <row customHeight="1" ht="41.25" r="441" s="29">
      <c r="A441" s="24" t="n"/>
      <c r="B441" s="24" t="n"/>
      <c r="C441" s="24" t="n"/>
      <c r="D441" s="24" t="n"/>
      <c r="E441" s="84" t="n"/>
      <c r="F441" s="24" t="n"/>
      <c r="G441" s="24" t="n"/>
      <c r="H441" s="24" t="n"/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  <c r="Y441" s="24" t="n"/>
    </row>
    <row customHeight="1" ht="41.25" r="442" s="29">
      <c r="A442" s="24" t="n"/>
      <c r="B442" s="24" t="n"/>
      <c r="C442" s="24" t="n"/>
      <c r="D442" s="24" t="n"/>
      <c r="E442" s="84" t="n"/>
      <c r="F442" s="24" t="n"/>
      <c r="G442" s="24" t="n"/>
      <c r="H442" s="24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  <c r="Y442" s="24" t="n"/>
    </row>
    <row customHeight="1" ht="41.25" r="443" s="29">
      <c r="A443" s="24" t="n"/>
      <c r="B443" s="24" t="n"/>
      <c r="C443" s="24" t="n"/>
      <c r="D443" s="24" t="n"/>
      <c r="E443" s="84" t="n"/>
      <c r="F443" s="24" t="n"/>
      <c r="G443" s="24" t="n"/>
      <c r="H443" s="24" t="n"/>
      <c r="I443" s="24" t="n"/>
      <c r="J443" s="24" t="n"/>
      <c r="K443" s="24" t="n"/>
      <c r="L443" s="24" t="n"/>
      <c r="M443" s="24" t="n"/>
      <c r="N443" s="24" t="n"/>
      <c r="O443" s="24" t="n"/>
      <c r="P443" s="24" t="n"/>
      <c r="Q443" s="24" t="n"/>
      <c r="R443" s="24" t="n"/>
      <c r="S443" s="24" t="n"/>
      <c r="T443" s="24" t="n"/>
      <c r="U443" s="24" t="n"/>
      <c r="V443" s="24" t="n"/>
      <c r="W443" s="24" t="n"/>
      <c r="X443" s="24" t="n"/>
      <c r="Y443" s="24" t="n"/>
    </row>
    <row customHeight="1" ht="41.25" r="444" s="29">
      <c r="A444" s="24" t="n"/>
      <c r="B444" s="24" t="n"/>
      <c r="C444" s="24" t="n"/>
      <c r="D444" s="24" t="n"/>
      <c r="E444" s="84" t="n"/>
      <c r="F444" s="24" t="n"/>
      <c r="G444" s="24" t="n"/>
      <c r="H444" s="24" t="n"/>
      <c r="I444" s="24" t="n"/>
      <c r="J444" s="24" t="n"/>
      <c r="K444" s="24" t="n"/>
      <c r="L444" s="24" t="n"/>
      <c r="M444" s="24" t="n"/>
      <c r="N444" s="24" t="n"/>
      <c r="O444" s="24" t="n"/>
      <c r="P444" s="24" t="n"/>
      <c r="Q444" s="24" t="n"/>
      <c r="R444" s="24" t="n"/>
      <c r="S444" s="24" t="n"/>
      <c r="T444" s="24" t="n"/>
      <c r="U444" s="24" t="n"/>
      <c r="V444" s="24" t="n"/>
      <c r="W444" s="24" t="n"/>
      <c r="X444" s="24" t="n"/>
      <c r="Y444" s="24" t="n"/>
    </row>
    <row customHeight="1" ht="41.25" r="445" s="29">
      <c r="A445" s="24" t="n"/>
      <c r="B445" s="24" t="n"/>
      <c r="C445" s="24" t="n"/>
      <c r="D445" s="24" t="n"/>
      <c r="E445" s="84" t="n"/>
      <c r="F445" s="24" t="n"/>
      <c r="G445" s="24" t="n"/>
      <c r="H445" s="24" t="n"/>
      <c r="I445" s="24" t="n"/>
      <c r="J445" s="24" t="n"/>
      <c r="K445" s="24" t="n"/>
      <c r="L445" s="24" t="n"/>
      <c r="M445" s="24" t="n"/>
      <c r="N445" s="24" t="n"/>
      <c r="O445" s="24" t="n"/>
      <c r="P445" s="24" t="n"/>
      <c r="Q445" s="24" t="n"/>
      <c r="R445" s="24" t="n"/>
      <c r="S445" s="24" t="n"/>
      <c r="T445" s="24" t="n"/>
      <c r="U445" s="24" t="n"/>
      <c r="V445" s="24" t="n"/>
      <c r="W445" s="24" t="n"/>
      <c r="X445" s="24" t="n"/>
      <c r="Y445" s="24" t="n"/>
    </row>
    <row customHeight="1" ht="41.25" r="446" s="29">
      <c r="A446" s="24" t="n"/>
      <c r="B446" s="24" t="n"/>
      <c r="C446" s="24" t="n"/>
      <c r="D446" s="24" t="n"/>
      <c r="E446" s="84" t="n"/>
      <c r="F446" s="24" t="n"/>
      <c r="G446" s="24" t="n"/>
      <c r="H446" s="24" t="n"/>
      <c r="I446" s="24" t="n"/>
      <c r="J446" s="24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  <c r="Y446" s="24" t="n"/>
    </row>
    <row customHeight="1" ht="41.25" r="447" s="29">
      <c r="A447" s="24" t="n"/>
      <c r="B447" s="24" t="n"/>
      <c r="C447" s="24" t="n"/>
      <c r="D447" s="24" t="n"/>
      <c r="E447" s="84" t="n"/>
      <c r="F447" s="24" t="n"/>
      <c r="G447" s="24" t="n"/>
      <c r="H447" s="24" t="n"/>
      <c r="I447" s="24" t="n"/>
      <c r="J447" s="24" t="n"/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  <c r="Y447" s="24" t="n"/>
    </row>
    <row customHeight="1" ht="41.25" r="448" s="29">
      <c r="A448" s="24" t="n"/>
      <c r="B448" s="24" t="n"/>
      <c r="C448" s="24" t="n"/>
      <c r="D448" s="24" t="n"/>
      <c r="E448" s="84" t="n"/>
      <c r="F448" s="24" t="n"/>
      <c r="G448" s="24" t="n"/>
      <c r="H448" s="24" t="n"/>
      <c r="I448" s="24" t="n"/>
      <c r="J448" s="24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  <c r="Y448" s="24" t="n"/>
    </row>
    <row customHeight="1" ht="41.25" r="449" s="29">
      <c r="A449" s="24" t="n"/>
      <c r="B449" s="24" t="n"/>
      <c r="C449" s="24" t="n"/>
      <c r="D449" s="24" t="n"/>
      <c r="E449" s="84" t="n"/>
      <c r="F449" s="24" t="n"/>
      <c r="G449" s="24" t="n"/>
      <c r="H449" s="24" t="n"/>
      <c r="I449" s="24" t="n"/>
      <c r="J449" s="24" t="n"/>
      <c r="K449" s="24" t="n"/>
      <c r="L449" s="24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/>
      <c r="X449" s="24" t="n"/>
      <c r="Y449" s="24" t="n"/>
    </row>
    <row customHeight="1" ht="41.25" r="450" s="29">
      <c r="A450" s="24" t="n"/>
      <c r="B450" s="24" t="n"/>
      <c r="C450" s="24" t="n"/>
      <c r="D450" s="24" t="n"/>
      <c r="E450" s="84" t="n"/>
      <c r="F450" s="24" t="n"/>
      <c r="G450" s="24" t="n"/>
      <c r="H450" s="24" t="n"/>
      <c r="I450" s="24" t="n"/>
      <c r="J450" s="24" t="n"/>
      <c r="K450" s="24" t="n"/>
      <c r="L450" s="24" t="n"/>
      <c r="M450" s="24" t="n"/>
      <c r="N450" s="24" t="n"/>
      <c r="O450" s="24" t="n"/>
      <c r="P450" s="24" t="n"/>
      <c r="Q450" s="24" t="n"/>
      <c r="R450" s="24" t="n"/>
      <c r="S450" s="24" t="n"/>
      <c r="T450" s="24" t="n"/>
      <c r="U450" s="24" t="n"/>
      <c r="V450" s="24" t="n"/>
      <c r="W450" s="24" t="n"/>
      <c r="X450" s="24" t="n"/>
      <c r="Y450" s="24" t="n"/>
    </row>
    <row customHeight="1" ht="41.25" r="451" s="29">
      <c r="A451" s="24" t="n"/>
      <c r="B451" s="24" t="n"/>
      <c r="C451" s="24" t="n"/>
      <c r="D451" s="24" t="n"/>
      <c r="E451" s="84" t="n"/>
      <c r="F451" s="24" t="n"/>
      <c r="G451" s="24" t="n"/>
      <c r="H451" s="24" t="n"/>
      <c r="I451" s="24" t="n"/>
      <c r="J451" s="24" t="n"/>
      <c r="K451" s="24" t="n"/>
      <c r="L451" s="24" t="n"/>
      <c r="M451" s="24" t="n"/>
      <c r="N451" s="24" t="n"/>
      <c r="O451" s="24" t="n"/>
      <c r="P451" s="24" t="n"/>
      <c r="Q451" s="24" t="n"/>
      <c r="R451" s="24" t="n"/>
      <c r="S451" s="24" t="n"/>
      <c r="T451" s="24" t="n"/>
      <c r="U451" s="24" t="n"/>
      <c r="V451" s="24" t="n"/>
      <c r="W451" s="24" t="n"/>
      <c r="X451" s="24" t="n"/>
      <c r="Y451" s="24" t="n"/>
    </row>
    <row customHeight="1" ht="41.25" r="452" s="29">
      <c r="A452" s="24" t="n"/>
      <c r="B452" s="24" t="n"/>
      <c r="C452" s="24" t="n"/>
      <c r="D452" s="24" t="n"/>
      <c r="E452" s="84" t="n"/>
      <c r="F452" s="24" t="n"/>
      <c r="G452" s="2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  <c r="Y452" s="24" t="n"/>
    </row>
    <row customHeight="1" ht="41.25" r="453" s="29">
      <c r="A453" s="24" t="n"/>
      <c r="B453" s="24" t="n"/>
      <c r="C453" s="24" t="n"/>
      <c r="D453" s="24" t="n"/>
      <c r="E453" s="84" t="n"/>
      <c r="F453" s="24" t="n"/>
      <c r="G453" s="24" t="n"/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  <c r="Y453" s="24" t="n"/>
    </row>
    <row customHeight="1" ht="41.25" r="454" s="29">
      <c r="A454" s="24" t="n"/>
      <c r="B454" s="24" t="n"/>
      <c r="C454" s="24" t="n"/>
      <c r="D454" s="24" t="n"/>
      <c r="E454" s="84" t="n"/>
      <c r="F454" s="24" t="n"/>
      <c r="G454" s="2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  <c r="Y454" s="24" t="n"/>
    </row>
    <row customHeight="1" ht="41.25" r="455" s="29">
      <c r="A455" s="24" t="n"/>
      <c r="B455" s="24" t="n"/>
      <c r="C455" s="24" t="n"/>
      <c r="D455" s="24" t="n"/>
      <c r="E455" s="84" t="n"/>
      <c r="F455" s="24" t="n"/>
      <c r="G455" s="24" t="n"/>
      <c r="H455" s="24" t="n"/>
      <c r="I455" s="24" t="n"/>
      <c r="J455" s="24" t="n"/>
      <c r="K455" s="24" t="n"/>
      <c r="L455" s="24" t="n"/>
      <c r="M455" s="24" t="n"/>
      <c r="N455" s="24" t="n"/>
      <c r="O455" s="24" t="n"/>
      <c r="P455" s="24" t="n"/>
      <c r="Q455" s="24" t="n"/>
      <c r="R455" s="24" t="n"/>
      <c r="S455" s="24" t="n"/>
      <c r="T455" s="24" t="n"/>
      <c r="U455" s="24" t="n"/>
      <c r="V455" s="24" t="n"/>
      <c r="W455" s="24" t="n"/>
      <c r="X455" s="24" t="n"/>
      <c r="Y455" s="24" t="n"/>
    </row>
    <row customHeight="1" ht="41.25" r="456" s="29">
      <c r="A456" s="24" t="n"/>
      <c r="B456" s="24" t="n"/>
      <c r="C456" s="24" t="n"/>
      <c r="D456" s="24" t="n"/>
      <c r="E456" s="84" t="n"/>
      <c r="F456" s="24" t="n"/>
      <c r="G456" s="24" t="n"/>
      <c r="H456" s="24" t="n"/>
      <c r="I456" s="24" t="n"/>
      <c r="J456" s="24" t="n"/>
      <c r="K456" s="24" t="n"/>
      <c r="L456" s="24" t="n"/>
      <c r="M456" s="24" t="n"/>
      <c r="N456" s="24" t="n"/>
      <c r="O456" s="24" t="n"/>
      <c r="P456" s="24" t="n"/>
      <c r="Q456" s="24" t="n"/>
      <c r="R456" s="24" t="n"/>
      <c r="S456" s="24" t="n"/>
      <c r="T456" s="24" t="n"/>
      <c r="U456" s="24" t="n"/>
      <c r="V456" s="24" t="n"/>
      <c r="W456" s="24" t="n"/>
      <c r="X456" s="24" t="n"/>
      <c r="Y456" s="24" t="n"/>
    </row>
    <row customHeight="1" ht="41.25" r="457" s="29">
      <c r="A457" s="24" t="n"/>
      <c r="B457" s="24" t="n"/>
      <c r="C457" s="24" t="n"/>
      <c r="D457" s="24" t="n"/>
      <c r="E457" s="84" t="n"/>
      <c r="F457" s="24" t="n"/>
      <c r="G457" s="24" t="n"/>
      <c r="H457" s="24" t="n"/>
      <c r="I457" s="24" t="n"/>
      <c r="J457" s="24" t="n"/>
      <c r="K457" s="24" t="n"/>
      <c r="L457" s="24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  <c r="Y457" s="24" t="n"/>
    </row>
    <row customHeight="1" ht="41.25" r="458" s="29">
      <c r="A458" s="24" t="n"/>
      <c r="B458" s="24" t="n"/>
      <c r="C458" s="24" t="n"/>
      <c r="D458" s="24" t="n"/>
      <c r="E458" s="84" t="n"/>
      <c r="F458" s="24" t="n"/>
      <c r="G458" s="24" t="n"/>
      <c r="H458" s="24" t="n"/>
      <c r="I458" s="24" t="n"/>
      <c r="J458" s="24" t="n"/>
      <c r="K458" s="24" t="n"/>
      <c r="L458" s="24" t="n"/>
      <c r="M458" s="24" t="n"/>
      <c r="N458" s="24" t="n"/>
      <c r="O458" s="24" t="n"/>
      <c r="P458" s="24" t="n"/>
      <c r="Q458" s="24" t="n"/>
      <c r="R458" s="24" t="n"/>
      <c r="S458" s="24" t="n"/>
      <c r="T458" s="24" t="n"/>
      <c r="U458" s="24" t="n"/>
      <c r="V458" s="24" t="n"/>
      <c r="W458" s="24" t="n"/>
      <c r="X458" s="24" t="n"/>
      <c r="Y458" s="24" t="n"/>
    </row>
    <row customHeight="1" ht="41.25" r="459" s="29">
      <c r="A459" s="24" t="n"/>
      <c r="B459" s="24" t="n"/>
      <c r="C459" s="24" t="n"/>
      <c r="D459" s="24" t="n"/>
      <c r="E459" s="84" t="n"/>
      <c r="F459" s="24" t="n"/>
      <c r="G459" s="24" t="n"/>
      <c r="H459" s="24" t="n"/>
      <c r="I459" s="24" t="n"/>
      <c r="J459" s="24" t="n"/>
      <c r="K459" s="24" t="n"/>
      <c r="L459" s="24" t="n"/>
      <c r="M459" s="24" t="n"/>
      <c r="N459" s="24" t="n"/>
      <c r="O459" s="24" t="n"/>
      <c r="P459" s="24" t="n"/>
      <c r="Q459" s="24" t="n"/>
      <c r="R459" s="24" t="n"/>
      <c r="S459" s="24" t="n"/>
      <c r="T459" s="24" t="n"/>
      <c r="U459" s="24" t="n"/>
      <c r="V459" s="24" t="n"/>
      <c r="W459" s="24" t="n"/>
      <c r="X459" s="24" t="n"/>
      <c r="Y459" s="24" t="n"/>
    </row>
    <row customHeight="1" ht="41.25" r="460" s="29">
      <c r="A460" s="24" t="n"/>
      <c r="B460" s="24" t="n"/>
      <c r="C460" s="24" t="n"/>
      <c r="D460" s="24" t="n"/>
      <c r="E460" s="84" t="n"/>
      <c r="F460" s="24" t="n"/>
      <c r="G460" s="24" t="n"/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  <c r="Y460" s="24" t="n"/>
    </row>
    <row customHeight="1" ht="41.25" r="461" s="29">
      <c r="A461" s="24" t="n"/>
      <c r="B461" s="24" t="n"/>
      <c r="C461" s="24" t="n"/>
      <c r="D461" s="24" t="n"/>
      <c r="E461" s="84" t="n"/>
      <c r="F461" s="24" t="n"/>
      <c r="G461" s="2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  <c r="Y461" s="24" t="n"/>
    </row>
    <row customHeight="1" ht="41.25" r="462" s="29">
      <c r="A462" s="24" t="n"/>
      <c r="B462" s="24" t="n"/>
      <c r="C462" s="24" t="n"/>
      <c r="D462" s="24" t="n"/>
      <c r="E462" s="84" t="n"/>
      <c r="F462" s="24" t="n"/>
      <c r="G462" s="24" t="n"/>
      <c r="H462" s="24" t="n"/>
      <c r="I462" s="24" t="n"/>
      <c r="J462" s="24" t="n"/>
      <c r="K462" s="24" t="n"/>
      <c r="L462" s="24" t="n"/>
      <c r="M462" s="24" t="n"/>
      <c r="N462" s="24" t="n"/>
      <c r="O462" s="24" t="n"/>
      <c r="P462" s="24" t="n"/>
      <c r="Q462" s="24" t="n"/>
      <c r="R462" s="24" t="n"/>
      <c r="S462" s="24" t="n"/>
      <c r="T462" s="24" t="n"/>
      <c r="U462" s="24" t="n"/>
      <c r="V462" s="24" t="n"/>
      <c r="W462" s="24" t="n"/>
      <c r="X462" s="24" t="n"/>
      <c r="Y462" s="24" t="n"/>
    </row>
    <row customHeight="1" ht="41.25" r="463" s="29">
      <c r="A463" s="24" t="n"/>
      <c r="B463" s="24" t="n"/>
      <c r="C463" s="24" t="n"/>
      <c r="D463" s="24" t="n"/>
      <c r="E463" s="84" t="n"/>
      <c r="F463" s="24" t="n"/>
      <c r="G463" s="24" t="n"/>
      <c r="H463" s="24" t="n"/>
      <c r="I463" s="24" t="n"/>
      <c r="J463" s="24" t="n"/>
      <c r="K463" s="24" t="n"/>
      <c r="L463" s="24" t="n"/>
      <c r="M463" s="24" t="n"/>
      <c r="N463" s="24" t="n"/>
      <c r="O463" s="24" t="n"/>
      <c r="P463" s="24" t="n"/>
      <c r="Q463" s="24" t="n"/>
      <c r="R463" s="24" t="n"/>
      <c r="S463" s="24" t="n"/>
      <c r="T463" s="24" t="n"/>
      <c r="U463" s="24" t="n"/>
      <c r="V463" s="24" t="n"/>
      <c r="W463" s="24" t="n"/>
      <c r="X463" s="24" t="n"/>
      <c r="Y463" s="24" t="n"/>
    </row>
    <row customHeight="1" ht="41.25" r="464" s="29">
      <c r="A464" s="24" t="n"/>
      <c r="B464" s="24" t="n"/>
      <c r="C464" s="24" t="n"/>
      <c r="D464" s="24" t="n"/>
      <c r="E464" s="84" t="n"/>
      <c r="F464" s="24" t="n"/>
      <c r="G464" s="24" t="n"/>
      <c r="H464" s="24" t="n"/>
      <c r="I464" s="24" t="n"/>
      <c r="J464" s="24" t="n"/>
      <c r="K464" s="24" t="n"/>
      <c r="L464" s="24" t="n"/>
      <c r="M464" s="24" t="n"/>
      <c r="N464" s="24" t="n"/>
      <c r="O464" s="24" t="n"/>
      <c r="P464" s="24" t="n"/>
      <c r="Q464" s="24" t="n"/>
      <c r="R464" s="24" t="n"/>
      <c r="S464" s="24" t="n"/>
      <c r="T464" s="24" t="n"/>
      <c r="U464" s="24" t="n"/>
      <c r="V464" s="24" t="n"/>
      <c r="W464" s="24" t="n"/>
      <c r="X464" s="24" t="n"/>
      <c r="Y464" s="24" t="n"/>
    </row>
    <row customHeight="1" ht="41.25" r="465" s="29">
      <c r="A465" s="24" t="n"/>
      <c r="B465" s="24" t="n"/>
      <c r="C465" s="24" t="n"/>
      <c r="D465" s="24" t="n"/>
      <c r="E465" s="84" t="n"/>
      <c r="F465" s="24" t="n"/>
      <c r="G465" s="24" t="n"/>
      <c r="H465" s="24" t="n"/>
      <c r="I465" s="24" t="n"/>
      <c r="J465" s="24" t="n"/>
      <c r="K465" s="24" t="n"/>
      <c r="L465" s="24" t="n"/>
      <c r="M465" s="24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  <c r="Y465" s="24" t="n"/>
    </row>
    <row customHeight="1" ht="41.25" r="466" s="29">
      <c r="A466" s="24" t="n"/>
      <c r="B466" s="24" t="n"/>
      <c r="C466" s="24" t="n"/>
      <c r="D466" s="24" t="n"/>
      <c r="E466" s="84" t="n"/>
      <c r="F466" s="24" t="n"/>
      <c r="G466" s="24" t="n"/>
      <c r="H466" s="24" t="n"/>
      <c r="I466" s="24" t="n"/>
      <c r="J466" s="24" t="n"/>
      <c r="K466" s="24" t="n"/>
      <c r="L466" s="24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  <c r="Y466" s="24" t="n"/>
    </row>
    <row customHeight="1" ht="41.25" r="467" s="29">
      <c r="A467" s="24" t="n"/>
      <c r="B467" s="24" t="n"/>
      <c r="C467" s="24" t="n"/>
      <c r="D467" s="24" t="n"/>
      <c r="E467" s="84" t="n"/>
      <c r="F467" s="24" t="n"/>
      <c r="G467" s="24" t="n"/>
      <c r="H467" s="24" t="n"/>
      <c r="I467" s="24" t="n"/>
      <c r="J467" s="24" t="n"/>
      <c r="K467" s="24" t="n"/>
      <c r="L467" s="24" t="n"/>
      <c r="M467" s="24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  <c r="Y467" s="24" t="n"/>
    </row>
    <row customHeight="1" ht="41.25" r="468" s="29">
      <c r="A468" s="24" t="n"/>
      <c r="B468" s="24" t="n"/>
      <c r="C468" s="24" t="n"/>
      <c r="D468" s="24" t="n"/>
      <c r="E468" s="84" t="n"/>
      <c r="F468" s="24" t="n"/>
      <c r="G468" s="24" t="n"/>
      <c r="H468" s="24" t="n"/>
      <c r="I468" s="24" t="n"/>
      <c r="J468" s="24" t="n"/>
      <c r="K468" s="24" t="n"/>
      <c r="L468" s="24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  <c r="Y468" s="24" t="n"/>
    </row>
    <row customHeight="1" ht="41.25" r="469" s="29">
      <c r="A469" s="24" t="n"/>
      <c r="B469" s="24" t="n"/>
      <c r="C469" s="24" t="n"/>
      <c r="D469" s="24" t="n"/>
      <c r="E469" s="84" t="n"/>
      <c r="F469" s="24" t="n"/>
      <c r="G469" s="24" t="n"/>
      <c r="H469" s="24" t="n"/>
      <c r="I469" s="24" t="n"/>
      <c r="J469" s="24" t="n"/>
      <c r="K469" s="24" t="n"/>
      <c r="L469" s="24" t="n"/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  <c r="Y469" s="24" t="n"/>
    </row>
    <row customHeight="1" ht="41.25" r="470" s="29">
      <c r="A470" s="24" t="n"/>
      <c r="B470" s="24" t="n"/>
      <c r="C470" s="24" t="n"/>
      <c r="D470" s="24" t="n"/>
      <c r="E470" s="84" t="n"/>
      <c r="F470" s="24" t="n"/>
      <c r="G470" s="24" t="n"/>
      <c r="H470" s="24" t="n"/>
      <c r="I470" s="24" t="n"/>
      <c r="J470" s="24" t="n"/>
      <c r="K470" s="24" t="n"/>
      <c r="L470" s="24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  <c r="Y470" s="24" t="n"/>
    </row>
    <row customHeight="1" ht="41.25" r="471" s="29">
      <c r="A471" s="24" t="n"/>
      <c r="B471" s="24" t="n"/>
      <c r="C471" s="24" t="n"/>
      <c r="D471" s="24" t="n"/>
      <c r="E471" s="84" t="n"/>
      <c r="F471" s="24" t="n"/>
      <c r="G471" s="2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  <c r="Y471" s="24" t="n"/>
    </row>
    <row customHeight="1" ht="41.25" r="472" s="29">
      <c r="A472" s="24" t="n"/>
      <c r="B472" s="24" t="n"/>
      <c r="C472" s="24" t="n"/>
      <c r="D472" s="24" t="n"/>
      <c r="E472" s="84" t="n"/>
      <c r="F472" s="24" t="n"/>
      <c r="G472" s="24" t="n"/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  <c r="Y472" s="24" t="n"/>
    </row>
    <row customHeight="1" ht="41.25" r="473" s="29">
      <c r="A473" s="24" t="n"/>
      <c r="B473" s="24" t="n"/>
      <c r="C473" s="24" t="n"/>
      <c r="D473" s="24" t="n"/>
      <c r="E473" s="84" t="n"/>
      <c r="F473" s="24" t="n"/>
      <c r="G473" s="2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  <c r="Y473" s="24" t="n"/>
    </row>
    <row customHeight="1" ht="41.25" r="474" s="29">
      <c r="A474" s="24" t="n"/>
      <c r="B474" s="24" t="n"/>
      <c r="C474" s="24" t="n"/>
      <c r="D474" s="24" t="n"/>
      <c r="E474" s="84" t="n"/>
      <c r="F474" s="24" t="n"/>
      <c r="G474" s="24" t="n"/>
      <c r="H474" s="24" t="n"/>
      <c r="I474" s="24" t="n"/>
      <c r="J474" s="24" t="n"/>
      <c r="K474" s="24" t="n"/>
      <c r="L474" s="24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  <c r="Y474" s="24" t="n"/>
    </row>
    <row customHeight="1" ht="41.25" r="475" s="29">
      <c r="A475" s="24" t="n"/>
      <c r="B475" s="24" t="n"/>
      <c r="C475" s="24" t="n"/>
      <c r="D475" s="24" t="n"/>
      <c r="E475" s="84" t="n"/>
      <c r="F475" s="24" t="n"/>
      <c r="G475" s="24" t="n"/>
      <c r="H475" s="24" t="n"/>
      <c r="I475" s="24" t="n"/>
      <c r="J475" s="24" t="n"/>
      <c r="K475" s="24" t="n"/>
      <c r="L475" s="24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  <c r="Y475" s="24" t="n"/>
    </row>
    <row customHeight="1" ht="41.25" r="476" s="29">
      <c r="A476" s="24" t="n"/>
      <c r="B476" s="24" t="n"/>
      <c r="C476" s="24" t="n"/>
      <c r="D476" s="24" t="n"/>
      <c r="E476" s="84" t="n"/>
      <c r="F476" s="24" t="n"/>
      <c r="G476" s="24" t="n"/>
      <c r="H476" s="24" t="n"/>
      <c r="I476" s="24" t="n"/>
      <c r="J476" s="24" t="n"/>
      <c r="K476" s="24" t="n"/>
      <c r="L476" s="24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  <c r="Y476" s="24" t="n"/>
    </row>
    <row customHeight="1" ht="41.25" r="477" s="29">
      <c r="A477" s="24" t="n"/>
      <c r="B477" s="24" t="n"/>
      <c r="C477" s="24" t="n"/>
      <c r="D477" s="24" t="n"/>
      <c r="E477" s="84" t="n"/>
      <c r="F477" s="24" t="n"/>
      <c r="G477" s="24" t="n"/>
      <c r="H477" s="24" t="n"/>
      <c r="I477" s="24" t="n"/>
      <c r="J477" s="24" t="n"/>
      <c r="K477" s="24" t="n"/>
      <c r="L477" s="24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  <c r="Y477" s="24" t="n"/>
    </row>
    <row customHeight="1" ht="41.25" r="478" s="29">
      <c r="A478" s="24" t="n"/>
      <c r="B478" s="24" t="n"/>
      <c r="C478" s="24" t="n"/>
      <c r="D478" s="24" t="n"/>
      <c r="E478" s="84" t="n"/>
      <c r="F478" s="24" t="n"/>
      <c r="G478" s="24" t="n"/>
      <c r="H478" s="24" t="n"/>
      <c r="I478" s="24" t="n"/>
      <c r="J478" s="24" t="n"/>
      <c r="K478" s="24" t="n"/>
      <c r="L478" s="24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  <c r="Y478" s="24" t="n"/>
    </row>
  </sheetData>
  <mergeCells count="181">
    <mergeCell ref="B73:D73"/>
    <mergeCell ref="B65:D65"/>
    <mergeCell ref="B66:D66"/>
    <mergeCell ref="B90:D90"/>
    <mergeCell ref="B41:D41"/>
    <mergeCell ref="B49:D49"/>
    <mergeCell ref="B39:D39"/>
    <mergeCell ref="B83:D83"/>
    <mergeCell ref="B42:D42"/>
    <mergeCell ref="B40:D40"/>
    <mergeCell ref="B78:C78"/>
    <mergeCell ref="B74:D74"/>
    <mergeCell ref="B77:D77"/>
    <mergeCell ref="B43:D43"/>
    <mergeCell ref="B44:C44"/>
    <mergeCell ref="B47:D47"/>
    <mergeCell ref="B48:D48"/>
    <mergeCell ref="B57:D57"/>
    <mergeCell ref="B56:D56"/>
    <mergeCell ref="B58:D58"/>
    <mergeCell ref="B60:D60"/>
    <mergeCell ref="B59:D59"/>
    <mergeCell ref="B64:D64"/>
    <mergeCell ref="B61:C61"/>
    <mergeCell ref="B63:D63"/>
    <mergeCell ref="B62:D62"/>
    <mergeCell ref="B79:D79"/>
    <mergeCell ref="B80:D80"/>
    <mergeCell ref="B98:D98"/>
    <mergeCell ref="B99:D99"/>
    <mergeCell ref="B92:D92"/>
    <mergeCell ref="B91:D91"/>
    <mergeCell ref="B94:D94"/>
    <mergeCell ref="B93:D93"/>
    <mergeCell ref="B95:C95"/>
    <mergeCell ref="B97:D97"/>
    <mergeCell ref="B96:D96"/>
    <mergeCell ref="B76:D76"/>
    <mergeCell ref="B75:D75"/>
    <mergeCell ref="B125:D125"/>
    <mergeCell ref="B124:D124"/>
    <mergeCell ref="B126:D126"/>
    <mergeCell ref="B127:D127"/>
    <mergeCell ref="B128:D128"/>
    <mergeCell ref="B45:D45"/>
    <mergeCell ref="B46:D46"/>
    <mergeCell ref="B81:D81"/>
    <mergeCell ref="B82:D82"/>
    <mergeCell ref="B100:D100"/>
    <mergeCell ref="B111:D111"/>
    <mergeCell ref="B112:C112"/>
    <mergeCell ref="B26:D26"/>
    <mergeCell ref="B24:D24"/>
    <mergeCell ref="B25:D25"/>
    <mergeCell ref="B12:D12"/>
    <mergeCell ref="B13:D13"/>
    <mergeCell ref="B27:C27"/>
    <mergeCell ref="B30:D30"/>
    <mergeCell ref="B31:D31"/>
    <mergeCell ref="B32:D32"/>
    <mergeCell ref="B29:D29"/>
    <mergeCell ref="B28:D28"/>
    <mergeCell ref="B162:D162"/>
    <mergeCell ref="B160:D160"/>
    <mergeCell ref="B161:D161"/>
    <mergeCell ref="B151:D151"/>
    <mergeCell ref="B158:D158"/>
    <mergeCell ref="B159:D159"/>
    <mergeCell ref="B163:C163"/>
    <mergeCell ref="B147:D147"/>
    <mergeCell ref="B148:D148"/>
    <mergeCell ref="B164:D164"/>
    <mergeCell ref="B168:D168"/>
    <mergeCell ref="B166:D166"/>
    <mergeCell ref="B165:D165"/>
    <mergeCell ref="B167:D167"/>
    <mergeCell ref="B176:D176"/>
    <mergeCell ref="B177:D177"/>
    <mergeCell ref="B150:D150"/>
    <mergeCell ref="B144:D144"/>
    <mergeCell ref="B145:D145"/>
    <mergeCell ref="B146:C146"/>
    <mergeCell ref="B149:D149"/>
    <mergeCell ref="B175:D175"/>
    <mergeCell ref="B107:D107"/>
    <mergeCell ref="B108:D108"/>
    <mergeCell ref="B117:D117"/>
    <mergeCell ref="B115:D115"/>
    <mergeCell ref="B113:D113"/>
    <mergeCell ref="B114:D114"/>
    <mergeCell ref="B116:D116"/>
    <mergeCell ref="B110:D110"/>
    <mergeCell ref="B109:D109"/>
    <mergeCell ref="B194:D194"/>
    <mergeCell ref="B200:D200"/>
    <mergeCell ref="B197:C197"/>
    <mergeCell ref="B212:D212"/>
    <mergeCell ref="B209:D209"/>
    <mergeCell ref="B210:D210"/>
    <mergeCell ref="B178:D178"/>
    <mergeCell ref="B179:D179"/>
    <mergeCell ref="B192:D192"/>
    <mergeCell ref="B193:D193"/>
    <mergeCell ref="B211:D211"/>
    <mergeCell ref="B195:D195"/>
    <mergeCell ref="B196:D196"/>
    <mergeCell ref="B201:D201"/>
    <mergeCell ref="B202:D202"/>
    <mergeCell ref="B198:D198"/>
    <mergeCell ref="B199:D199"/>
    <mergeCell ref="B185:D185"/>
    <mergeCell ref="B182:D182"/>
    <mergeCell ref="B183:D183"/>
    <mergeCell ref="B184:D184"/>
    <mergeCell ref="B180:C180"/>
    <mergeCell ref="B181:D181"/>
    <mergeCell ref="B213:D213"/>
    <mergeCell ref="B214:C214"/>
    <mergeCell ref="B216:D216"/>
    <mergeCell ref="B218:D218"/>
    <mergeCell ref="B217:D217"/>
    <mergeCell ref="B219:D219"/>
    <mergeCell ref="B215:D215"/>
    <mergeCell ref="B141:D141"/>
    <mergeCell ref="B142:D142"/>
    <mergeCell ref="B143:D143"/>
    <mergeCell ref="B130:D130"/>
    <mergeCell ref="B131:D131"/>
    <mergeCell ref="B134:D134"/>
    <mergeCell ref="B132:D132"/>
    <mergeCell ref="B133:D133"/>
    <mergeCell ref="B129:C129"/>
    <mergeCell ref="B227:D227"/>
    <mergeCell ref="B228:D228"/>
    <mergeCell ref="B234:D234"/>
    <mergeCell ref="B233:D233"/>
    <mergeCell ref="B232:D232"/>
    <mergeCell ref="B226:D226"/>
    <mergeCell ref="B229:D229"/>
    <mergeCell ref="B230:D230"/>
    <mergeCell ref="B231:C231"/>
    <mergeCell ref="B268:D268"/>
    <mergeCell ref="B269:D269"/>
    <mergeCell ref="B270:D270"/>
    <mergeCell ref="B278:D278"/>
    <mergeCell ref="B279:D279"/>
    <mergeCell ref="B277:D277"/>
    <mergeCell ref="B235:D235"/>
    <mergeCell ref="B236:D236"/>
    <mergeCell ref="B249:D249"/>
    <mergeCell ref="B247:D247"/>
    <mergeCell ref="B248:C248"/>
    <mergeCell ref="B245:D245"/>
    <mergeCell ref="B246:D246"/>
    <mergeCell ref="B253:D253"/>
    <mergeCell ref="B252:D252"/>
    <mergeCell ref="B243:D243"/>
    <mergeCell ref="B244:D244"/>
    <mergeCell ref="B262:D262"/>
    <mergeCell ref="B261:D261"/>
    <mergeCell ref="B250:D250"/>
    <mergeCell ref="B264:D264"/>
    <mergeCell ref="B263:D263"/>
    <mergeCell ref="B265:C265"/>
    <mergeCell ref="B266:D266"/>
    <mergeCell ref="B267:D267"/>
    <mergeCell ref="B251:D251"/>
    <mergeCell ref="B260:D260"/>
    <mergeCell ref="B15:D15"/>
    <mergeCell ref="B14:D14"/>
    <mergeCell ref="C3:D3"/>
    <mergeCell ref="C5:D5"/>
    <mergeCell ref="B9:D9"/>
    <mergeCell ref="B10:C10"/>
    <mergeCell ref="B11:D11"/>
    <mergeCell ref="C2:D2"/>
    <mergeCell ref="B22:D22"/>
    <mergeCell ref="B23:D23"/>
    <mergeCell ref="B8:D8"/>
    <mergeCell ref="C1:D1"/>
    <mergeCell ref="C6:D6"/>
  </mergeCells>
  <pageMargins bottom="0.75" footer="0" header="0" left="0.7" right="0.7" top="0.75"/>
  <pageSetup orientation="landscape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60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2.88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7.38"/>
    <col customWidth="1" max="10" min="10" style="29" width="6.13"/>
    <col customWidth="1" max="11" min="11" style="29" width="7.5"/>
    <col customWidth="1" max="12" min="12" style="29" width="5.25"/>
    <col customWidth="1" max="13" min="13" style="29" width="6.13"/>
    <col customWidth="1" max="14" min="14" style="29" width="4.5"/>
    <col customWidth="1" max="15" min="15" style="29" width="7.75"/>
    <col customWidth="1" max="16" min="16" style="29" width="41.13"/>
    <col customWidth="1" max="17" min="17" style="29" width="7.25"/>
    <col customWidth="1" max="26" min="18" style="29" width="7.75"/>
    <col customWidth="1" max="28" min="27" style="29" width="7"/>
    <col customWidth="1" max="29" min="29" style="29" width="11.75"/>
  </cols>
  <sheetData>
    <row customHeight="1" ht="39.75" r="1" s="29">
      <c r="A1" s="147" t="inlineStr">
        <is>
          <t>組</t>
        </is>
      </c>
      <c r="B1" s="147" t="inlineStr">
        <is>
          <t>序</t>
        </is>
      </c>
      <c r="C1" s="148" t="inlineStr">
        <is>
          <t>項目</t>
        </is>
      </c>
      <c r="D1" s="148" t="inlineStr">
        <is>
          <t>組別</t>
        </is>
      </c>
      <c r="E1" s="148" t="inlineStr">
        <is>
          <t>年級</t>
        </is>
      </c>
      <c r="F1" s="148" t="inlineStr">
        <is>
          <t>學校</t>
        </is>
      </c>
      <c r="G1" s="148" t="inlineStr">
        <is>
          <t>姓名</t>
        </is>
      </c>
      <c r="H1" s="149" t="inlineStr">
        <is>
          <t>指導
老師</t>
        </is>
      </c>
      <c r="I1" s="148" t="inlineStr">
        <is>
          <t>號碼</t>
        </is>
      </c>
      <c r="J1" s="150" t="inlineStr">
        <is>
          <t>成績</t>
        </is>
      </c>
      <c r="K1" s="13" t="inlineStr">
        <is>
          <t>等第</t>
        </is>
      </c>
      <c r="L1" s="13" t="inlineStr">
        <is>
          <t>名次</t>
        </is>
      </c>
      <c r="M1" s="151" t="inlineStr">
        <is>
          <t>積分</t>
        </is>
      </c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42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</row>
    <row customHeight="1" ht="16.5" r="2" s="29">
      <c r="A2" s="64" t="n"/>
      <c r="B2" s="64" t="n"/>
      <c r="C2" s="50" t="inlineStr">
        <is>
          <t>一跳一迴旋</t>
        </is>
      </c>
      <c r="D2" s="50" t="inlineStr">
        <is>
          <t>男子組</t>
        </is>
      </c>
      <c r="E2" s="50" t="inlineStr">
        <is>
          <t>推廣組</t>
        </is>
      </c>
      <c r="F2" s="35" t="inlineStr">
        <is>
          <t>池東國小</t>
        </is>
      </c>
      <c r="G2" s="35" t="inlineStr">
        <is>
          <t>蔡昀晉</t>
        </is>
      </c>
      <c r="H2" s="35" t="inlineStr">
        <is>
          <t>許宗永</t>
        </is>
      </c>
      <c r="I2" s="35" t="inlineStr">
        <is>
          <t>A7138</t>
        </is>
      </c>
      <c r="J2" s="152" t="n">
        <v>199</v>
      </c>
      <c r="K2" s="11" t="inlineStr">
        <is>
          <t>金質獎</t>
        </is>
      </c>
      <c r="L2" s="25" t="n"/>
      <c r="M2" s="3" t="n"/>
      <c r="N2" s="3">
        <f>COUNTIF($F$2:F2,F2)</f>
        <v/>
      </c>
      <c r="O2" s="153">
        <f>IF(COUNTIF($F$2:H2,H2)=1,1,0)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</row>
    <row customHeight="1" ht="16.5" r="3" s="29">
      <c r="A3" s="64" t="n"/>
      <c r="B3" s="64" t="n"/>
      <c r="C3" s="50" t="inlineStr">
        <is>
          <t>一跳一迴旋</t>
        </is>
      </c>
      <c r="D3" s="50" t="inlineStr">
        <is>
          <t>男子組</t>
        </is>
      </c>
      <c r="E3" s="50" t="inlineStr">
        <is>
          <t>推廣組</t>
        </is>
      </c>
      <c r="F3" s="35" t="inlineStr">
        <is>
          <t>中正國小</t>
        </is>
      </c>
      <c r="G3" s="35" t="inlineStr">
        <is>
          <t>黃士豪</t>
        </is>
      </c>
      <c r="H3" s="35" t="inlineStr">
        <is>
          <t>王莉嵐</t>
        </is>
      </c>
      <c r="I3" s="35" t="inlineStr">
        <is>
          <t>A7103</t>
        </is>
      </c>
      <c r="J3" s="152" t="n">
        <v>197</v>
      </c>
      <c r="K3" s="11" t="inlineStr">
        <is>
          <t>金質獎</t>
        </is>
      </c>
      <c r="L3" s="25" t="n"/>
      <c r="M3" s="3" t="n"/>
      <c r="N3" s="3">
        <f>COUNTIF($F$2:F3,F3)</f>
        <v/>
      </c>
      <c r="O3" s="153">
        <f>IF(COUNTIF($F$2:H3,H3)=1,1,0)</f>
        <v/>
      </c>
      <c r="P3" s="3" t="inlineStr">
        <is>
          <t>成績會自動以前面的順序，對應到總成績表</t>
        </is>
      </c>
      <c r="Q3" s="11" t="inlineStr">
        <is>
          <t>銀質獎</t>
        </is>
      </c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</row>
    <row customHeight="1" ht="16.5" r="4" s="29">
      <c r="A4" s="64" t="n"/>
      <c r="B4" s="64" t="n"/>
      <c r="C4" s="50" t="inlineStr">
        <is>
          <t>一跳一迴旋</t>
        </is>
      </c>
      <c r="D4" s="50" t="inlineStr">
        <is>
          <t>男子組</t>
        </is>
      </c>
      <c r="E4" s="50" t="inlineStr">
        <is>
          <t>推廣組</t>
        </is>
      </c>
      <c r="F4" s="35" t="inlineStr">
        <is>
          <t>文澳國小</t>
        </is>
      </c>
      <c r="G4" s="35" t="inlineStr">
        <is>
          <t>蘇松宥</t>
        </is>
      </c>
      <c r="H4" s="35" t="inlineStr">
        <is>
          <t>吳桂美</t>
        </is>
      </c>
      <c r="I4" s="35" t="inlineStr">
        <is>
          <t>A7150</t>
        </is>
      </c>
      <c r="J4" s="152" t="n">
        <v>191</v>
      </c>
      <c r="K4" s="11" t="inlineStr">
        <is>
          <t>金質獎</t>
        </is>
      </c>
      <c r="L4" s="21" t="n"/>
      <c r="M4" s="3" t="n"/>
      <c r="N4" s="3">
        <f>COUNTIF($F$2:F4,F4)</f>
        <v/>
      </c>
      <c r="O4" s="153">
        <f>IF(COUNTIF($F$2:H4,H4)=1,1,0)</f>
        <v/>
      </c>
      <c r="Q4" s="11" t="inlineStr">
        <is>
          <t>銅質獎</t>
        </is>
      </c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</row>
    <row customHeight="1" ht="16.5" r="5" s="29">
      <c r="A5" s="64" t="n"/>
      <c r="B5" s="64" t="n"/>
      <c r="C5" s="50" t="inlineStr">
        <is>
          <t>一跳一迴旋</t>
        </is>
      </c>
      <c r="D5" s="50" t="inlineStr">
        <is>
          <t>男子組</t>
        </is>
      </c>
      <c r="E5" s="50" t="inlineStr">
        <is>
          <t>推廣組</t>
        </is>
      </c>
      <c r="F5" s="35" t="inlineStr">
        <is>
          <t>石泉國小</t>
        </is>
      </c>
      <c r="G5" s="35" t="inlineStr">
        <is>
          <t>陳駿寶</t>
        </is>
      </c>
      <c r="H5" s="35" t="inlineStr">
        <is>
          <t>林煥智</t>
        </is>
      </c>
      <c r="I5" s="35" t="inlineStr">
        <is>
          <t>A7116</t>
        </is>
      </c>
      <c r="J5" s="152" t="n">
        <v>190</v>
      </c>
      <c r="K5" s="11" t="inlineStr">
        <is>
          <t>金質獎</t>
        </is>
      </c>
      <c r="L5" s="25" t="n"/>
      <c r="M5" s="3" t="n"/>
      <c r="N5" s="3">
        <f>COUNTIF($F$2:F5,F5)</f>
        <v/>
      </c>
      <c r="O5" s="153">
        <f>IF(COUNTIF($F$2:H5,H5)=1,1,0)</f>
        <v/>
      </c>
      <c r="P5" s="3" t="inlineStr">
        <is>
          <t>第1-8名8…765432優勝1</t>
        </is>
      </c>
      <c r="Q5" s="44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</row>
    <row customHeight="1" ht="16.5" r="6" s="29">
      <c r="A6" s="64" t="n"/>
      <c r="B6" s="64" t="n"/>
      <c r="C6" s="50" t="inlineStr">
        <is>
          <t>一跳一迴旋</t>
        </is>
      </c>
      <c r="D6" s="50" t="inlineStr">
        <is>
          <t>男子組</t>
        </is>
      </c>
      <c r="E6" s="50" t="inlineStr">
        <is>
          <t>推廣組</t>
        </is>
      </c>
      <c r="F6" s="35" t="inlineStr">
        <is>
          <t>中正國小</t>
        </is>
      </c>
      <c r="G6" s="35" t="inlineStr">
        <is>
          <t>林彥齊</t>
        </is>
      </c>
      <c r="H6" s="35" t="inlineStr">
        <is>
          <t>徐吉龍</t>
        </is>
      </c>
      <c r="I6" s="35" t="inlineStr">
        <is>
          <t>A7102</t>
        </is>
      </c>
      <c r="J6" s="152" t="n">
        <v>188</v>
      </c>
      <c r="K6" s="11" t="inlineStr">
        <is>
          <t>金質獎</t>
        </is>
      </c>
      <c r="L6" s="25" t="n"/>
      <c r="M6" s="3" t="n"/>
      <c r="N6" s="3">
        <f>COUNTIF($F$2:F6,F6)</f>
        <v/>
      </c>
      <c r="O6" s="153">
        <f>IF(COUNTIF($F$2:H6,H6)=1,1,0)</f>
        <v/>
      </c>
      <c r="P6" s="3" t="inlineStr">
        <is>
          <t>並列積分相加平均</t>
        </is>
      </c>
      <c r="Q6" s="44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</row>
    <row customHeight="1" ht="16.5" r="7" s="29">
      <c r="A7" s="36" t="n"/>
      <c r="B7" s="36" t="n"/>
      <c r="C7" s="50" t="inlineStr">
        <is>
          <t>一跳一迴旋</t>
        </is>
      </c>
      <c r="D7" s="50" t="inlineStr">
        <is>
          <t>男子組</t>
        </is>
      </c>
      <c r="E7" s="50" t="inlineStr">
        <is>
          <t>推廣組</t>
        </is>
      </c>
      <c r="F7" s="35" t="inlineStr">
        <is>
          <t>文澳國小</t>
        </is>
      </c>
      <c r="G7" s="35" t="inlineStr">
        <is>
          <t>李致熏</t>
        </is>
      </c>
      <c r="H7" s="35" t="inlineStr">
        <is>
          <t>張戴笠</t>
        </is>
      </c>
      <c r="I7" s="35" t="inlineStr">
        <is>
          <t>A7146</t>
        </is>
      </c>
      <c r="J7" s="152" t="n">
        <v>186</v>
      </c>
      <c r="K7" s="11" t="inlineStr">
        <is>
          <t>金質獎</t>
        </is>
      </c>
      <c r="L7" s="25" t="n"/>
      <c r="M7" s="3" t="n"/>
      <c r="N7" s="3">
        <f>COUNTIF($F$2:F7,F7)</f>
        <v/>
      </c>
      <c r="O7" s="153">
        <f>IF(COUNTIF($F$2:H7,H7)=1,1,0)</f>
        <v/>
      </c>
      <c r="P7" s="3" t="inlineStr">
        <is>
          <t>各校總積分最多取積分最高兩名</t>
        </is>
      </c>
      <c r="Q7" s="44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</row>
    <row customHeight="1" ht="16.5" r="8" s="29">
      <c r="A8" s="64" t="n"/>
      <c r="B8" s="64" t="n"/>
      <c r="C8" s="50" t="inlineStr">
        <is>
          <t>一跳一迴旋</t>
        </is>
      </c>
      <c r="D8" s="50" t="inlineStr">
        <is>
          <t>男子組</t>
        </is>
      </c>
      <c r="E8" s="50" t="inlineStr">
        <is>
          <t>推廣組</t>
        </is>
      </c>
      <c r="F8" s="35" t="inlineStr">
        <is>
          <t>文澳國小</t>
        </is>
      </c>
      <c r="G8" s="35" t="inlineStr">
        <is>
          <t>許尚逸</t>
        </is>
      </c>
      <c r="H8" s="35" t="inlineStr">
        <is>
          <t>林嘉雯</t>
        </is>
      </c>
      <c r="I8" s="35" t="inlineStr">
        <is>
          <t>A7151</t>
        </is>
      </c>
      <c r="J8" s="152" t="n">
        <v>186</v>
      </c>
      <c r="K8" s="11" t="inlineStr">
        <is>
          <t>金質獎</t>
        </is>
      </c>
      <c r="L8" s="21" t="n"/>
      <c r="M8" s="3" t="n"/>
      <c r="N8" s="3">
        <f>COUNTIF($F$2:F8,F8)</f>
        <v/>
      </c>
      <c r="O8" s="153">
        <f>IF(COUNTIF($F$2:H8,H8)=1,1,0)</f>
        <v/>
      </c>
      <c r="P8" s="3" t="n"/>
      <c r="Q8" s="44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</row>
    <row customHeight="1" ht="16.5" r="9" s="29">
      <c r="A9" s="64" t="n"/>
      <c r="B9" s="64" t="n"/>
      <c r="C9" s="50" t="inlineStr">
        <is>
          <t>一跳一迴旋</t>
        </is>
      </c>
      <c r="D9" s="50" t="inlineStr">
        <is>
          <t>男子組</t>
        </is>
      </c>
      <c r="E9" s="50" t="inlineStr">
        <is>
          <t>推廣組</t>
        </is>
      </c>
      <c r="F9" s="35" t="inlineStr">
        <is>
          <t>文光國小</t>
        </is>
      </c>
      <c r="G9" s="35" t="inlineStr">
        <is>
          <t>蘇品丞</t>
        </is>
      </c>
      <c r="H9" s="35" t="inlineStr">
        <is>
          <t>謝欣燕</t>
        </is>
      </c>
      <c r="I9" s="35" t="inlineStr">
        <is>
          <t>A7158</t>
        </is>
      </c>
      <c r="J9" s="152" t="n">
        <v>186</v>
      </c>
      <c r="K9" s="11" t="inlineStr">
        <is>
          <t>金質獎</t>
        </is>
      </c>
      <c r="L9" s="25" t="n"/>
      <c r="M9" s="3" t="n"/>
      <c r="N9" s="3">
        <f>COUNTIF($F$2:F9,F9)</f>
        <v/>
      </c>
      <c r="O9" s="153">
        <f>IF(COUNTIF($F$2:H9,H9)=1,1,0)</f>
        <v/>
      </c>
      <c r="P9" s="3" t="inlineStr">
        <is>
          <t>名次</t>
        </is>
      </c>
      <c r="Q9" s="44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</row>
    <row customHeight="1" ht="16.5" r="10" s="29">
      <c r="A10" s="64" t="n"/>
      <c r="B10" s="64" t="n"/>
      <c r="C10" s="50" t="inlineStr">
        <is>
          <t>一跳一迴旋</t>
        </is>
      </c>
      <c r="D10" s="50" t="inlineStr">
        <is>
          <t>男子組</t>
        </is>
      </c>
      <c r="E10" s="50" t="inlineStr">
        <is>
          <t>推廣組</t>
        </is>
      </c>
      <c r="F10" s="35" t="inlineStr">
        <is>
          <t>講美國小</t>
        </is>
      </c>
      <c r="G10" s="35" t="inlineStr">
        <is>
          <t>楊棨菖</t>
        </is>
      </c>
      <c r="H10" s="35" t="inlineStr">
        <is>
          <t>吳筠容</t>
        </is>
      </c>
      <c r="I10" s="35" t="inlineStr">
        <is>
          <t>A7131</t>
        </is>
      </c>
      <c r="J10" s="152" t="n">
        <v>186</v>
      </c>
      <c r="K10" s="11" t="inlineStr">
        <is>
          <t>金質獎</t>
        </is>
      </c>
      <c r="L10" s="25" t="n"/>
      <c r="M10" s="3" t="n"/>
      <c r="N10" s="3">
        <f>COUNTIF($F$2:F10,F10)</f>
        <v/>
      </c>
      <c r="O10" s="153">
        <f>IF(COUNTIF($F$2:H10,H10)=1,1,0)</f>
        <v/>
      </c>
      <c r="P10" s="3" t="inlineStr">
        <is>
          <t>可並列，但須扣除下一個名次</t>
        </is>
      </c>
      <c r="Q10" s="24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</row>
    <row customHeight="1" ht="16.5" r="11" s="29">
      <c r="A11" s="64" t="n"/>
      <c r="B11" s="64" t="n"/>
      <c r="C11" s="50" t="inlineStr">
        <is>
          <t>一跳一迴旋</t>
        </is>
      </c>
      <c r="D11" s="50" t="inlineStr">
        <is>
          <t>男子組</t>
        </is>
      </c>
      <c r="E11" s="50" t="inlineStr">
        <is>
          <t>推廣組</t>
        </is>
      </c>
      <c r="F11" s="35" t="inlineStr">
        <is>
          <t>文光國小</t>
        </is>
      </c>
      <c r="G11" s="35" t="inlineStr">
        <is>
          <t>許閔皓</t>
        </is>
      </c>
      <c r="H11" s="35" t="inlineStr">
        <is>
          <t>洪清林</t>
        </is>
      </c>
      <c r="I11" s="35" t="inlineStr">
        <is>
          <t>A7159</t>
        </is>
      </c>
      <c r="J11" s="152" t="n">
        <v>183</v>
      </c>
      <c r="K11" s="11" t="inlineStr">
        <is>
          <t>金質獎</t>
        </is>
      </c>
      <c r="L11" s="21" t="n"/>
      <c r="M11" s="3" t="n"/>
      <c r="N11" s="3">
        <f>COUNTIF($F$2:F11,F11)</f>
        <v/>
      </c>
      <c r="O11" s="153">
        <f>IF(COUNTIF($F$2:H11,H11)=1,1,0)</f>
        <v/>
      </c>
      <c r="P11" s="3" t="n"/>
      <c r="Q11" s="24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</row>
    <row customHeight="1" ht="16.5" r="12" s="29">
      <c r="A12" s="64" t="n"/>
      <c r="B12" s="64" t="n"/>
      <c r="C12" s="50" t="inlineStr">
        <is>
          <t>一跳一迴旋</t>
        </is>
      </c>
      <c r="D12" s="50" t="inlineStr">
        <is>
          <t>男子組</t>
        </is>
      </c>
      <c r="E12" s="50" t="inlineStr">
        <is>
          <t>推廣組</t>
        </is>
      </c>
      <c r="F12" s="35" t="inlineStr">
        <is>
          <t>石泉國小</t>
        </is>
      </c>
      <c r="G12" s="35" t="inlineStr">
        <is>
          <t>黃鉑鈞</t>
        </is>
      </c>
      <c r="H12" s="35" t="inlineStr">
        <is>
          <t>林煥智</t>
        </is>
      </c>
      <c r="I12" s="35" t="inlineStr">
        <is>
          <t>A7118</t>
        </is>
      </c>
      <c r="J12" s="152" t="n">
        <v>179</v>
      </c>
      <c r="K12" s="11" t="inlineStr">
        <is>
          <t>金質獎</t>
        </is>
      </c>
      <c r="L12" s="25" t="n"/>
      <c r="M12" s="3" t="n"/>
      <c r="N12" s="3">
        <f>COUNTIF($F$2:F12,F12)</f>
        <v/>
      </c>
      <c r="O12" s="153">
        <f>IF(COUNTIF($F$2:H12,H12)=1,1,0)</f>
        <v/>
      </c>
      <c r="P12" s="3" t="inlineStr">
        <is>
          <t>獎狀</t>
        </is>
      </c>
      <c r="Q12" s="24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</row>
    <row customHeight="1" ht="16.5" r="13" s="29">
      <c r="A13" s="64" t="n"/>
      <c r="B13" s="64" t="n"/>
      <c r="C13" s="50" t="inlineStr">
        <is>
          <t>一跳一迴旋</t>
        </is>
      </c>
      <c r="D13" s="50" t="inlineStr">
        <is>
          <t>男子組</t>
        </is>
      </c>
      <c r="E13" s="50" t="inlineStr">
        <is>
          <t>推廣組</t>
        </is>
      </c>
      <c r="F13" s="35" t="inlineStr">
        <is>
          <t>赤崁國小</t>
        </is>
      </c>
      <c r="G13" s="35" t="inlineStr">
        <is>
          <t>吳彥緯</t>
        </is>
      </c>
      <c r="H13" s="35" t="inlineStr">
        <is>
          <t>趙尚瑜</t>
        </is>
      </c>
      <c r="I13" s="35" t="inlineStr">
        <is>
          <t>A7134</t>
        </is>
      </c>
      <c r="J13" s="152" t="n">
        <v>178</v>
      </c>
      <c r="K13" s="11" t="inlineStr">
        <is>
          <t>金質獎</t>
        </is>
      </c>
      <c r="L13" s="25" t="n"/>
      <c r="M13" s="3" t="n"/>
      <c r="N13" s="3">
        <f>COUNTIF($F$2:F13,F13)</f>
        <v/>
      </c>
      <c r="O13" s="153">
        <f>IF(COUNTIF($F$2:H13,H13)=1,1,0)</f>
        <v/>
      </c>
      <c r="P13" s="3" t="inlineStr">
        <is>
          <t>獎狀生</t>
        </is>
      </c>
      <c r="Q13" s="24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</row>
    <row customHeight="1" ht="16.5" r="14" s="29">
      <c r="A14" s="36" t="n"/>
      <c r="B14" s="36" t="n"/>
      <c r="C14" s="50" t="inlineStr">
        <is>
          <t>一跳一迴旋</t>
        </is>
      </c>
      <c r="D14" s="50" t="inlineStr">
        <is>
          <t>男子組</t>
        </is>
      </c>
      <c r="E14" s="50" t="inlineStr">
        <is>
          <t>推廣組</t>
        </is>
      </c>
      <c r="F14" s="35" t="inlineStr">
        <is>
          <t>中興國小</t>
        </is>
      </c>
      <c r="G14" s="35" t="inlineStr">
        <is>
          <t>蔡昱丞</t>
        </is>
      </c>
      <c r="H14" s="35" t="inlineStr">
        <is>
          <t>陳月圓</t>
        </is>
      </c>
      <c r="I14" s="35" t="inlineStr">
        <is>
          <t>A7107</t>
        </is>
      </c>
      <c r="J14" s="152" t="n">
        <v>176</v>
      </c>
      <c r="K14" s="11" t="inlineStr">
        <is>
          <t>金質獎</t>
        </is>
      </c>
      <c r="L14" s="25" t="n"/>
      <c r="M14" s="3" t="n"/>
      <c r="N14" s="3">
        <f>COUNTIF($F$2:F14,F14)</f>
        <v/>
      </c>
      <c r="O14" s="153">
        <f>IF(COUNTIF($F$2:H14,H14)=1,1,0)</f>
        <v/>
      </c>
      <c r="P14" s="3" t="inlineStr">
        <is>
          <t>獎狀師</t>
        </is>
      </c>
      <c r="Q14" s="24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</row>
    <row customHeight="1" ht="16.5" r="15" s="29">
      <c r="A15" s="64" t="n"/>
      <c r="B15" s="64" t="n"/>
      <c r="C15" s="50" t="inlineStr">
        <is>
          <t>一跳一迴旋</t>
        </is>
      </c>
      <c r="D15" s="50" t="inlineStr">
        <is>
          <t>男子組</t>
        </is>
      </c>
      <c r="E15" s="50" t="inlineStr">
        <is>
          <t>推廣組</t>
        </is>
      </c>
      <c r="F15" s="35" t="inlineStr">
        <is>
          <t>隘門國小</t>
        </is>
      </c>
      <c r="G15" s="35" t="inlineStr">
        <is>
          <t>趙順億</t>
        </is>
      </c>
      <c r="H15" s="35" t="inlineStr">
        <is>
          <t>陳俐文</t>
        </is>
      </c>
      <c r="I15" s="35" t="inlineStr">
        <is>
          <t>A7126</t>
        </is>
      </c>
      <c r="J15" s="152" t="n">
        <v>170</v>
      </c>
      <c r="K15" s="11" t="inlineStr">
        <is>
          <t>金質獎</t>
        </is>
      </c>
      <c r="L15" s="25" t="n"/>
      <c r="M15" s="3" t="n"/>
      <c r="N15" s="3">
        <f>COUNTIF($F$2:F15,F15)</f>
        <v/>
      </c>
      <c r="O15" s="153">
        <f>IF(COUNTIF($F$2:H15,H15)=1,1,0)</f>
        <v/>
      </c>
      <c r="P15" s="3" t="inlineStr">
        <is>
          <t>獎狀</t>
        </is>
      </c>
      <c r="Q15" s="24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</row>
    <row customHeight="1" ht="16.5" r="16" s="29">
      <c r="A16" s="64" t="n"/>
      <c r="B16" s="64" t="n"/>
      <c r="C16" s="50" t="inlineStr">
        <is>
          <t>一跳一迴旋</t>
        </is>
      </c>
      <c r="D16" s="50" t="inlineStr">
        <is>
          <t>男子組</t>
        </is>
      </c>
      <c r="E16" s="50" t="inlineStr">
        <is>
          <t>推廣組</t>
        </is>
      </c>
      <c r="F16" s="35" t="inlineStr">
        <is>
          <t>文澳國小</t>
        </is>
      </c>
      <c r="G16" s="35" t="inlineStr">
        <is>
          <t>齊力賢</t>
        </is>
      </c>
      <c r="H16" s="35" t="inlineStr">
        <is>
          <t>顏大欽</t>
        </is>
      </c>
      <c r="I16" s="35" t="inlineStr">
        <is>
          <t>A7156</t>
        </is>
      </c>
      <c r="J16" s="152" t="n">
        <v>166</v>
      </c>
      <c r="K16" s="11" t="inlineStr">
        <is>
          <t>金質獎</t>
        </is>
      </c>
      <c r="L16" s="25" t="n"/>
      <c r="M16" s="3" t="n"/>
      <c r="N16" s="3">
        <f>COUNTIF($F$2:F16,F16)</f>
        <v/>
      </c>
      <c r="O16" s="153">
        <f>IF(COUNTIF($F$2:H16,H16)=1,1,0)</f>
        <v/>
      </c>
      <c r="Q16" s="24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</row>
    <row customHeight="1" ht="16.5" r="17" s="29">
      <c r="A17" s="64" t="n"/>
      <c r="B17" s="64" t="n"/>
      <c r="C17" s="50" t="inlineStr">
        <is>
          <t>一跳一迴旋</t>
        </is>
      </c>
      <c r="D17" s="50" t="inlineStr">
        <is>
          <t>男子組</t>
        </is>
      </c>
      <c r="E17" s="50" t="inlineStr">
        <is>
          <t>推廣組</t>
        </is>
      </c>
      <c r="F17" s="35" t="inlineStr">
        <is>
          <t>沙港國小</t>
        </is>
      </c>
      <c r="G17" s="35" t="inlineStr">
        <is>
          <t>歐宗奕</t>
        </is>
      </c>
      <c r="H17" s="35" t="inlineStr">
        <is>
          <t>呂濟勤</t>
        </is>
      </c>
      <c r="I17" s="35" t="inlineStr">
        <is>
          <t>A7127</t>
        </is>
      </c>
      <c r="J17" s="152" t="n">
        <v>161</v>
      </c>
      <c r="K17" s="11" t="inlineStr">
        <is>
          <t>金質獎</t>
        </is>
      </c>
      <c r="L17" s="21" t="n"/>
      <c r="M17" s="3" t="n"/>
      <c r="N17" s="3">
        <f>COUNTIF($F$2:F17,F17)</f>
        <v/>
      </c>
      <c r="O17" s="153">
        <f>IF(COUNTIF($F$2:H17,H17)=1,1,0)</f>
        <v/>
      </c>
      <c r="Q17" s="24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</row>
    <row customHeight="1" ht="16.5" r="18" s="29">
      <c r="A18" s="36" t="n"/>
      <c r="B18" s="36" t="n"/>
      <c r="C18" s="50" t="inlineStr">
        <is>
          <t>一跳一迴旋</t>
        </is>
      </c>
      <c r="D18" s="50" t="inlineStr">
        <is>
          <t>男子組</t>
        </is>
      </c>
      <c r="E18" s="50" t="inlineStr">
        <is>
          <t>推廣組</t>
        </is>
      </c>
      <c r="F18" s="35" t="inlineStr">
        <is>
          <t>中興國小</t>
        </is>
      </c>
      <c r="G18" s="35" t="inlineStr">
        <is>
          <t>蕭堉程</t>
        </is>
      </c>
      <c r="H18" s="35" t="inlineStr">
        <is>
          <t>陳心潔</t>
        </is>
      </c>
      <c r="I18" s="35" t="inlineStr">
        <is>
          <t>A7108</t>
        </is>
      </c>
      <c r="J18" s="152" t="n">
        <v>159</v>
      </c>
      <c r="K18" s="11" t="inlineStr">
        <is>
          <t>金質獎</t>
        </is>
      </c>
      <c r="L18" s="25" t="n"/>
      <c r="M18" s="3" t="n"/>
      <c r="N18" s="3" t="n"/>
      <c r="O18" s="3" t="n"/>
      <c r="Q18" s="24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</row>
    <row customHeight="1" ht="16.5" r="19" s="29">
      <c r="A19" s="64" t="n"/>
      <c r="B19" s="64" t="n"/>
      <c r="C19" s="50" t="inlineStr">
        <is>
          <t>一跳一迴旋</t>
        </is>
      </c>
      <c r="D19" s="50" t="inlineStr">
        <is>
          <t>男子組</t>
        </is>
      </c>
      <c r="E19" s="50" t="inlineStr">
        <is>
          <t>推廣組</t>
        </is>
      </c>
      <c r="F19" s="35" t="inlineStr">
        <is>
          <t>中興國小</t>
        </is>
      </c>
      <c r="G19" s="35" t="inlineStr">
        <is>
          <t>陳啟睿</t>
        </is>
      </c>
      <c r="H19" s="35" t="inlineStr">
        <is>
          <t>許春暉</t>
        </is>
      </c>
      <c r="I19" s="35" t="inlineStr">
        <is>
          <t>A7109</t>
        </is>
      </c>
      <c r="J19" s="152" t="n">
        <v>157</v>
      </c>
      <c r="K19" s="11" t="inlineStr">
        <is>
          <t>金質獎</t>
        </is>
      </c>
      <c r="L19" s="25" t="n"/>
      <c r="M19" s="3" t="n"/>
      <c r="N19" s="3" t="n"/>
      <c r="O19" s="3" t="n"/>
      <c r="Q19" s="24">
        <f>COUNTA(G2:G17)+SUM(O2:O17)</f>
        <v/>
      </c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</row>
    <row customHeight="1" ht="16.5" r="20" s="29">
      <c r="A20" s="64" t="n"/>
      <c r="B20" s="64" t="n"/>
      <c r="C20" s="50" t="inlineStr">
        <is>
          <t>一跳一迴旋</t>
        </is>
      </c>
      <c r="D20" s="50" t="inlineStr">
        <is>
          <t>男子組</t>
        </is>
      </c>
      <c r="E20" s="50" t="inlineStr">
        <is>
          <t>推廣組</t>
        </is>
      </c>
      <c r="F20" s="35" t="inlineStr">
        <is>
          <t>外垵國小</t>
        </is>
      </c>
      <c r="G20" s="35" t="inlineStr">
        <is>
          <t>許洧華</t>
        </is>
      </c>
      <c r="H20" s="35" t="inlineStr">
        <is>
          <t>許如光</t>
        </is>
      </c>
      <c r="I20" s="35" t="inlineStr">
        <is>
          <t>A7139</t>
        </is>
      </c>
      <c r="J20" s="152" t="n">
        <v>141</v>
      </c>
      <c r="K20" s="11" t="inlineStr">
        <is>
          <t>金質獎</t>
        </is>
      </c>
      <c r="L20" s="21" t="n"/>
      <c r="M20" s="3" t="n"/>
      <c r="N20" s="3" t="n"/>
      <c r="O20" s="3" t="n"/>
      <c r="Q20" s="24">
        <f>COUNTA(G2:G17)</f>
        <v/>
      </c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</row>
    <row customHeight="1" ht="16.5" r="21" s="29">
      <c r="A21" s="64" t="n"/>
      <c r="B21" s="64" t="n"/>
      <c r="C21" s="50" t="inlineStr">
        <is>
          <t>一跳一迴旋</t>
        </is>
      </c>
      <c r="D21" s="50" t="inlineStr">
        <is>
          <t>男子組</t>
        </is>
      </c>
      <c r="E21" s="50" t="inlineStr">
        <is>
          <t>推廣組</t>
        </is>
      </c>
      <c r="F21" s="35" t="inlineStr">
        <is>
          <t>外垵國小</t>
        </is>
      </c>
      <c r="G21" s="35" t="inlineStr">
        <is>
          <t>許祐銘</t>
        </is>
      </c>
      <c r="H21" s="35" t="inlineStr">
        <is>
          <t>王育柔</t>
        </is>
      </c>
      <c r="I21" s="35" t="inlineStr">
        <is>
          <t>A7141</t>
        </is>
      </c>
      <c r="J21" s="152" t="n">
        <v>135</v>
      </c>
      <c r="K21" s="11" t="inlineStr">
        <is>
          <t>金質獎</t>
        </is>
      </c>
      <c r="L21" s="21" t="n"/>
      <c r="M21" s="3" t="n"/>
      <c r="N21" s="3" t="n"/>
      <c r="O21" s="3" t="n"/>
      <c r="Q21" s="24">
        <f>SUM(O2:O17)</f>
        <v/>
      </c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</row>
    <row customHeight="1" ht="16.5" r="22" s="29">
      <c r="A22" s="36" t="n"/>
      <c r="B22" s="36" t="n"/>
      <c r="C22" s="50" t="inlineStr">
        <is>
          <t>一跳一迴旋</t>
        </is>
      </c>
      <c r="D22" s="50" t="inlineStr">
        <is>
          <t>男子組</t>
        </is>
      </c>
      <c r="E22" s="50" t="inlineStr">
        <is>
          <t>推廣組</t>
        </is>
      </c>
      <c r="F22" s="35" t="inlineStr">
        <is>
          <t>文光國小</t>
        </is>
      </c>
      <c r="G22" s="35" t="inlineStr">
        <is>
          <t>莊朝竣</t>
        </is>
      </c>
      <c r="H22" s="35" t="inlineStr">
        <is>
          <t>龔燕娥</t>
        </is>
      </c>
      <c r="I22" s="35" t="inlineStr">
        <is>
          <t>A7157</t>
        </is>
      </c>
      <c r="J22" s="152" t="n">
        <v>134</v>
      </c>
      <c r="K22" s="11" t="inlineStr">
        <is>
          <t>金質獎</t>
        </is>
      </c>
      <c r="L22" s="25" t="n"/>
      <c r="M22" s="3" t="n"/>
      <c r="N22" s="3" t="n"/>
      <c r="O22" s="3" t="n"/>
      <c r="Q22" s="24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</row>
    <row customHeight="1" ht="16.5" r="23" s="29">
      <c r="A23" s="36" t="n"/>
      <c r="B23" s="36" t="n"/>
      <c r="C23" s="50" t="inlineStr">
        <is>
          <t>一跳一迴旋</t>
        </is>
      </c>
      <c r="D23" s="50" t="inlineStr">
        <is>
          <t>男子組</t>
        </is>
      </c>
      <c r="E23" s="50" t="inlineStr">
        <is>
          <t>推廣組</t>
        </is>
      </c>
      <c r="F23" s="50" t="inlineStr">
        <is>
          <t>石泉國小</t>
        </is>
      </c>
      <c r="G23" s="50" t="inlineStr">
        <is>
          <t>鮑柏澔</t>
        </is>
      </c>
      <c r="H23" s="50" t="inlineStr">
        <is>
          <t>林煥智</t>
        </is>
      </c>
      <c r="I23" s="50" t="inlineStr">
        <is>
          <t>A7117</t>
        </is>
      </c>
      <c r="J23" s="152" t="n">
        <v>133</v>
      </c>
      <c r="K23" s="11" t="inlineStr">
        <is>
          <t>金質獎</t>
        </is>
      </c>
      <c r="L23" s="25" t="n"/>
      <c r="M23" s="3" t="n"/>
      <c r="N23" s="3" t="n"/>
      <c r="O23" s="3" t="n"/>
      <c r="P23" s="3" t="n"/>
      <c r="Q23" s="24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</row>
    <row customHeight="1" ht="16.5" r="24" s="29">
      <c r="A24" s="64" t="n"/>
      <c r="B24" s="64" t="n"/>
      <c r="C24" s="50" t="inlineStr">
        <is>
          <t>一跳一迴旋</t>
        </is>
      </c>
      <c r="D24" s="50" t="inlineStr">
        <is>
          <t>男子組</t>
        </is>
      </c>
      <c r="E24" s="50" t="inlineStr">
        <is>
          <t>推廣組</t>
        </is>
      </c>
      <c r="F24" s="35" t="inlineStr">
        <is>
          <t>石泉國小</t>
        </is>
      </c>
      <c r="G24" s="35" t="inlineStr">
        <is>
          <t>周永睿</t>
        </is>
      </c>
      <c r="H24" s="35" t="inlineStr">
        <is>
          <t>林煥智</t>
        </is>
      </c>
      <c r="I24" s="35" t="inlineStr">
        <is>
          <t>A7113</t>
        </is>
      </c>
      <c r="J24" s="152" t="n">
        <v>129</v>
      </c>
      <c r="K24" s="11" t="inlineStr">
        <is>
          <t>金質獎</t>
        </is>
      </c>
      <c r="L24" s="21" t="n"/>
      <c r="M24" s="3" t="n"/>
      <c r="N24" s="3" t="n"/>
      <c r="O24" s="3" t="n"/>
      <c r="P24" s="3" t="n"/>
      <c r="Q24" s="24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</row>
    <row customHeight="1" ht="16.5" r="25" s="29">
      <c r="A25" s="36" t="n"/>
      <c r="B25" s="36" t="n"/>
      <c r="C25" s="50" t="inlineStr">
        <is>
          <t>一跳一迴旋</t>
        </is>
      </c>
      <c r="D25" s="50" t="inlineStr">
        <is>
          <t>男子組</t>
        </is>
      </c>
      <c r="E25" s="50" t="inlineStr">
        <is>
          <t>推廣組</t>
        </is>
      </c>
      <c r="F25" s="35" t="inlineStr">
        <is>
          <t>赤崁國小</t>
        </is>
      </c>
      <c r="G25" s="35" t="inlineStr">
        <is>
          <t>周佑承</t>
        </is>
      </c>
      <c r="H25" s="35" t="inlineStr">
        <is>
          <t>黃梓菘</t>
        </is>
      </c>
      <c r="I25" s="35" t="inlineStr">
        <is>
          <t>A7135</t>
        </is>
      </c>
      <c r="J25" s="152" t="n">
        <v>126</v>
      </c>
      <c r="K25" s="11" t="inlineStr">
        <is>
          <t>金質獎</t>
        </is>
      </c>
      <c r="L25" s="25" t="n"/>
      <c r="M25" s="3" t="n"/>
      <c r="N25" s="3" t="n"/>
      <c r="O25" s="3" t="n"/>
      <c r="P25" s="3" t="n"/>
      <c r="Q25" s="24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</row>
    <row customHeight="1" ht="16.5" r="26" s="29">
      <c r="A26" s="64" t="n"/>
      <c r="B26" s="64" t="n"/>
      <c r="C26" s="50" t="inlineStr">
        <is>
          <t>一跳一迴旋</t>
        </is>
      </c>
      <c r="D26" s="50" t="inlineStr">
        <is>
          <t>男子組</t>
        </is>
      </c>
      <c r="E26" s="50" t="inlineStr">
        <is>
          <t>推廣組</t>
        </is>
      </c>
      <c r="F26" s="35" t="inlineStr">
        <is>
          <t>石泉國小</t>
        </is>
      </c>
      <c r="G26" s="35" t="inlineStr">
        <is>
          <t>呂冠聖</t>
        </is>
      </c>
      <c r="H26" s="35" t="inlineStr">
        <is>
          <t>林煥智</t>
        </is>
      </c>
      <c r="I26" s="35" t="inlineStr">
        <is>
          <t>A7112</t>
        </is>
      </c>
      <c r="J26" s="152" t="n">
        <v>126</v>
      </c>
      <c r="K26" s="11" t="inlineStr">
        <is>
          <t>金質獎</t>
        </is>
      </c>
      <c r="L26" s="25" t="n"/>
      <c r="M26" s="3" t="n"/>
      <c r="N26" s="3" t="n"/>
      <c r="O26" s="3" t="n"/>
      <c r="P26" s="3" t="n"/>
      <c r="Q26" s="24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</row>
    <row customHeight="1" ht="16.5" r="27" s="29">
      <c r="A27" s="64" t="n"/>
      <c r="B27" s="64" t="n"/>
      <c r="C27" s="50" t="inlineStr">
        <is>
          <t>一跳一迴旋</t>
        </is>
      </c>
      <c r="D27" s="50" t="inlineStr">
        <is>
          <t>男子組</t>
        </is>
      </c>
      <c r="E27" s="50" t="inlineStr">
        <is>
          <t>推廣組</t>
        </is>
      </c>
      <c r="F27" s="35" t="inlineStr">
        <is>
          <t>文澳國小</t>
        </is>
      </c>
      <c r="G27" s="35" t="inlineStr">
        <is>
          <t>莊恩愷</t>
        </is>
      </c>
      <c r="H27" s="35" t="inlineStr">
        <is>
          <t>張戴笠</t>
        </is>
      </c>
      <c r="I27" s="35" t="inlineStr">
        <is>
          <t>A7149</t>
        </is>
      </c>
      <c r="J27" s="152" t="n">
        <v>126</v>
      </c>
      <c r="K27" s="11" t="inlineStr">
        <is>
          <t>金質獎</t>
        </is>
      </c>
      <c r="L27" s="25" t="n"/>
      <c r="M27" s="3" t="n"/>
      <c r="N27" s="3" t="n"/>
      <c r="O27" s="3" t="n"/>
      <c r="P27" s="3" t="n"/>
      <c r="Q27" s="24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</row>
    <row customHeight="1" ht="16.5" r="28" s="29">
      <c r="A28" s="64" t="n"/>
      <c r="B28" s="64" t="n"/>
      <c r="C28" s="50" t="inlineStr">
        <is>
          <t>一跳一迴旋</t>
        </is>
      </c>
      <c r="D28" s="50" t="inlineStr">
        <is>
          <t>男子組</t>
        </is>
      </c>
      <c r="E28" s="50" t="inlineStr">
        <is>
          <t>推廣組</t>
        </is>
      </c>
      <c r="F28" s="35" t="inlineStr">
        <is>
          <t>湖西國小</t>
        </is>
      </c>
      <c r="G28" s="35" t="inlineStr">
        <is>
          <t>許誠恩</t>
        </is>
      </c>
      <c r="H28" s="35" t="inlineStr">
        <is>
          <t>洪依霞</t>
        </is>
      </c>
      <c r="I28" s="35" t="inlineStr">
        <is>
          <t>A7119</t>
        </is>
      </c>
      <c r="J28" s="152" t="n">
        <v>120</v>
      </c>
      <c r="K28" s="11" t="inlineStr">
        <is>
          <t>金質獎</t>
        </is>
      </c>
      <c r="L28" s="25" t="n"/>
      <c r="M28" s="3" t="n"/>
      <c r="N28" s="3" t="n"/>
      <c r="O28" s="3" t="n"/>
      <c r="P28" s="3" t="n"/>
      <c r="Q28" s="24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</row>
    <row customHeight="1" ht="16.5" r="29" s="29">
      <c r="A29" s="64" t="n"/>
      <c r="B29" s="64" t="n"/>
      <c r="C29" s="50" t="inlineStr">
        <is>
          <t>一跳一迴旋</t>
        </is>
      </c>
      <c r="D29" s="50" t="inlineStr">
        <is>
          <t>男子組</t>
        </is>
      </c>
      <c r="E29" s="50" t="inlineStr">
        <is>
          <t>推廣組</t>
        </is>
      </c>
      <c r="F29" s="11" t="inlineStr">
        <is>
          <t>湖西國小</t>
        </is>
      </c>
      <c r="G29" s="11" t="inlineStr">
        <is>
          <t>辛亮宇</t>
        </is>
      </c>
      <c r="H29" s="11" t="inlineStr">
        <is>
          <t>洪瓊芳</t>
        </is>
      </c>
      <c r="I29" s="11" t="inlineStr">
        <is>
          <t>A7121</t>
        </is>
      </c>
      <c r="J29" s="152" t="n">
        <v>119</v>
      </c>
      <c r="K29" s="11" t="inlineStr">
        <is>
          <t>金質獎</t>
        </is>
      </c>
      <c r="L29" s="21" t="n"/>
      <c r="M29" s="3" t="n"/>
      <c r="N29" s="3" t="n"/>
      <c r="O29" s="3" t="n"/>
      <c r="P29" s="3" t="n"/>
      <c r="Q29" s="24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</row>
    <row customHeight="1" ht="16.5" r="30" s="29">
      <c r="A30" s="64" t="n"/>
      <c r="B30" s="64" t="n"/>
      <c r="C30" s="50" t="inlineStr">
        <is>
          <t>一跳一迴旋</t>
        </is>
      </c>
      <c r="D30" s="50" t="inlineStr">
        <is>
          <t>男子組</t>
        </is>
      </c>
      <c r="E30" s="50" t="inlineStr">
        <is>
          <t>推廣組</t>
        </is>
      </c>
      <c r="F30" s="35" t="inlineStr">
        <is>
          <t>龍門國小</t>
        </is>
      </c>
      <c r="G30" s="35" t="inlineStr">
        <is>
          <t>李偉毓</t>
        </is>
      </c>
      <c r="H30" s="35" t="inlineStr">
        <is>
          <t>陳吉通</t>
        </is>
      </c>
      <c r="I30" s="35" t="inlineStr">
        <is>
          <t>A7123</t>
        </is>
      </c>
      <c r="J30" s="152" t="n">
        <v>118</v>
      </c>
      <c r="K30" s="11" t="inlineStr">
        <is>
          <t>金質獎</t>
        </is>
      </c>
      <c r="L30" s="25" t="n"/>
      <c r="M30" s="3" t="n"/>
      <c r="N30" s="3" t="n"/>
      <c r="O30" s="3" t="n"/>
      <c r="P30" s="3" t="n"/>
      <c r="Q30" s="24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</row>
    <row customHeight="1" ht="16.5" r="31" s="29">
      <c r="A31" s="64" t="n"/>
      <c r="B31" s="64" t="n"/>
      <c r="C31" s="50" t="inlineStr">
        <is>
          <t>一跳一迴旋</t>
        </is>
      </c>
      <c r="D31" s="50" t="inlineStr">
        <is>
          <t>男子組</t>
        </is>
      </c>
      <c r="E31" s="50" t="inlineStr">
        <is>
          <t>推廣組</t>
        </is>
      </c>
      <c r="F31" s="35" t="inlineStr">
        <is>
          <t>文澳國小</t>
        </is>
      </c>
      <c r="G31" s="35" t="inlineStr">
        <is>
          <t>許桀愷</t>
        </is>
      </c>
      <c r="H31" s="35" t="inlineStr">
        <is>
          <t>顏大欽</t>
        </is>
      </c>
      <c r="I31" s="35" t="inlineStr">
        <is>
          <t>A7152</t>
        </is>
      </c>
      <c r="J31" s="152" t="n">
        <v>109</v>
      </c>
      <c r="K31" s="11" t="inlineStr">
        <is>
          <t>金質獎</t>
        </is>
      </c>
      <c r="L31" s="25" t="n"/>
      <c r="M31" s="3" t="n"/>
      <c r="N31" s="3" t="n"/>
      <c r="O31" s="3" t="n"/>
      <c r="P31" s="3" t="n"/>
      <c r="Q31" s="24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</row>
    <row customHeight="1" ht="16.5" r="32" s="29">
      <c r="A32" s="64" t="n"/>
      <c r="B32" s="64" t="n"/>
      <c r="C32" s="50" t="inlineStr">
        <is>
          <t>一跳一迴旋</t>
        </is>
      </c>
      <c r="D32" s="50" t="inlineStr">
        <is>
          <t>男子組</t>
        </is>
      </c>
      <c r="E32" s="50" t="inlineStr">
        <is>
          <t>推廣組</t>
        </is>
      </c>
      <c r="F32" s="35" t="inlineStr">
        <is>
          <t>文澳國小</t>
        </is>
      </c>
      <c r="G32" s="35" t="inlineStr">
        <is>
          <t>王柏元</t>
        </is>
      </c>
      <c r="H32" s="35" t="inlineStr">
        <is>
          <t>曾永志</t>
        </is>
      </c>
      <c r="I32" s="35" t="inlineStr">
        <is>
          <t>A7148</t>
        </is>
      </c>
      <c r="J32" s="152" t="n">
        <v>102</v>
      </c>
      <c r="K32" s="11" t="inlineStr">
        <is>
          <t>金質獎</t>
        </is>
      </c>
      <c r="L32" s="25" t="n"/>
      <c r="M32" s="3" t="n"/>
      <c r="N32" s="3" t="n"/>
      <c r="O32" s="3" t="n"/>
      <c r="P32" s="3" t="n"/>
      <c r="Q32" s="24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</row>
    <row customHeight="1" ht="16.5" r="33" s="29">
      <c r="A33" s="64" t="n"/>
      <c r="B33" s="64" t="n"/>
      <c r="C33" s="50" t="inlineStr">
        <is>
          <t>一跳一迴旋</t>
        </is>
      </c>
      <c r="D33" s="50" t="inlineStr">
        <is>
          <t>男子組</t>
        </is>
      </c>
      <c r="E33" s="50" t="inlineStr">
        <is>
          <t>推廣組</t>
        </is>
      </c>
      <c r="F33" s="35" t="inlineStr">
        <is>
          <t>中興國小</t>
        </is>
      </c>
      <c r="G33" s="35" t="inlineStr">
        <is>
          <t>吳柏翰</t>
        </is>
      </c>
      <c r="H33" s="35" t="inlineStr">
        <is>
          <t>孫珮勻</t>
        </is>
      </c>
      <c r="I33" s="35" t="inlineStr">
        <is>
          <t>A7105</t>
        </is>
      </c>
      <c r="J33" s="152" t="n">
        <v>98</v>
      </c>
      <c r="K33" s="11" t="inlineStr">
        <is>
          <t>金質獎</t>
        </is>
      </c>
      <c r="L33" s="25" t="n"/>
      <c r="M33" s="3" t="n"/>
      <c r="N33" s="3" t="n"/>
      <c r="O33" s="3" t="n"/>
      <c r="P33" s="3" t="n"/>
      <c r="Q33" s="24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</row>
    <row customHeight="1" ht="16.5" r="34" s="29">
      <c r="A34" s="64" t="n"/>
      <c r="B34" s="64" t="n"/>
      <c r="C34" s="50" t="inlineStr">
        <is>
          <t>一跳一迴旋</t>
        </is>
      </c>
      <c r="D34" s="50" t="inlineStr">
        <is>
          <t>男子組</t>
        </is>
      </c>
      <c r="E34" s="50" t="inlineStr">
        <is>
          <t>推廣組</t>
        </is>
      </c>
      <c r="F34" s="35" t="inlineStr">
        <is>
          <t>望安國小</t>
        </is>
      </c>
      <c r="G34" s="35" t="inlineStr">
        <is>
          <t>許柏裕</t>
        </is>
      </c>
      <c r="H34" s="35" t="inlineStr">
        <is>
          <t>張庭榕</t>
        </is>
      </c>
      <c r="I34" s="35" t="inlineStr">
        <is>
          <t>A7142</t>
        </is>
      </c>
      <c r="J34" s="152" t="n">
        <v>93</v>
      </c>
      <c r="K34" s="11" t="inlineStr">
        <is>
          <t>金質獎</t>
        </is>
      </c>
      <c r="L34" s="25" t="n"/>
      <c r="M34" s="3" t="n"/>
      <c r="N34" s="3" t="n"/>
      <c r="O34" s="3" t="n"/>
      <c r="P34" s="3" t="n"/>
      <c r="Q34" s="24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</row>
    <row customHeight="1" ht="16.5" r="35" s="29">
      <c r="A35" s="64" t="n"/>
      <c r="B35" s="64" t="n"/>
      <c r="C35" s="50" t="inlineStr">
        <is>
          <t>一跳一迴旋</t>
        </is>
      </c>
      <c r="D35" s="50" t="inlineStr">
        <is>
          <t>男子組</t>
        </is>
      </c>
      <c r="E35" s="50" t="inlineStr">
        <is>
          <t>推廣組</t>
        </is>
      </c>
      <c r="F35" s="35" t="inlineStr">
        <is>
          <t>隘門國小</t>
        </is>
      </c>
      <c r="G35" s="35" t="inlineStr">
        <is>
          <t>洪暐丞</t>
        </is>
      </c>
      <c r="H35" s="35" t="inlineStr">
        <is>
          <t>陳雅婷</t>
        </is>
      </c>
      <c r="I35" s="35" t="inlineStr">
        <is>
          <t>A7125</t>
        </is>
      </c>
      <c r="J35" s="152" t="n">
        <v>93</v>
      </c>
      <c r="K35" s="11" t="inlineStr">
        <is>
          <t>金質獎</t>
        </is>
      </c>
      <c r="L35" s="21" t="n"/>
      <c r="M35" s="3" t="n"/>
      <c r="N35" s="3" t="n"/>
      <c r="O35" s="3" t="n"/>
      <c r="P35" s="3" t="n"/>
      <c r="Q35" s="24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</row>
    <row customHeight="1" ht="16.5" r="36" s="29">
      <c r="A36" s="64" t="n"/>
      <c r="B36" s="64" t="n"/>
      <c r="C36" s="50" t="inlineStr">
        <is>
          <t>一跳一迴旋</t>
        </is>
      </c>
      <c r="D36" s="50" t="inlineStr">
        <is>
          <t>男子組</t>
        </is>
      </c>
      <c r="E36" s="50" t="inlineStr">
        <is>
          <t>推廣組</t>
        </is>
      </c>
      <c r="F36" s="35" t="inlineStr">
        <is>
          <t>吉貝國小</t>
        </is>
      </c>
      <c r="G36" s="35" t="inlineStr">
        <is>
          <t>歐立揚</t>
        </is>
      </c>
      <c r="H36" s="35" t="inlineStr">
        <is>
          <t>魯容賢</t>
        </is>
      </c>
      <c r="I36" s="35" t="inlineStr">
        <is>
          <t>A7136</t>
        </is>
      </c>
      <c r="J36" s="152" t="n">
        <v>90</v>
      </c>
      <c r="K36" s="11" t="inlineStr">
        <is>
          <t>金質獎</t>
        </is>
      </c>
      <c r="L36" s="25" t="n"/>
      <c r="M36" s="3" t="n"/>
      <c r="N36" s="3" t="n"/>
      <c r="O36" s="3" t="n"/>
      <c r="P36" s="3" t="n"/>
      <c r="Q36" s="24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</row>
    <row customHeight="1" ht="16.5" r="37" s="29">
      <c r="A37" s="64" t="n"/>
      <c r="B37" s="64" t="n"/>
      <c r="C37" s="50" t="inlineStr">
        <is>
          <t>一跳一迴旋</t>
        </is>
      </c>
      <c r="D37" s="50" t="inlineStr">
        <is>
          <t>男子組</t>
        </is>
      </c>
      <c r="E37" s="50" t="inlineStr">
        <is>
          <t>推廣組</t>
        </is>
      </c>
      <c r="F37" s="35" t="inlineStr">
        <is>
          <t>中屯國小</t>
        </is>
      </c>
      <c r="G37" s="35" t="inlineStr">
        <is>
          <t xml:space="preserve">胡宇軒 </t>
        </is>
      </c>
      <c r="H37" s="35" t="inlineStr">
        <is>
          <t>吳詩琪</t>
        </is>
      </c>
      <c r="I37" s="35" t="inlineStr">
        <is>
          <t>A7129</t>
        </is>
      </c>
      <c r="J37" s="152" t="n">
        <v>90</v>
      </c>
      <c r="K37" s="11" t="inlineStr">
        <is>
          <t>銀質獎</t>
        </is>
      </c>
      <c r="L37" s="25" t="n"/>
      <c r="M37" s="3" t="n"/>
      <c r="N37" s="3" t="n"/>
      <c r="O37" s="3" t="n"/>
      <c r="P37" s="3" t="n"/>
      <c r="Q37" s="24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</row>
    <row customHeight="1" ht="16.5" r="38" s="29">
      <c r="A38" s="64" t="n"/>
      <c r="B38" s="64" t="n"/>
      <c r="C38" s="50" t="inlineStr">
        <is>
          <t>一跳一迴旋</t>
        </is>
      </c>
      <c r="D38" s="50" t="inlineStr">
        <is>
          <t>男子組</t>
        </is>
      </c>
      <c r="E38" s="50" t="inlineStr">
        <is>
          <t>推廣組</t>
        </is>
      </c>
      <c r="F38" s="35" t="inlineStr">
        <is>
          <t>中興國小</t>
        </is>
      </c>
      <c r="G38" s="35" t="inlineStr">
        <is>
          <t>顏嘉祈</t>
        </is>
      </c>
      <c r="H38" s="35" t="inlineStr">
        <is>
          <t>陳心潔</t>
        </is>
      </c>
      <c r="I38" s="35" t="inlineStr">
        <is>
          <t>A7110</t>
        </is>
      </c>
      <c r="J38" s="152" t="n">
        <v>90</v>
      </c>
      <c r="K38" s="11" t="inlineStr">
        <is>
          <t>銀質獎</t>
        </is>
      </c>
      <c r="L38" s="25" t="n"/>
      <c r="M38" s="3" t="n"/>
      <c r="N38" s="3" t="n"/>
      <c r="O38" s="3" t="n"/>
      <c r="P38" s="3" t="n"/>
      <c r="Q38" s="24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</row>
    <row customHeight="1" ht="16.5" r="39" s="29">
      <c r="A39" s="64" t="n"/>
      <c r="B39" s="64" t="n"/>
      <c r="C39" s="50" t="inlineStr">
        <is>
          <t>一跳一迴旋</t>
        </is>
      </c>
      <c r="D39" s="50" t="inlineStr">
        <is>
          <t>男子組</t>
        </is>
      </c>
      <c r="E39" s="50" t="inlineStr">
        <is>
          <t>推廣組</t>
        </is>
      </c>
      <c r="F39" s="35" t="inlineStr">
        <is>
          <t>文澳國小</t>
        </is>
      </c>
      <c r="G39" s="35" t="inlineStr">
        <is>
          <t>林鈺宸</t>
        </is>
      </c>
      <c r="H39" s="35" t="inlineStr">
        <is>
          <t>陳容萱</t>
        </is>
      </c>
      <c r="I39" s="35" t="inlineStr">
        <is>
          <t>A7147</t>
        </is>
      </c>
      <c r="J39" s="152" t="n">
        <v>89</v>
      </c>
      <c r="K39" s="11" t="inlineStr">
        <is>
          <t>銀質獎</t>
        </is>
      </c>
      <c r="L39" s="21" t="n"/>
      <c r="M39" s="3" t="n"/>
      <c r="N39" s="3" t="n"/>
      <c r="O39" s="3" t="n"/>
      <c r="P39" s="3" t="n"/>
      <c r="Q39" s="24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</row>
    <row customHeight="1" ht="16.5" r="40" s="29">
      <c r="A40" s="64" t="n"/>
      <c r="B40" s="64" t="n"/>
      <c r="C40" s="50" t="inlineStr">
        <is>
          <t>一跳一迴旋</t>
        </is>
      </c>
      <c r="D40" s="50" t="inlineStr">
        <is>
          <t>男子組</t>
        </is>
      </c>
      <c r="E40" s="50" t="inlineStr">
        <is>
          <t>推廣組</t>
        </is>
      </c>
      <c r="F40" s="11" t="inlineStr">
        <is>
          <t>中屯國小</t>
        </is>
      </c>
      <c r="G40" s="11" t="inlineStr">
        <is>
          <t>許劭陽</t>
        </is>
      </c>
      <c r="H40" s="11" t="inlineStr">
        <is>
          <t>王秀菊</t>
        </is>
      </c>
      <c r="I40" s="11" t="inlineStr">
        <is>
          <t>A7130</t>
        </is>
      </c>
      <c r="J40" s="152" t="n">
        <v>84</v>
      </c>
      <c r="K40" s="11" t="inlineStr">
        <is>
          <t>銀質獎</t>
        </is>
      </c>
      <c r="L40" s="25" t="n"/>
      <c r="M40" s="3" t="n"/>
      <c r="N40" s="3" t="n"/>
      <c r="O40" s="3" t="n"/>
      <c r="P40" s="3" t="n"/>
      <c r="Q40" s="24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</row>
    <row customHeight="1" ht="16.5" r="41" s="29">
      <c r="A41" s="36" t="n"/>
      <c r="B41" s="36" t="n"/>
      <c r="C41" s="50" t="inlineStr">
        <is>
          <t>一跳一迴旋</t>
        </is>
      </c>
      <c r="D41" s="50" t="inlineStr">
        <is>
          <t>男子組</t>
        </is>
      </c>
      <c r="E41" s="50" t="inlineStr">
        <is>
          <t>推廣組</t>
        </is>
      </c>
      <c r="F41" s="35" t="inlineStr">
        <is>
          <t>石泉國小</t>
        </is>
      </c>
      <c r="G41" s="35" t="inlineStr">
        <is>
          <t>歐辰凡</t>
        </is>
      </c>
      <c r="H41" s="35" t="inlineStr">
        <is>
          <t>林煥智</t>
        </is>
      </c>
      <c r="I41" s="35" t="inlineStr">
        <is>
          <t>A7114</t>
        </is>
      </c>
      <c r="J41" s="152" t="n">
        <v>82</v>
      </c>
      <c r="K41" s="11" t="inlineStr">
        <is>
          <t>銀質獎</t>
        </is>
      </c>
      <c r="L41" s="25" t="n"/>
      <c r="M41" s="3" t="n"/>
      <c r="N41" s="3" t="n"/>
      <c r="O41" s="3" t="n"/>
      <c r="P41" s="3" t="n"/>
      <c r="Q41" s="24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</row>
    <row customHeight="1" ht="16.5" r="42" s="29">
      <c r="A42" s="36" t="n"/>
      <c r="B42" s="36" t="n"/>
      <c r="C42" s="50" t="inlineStr">
        <is>
          <t>一跳一迴旋</t>
        </is>
      </c>
      <c r="D42" s="50" t="inlineStr">
        <is>
          <t>男子組</t>
        </is>
      </c>
      <c r="E42" s="50" t="inlineStr">
        <is>
          <t>推廣組</t>
        </is>
      </c>
      <c r="F42" s="35" t="inlineStr">
        <is>
          <t>文澳國小</t>
        </is>
      </c>
      <c r="G42" s="35" t="inlineStr">
        <is>
          <t>余秉叡</t>
        </is>
      </c>
      <c r="H42" s="35" t="inlineStr">
        <is>
          <t>顏大欽</t>
        </is>
      </c>
      <c r="I42" s="35" t="inlineStr">
        <is>
          <t>A7144</t>
        </is>
      </c>
      <c r="J42" s="152" t="n">
        <v>78</v>
      </c>
      <c r="K42" s="11" t="inlineStr">
        <is>
          <t>銀質獎</t>
        </is>
      </c>
      <c r="L42" s="25" t="n"/>
      <c r="M42" s="3" t="n"/>
      <c r="N42" s="3" t="n"/>
      <c r="O42" s="3" t="n"/>
      <c r="P42" s="3" t="n"/>
      <c r="Q42" s="24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</row>
    <row customHeight="1" ht="16.5" r="43" s="29">
      <c r="A43" s="64" t="n"/>
      <c r="B43" s="64" t="n"/>
      <c r="C43" s="50" t="inlineStr">
        <is>
          <t>一跳一迴旋</t>
        </is>
      </c>
      <c r="D43" s="50" t="inlineStr">
        <is>
          <t>男子組</t>
        </is>
      </c>
      <c r="E43" s="50" t="inlineStr">
        <is>
          <t>推廣組</t>
        </is>
      </c>
      <c r="F43" s="35" t="inlineStr">
        <is>
          <t>中正國小</t>
        </is>
      </c>
      <c r="G43" s="35" t="inlineStr">
        <is>
          <t>吳沛峻</t>
        </is>
      </c>
      <c r="H43" s="35" t="inlineStr">
        <is>
          <t>蔡莉莉</t>
        </is>
      </c>
      <c r="I43" s="35" t="inlineStr">
        <is>
          <t>A7101</t>
        </is>
      </c>
      <c r="J43" s="152" t="n">
        <v>76</v>
      </c>
      <c r="K43" s="11" t="inlineStr">
        <is>
          <t>銀質獎</t>
        </is>
      </c>
      <c r="L43" s="25" t="n"/>
      <c r="M43" s="3" t="n"/>
      <c r="N43" s="3" t="n"/>
      <c r="O43" s="3" t="n"/>
      <c r="P43" s="3" t="n"/>
      <c r="Q43" s="24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</row>
    <row customHeight="1" ht="16.5" r="44" s="29">
      <c r="A44" s="64" t="n"/>
      <c r="B44" s="64" t="n"/>
      <c r="C44" s="50" t="inlineStr">
        <is>
          <t>一跳一迴旋</t>
        </is>
      </c>
      <c r="D44" s="50" t="inlineStr">
        <is>
          <t>男子組</t>
        </is>
      </c>
      <c r="E44" s="50" t="inlineStr">
        <is>
          <t>推廣組</t>
        </is>
      </c>
      <c r="F44" s="35" t="inlineStr">
        <is>
          <t>文澳國小</t>
        </is>
      </c>
      <c r="G44" s="35" t="inlineStr">
        <is>
          <t>高泓源</t>
        </is>
      </c>
      <c r="H44" s="35" t="inlineStr">
        <is>
          <t>鄭揚達</t>
        </is>
      </c>
      <c r="I44" s="35" t="inlineStr">
        <is>
          <t>A7155</t>
        </is>
      </c>
      <c r="J44" s="152" t="n">
        <v>74</v>
      </c>
      <c r="K44" s="11" t="inlineStr">
        <is>
          <t>銀質獎</t>
        </is>
      </c>
      <c r="L44" s="25" t="n"/>
      <c r="M44" s="3" t="n"/>
      <c r="N44" s="3" t="n"/>
      <c r="O44" s="3" t="n"/>
      <c r="P44" s="3" t="n"/>
      <c r="Q44" s="24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</row>
    <row customHeight="1" ht="16.5" r="45" s="29">
      <c r="A45" s="64" t="n"/>
      <c r="B45" s="64" t="n"/>
      <c r="C45" s="50" t="inlineStr">
        <is>
          <t>一跳一迴旋</t>
        </is>
      </c>
      <c r="D45" s="50" t="inlineStr">
        <is>
          <t>男子組</t>
        </is>
      </c>
      <c r="E45" s="50" t="inlineStr">
        <is>
          <t>推廣組</t>
        </is>
      </c>
      <c r="F45" s="35" t="inlineStr">
        <is>
          <t>石泉國小</t>
        </is>
      </c>
      <c r="G45" s="35" t="inlineStr">
        <is>
          <t>許廷安</t>
        </is>
      </c>
      <c r="H45" s="35" t="inlineStr">
        <is>
          <t>林煥智</t>
        </is>
      </c>
      <c r="I45" s="35" t="inlineStr">
        <is>
          <t>A7115</t>
        </is>
      </c>
      <c r="J45" s="152" t="n">
        <v>74</v>
      </c>
      <c r="K45" s="11" t="inlineStr">
        <is>
          <t>銀質獎</t>
        </is>
      </c>
      <c r="L45" s="21" t="n"/>
      <c r="M45" s="3" t="n"/>
      <c r="N45" s="3" t="n"/>
      <c r="O45" s="3" t="n"/>
      <c r="P45" s="3" t="n"/>
      <c r="Q45" s="24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</row>
    <row customHeight="1" ht="16.5" r="46" s="29">
      <c r="A46" s="64" t="n"/>
      <c r="B46" s="64" t="n"/>
      <c r="C46" s="50" t="inlineStr">
        <is>
          <t>一跳一迴旋</t>
        </is>
      </c>
      <c r="D46" s="50" t="inlineStr">
        <is>
          <t>男子組</t>
        </is>
      </c>
      <c r="E46" s="50" t="inlineStr">
        <is>
          <t>推廣組</t>
        </is>
      </c>
      <c r="F46" s="35" t="inlineStr">
        <is>
          <t>中興國小</t>
        </is>
      </c>
      <c r="G46" s="35" t="inlineStr">
        <is>
          <t>林峻永</t>
        </is>
      </c>
      <c r="H46" s="35" t="inlineStr">
        <is>
          <t>許雅偵</t>
        </is>
      </c>
      <c r="I46" s="35" t="inlineStr">
        <is>
          <t>A7106</t>
        </is>
      </c>
      <c r="J46" s="152" t="n">
        <v>71</v>
      </c>
      <c r="K46" s="11" t="inlineStr">
        <is>
          <t>銀質獎</t>
        </is>
      </c>
      <c r="L46" s="25" t="n"/>
      <c r="M46" s="3" t="n"/>
      <c r="N46" s="3" t="n"/>
      <c r="O46" s="3" t="n"/>
      <c r="P46" s="3" t="n"/>
      <c r="Q46" s="24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</row>
    <row customHeight="1" ht="16.5" r="47" s="29">
      <c r="A47" s="64" t="n"/>
      <c r="B47" s="64" t="n"/>
      <c r="C47" s="50" t="inlineStr">
        <is>
          <t>一跳一迴旋</t>
        </is>
      </c>
      <c r="D47" s="50" t="inlineStr">
        <is>
          <t>男子組</t>
        </is>
      </c>
      <c r="E47" s="50" t="inlineStr">
        <is>
          <t>推廣組</t>
        </is>
      </c>
      <c r="F47" s="35" t="inlineStr">
        <is>
          <t>湖西國小</t>
        </is>
      </c>
      <c r="G47" s="35" t="inlineStr">
        <is>
          <t>辛俊文</t>
        </is>
      </c>
      <c r="H47" s="35" t="inlineStr">
        <is>
          <t>洪瓊芳</t>
        </is>
      </c>
      <c r="I47" s="35" t="inlineStr">
        <is>
          <t>A7122</t>
        </is>
      </c>
      <c r="J47" s="152" t="n">
        <v>64</v>
      </c>
      <c r="K47" s="11" t="inlineStr">
        <is>
          <t>銀質獎</t>
        </is>
      </c>
      <c r="L47" s="25" t="n"/>
      <c r="M47" s="3" t="n"/>
      <c r="N47" s="3" t="n"/>
      <c r="O47" s="3" t="n"/>
      <c r="P47" s="3" t="n"/>
      <c r="Q47" s="24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</row>
    <row customHeight="1" ht="16.5" r="48" s="29">
      <c r="A48" s="64" t="n"/>
      <c r="B48" s="64" t="n"/>
      <c r="C48" s="50" t="inlineStr">
        <is>
          <t>一跳一迴旋</t>
        </is>
      </c>
      <c r="D48" s="50" t="inlineStr">
        <is>
          <t>男子組</t>
        </is>
      </c>
      <c r="E48" s="50" t="inlineStr">
        <is>
          <t>推廣組</t>
        </is>
      </c>
      <c r="F48" s="35" t="inlineStr">
        <is>
          <t>中興國小</t>
        </is>
      </c>
      <c r="G48" s="35" t="inlineStr">
        <is>
          <t>劉耘嘉</t>
        </is>
      </c>
      <c r="H48" s="35" t="inlineStr">
        <is>
          <t>黃如美</t>
        </is>
      </c>
      <c r="I48" s="35" t="inlineStr">
        <is>
          <t>A7104</t>
        </is>
      </c>
      <c r="J48" s="152" t="n">
        <v>56</v>
      </c>
      <c r="K48" s="11" t="inlineStr">
        <is>
          <t>銀質獎</t>
        </is>
      </c>
      <c r="L48" s="25" t="n"/>
      <c r="M48" s="3" t="n"/>
      <c r="N48" s="3" t="n"/>
      <c r="O48" s="3" t="n"/>
      <c r="P48" s="3" t="n"/>
      <c r="Q48" s="24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</row>
    <row customHeight="1" ht="16.5" r="49" s="29">
      <c r="A49" s="64" t="n"/>
      <c r="B49" s="64" t="n"/>
      <c r="C49" s="50" t="inlineStr">
        <is>
          <t>一跳一迴旋</t>
        </is>
      </c>
      <c r="D49" s="50" t="inlineStr">
        <is>
          <t>男子組</t>
        </is>
      </c>
      <c r="E49" s="50" t="inlineStr">
        <is>
          <t>推廣組</t>
        </is>
      </c>
      <c r="F49" s="35" t="inlineStr">
        <is>
          <t>吉貝國小</t>
        </is>
      </c>
      <c r="G49" s="35" t="inlineStr">
        <is>
          <t>陳彥洺</t>
        </is>
      </c>
      <c r="H49" s="35" t="inlineStr">
        <is>
          <t>魯容賢</t>
        </is>
      </c>
      <c r="I49" s="35" t="inlineStr">
        <is>
          <t>A7137</t>
        </is>
      </c>
      <c r="J49" s="152" t="n">
        <v>52</v>
      </c>
      <c r="K49" s="11" t="inlineStr">
        <is>
          <t>銀質獎</t>
        </is>
      </c>
      <c r="L49" s="25" t="n"/>
      <c r="M49" s="3" t="n"/>
      <c r="N49" s="3" t="n"/>
      <c r="O49" s="3" t="n"/>
      <c r="P49" s="3" t="n"/>
      <c r="Q49" s="24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</row>
    <row customHeight="1" ht="16.5" r="50" s="29">
      <c r="A50" s="64" t="n"/>
      <c r="B50" s="64" t="n"/>
      <c r="C50" s="50" t="inlineStr">
        <is>
          <t>一跳一迴旋</t>
        </is>
      </c>
      <c r="D50" s="50" t="inlineStr">
        <is>
          <t>男子組</t>
        </is>
      </c>
      <c r="E50" s="50" t="inlineStr">
        <is>
          <t>推廣組</t>
        </is>
      </c>
      <c r="F50" s="35" t="inlineStr">
        <is>
          <t>石泉國小</t>
        </is>
      </c>
      <c r="G50" s="35" t="inlineStr">
        <is>
          <t>吳晉頡</t>
        </is>
      </c>
      <c r="H50" s="35" t="inlineStr">
        <is>
          <t>林煥智</t>
        </is>
      </c>
      <c r="I50" s="35" t="inlineStr">
        <is>
          <t>A7111</t>
        </is>
      </c>
      <c r="J50" s="152" t="n">
        <v>44</v>
      </c>
      <c r="K50" s="11" t="inlineStr">
        <is>
          <t>銀質獎</t>
        </is>
      </c>
      <c r="L50" s="25" t="n"/>
      <c r="M50" s="3" t="n"/>
      <c r="N50" s="3" t="n"/>
      <c r="O50" s="3" t="n"/>
      <c r="P50" s="3" t="n"/>
      <c r="Q50" s="24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</row>
    <row customHeight="1" ht="16.5" r="51" s="29">
      <c r="A51" s="64" t="n"/>
      <c r="B51" s="64" t="n"/>
      <c r="C51" s="50" t="inlineStr">
        <is>
          <t>一跳一迴旋</t>
        </is>
      </c>
      <c r="D51" s="50" t="inlineStr">
        <is>
          <t>男子組</t>
        </is>
      </c>
      <c r="E51" s="50" t="inlineStr">
        <is>
          <t>推廣組</t>
        </is>
      </c>
      <c r="F51" s="35" t="inlineStr">
        <is>
          <t>文澳國小</t>
        </is>
      </c>
      <c r="G51" s="35" t="inlineStr">
        <is>
          <t>陳柏睿</t>
        </is>
      </c>
      <c r="H51" s="35" t="inlineStr">
        <is>
          <t>郭庭安</t>
        </is>
      </c>
      <c r="I51" s="35" t="inlineStr">
        <is>
          <t>A7153</t>
        </is>
      </c>
      <c r="J51" s="152" t="n">
        <v>44</v>
      </c>
      <c r="K51" s="11" t="inlineStr">
        <is>
          <t>銀質獎</t>
        </is>
      </c>
      <c r="L51" s="25" t="n"/>
      <c r="M51" s="3" t="n"/>
      <c r="N51" s="3" t="n"/>
      <c r="O51" s="3" t="n"/>
      <c r="P51" s="3" t="n"/>
      <c r="Q51" s="24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</row>
    <row customHeight="1" ht="16.5" r="52" s="29">
      <c r="A52" s="36" t="n"/>
      <c r="B52" s="36" t="n"/>
      <c r="C52" s="50" t="inlineStr">
        <is>
          <t>一跳一迴旋</t>
        </is>
      </c>
      <c r="D52" s="50" t="inlineStr">
        <is>
          <t>男子組</t>
        </is>
      </c>
      <c r="E52" s="50" t="inlineStr">
        <is>
          <t>推廣組</t>
        </is>
      </c>
      <c r="F52" s="50" t="inlineStr">
        <is>
          <t>文澳國小</t>
        </is>
      </c>
      <c r="G52" s="50" t="inlineStr">
        <is>
          <t>陳柏霖</t>
        </is>
      </c>
      <c r="H52" s="50" t="inlineStr">
        <is>
          <t>曾永志</t>
        </is>
      </c>
      <c r="I52" s="50" t="inlineStr">
        <is>
          <t>A7154</t>
        </is>
      </c>
      <c r="J52" s="152" t="n">
        <v>40</v>
      </c>
      <c r="K52" s="11" t="inlineStr">
        <is>
          <t>銀質獎</t>
        </is>
      </c>
      <c r="L52" s="25" t="n"/>
      <c r="M52" s="3" t="n"/>
      <c r="N52" s="3" t="n"/>
      <c r="O52" s="3" t="n"/>
      <c r="P52" s="3" t="n"/>
      <c r="Q52" s="24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</row>
    <row customHeight="1" ht="16.5" r="53" s="29">
      <c r="A53" s="64" t="n"/>
      <c r="B53" s="64" t="n"/>
      <c r="C53" s="50" t="inlineStr">
        <is>
          <t>一跳一迴旋</t>
        </is>
      </c>
      <c r="D53" s="50" t="inlineStr">
        <is>
          <t>男子組</t>
        </is>
      </c>
      <c r="E53" s="50" t="inlineStr">
        <is>
          <t>推廣組</t>
        </is>
      </c>
      <c r="F53" s="35" t="inlineStr">
        <is>
          <t>外垵國小</t>
        </is>
      </c>
      <c r="G53" s="35" t="inlineStr">
        <is>
          <t>許睿哲</t>
        </is>
      </c>
      <c r="H53" s="35" t="inlineStr">
        <is>
          <t>李正榮</t>
        </is>
      </c>
      <c r="I53" s="35" t="inlineStr">
        <is>
          <t>A7140</t>
        </is>
      </c>
      <c r="J53" s="152" t="n">
        <v>38</v>
      </c>
      <c r="K53" s="11" t="inlineStr">
        <is>
          <t>銀質獎</t>
        </is>
      </c>
      <c r="L53" s="25" t="n"/>
      <c r="M53" s="3" t="n"/>
      <c r="N53" s="3" t="n"/>
      <c r="O53" s="3" t="n"/>
      <c r="P53" s="3" t="n"/>
      <c r="Q53" s="24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</row>
    <row customHeight="1" ht="16.5" r="54" s="29">
      <c r="A54" s="64" t="n"/>
      <c r="B54" s="64" t="n"/>
      <c r="C54" s="50" t="inlineStr">
        <is>
          <t>一跳一迴旋</t>
        </is>
      </c>
      <c r="D54" s="50" t="inlineStr">
        <is>
          <t>男子組</t>
        </is>
      </c>
      <c r="E54" s="50" t="inlineStr">
        <is>
          <t>推廣組</t>
        </is>
      </c>
      <c r="F54" s="35" t="inlineStr">
        <is>
          <t>講美國小</t>
        </is>
      </c>
      <c r="G54" s="35" t="inlineStr">
        <is>
          <t>許萬捷</t>
        </is>
      </c>
      <c r="H54" s="35" t="inlineStr">
        <is>
          <t>陳若雲</t>
        </is>
      </c>
      <c r="I54" s="35" t="inlineStr">
        <is>
          <t>A7132</t>
        </is>
      </c>
      <c r="J54" s="152" t="n">
        <v>36</v>
      </c>
      <c r="K54" s="11" t="inlineStr">
        <is>
          <t>銀質獎</t>
        </is>
      </c>
      <c r="L54" s="25" t="n"/>
      <c r="M54" s="3" t="n"/>
      <c r="N54" s="3" t="n"/>
      <c r="O54" s="3" t="n"/>
      <c r="P54" s="3" t="n"/>
      <c r="Q54" s="24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</row>
    <row customHeight="1" ht="16.5" r="55" s="29">
      <c r="A55" s="64" t="n"/>
      <c r="B55" s="64" t="n"/>
      <c r="C55" s="50" t="inlineStr">
        <is>
          <t>一跳一迴旋</t>
        </is>
      </c>
      <c r="D55" s="50" t="inlineStr">
        <is>
          <t>男子組</t>
        </is>
      </c>
      <c r="E55" s="50" t="inlineStr">
        <is>
          <t>推廣組</t>
        </is>
      </c>
      <c r="F55" s="35" t="inlineStr">
        <is>
          <t>文澳國小</t>
        </is>
      </c>
      <c r="G55" s="35" t="inlineStr">
        <is>
          <t>吳與洛</t>
        </is>
      </c>
      <c r="H55" s="35" t="inlineStr">
        <is>
          <t>黃珮瑜</t>
        </is>
      </c>
      <c r="I55" s="35" t="inlineStr">
        <is>
          <t>A7145</t>
        </is>
      </c>
      <c r="J55" s="152" t="n">
        <v>32</v>
      </c>
      <c r="K55" s="11" t="inlineStr">
        <is>
          <t>銀質獎</t>
        </is>
      </c>
      <c r="L55" s="21" t="n"/>
      <c r="M55" s="3" t="n"/>
      <c r="N55" s="3" t="n"/>
      <c r="O55" s="3" t="n"/>
      <c r="P55" s="3" t="n"/>
      <c r="Q55" s="24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</row>
    <row customHeight="1" ht="16.5" r="56" s="29">
      <c r="A56" s="36" t="n"/>
      <c r="B56" s="36" t="n"/>
      <c r="C56" s="50" t="inlineStr">
        <is>
          <t>一跳一迴旋</t>
        </is>
      </c>
      <c r="D56" s="50" t="inlineStr">
        <is>
          <t>男子組</t>
        </is>
      </c>
      <c r="E56" s="50" t="inlineStr">
        <is>
          <t>推廣組</t>
        </is>
      </c>
      <c r="F56" s="35" t="inlineStr">
        <is>
          <t>雙湖國小</t>
        </is>
      </c>
      <c r="G56" s="35" t="inlineStr">
        <is>
          <t>陳宥錚</t>
        </is>
      </c>
      <c r="H56" s="35" t="inlineStr">
        <is>
          <t>李品琦</t>
        </is>
      </c>
      <c r="I56" s="35" t="inlineStr">
        <is>
          <t>A7143</t>
        </is>
      </c>
      <c r="J56" s="152" t="n">
        <v>23</v>
      </c>
      <c r="K56" s="11" t="inlineStr">
        <is>
          <t>銀質獎</t>
        </is>
      </c>
      <c r="L56" s="25" t="n"/>
      <c r="M56" s="3" t="n"/>
      <c r="N56" s="3" t="n"/>
      <c r="O56" s="3" t="n"/>
      <c r="P56" s="3" t="n"/>
      <c r="Q56" s="24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</row>
    <row customHeight="1" ht="16.5" r="57" s="29">
      <c r="A57" s="64" t="n"/>
      <c r="B57" s="64" t="n"/>
      <c r="C57" s="50" t="inlineStr">
        <is>
          <t>一跳一迴旋</t>
        </is>
      </c>
      <c r="D57" s="50" t="inlineStr">
        <is>
          <t>男子組</t>
        </is>
      </c>
      <c r="E57" s="50" t="inlineStr">
        <is>
          <t>推廣組</t>
        </is>
      </c>
      <c r="F57" s="35" t="inlineStr">
        <is>
          <t>龍門國小</t>
        </is>
      </c>
      <c r="G57" s="35" t="inlineStr">
        <is>
          <t>陳珈均</t>
        </is>
      </c>
      <c r="H57" s="35" t="inlineStr">
        <is>
          <t>陳毓元</t>
        </is>
      </c>
      <c r="I57" s="35" t="inlineStr">
        <is>
          <t>A7124</t>
        </is>
      </c>
      <c r="J57" s="152" t="n">
        <v>23</v>
      </c>
      <c r="K57" s="11" t="inlineStr">
        <is>
          <t>銅質獎</t>
        </is>
      </c>
      <c r="L57" s="25" t="n"/>
      <c r="M57" s="3" t="n"/>
      <c r="N57" s="3" t="n"/>
      <c r="O57" s="3" t="n"/>
      <c r="P57" s="3" t="n"/>
      <c r="Q57" s="24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</row>
    <row customHeight="1" ht="16.5" r="58" s="29">
      <c r="A58" s="64" t="n"/>
      <c r="B58" s="64" t="n"/>
      <c r="C58" s="50" t="inlineStr">
        <is>
          <t>一跳一迴旋</t>
        </is>
      </c>
      <c r="D58" s="50" t="inlineStr">
        <is>
          <t>男子組</t>
        </is>
      </c>
      <c r="E58" s="50" t="inlineStr">
        <is>
          <t>推廣組</t>
        </is>
      </c>
      <c r="F58" s="35" t="inlineStr">
        <is>
          <t>沙港國小</t>
        </is>
      </c>
      <c r="G58" s="35" t="inlineStr">
        <is>
          <t>陳方緯</t>
        </is>
      </c>
      <c r="H58" s="35" t="inlineStr">
        <is>
          <t>陳志民</t>
        </is>
      </c>
      <c r="I58" s="35" t="inlineStr">
        <is>
          <t>A7128</t>
        </is>
      </c>
      <c r="J58" s="152" t="n">
        <v>18</v>
      </c>
      <c r="K58" s="11" t="inlineStr">
        <is>
          <t>銅質獎</t>
        </is>
      </c>
      <c r="L58" s="21" t="n"/>
      <c r="M58" s="3" t="n"/>
      <c r="N58" s="3" t="n"/>
      <c r="O58" s="3" t="n"/>
      <c r="P58" s="3" t="n"/>
      <c r="Q58" s="24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</row>
    <row customHeight="1" ht="16.5" r="59" s="29">
      <c r="A59" s="154" t="n"/>
      <c r="B59" s="154" t="n"/>
      <c r="C59" s="50" t="inlineStr">
        <is>
          <t>一跳一迴旋</t>
        </is>
      </c>
      <c r="D59" s="50" t="inlineStr">
        <is>
          <t>男子組</t>
        </is>
      </c>
      <c r="E59" s="50" t="inlineStr">
        <is>
          <t>推廣組</t>
        </is>
      </c>
      <c r="F59" s="155" t="inlineStr">
        <is>
          <t>湖西國小</t>
        </is>
      </c>
      <c r="G59" s="155" t="inlineStr">
        <is>
          <t>趙捷安</t>
        </is>
      </c>
      <c r="H59" s="155" t="inlineStr">
        <is>
          <t>侯佳芸</t>
        </is>
      </c>
      <c r="I59" s="155" t="inlineStr">
        <is>
          <t>A7120</t>
        </is>
      </c>
      <c r="J59" s="150" t="n">
        <v>8</v>
      </c>
      <c r="K59" s="11" t="inlineStr">
        <is>
          <t>銅質獎</t>
        </is>
      </c>
      <c r="L59" s="21" t="n"/>
      <c r="M59" s="3" t="n"/>
      <c r="N59" s="3" t="n"/>
      <c r="O59" s="3" t="n"/>
      <c r="P59" s="3" t="n"/>
      <c r="Q59" s="24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</row>
    <row customHeight="1" ht="16.5" r="60" s="29">
      <c r="A60" s="36" t="n"/>
      <c r="B60" s="36" t="n"/>
      <c r="C60" s="50" t="inlineStr">
        <is>
          <t>一跳一迴旋</t>
        </is>
      </c>
      <c r="D60" s="50" t="inlineStr">
        <is>
          <t>男子組</t>
        </is>
      </c>
      <c r="E60" s="50" t="inlineStr">
        <is>
          <t>推廣組</t>
        </is>
      </c>
      <c r="F60" s="35" t="inlineStr">
        <is>
          <t>講美國小</t>
        </is>
      </c>
      <c r="G60" s="35" t="inlineStr">
        <is>
          <t>許萬靈</t>
        </is>
      </c>
      <c r="H60" s="35" t="inlineStr">
        <is>
          <t>吳筠容</t>
        </is>
      </c>
      <c r="I60" s="35" t="inlineStr">
        <is>
          <t>A7133</t>
        </is>
      </c>
      <c r="J60" s="150" t="n">
        <v>4</v>
      </c>
      <c r="K60" s="39" t="n"/>
      <c r="L60" s="21" t="n"/>
      <c r="M60" s="3" t="n"/>
      <c r="N60" s="3" t="n"/>
      <c r="O60" s="3" t="n"/>
      <c r="P60" s="3" t="n"/>
      <c r="Q60" s="24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</row>
    <row customHeight="1" ht="16.5" r="61" s="29">
      <c r="A61" s="36" t="n"/>
      <c r="B61" s="36" t="n"/>
      <c r="C61" s="67" t="n"/>
      <c r="D61" s="11" t="n"/>
      <c r="E61" s="11" t="n"/>
      <c r="F61" s="11" t="n"/>
      <c r="G61" s="11" t="n"/>
      <c r="H61" s="11" t="n"/>
      <c r="I61" s="11" t="n"/>
      <c r="J61" s="150" t="n"/>
      <c r="K61" s="11" t="n"/>
      <c r="L61" s="21" t="n"/>
      <c r="M61" s="3" t="n"/>
      <c r="N61" s="3" t="n"/>
      <c r="O61" s="3" t="n"/>
      <c r="P61" s="3" t="n"/>
      <c r="Q61" s="24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</row>
    <row customHeight="1" ht="16.5" r="62" s="29">
      <c r="A62" s="36" t="n"/>
      <c r="B62" s="36" t="n"/>
      <c r="C62" s="67" t="n"/>
      <c r="D62" s="11" t="n"/>
      <c r="E62" s="11" t="n"/>
      <c r="F62" s="11" t="n"/>
      <c r="G62" s="11" t="n"/>
      <c r="H62" s="11" t="n"/>
      <c r="I62" s="11" t="n"/>
      <c r="J62" s="150" t="n"/>
      <c r="K62" s="11" t="n"/>
      <c r="L62" s="21" t="n"/>
      <c r="M62" s="3" t="n"/>
      <c r="N62" s="3" t="n"/>
      <c r="O62" s="3" t="n"/>
      <c r="P62" s="3" t="n"/>
      <c r="Q62" s="24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</row>
    <row customHeight="1" ht="16.5" r="63" s="29">
      <c r="A63" s="36" t="n"/>
      <c r="B63" s="36" t="n"/>
      <c r="C63" s="67" t="n"/>
      <c r="D63" s="11" t="n"/>
      <c r="E63" s="11" t="n"/>
      <c r="F63" s="11" t="n"/>
      <c r="G63" s="11" t="n"/>
      <c r="H63" s="11" t="n"/>
      <c r="I63" s="11" t="n"/>
      <c r="J63" s="150" t="n"/>
      <c r="K63" s="11" t="n"/>
      <c r="L63" s="21" t="n"/>
      <c r="M63" s="3" t="n"/>
      <c r="N63" s="3" t="n"/>
      <c r="O63" s="3" t="n"/>
      <c r="P63" s="3" t="n"/>
      <c r="Q63" s="24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</row>
    <row customHeight="1" ht="16.5" r="64" s="29">
      <c r="A64" s="36" t="n"/>
      <c r="B64" s="36" t="n"/>
      <c r="C64" s="67" t="n"/>
      <c r="D64" s="11" t="n"/>
      <c r="E64" s="11" t="n"/>
      <c r="F64" s="11" t="n"/>
      <c r="G64" s="11" t="n"/>
      <c r="H64" s="11" t="n"/>
      <c r="I64" s="11" t="n"/>
      <c r="J64" s="150" t="n"/>
      <c r="K64" s="11" t="n"/>
      <c r="L64" s="21" t="n"/>
      <c r="M64" s="3" t="n"/>
      <c r="N64" s="3" t="n"/>
      <c r="O64" s="3" t="n"/>
      <c r="P64" s="3" t="n"/>
      <c r="Q64" s="24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</row>
    <row customHeight="1" ht="16.5" r="65" s="29">
      <c r="A65" s="36" t="n"/>
      <c r="B65" s="36" t="n"/>
      <c r="C65" s="67" t="n"/>
      <c r="D65" s="11" t="n"/>
      <c r="E65" s="11" t="n"/>
      <c r="F65" s="11" t="n"/>
      <c r="G65" s="11" t="n"/>
      <c r="H65" s="11" t="n"/>
      <c r="I65" s="11" t="n"/>
      <c r="J65" s="150" t="n"/>
      <c r="K65" s="11" t="n"/>
      <c r="L65" s="21" t="n"/>
      <c r="M65" s="3" t="n"/>
      <c r="N65" s="3" t="n"/>
      <c r="O65" s="3" t="n"/>
      <c r="P65" s="3" t="n"/>
      <c r="Q65" s="24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</row>
    <row customHeight="1" ht="16.5" r="66" s="29">
      <c r="A66" s="36" t="n"/>
      <c r="B66" s="36" t="n"/>
      <c r="C66" s="67" t="n"/>
      <c r="D66" s="21" t="n"/>
      <c r="E66" s="21" t="n"/>
      <c r="F66" s="21" t="n"/>
      <c r="G66" s="21" t="n"/>
      <c r="H66" s="21" t="n"/>
      <c r="I66" s="11" t="n"/>
      <c r="J66" s="150" t="n"/>
      <c r="K66" s="11" t="n"/>
      <c r="L66" s="21" t="n"/>
      <c r="M66" s="3" t="n"/>
      <c r="N66" s="3" t="n"/>
      <c r="O66" s="3" t="n"/>
      <c r="P66" s="3" t="n"/>
      <c r="Q66" s="24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</row>
    <row customHeight="1" ht="16.5" r="67" s="29">
      <c r="A67" s="36" t="n"/>
      <c r="B67" s="36" t="n"/>
      <c r="C67" s="67" t="n"/>
      <c r="D67" s="21" t="n"/>
      <c r="E67" s="21" t="n"/>
      <c r="F67" s="21" t="n"/>
      <c r="G67" s="21" t="n"/>
      <c r="H67" s="21" t="n"/>
      <c r="I67" s="11" t="n"/>
      <c r="J67" s="150" t="n"/>
      <c r="K67" s="39" t="n"/>
      <c r="L67" s="21" t="n"/>
      <c r="M67" s="3" t="n"/>
      <c r="N67" s="3" t="n"/>
      <c r="O67" s="3" t="n"/>
      <c r="P67" s="3" t="n"/>
      <c r="Q67" s="24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</row>
    <row customHeight="1" ht="16.5" r="68" s="29">
      <c r="A68" s="36" t="n"/>
      <c r="B68" s="36" t="n"/>
      <c r="C68" s="67" t="n"/>
      <c r="D68" s="21" t="n"/>
      <c r="E68" s="21" t="n"/>
      <c r="F68" s="21" t="n"/>
      <c r="G68" s="21" t="n"/>
      <c r="H68" s="21" t="n"/>
      <c r="I68" s="11" t="n"/>
      <c r="J68" s="150" t="n"/>
      <c r="K68" s="11" t="n"/>
      <c r="L68" s="21" t="n"/>
      <c r="M68" s="3" t="n"/>
      <c r="N68" s="3" t="n"/>
      <c r="O68" s="3" t="n"/>
      <c r="P68" s="3" t="n"/>
      <c r="Q68" s="24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</row>
    <row customHeight="1" ht="16.5" r="69" s="29">
      <c r="A69" s="36" t="n"/>
      <c r="B69" s="36" t="n"/>
      <c r="C69" s="67" t="n"/>
      <c r="D69" s="21" t="n"/>
      <c r="E69" s="21" t="n"/>
      <c r="F69" s="21" t="n"/>
      <c r="G69" s="21" t="n"/>
      <c r="H69" s="21" t="n"/>
      <c r="I69" s="11" t="n"/>
      <c r="J69" s="150" t="n"/>
      <c r="K69" s="11" t="n"/>
      <c r="L69" s="21" t="n"/>
      <c r="M69" s="3" t="n"/>
      <c r="N69" s="3" t="n"/>
      <c r="O69" s="3" t="n"/>
      <c r="P69" s="3" t="n"/>
      <c r="Q69" s="24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</row>
    <row customHeight="1" ht="16.5" r="70" s="29">
      <c r="A70" s="36" t="n"/>
      <c r="B70" s="36" t="n"/>
      <c r="C70" s="67" t="n"/>
      <c r="D70" s="21" t="n"/>
      <c r="E70" s="21" t="n"/>
      <c r="F70" s="21" t="n"/>
      <c r="G70" s="21" t="n"/>
      <c r="H70" s="21" t="n"/>
      <c r="I70" s="11" t="n"/>
      <c r="J70" s="150" t="n"/>
      <c r="K70" s="11" t="n"/>
      <c r="L70" s="21" t="n"/>
      <c r="M70" s="3" t="n"/>
      <c r="N70" s="3" t="n"/>
      <c r="O70" s="3" t="n"/>
      <c r="P70" s="3" t="n"/>
      <c r="Q70" s="24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</row>
    <row customHeight="1" ht="16.5" r="71" s="29">
      <c r="A71" s="36" t="n"/>
      <c r="B71" s="36" t="n"/>
      <c r="C71" s="67" t="n"/>
      <c r="D71" s="21" t="n"/>
      <c r="E71" s="21" t="n"/>
      <c r="F71" s="21" t="n"/>
      <c r="G71" s="21" t="n"/>
      <c r="H71" s="21" t="n"/>
      <c r="I71" s="11" t="n"/>
      <c r="J71" s="150" t="n"/>
      <c r="K71" s="39" t="n"/>
      <c r="L71" s="34" t="n"/>
      <c r="M71" s="24" t="n"/>
      <c r="N71" s="24" t="n"/>
      <c r="O71" s="24" t="n"/>
      <c r="P71" s="24" t="n"/>
      <c r="Q71" s="24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</row>
    <row customHeight="1" ht="16.5" r="72" s="29">
      <c r="A72" s="36" t="n"/>
      <c r="B72" s="36" t="n"/>
      <c r="C72" s="67" t="n"/>
      <c r="D72" s="21" t="n"/>
      <c r="E72" s="21" t="n"/>
      <c r="F72" s="21" t="n"/>
      <c r="G72" s="21" t="n"/>
      <c r="H72" s="21" t="n"/>
      <c r="I72" s="11" t="n"/>
      <c r="J72" s="150" t="n"/>
      <c r="K72" s="11" t="n"/>
      <c r="L72" s="34" t="n"/>
      <c r="M72" s="24" t="n"/>
      <c r="N72" s="24" t="n"/>
      <c r="O72" s="24" t="n"/>
      <c r="P72" s="24" t="n"/>
      <c r="Q72" s="24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</row>
    <row customHeight="1" ht="16.5" r="73" s="29">
      <c r="A73" s="36" t="n"/>
      <c r="B73" s="36" t="n"/>
      <c r="C73" s="67" t="n"/>
      <c r="D73" s="21" t="n"/>
      <c r="E73" s="21" t="n"/>
      <c r="F73" s="21" t="n"/>
      <c r="G73" s="21" t="n"/>
      <c r="H73" s="21" t="n"/>
      <c r="I73" s="11" t="n"/>
      <c r="J73" s="150" t="n"/>
      <c r="K73" s="11" t="n"/>
      <c r="L73" s="34" t="n"/>
      <c r="M73" s="24" t="n"/>
      <c r="N73" s="24" t="n"/>
      <c r="O73" s="24" t="n"/>
      <c r="P73" s="24" t="n"/>
      <c r="Q73" s="24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</row>
    <row customHeight="1" ht="16.5" r="74" s="29">
      <c r="A74" s="36" t="n"/>
      <c r="B74" s="36" t="n"/>
      <c r="C74" s="67" t="n"/>
      <c r="D74" s="21" t="n"/>
      <c r="E74" s="21" t="n"/>
      <c r="F74" s="21" t="n"/>
      <c r="G74" s="21" t="n"/>
      <c r="H74" s="21" t="n"/>
      <c r="I74" s="11" t="n"/>
      <c r="J74" s="150" t="n"/>
      <c r="K74" s="11" t="n"/>
      <c r="L74" s="34" t="n"/>
      <c r="M74" s="24" t="n"/>
      <c r="N74" s="24" t="n"/>
      <c r="O74" s="24" t="n"/>
      <c r="P74" s="24" t="n"/>
      <c r="Q74" s="24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</row>
    <row customHeight="1" ht="16.5" r="75" s="29">
      <c r="A75" s="36" t="n"/>
      <c r="B75" s="36" t="n"/>
      <c r="C75" s="67" t="n"/>
      <c r="D75" s="21" t="n"/>
      <c r="E75" s="21" t="n"/>
      <c r="F75" s="21" t="n"/>
      <c r="G75" s="21" t="n"/>
      <c r="H75" s="21" t="n"/>
      <c r="I75" s="11" t="n"/>
      <c r="J75" s="150" t="n"/>
      <c r="K75" s="11" t="n"/>
      <c r="L75" s="34" t="n"/>
      <c r="M75" s="24" t="n"/>
      <c r="N75" s="24" t="n"/>
      <c r="O75" s="24" t="n"/>
      <c r="P75" s="24" t="n"/>
      <c r="Q75" s="24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</row>
    <row customHeight="1" ht="16.5" r="76" s="29">
      <c r="A76" s="36" t="n"/>
      <c r="B76" s="36" t="n"/>
      <c r="C76" s="21" t="n"/>
      <c r="D76" s="21" t="n"/>
      <c r="E76" s="21" t="n"/>
      <c r="F76" s="21" t="n"/>
      <c r="G76" s="21" t="n"/>
      <c r="H76" s="21" t="n"/>
      <c r="I76" s="11" t="n"/>
      <c r="J76" s="150" t="n"/>
      <c r="K76" s="11" t="n"/>
      <c r="L76" s="34" t="n"/>
      <c r="M76" s="24" t="n"/>
      <c r="N76" s="24" t="n"/>
      <c r="O76" s="24" t="n"/>
      <c r="P76" s="24" t="n"/>
      <c r="Q76" s="24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</row>
    <row customHeight="1" ht="16.5" r="77" s="29">
      <c r="A77" s="36" t="n"/>
      <c r="B77" s="36" t="n"/>
      <c r="C77" s="21" t="n"/>
      <c r="D77" s="21" t="n"/>
      <c r="E77" s="21" t="n"/>
      <c r="F77" s="21" t="n"/>
      <c r="G77" s="21" t="n"/>
      <c r="H77" s="21" t="n"/>
      <c r="I77" s="11" t="n"/>
      <c r="J77" s="150" t="n"/>
      <c r="K77" s="11" t="n"/>
      <c r="L77" s="34" t="n"/>
      <c r="M77" s="24" t="n"/>
      <c r="N77" s="24" t="n"/>
      <c r="O77" s="24" t="n"/>
      <c r="P77" s="24" t="n"/>
      <c r="Q77" s="24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</row>
    <row customHeight="1" ht="16.5" r="78" s="29">
      <c r="A78" s="36" t="n"/>
      <c r="B78" s="36" t="n"/>
      <c r="C78" s="21" t="n"/>
      <c r="D78" s="21" t="n"/>
      <c r="E78" s="21" t="n"/>
      <c r="F78" s="21" t="n"/>
      <c r="G78" s="21" t="n"/>
      <c r="H78" s="21" t="n"/>
      <c r="I78" s="11" t="n"/>
      <c r="J78" s="150" t="n"/>
      <c r="K78" s="11" t="n"/>
      <c r="L78" s="34" t="n"/>
      <c r="M78" s="24" t="n"/>
      <c r="N78" s="24" t="n"/>
      <c r="O78" s="24" t="n"/>
      <c r="P78" s="24" t="n"/>
      <c r="Q78" s="24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</row>
    <row customHeight="1" ht="16.5" r="79" s="29">
      <c r="A79" s="36" t="n"/>
      <c r="B79" s="36" t="n"/>
      <c r="C79" s="21" t="n"/>
      <c r="D79" s="21" t="n"/>
      <c r="E79" s="21" t="n"/>
      <c r="F79" s="21" t="n"/>
      <c r="G79" s="21" t="n"/>
      <c r="H79" s="21" t="n"/>
      <c r="I79" s="11" t="n"/>
      <c r="J79" s="150" t="n"/>
      <c r="K79" s="11" t="n"/>
      <c r="L79" s="34" t="n"/>
      <c r="M79" s="24" t="n"/>
      <c r="N79" s="24" t="n"/>
      <c r="O79" s="24" t="n"/>
      <c r="P79" s="24" t="n"/>
      <c r="Q79" s="24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</row>
    <row customHeight="1" ht="16.5" r="80" s="29">
      <c r="A80" s="36" t="n"/>
      <c r="B80" s="36" t="n"/>
      <c r="C80" s="21" t="n"/>
      <c r="D80" s="21" t="n"/>
      <c r="E80" s="21" t="n"/>
      <c r="F80" s="21" t="n"/>
      <c r="G80" s="21" t="n"/>
      <c r="H80" s="21" t="n"/>
      <c r="I80" s="11" t="n"/>
      <c r="J80" s="150" t="n"/>
      <c r="K80" s="11" t="n"/>
      <c r="L80" s="34" t="n"/>
      <c r="M80" s="24" t="n"/>
      <c r="N80" s="24" t="n"/>
      <c r="O80" s="24" t="n"/>
      <c r="P80" s="24" t="n"/>
      <c r="Q80" s="24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</row>
    <row customHeight="1" ht="16.5" r="81" s="29">
      <c r="A81" s="36" t="n"/>
      <c r="B81" s="36" t="n"/>
      <c r="C81" s="33" t="n"/>
      <c r="D81" s="21" t="n"/>
      <c r="E81" s="33" t="n"/>
      <c r="F81" s="11" t="n"/>
      <c r="G81" s="33" t="n"/>
      <c r="H81" s="33" t="n"/>
      <c r="I81" s="33" t="n"/>
      <c r="J81" s="150" t="n"/>
      <c r="K81" s="11" t="n"/>
      <c r="L81" s="34" t="n"/>
      <c r="M81" s="24" t="n"/>
      <c r="N81" s="24" t="n"/>
      <c r="O81" s="24" t="n"/>
      <c r="P81" s="24" t="n"/>
      <c r="Q81" s="24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</row>
    <row customHeight="1" ht="16.5" r="82" s="29">
      <c r="A82" s="36" t="n"/>
      <c r="B82" s="36" t="n"/>
      <c r="C82" s="33" t="n"/>
      <c r="D82" s="21" t="n"/>
      <c r="E82" s="33" t="n"/>
      <c r="F82" s="11" t="n"/>
      <c r="G82" s="33" t="n"/>
      <c r="H82" s="33" t="n"/>
      <c r="I82" s="33" t="n"/>
      <c r="J82" s="150" t="n"/>
      <c r="K82" s="11" t="n"/>
      <c r="L82" s="34" t="n"/>
      <c r="M82" s="24" t="n"/>
      <c r="N82" s="24" t="n"/>
      <c r="O82" s="24" t="n"/>
      <c r="P82" s="24" t="n"/>
      <c r="Q82" s="24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</row>
    <row customHeight="1" ht="16.5" r="83" s="29">
      <c r="A83" s="36" t="n"/>
      <c r="B83" s="36" t="n"/>
      <c r="C83" s="33" t="n"/>
      <c r="D83" s="33" t="n"/>
      <c r="E83" s="33" t="n"/>
      <c r="F83" s="11" t="n"/>
      <c r="G83" s="33" t="n"/>
      <c r="H83" s="33" t="n"/>
      <c r="I83" s="33" t="n"/>
      <c r="J83" s="150" t="n"/>
      <c r="K83" s="25" t="n"/>
      <c r="L83" s="34" t="n"/>
      <c r="M83" s="24" t="n"/>
      <c r="N83" s="24" t="n"/>
      <c r="O83" s="24" t="n"/>
      <c r="P83" s="24" t="n"/>
      <c r="Q83" s="24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</row>
    <row customHeight="1" ht="16.5" r="84" s="29">
      <c r="A84" s="36" t="n"/>
      <c r="B84" s="36" t="n"/>
      <c r="C84" s="33" t="n"/>
      <c r="D84" s="33" t="n"/>
      <c r="E84" s="33" t="n"/>
      <c r="F84" s="11" t="n"/>
      <c r="G84" s="33" t="n"/>
      <c r="H84" s="33" t="n"/>
      <c r="I84" s="33" t="n"/>
      <c r="J84" s="150" t="n"/>
      <c r="K84" s="25" t="n"/>
      <c r="L84" s="34" t="n"/>
      <c r="M84" s="24" t="n"/>
      <c r="N84" s="24" t="n"/>
      <c r="O84" s="24" t="n"/>
      <c r="P84" s="24" t="n"/>
      <c r="Q84" s="24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</row>
    <row customHeight="1" ht="16.5" r="85" s="29">
      <c r="A85" s="36" t="n"/>
      <c r="B85" s="36" t="n"/>
      <c r="C85" s="33" t="n"/>
      <c r="D85" s="33" t="n"/>
      <c r="E85" s="33" t="n"/>
      <c r="F85" s="11" t="n"/>
      <c r="G85" s="33" t="n"/>
      <c r="H85" s="33" t="n"/>
      <c r="I85" s="33" t="n"/>
      <c r="J85" s="150" t="n"/>
      <c r="K85" s="25" t="n"/>
      <c r="L85" s="34" t="n"/>
      <c r="M85" s="24" t="n"/>
      <c r="N85" s="24" t="n"/>
      <c r="O85" s="24" t="n"/>
      <c r="P85" s="24" t="n"/>
      <c r="Q85" s="24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</row>
    <row customHeight="1" ht="16.5" r="86" s="29">
      <c r="A86" s="36" t="n"/>
      <c r="B86" s="36" t="n"/>
      <c r="C86" s="33" t="n"/>
      <c r="D86" s="33" t="n"/>
      <c r="E86" s="33" t="n"/>
      <c r="F86" s="11" t="n"/>
      <c r="G86" s="33" t="n"/>
      <c r="H86" s="33" t="n"/>
      <c r="I86" s="33" t="n"/>
      <c r="J86" s="150" t="n"/>
      <c r="K86" s="25" t="n"/>
      <c r="L86" s="34" t="n"/>
      <c r="M86" s="24" t="n"/>
      <c r="N86" s="24" t="n"/>
      <c r="O86" s="24" t="n"/>
      <c r="P86" s="24" t="n"/>
      <c r="Q86" s="24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</row>
    <row customHeight="1" ht="16.5" r="87" s="29">
      <c r="A87" s="36" t="n"/>
      <c r="B87" s="36" t="n"/>
      <c r="C87" s="33" t="n"/>
      <c r="D87" s="33" t="n"/>
      <c r="E87" s="33" t="n"/>
      <c r="F87" s="11" t="n"/>
      <c r="G87" s="33" t="n"/>
      <c r="H87" s="33" t="n"/>
      <c r="I87" s="33" t="n"/>
      <c r="J87" s="150" t="n"/>
      <c r="K87" s="25" t="n"/>
      <c r="L87" s="34" t="n"/>
      <c r="M87" s="24" t="n"/>
      <c r="N87" s="24" t="n"/>
      <c r="O87" s="24" t="n"/>
      <c r="P87" s="24" t="n"/>
      <c r="Q87" s="24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</row>
    <row customHeight="1" ht="16.5" r="88" s="29">
      <c r="A88" s="36" t="n"/>
      <c r="B88" s="36" t="n"/>
      <c r="C88" s="33" t="n"/>
      <c r="D88" s="33" t="n"/>
      <c r="E88" s="33" t="n"/>
      <c r="F88" s="11" t="n"/>
      <c r="G88" s="33" t="n"/>
      <c r="H88" s="33" t="n"/>
      <c r="I88" s="33" t="n"/>
      <c r="J88" s="150" t="n"/>
      <c r="K88" s="25" t="n"/>
      <c r="L88" s="34" t="n"/>
      <c r="M88" s="24" t="n"/>
      <c r="N88" s="24" t="n"/>
      <c r="O88" s="24" t="n"/>
      <c r="P88" s="24" t="n"/>
      <c r="Q88" s="24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</row>
    <row customHeight="1" ht="16.5" r="89" s="29">
      <c r="A89" s="36" t="n"/>
      <c r="B89" s="36" t="n"/>
      <c r="C89" s="33" t="n"/>
      <c r="D89" s="33" t="n"/>
      <c r="E89" s="33" t="n"/>
      <c r="F89" s="11" t="n"/>
      <c r="G89" s="33" t="n"/>
      <c r="H89" s="33" t="n"/>
      <c r="I89" s="33" t="n"/>
      <c r="J89" s="150" t="n"/>
      <c r="K89" s="25" t="n"/>
      <c r="L89" s="34" t="n"/>
      <c r="M89" s="24" t="n"/>
      <c r="N89" s="24" t="n"/>
      <c r="O89" s="24" t="n"/>
      <c r="P89" s="24" t="n"/>
      <c r="Q89" s="24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</row>
    <row customHeight="1" ht="16.5" r="90" s="29">
      <c r="A90" s="36" t="n"/>
      <c r="B90" s="36" t="n"/>
      <c r="C90" s="33" t="n"/>
      <c r="D90" s="33" t="n"/>
      <c r="E90" s="33" t="n"/>
      <c r="F90" s="11" t="n"/>
      <c r="G90" s="33" t="n"/>
      <c r="H90" s="33" t="n"/>
      <c r="I90" s="33" t="n"/>
      <c r="J90" s="150" t="n"/>
      <c r="K90" s="25" t="n"/>
      <c r="L90" s="34" t="n"/>
      <c r="M90" s="24" t="n"/>
      <c r="N90" s="24" t="n"/>
      <c r="O90" s="24" t="n"/>
      <c r="P90" s="24" t="n"/>
      <c r="Q90" s="24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</row>
    <row customHeight="1" ht="16.5" r="91" s="29">
      <c r="A91" s="36" t="n"/>
      <c r="B91" s="36" t="n"/>
      <c r="C91" s="33" t="n"/>
      <c r="D91" s="33" t="n"/>
      <c r="E91" s="33" t="n"/>
      <c r="F91" s="11" t="n"/>
      <c r="G91" s="33" t="n"/>
      <c r="H91" s="33" t="n"/>
      <c r="I91" s="33" t="n"/>
      <c r="J91" s="150" t="n"/>
      <c r="K91" s="25" t="n"/>
      <c r="L91" s="34" t="n"/>
      <c r="M91" s="24" t="n"/>
      <c r="N91" s="24" t="n"/>
      <c r="O91" s="24" t="n"/>
      <c r="P91" s="24" t="n"/>
      <c r="Q91" s="24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</row>
    <row customHeight="1" ht="16.5" r="92" s="29">
      <c r="A92" s="36" t="n"/>
      <c r="B92" s="36" t="n"/>
      <c r="C92" s="33" t="n"/>
      <c r="D92" s="33" t="n"/>
      <c r="E92" s="33" t="n"/>
      <c r="F92" s="33" t="n"/>
      <c r="G92" s="33" t="n"/>
      <c r="H92" s="33" t="n"/>
      <c r="I92" s="33" t="n"/>
      <c r="J92" s="150" t="n"/>
      <c r="K92" s="25" t="n"/>
      <c r="L92" s="34" t="n"/>
      <c r="M92" s="24" t="n"/>
      <c r="N92" s="24" t="n"/>
      <c r="O92" s="24" t="n"/>
      <c r="P92" s="24" t="n"/>
      <c r="Q92" s="24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</row>
    <row customHeight="1" ht="16.5" r="93" s="29">
      <c r="A93" s="36" t="n"/>
      <c r="B93" s="36" t="n"/>
      <c r="C93" s="33" t="n"/>
      <c r="D93" s="33" t="n"/>
      <c r="E93" s="33" t="n"/>
      <c r="F93" s="33" t="n"/>
      <c r="G93" s="33" t="n"/>
      <c r="H93" s="33" t="n"/>
      <c r="I93" s="33" t="n"/>
      <c r="J93" s="150" t="n"/>
      <c r="K93" s="25" t="n"/>
      <c r="L93" s="34" t="n"/>
      <c r="M93" s="24" t="n"/>
      <c r="N93" s="24" t="n"/>
      <c r="O93" s="24" t="n"/>
      <c r="P93" s="24" t="n"/>
      <c r="Q93" s="24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</row>
    <row customHeight="1" ht="16.5" r="94" s="29">
      <c r="A94" s="36" t="n"/>
      <c r="B94" s="36" t="n"/>
      <c r="C94" s="33" t="n"/>
      <c r="D94" s="33" t="n"/>
      <c r="E94" s="33" t="n"/>
      <c r="F94" s="33" t="n"/>
      <c r="G94" s="33" t="n"/>
      <c r="H94" s="33" t="n"/>
      <c r="I94" s="33" t="n"/>
      <c r="J94" s="150" t="n"/>
      <c r="K94" s="25" t="n"/>
      <c r="L94" s="34" t="n"/>
      <c r="M94" s="24" t="n"/>
      <c r="N94" s="24" t="n"/>
      <c r="O94" s="24" t="n"/>
      <c r="P94" s="24" t="n"/>
      <c r="Q94" s="24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</row>
    <row customHeight="1" ht="16.5" r="95" s="29">
      <c r="A95" s="36" t="n"/>
      <c r="B95" s="36" t="n"/>
      <c r="C95" s="33" t="n"/>
      <c r="D95" s="33" t="n"/>
      <c r="E95" s="33" t="n"/>
      <c r="F95" s="33" t="n"/>
      <c r="G95" s="33" t="n"/>
      <c r="H95" s="33" t="n"/>
      <c r="I95" s="33" t="n"/>
      <c r="J95" s="150" t="n"/>
      <c r="K95" s="25" t="n"/>
      <c r="L95" s="34" t="n"/>
      <c r="M95" s="24" t="n"/>
      <c r="N95" s="24" t="n"/>
      <c r="O95" s="24" t="n"/>
      <c r="P95" s="24" t="n"/>
      <c r="Q95" s="24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</row>
    <row customHeight="1" ht="16.5" r="96" s="29">
      <c r="A96" s="36" t="n"/>
      <c r="B96" s="36" t="n"/>
      <c r="C96" s="33" t="n"/>
      <c r="D96" s="33" t="n"/>
      <c r="E96" s="33" t="n"/>
      <c r="F96" s="33" t="n"/>
      <c r="G96" s="33" t="n"/>
      <c r="H96" s="33" t="n"/>
      <c r="I96" s="33" t="n"/>
      <c r="J96" s="150" t="n"/>
      <c r="K96" s="25" t="n"/>
      <c r="L96" s="34" t="n"/>
      <c r="M96" s="24" t="n"/>
      <c r="N96" s="24" t="n"/>
      <c r="O96" s="24" t="n"/>
      <c r="P96" s="24" t="n"/>
      <c r="Q96" s="24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</row>
    <row customHeight="1" ht="16.5" r="97" s="29">
      <c r="A97" s="36" t="n"/>
      <c r="B97" s="36" t="n"/>
      <c r="C97" s="21" t="n"/>
      <c r="D97" s="33" t="n"/>
      <c r="E97" s="21" t="n"/>
      <c r="F97" s="21" t="n"/>
      <c r="G97" s="21" t="n"/>
      <c r="H97" s="21" t="n"/>
      <c r="I97" s="11" t="n"/>
      <c r="J97" s="150" t="n"/>
      <c r="K97" s="25" t="n"/>
      <c r="L97" s="34" t="n"/>
      <c r="M97" s="24" t="n"/>
      <c r="N97" s="24" t="n"/>
      <c r="O97" s="24" t="n"/>
      <c r="P97" s="24" t="n"/>
      <c r="Q97" s="24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</row>
    <row customHeight="1" ht="16.5" r="98" s="29">
      <c r="A98" s="36" t="n"/>
      <c r="B98" s="36" t="n"/>
      <c r="C98" s="21" t="n"/>
      <c r="D98" s="21" t="n"/>
      <c r="E98" s="21" t="n"/>
      <c r="F98" s="21" t="n"/>
      <c r="G98" s="21" t="n"/>
      <c r="H98" s="21" t="n"/>
      <c r="I98" s="11" t="n"/>
      <c r="J98" s="150" t="n"/>
      <c r="K98" s="25" t="n"/>
      <c r="L98" s="34" t="n"/>
      <c r="M98" s="24" t="n"/>
      <c r="N98" s="24" t="n"/>
      <c r="O98" s="24" t="n"/>
      <c r="P98" s="24" t="n"/>
      <c r="Q98" s="24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</row>
    <row customHeight="1" ht="16.5" r="99" s="29">
      <c r="A99" s="36" t="n"/>
      <c r="B99" s="36" t="n"/>
      <c r="C99" s="21" t="n"/>
      <c r="D99" s="21" t="n"/>
      <c r="E99" s="21" t="n"/>
      <c r="F99" s="21" t="n"/>
      <c r="G99" s="21" t="n"/>
      <c r="H99" s="21" t="n"/>
      <c r="I99" s="11" t="n"/>
      <c r="J99" s="150" t="n"/>
      <c r="K99" s="25" t="n"/>
      <c r="L99" s="34" t="n"/>
      <c r="M99" s="24" t="n"/>
      <c r="N99" s="24" t="n"/>
      <c r="O99" s="24" t="n"/>
      <c r="P99" s="24" t="n"/>
      <c r="Q99" s="24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</row>
    <row customHeight="1" ht="16.5" r="100" s="29">
      <c r="A100" s="36" t="n"/>
      <c r="B100" s="36" t="n"/>
      <c r="C100" s="21" t="n"/>
      <c r="D100" s="33" t="n"/>
      <c r="E100" s="21" t="n"/>
      <c r="F100" s="21" t="n"/>
      <c r="G100" s="21" t="n"/>
      <c r="H100" s="21" t="n"/>
      <c r="I100" s="11" t="n"/>
      <c r="J100" s="150" t="n"/>
      <c r="K100" s="25" t="n"/>
      <c r="L100" s="34" t="n"/>
      <c r="M100" s="24" t="n"/>
      <c r="N100" s="24" t="n"/>
      <c r="O100" s="24" t="n"/>
      <c r="P100" s="24" t="n"/>
      <c r="Q100" s="24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</row>
    <row customHeight="1" ht="16.5" r="101" s="29">
      <c r="A101" s="36" t="n"/>
      <c r="B101" s="36" t="n"/>
      <c r="C101" s="33" t="n"/>
      <c r="D101" s="33" t="n"/>
      <c r="E101" s="33" t="n"/>
      <c r="F101" s="33" t="n"/>
      <c r="G101" s="33" t="n"/>
      <c r="H101" s="33" t="n"/>
      <c r="I101" s="33" t="n"/>
      <c r="J101" s="150" t="n"/>
      <c r="K101" s="25" t="n"/>
      <c r="L101" s="34" t="n"/>
      <c r="M101" s="24" t="n"/>
      <c r="N101" s="24" t="n"/>
      <c r="O101" s="24" t="n"/>
      <c r="P101" s="24" t="n"/>
      <c r="Q101" s="24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</row>
    <row customHeight="1" ht="16.5" r="102" s="29">
      <c r="A102" s="36" t="n"/>
      <c r="B102" s="36" t="n"/>
      <c r="C102" s="33" t="n"/>
      <c r="D102" s="33" t="n"/>
      <c r="E102" s="33" t="n"/>
      <c r="F102" s="33" t="n"/>
      <c r="G102" s="33" t="n"/>
      <c r="H102" s="33" t="n"/>
      <c r="I102" s="33" t="n"/>
      <c r="J102" s="150" t="n"/>
      <c r="K102" s="25" t="n"/>
      <c r="L102" s="34" t="n"/>
      <c r="M102" s="24" t="n"/>
      <c r="N102" s="24" t="n"/>
      <c r="O102" s="24" t="n"/>
      <c r="P102" s="24" t="n"/>
      <c r="Q102" s="24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</row>
    <row customHeight="1" ht="16.5" r="103" s="29">
      <c r="A103" s="36" t="n"/>
      <c r="B103" s="36" t="n"/>
      <c r="C103" s="33" t="n"/>
      <c r="D103" s="33" t="n"/>
      <c r="E103" s="33" t="n"/>
      <c r="F103" s="33" t="n"/>
      <c r="G103" s="33" t="n"/>
      <c r="H103" s="33" t="n"/>
      <c r="I103" s="33" t="n"/>
      <c r="J103" s="150" t="n"/>
      <c r="K103" s="25" t="n"/>
      <c r="L103" s="34" t="n"/>
      <c r="M103" s="24" t="n"/>
      <c r="N103" s="24" t="n"/>
      <c r="O103" s="24" t="n"/>
      <c r="P103" s="24" t="n"/>
      <c r="Q103" s="24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</row>
    <row customHeight="1" ht="16.5" r="104" s="29">
      <c r="A104" s="36" t="n"/>
      <c r="B104" s="36" t="n"/>
      <c r="C104" s="33" t="n"/>
      <c r="D104" s="33" t="n"/>
      <c r="E104" s="33" t="n"/>
      <c r="F104" s="33" t="n"/>
      <c r="G104" s="33" t="n"/>
      <c r="H104" s="33" t="n"/>
      <c r="I104" s="33" t="n"/>
      <c r="J104" s="150" t="n"/>
      <c r="K104" s="25" t="n"/>
      <c r="L104" s="34" t="n"/>
      <c r="M104" s="24" t="n"/>
      <c r="N104" s="24" t="n"/>
      <c r="O104" s="24" t="n"/>
      <c r="P104" s="24" t="n"/>
      <c r="Q104" s="24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</row>
    <row customHeight="1" ht="16.5" r="105" s="29">
      <c r="A105" s="36" t="n"/>
      <c r="B105" s="36" t="n"/>
      <c r="C105" s="33" t="n"/>
      <c r="D105" s="33" t="n"/>
      <c r="E105" s="33" t="n"/>
      <c r="F105" s="33" t="n"/>
      <c r="G105" s="33" t="n"/>
      <c r="H105" s="33" t="n"/>
      <c r="I105" s="33" t="n"/>
      <c r="J105" s="150" t="n"/>
      <c r="K105" s="25" t="n"/>
      <c r="L105" s="34" t="n"/>
      <c r="M105" s="24" t="n"/>
      <c r="N105" s="24" t="n"/>
      <c r="O105" s="24" t="n"/>
      <c r="P105" s="24" t="n"/>
      <c r="Q105" s="24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</row>
    <row customHeight="1" ht="16.5" r="106" s="29">
      <c r="A106" s="36" t="n"/>
      <c r="B106" s="36" t="n"/>
      <c r="C106" s="33" t="n"/>
      <c r="D106" s="33" t="n"/>
      <c r="E106" s="33" t="n"/>
      <c r="F106" s="33" t="n"/>
      <c r="G106" s="33" t="n"/>
      <c r="H106" s="33" t="n"/>
      <c r="I106" s="33" t="n"/>
      <c r="J106" s="150" t="n"/>
      <c r="K106" s="25" t="n"/>
      <c r="L106" s="34" t="n"/>
      <c r="M106" s="24" t="n"/>
      <c r="N106" s="24" t="n"/>
      <c r="O106" s="24" t="n"/>
      <c r="P106" s="24" t="n"/>
      <c r="Q106" s="24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</row>
    <row customHeight="1" ht="16.5" r="107" s="29">
      <c r="A107" s="36" t="n"/>
      <c r="B107" s="36" t="n"/>
      <c r="C107" s="33" t="n"/>
      <c r="D107" s="33" t="n"/>
      <c r="E107" s="33" t="n"/>
      <c r="F107" s="33" t="n"/>
      <c r="G107" s="33" t="n"/>
      <c r="H107" s="33" t="n"/>
      <c r="I107" s="33" t="n"/>
      <c r="J107" s="150" t="n"/>
      <c r="K107" s="25" t="n"/>
      <c r="L107" s="34" t="n"/>
      <c r="M107" s="24" t="n"/>
      <c r="N107" s="24" t="n"/>
      <c r="O107" s="24" t="n"/>
      <c r="P107" s="24" t="n"/>
      <c r="Q107" s="24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</row>
    <row customHeight="1" ht="16.5" r="108" s="29">
      <c r="A108" s="36" t="n"/>
      <c r="B108" s="36" t="n"/>
      <c r="C108" s="33" t="n"/>
      <c r="D108" s="33" t="n"/>
      <c r="E108" s="33" t="n"/>
      <c r="F108" s="33" t="n"/>
      <c r="G108" s="33" t="n"/>
      <c r="H108" s="33" t="n"/>
      <c r="I108" s="33" t="n"/>
      <c r="J108" s="150" t="n"/>
      <c r="K108" s="25" t="n"/>
      <c r="L108" s="34" t="n"/>
      <c r="M108" s="24" t="n"/>
      <c r="N108" s="24" t="n"/>
      <c r="O108" s="24" t="n"/>
      <c r="P108" s="24" t="n"/>
      <c r="Q108" s="24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</row>
    <row customHeight="1" ht="16.5" r="109" s="29">
      <c r="A109" s="36" t="n"/>
      <c r="B109" s="36" t="n"/>
      <c r="C109" s="33" t="n"/>
      <c r="D109" s="33" t="n"/>
      <c r="E109" s="33" t="n"/>
      <c r="F109" s="33" t="n"/>
      <c r="G109" s="33" t="n"/>
      <c r="H109" s="33" t="n"/>
      <c r="I109" s="33" t="n"/>
      <c r="J109" s="150" t="n"/>
      <c r="K109" s="25" t="n"/>
      <c r="L109" s="34" t="n"/>
      <c r="M109" s="24" t="n"/>
      <c r="N109" s="24" t="n"/>
      <c r="O109" s="24" t="n"/>
      <c r="P109" s="24" t="n"/>
      <c r="Q109" s="24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</row>
    <row customHeight="1" ht="16.5" r="110" s="29">
      <c r="A110" s="36" t="n"/>
      <c r="B110" s="36" t="n"/>
      <c r="C110" s="33" t="n"/>
      <c r="D110" s="33" t="n"/>
      <c r="E110" s="33" t="n"/>
      <c r="F110" s="33" t="n"/>
      <c r="G110" s="33" t="n"/>
      <c r="H110" s="33" t="n"/>
      <c r="I110" s="33" t="n"/>
      <c r="J110" s="150" t="n"/>
      <c r="K110" s="25" t="n"/>
      <c r="L110" s="34" t="n"/>
      <c r="M110" s="24" t="n"/>
      <c r="N110" s="24" t="n"/>
      <c r="O110" s="24" t="n"/>
      <c r="P110" s="24" t="n"/>
      <c r="Q110" s="24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</row>
    <row customHeight="1" ht="16.5" r="111" s="29">
      <c r="A111" s="36" t="n"/>
      <c r="B111" s="36" t="n"/>
      <c r="C111" s="33" t="n"/>
      <c r="D111" s="33" t="n"/>
      <c r="E111" s="33" t="n"/>
      <c r="F111" s="33" t="n"/>
      <c r="G111" s="33" t="n"/>
      <c r="H111" s="33" t="n"/>
      <c r="I111" s="33" t="n"/>
      <c r="J111" s="150" t="n"/>
      <c r="K111" s="25" t="n"/>
      <c r="L111" s="34" t="n"/>
      <c r="M111" s="24" t="n"/>
      <c r="N111" s="24" t="n"/>
      <c r="O111" s="24" t="n"/>
      <c r="P111" s="24" t="n"/>
      <c r="Q111" s="24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</row>
    <row customHeight="1" ht="16.5" r="112" s="29">
      <c r="A112" s="36" t="n"/>
      <c r="B112" s="36" t="n"/>
      <c r="C112" s="33" t="n"/>
      <c r="D112" s="33" t="n"/>
      <c r="E112" s="33" t="n"/>
      <c r="F112" s="33" t="n"/>
      <c r="G112" s="33" t="n"/>
      <c r="H112" s="33" t="n"/>
      <c r="I112" s="33" t="n"/>
      <c r="J112" s="150" t="n"/>
      <c r="K112" s="34" t="n"/>
      <c r="L112" s="34" t="n"/>
      <c r="M112" s="24" t="n"/>
      <c r="N112" s="24" t="n"/>
      <c r="O112" s="24" t="n"/>
      <c r="P112" s="24" t="n"/>
      <c r="Q112" s="24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</row>
    <row customHeight="1" ht="16.5" r="113" s="29">
      <c r="A113" s="36" t="n"/>
      <c r="B113" s="36" t="n"/>
      <c r="C113" s="33" t="n"/>
      <c r="D113" s="33" t="n"/>
      <c r="E113" s="33" t="n"/>
      <c r="F113" s="33" t="n"/>
      <c r="G113" s="33" t="n"/>
      <c r="H113" s="33" t="n"/>
      <c r="I113" s="33" t="n"/>
      <c r="J113" s="150" t="n"/>
      <c r="K113" s="34" t="n"/>
      <c r="L113" s="34" t="n"/>
      <c r="M113" s="24" t="n"/>
      <c r="N113" s="24" t="n"/>
      <c r="O113" s="24" t="n"/>
      <c r="P113" s="24" t="n"/>
      <c r="Q113" s="24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</row>
    <row customHeight="1" ht="16.5" r="114" s="29">
      <c r="A114" s="36" t="n"/>
      <c r="B114" s="36" t="n"/>
      <c r="C114" s="33" t="n"/>
      <c r="D114" s="33" t="n"/>
      <c r="E114" s="33" t="n"/>
      <c r="F114" s="33" t="n"/>
      <c r="G114" s="33" t="n"/>
      <c r="H114" s="33" t="n"/>
      <c r="I114" s="33" t="n"/>
      <c r="J114" s="150" t="n"/>
      <c r="K114" s="34" t="n"/>
      <c r="L114" s="34" t="n"/>
      <c r="M114" s="24" t="n"/>
      <c r="N114" s="24" t="n"/>
      <c r="O114" s="24" t="n"/>
      <c r="P114" s="24" t="n"/>
      <c r="Q114" s="24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</row>
    <row customHeight="1" ht="16.5" r="115" s="29">
      <c r="A115" s="36" t="n"/>
      <c r="B115" s="36" t="n"/>
      <c r="C115" s="33" t="n"/>
      <c r="D115" s="33" t="n"/>
      <c r="E115" s="33" t="n"/>
      <c r="F115" s="33" t="n"/>
      <c r="G115" s="33" t="n"/>
      <c r="H115" s="33" t="n"/>
      <c r="I115" s="33" t="n"/>
      <c r="J115" s="150" t="n"/>
      <c r="K115" s="34" t="n"/>
      <c r="L115" s="34" t="n"/>
      <c r="M115" s="24" t="n"/>
      <c r="N115" s="24" t="n"/>
      <c r="O115" s="24" t="n"/>
      <c r="P115" s="24" t="n"/>
      <c r="Q115" s="24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</row>
    <row customHeight="1" ht="16.5" r="116" s="29">
      <c r="A116" s="36" t="n"/>
      <c r="B116" s="36" t="n"/>
      <c r="C116" s="33" t="n"/>
      <c r="D116" s="33" t="n"/>
      <c r="E116" s="33" t="n"/>
      <c r="F116" s="33" t="n"/>
      <c r="G116" s="33" t="n"/>
      <c r="H116" s="33" t="n"/>
      <c r="I116" s="33" t="n"/>
      <c r="J116" s="150" t="n"/>
      <c r="K116" s="34" t="n"/>
      <c r="L116" s="34" t="n"/>
      <c r="M116" s="24" t="n"/>
      <c r="N116" s="24" t="n"/>
      <c r="O116" s="24" t="n"/>
      <c r="P116" s="24" t="n"/>
      <c r="Q116" s="24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</row>
    <row customHeight="1" ht="16.5" r="117" s="29">
      <c r="A117" s="36" t="n"/>
      <c r="B117" s="36" t="n"/>
      <c r="C117" s="33" t="n"/>
      <c r="D117" s="33" t="n"/>
      <c r="E117" s="33" t="n"/>
      <c r="F117" s="33" t="n"/>
      <c r="G117" s="33" t="n"/>
      <c r="H117" s="33" t="n"/>
      <c r="I117" s="33" t="n"/>
      <c r="J117" s="150" t="n"/>
      <c r="K117" s="34" t="n"/>
      <c r="L117" s="34" t="n"/>
      <c r="M117" s="24" t="n"/>
      <c r="N117" s="24" t="n"/>
      <c r="O117" s="24" t="n"/>
      <c r="P117" s="24" t="n"/>
      <c r="Q117" s="24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</row>
    <row customHeight="1" ht="16.5" r="118" s="29">
      <c r="A118" s="36" t="n"/>
      <c r="B118" s="36" t="n"/>
      <c r="C118" s="33" t="n"/>
      <c r="D118" s="33" t="n"/>
      <c r="E118" s="33" t="n"/>
      <c r="F118" s="33" t="n"/>
      <c r="G118" s="33" t="n"/>
      <c r="H118" s="33" t="n"/>
      <c r="I118" s="33" t="n"/>
      <c r="J118" s="150" t="n"/>
      <c r="K118" s="34" t="n"/>
      <c r="L118" s="34" t="n"/>
      <c r="M118" s="24" t="n"/>
      <c r="N118" s="24" t="n"/>
      <c r="O118" s="24" t="n"/>
      <c r="P118" s="24" t="n"/>
      <c r="Q118" s="24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</row>
    <row customHeight="1" ht="16.5" r="119" s="29">
      <c r="A119" s="36" t="n"/>
      <c r="B119" s="36" t="n"/>
      <c r="C119" s="33" t="n"/>
      <c r="D119" s="33" t="n"/>
      <c r="E119" s="33" t="n"/>
      <c r="F119" s="33" t="n"/>
      <c r="G119" s="33" t="n"/>
      <c r="H119" s="33" t="n"/>
      <c r="I119" s="33" t="n"/>
      <c r="J119" s="150" t="n"/>
      <c r="K119" s="34" t="n"/>
      <c r="L119" s="34" t="n"/>
      <c r="M119" s="24" t="n"/>
      <c r="N119" s="24" t="n"/>
      <c r="O119" s="24" t="n"/>
      <c r="P119" s="24" t="n"/>
      <c r="Q119" s="24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</row>
    <row customHeight="1" ht="16.5" r="120" s="29">
      <c r="A120" s="36" t="n"/>
      <c r="B120" s="36" t="n"/>
      <c r="C120" s="33" t="n"/>
      <c r="D120" s="33" t="n"/>
      <c r="E120" s="33" t="n"/>
      <c r="F120" s="33" t="n"/>
      <c r="G120" s="33" t="n"/>
      <c r="H120" s="33" t="n"/>
      <c r="I120" s="33" t="n"/>
      <c r="J120" s="150" t="n"/>
      <c r="K120" s="34" t="n"/>
      <c r="L120" s="34" t="n"/>
      <c r="M120" s="24" t="n"/>
      <c r="N120" s="24" t="n"/>
      <c r="O120" s="24" t="n"/>
      <c r="P120" s="24" t="n"/>
      <c r="Q120" s="24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</row>
    <row customHeight="1" ht="16.5" r="121" s="29">
      <c r="A121" s="36" t="n"/>
      <c r="B121" s="36" t="n"/>
      <c r="C121" s="33" t="n"/>
      <c r="D121" s="33" t="n"/>
      <c r="E121" s="33" t="n"/>
      <c r="F121" s="33" t="n"/>
      <c r="G121" s="33" t="n"/>
      <c r="H121" s="33" t="n"/>
      <c r="I121" s="33" t="n"/>
      <c r="J121" s="150" t="n"/>
      <c r="K121" s="34" t="n"/>
      <c r="L121" s="34" t="n"/>
      <c r="M121" s="24" t="n"/>
      <c r="N121" s="24" t="n"/>
      <c r="O121" s="24" t="n"/>
      <c r="P121" s="24" t="n"/>
      <c r="Q121" s="24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</row>
    <row customHeight="1" ht="16.5" r="122" s="29">
      <c r="A122" s="36" t="n"/>
      <c r="B122" s="36" t="n"/>
      <c r="C122" s="33" t="n"/>
      <c r="D122" s="33" t="n"/>
      <c r="E122" s="33" t="n"/>
      <c r="F122" s="33" t="n"/>
      <c r="G122" s="33" t="n"/>
      <c r="H122" s="33" t="n"/>
      <c r="I122" s="33" t="n"/>
      <c r="J122" s="150" t="n"/>
      <c r="K122" s="34" t="n"/>
      <c r="L122" s="34" t="n"/>
      <c r="M122" s="24" t="n"/>
      <c r="N122" s="24" t="n"/>
      <c r="O122" s="24" t="n"/>
      <c r="P122" s="24" t="n"/>
      <c r="Q122" s="24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</row>
    <row customHeight="1" ht="16.5" r="123" s="29">
      <c r="A123" s="36" t="n"/>
      <c r="B123" s="36" t="n"/>
      <c r="C123" s="33" t="n"/>
      <c r="D123" s="33" t="n"/>
      <c r="E123" s="33" t="n"/>
      <c r="F123" s="33" t="n"/>
      <c r="G123" s="33" t="n"/>
      <c r="H123" s="33" t="n"/>
      <c r="I123" s="33" t="n"/>
      <c r="J123" s="150" t="n"/>
      <c r="K123" s="34" t="n"/>
      <c r="L123" s="34" t="n"/>
      <c r="M123" s="24" t="n"/>
      <c r="N123" s="24" t="n"/>
      <c r="O123" s="24" t="n"/>
      <c r="P123" s="24" t="n"/>
      <c r="Q123" s="24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</row>
    <row customHeight="1" ht="16.5" r="124" s="29">
      <c r="A124" s="36" t="n"/>
      <c r="B124" s="36" t="n"/>
      <c r="C124" s="33" t="n"/>
      <c r="D124" s="33" t="n"/>
      <c r="E124" s="33" t="n"/>
      <c r="F124" s="33" t="n"/>
      <c r="G124" s="33" t="n"/>
      <c r="H124" s="33" t="n"/>
      <c r="I124" s="33" t="n"/>
      <c r="J124" s="150" t="n"/>
      <c r="K124" s="34" t="n"/>
      <c r="L124" s="34" t="n"/>
      <c r="M124" s="24" t="n"/>
      <c r="N124" s="24" t="n"/>
      <c r="O124" s="24" t="n"/>
      <c r="P124" s="24" t="n"/>
      <c r="Q124" s="24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</row>
    <row customHeight="1" ht="16.5" r="125" s="29">
      <c r="A125" s="36" t="n"/>
      <c r="B125" s="36" t="n"/>
      <c r="C125" s="33" t="n"/>
      <c r="D125" s="33" t="n"/>
      <c r="E125" s="33" t="n"/>
      <c r="F125" s="33" t="n"/>
      <c r="G125" s="33" t="n"/>
      <c r="H125" s="33" t="n"/>
      <c r="I125" s="33" t="n"/>
      <c r="J125" s="150" t="n"/>
      <c r="K125" s="34" t="n"/>
      <c r="L125" s="34" t="n"/>
      <c r="M125" s="24" t="n"/>
      <c r="N125" s="24" t="n"/>
      <c r="O125" s="24" t="n"/>
      <c r="P125" s="24" t="n"/>
      <c r="Q125" s="24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</row>
    <row customHeight="1" ht="16.5" r="126" s="29">
      <c r="A126" s="36" t="n"/>
      <c r="B126" s="36" t="n"/>
      <c r="C126" s="33" t="n"/>
      <c r="D126" s="33" t="n"/>
      <c r="E126" s="33" t="n"/>
      <c r="F126" s="33" t="n"/>
      <c r="G126" s="33" t="n"/>
      <c r="H126" s="33" t="n"/>
      <c r="I126" s="33" t="n"/>
      <c r="J126" s="150" t="n"/>
      <c r="K126" s="34" t="n"/>
      <c r="L126" s="34" t="n"/>
      <c r="M126" s="24" t="n"/>
      <c r="N126" s="24" t="n"/>
      <c r="O126" s="24" t="n"/>
      <c r="P126" s="24" t="n"/>
      <c r="Q126" s="24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</row>
    <row customHeight="1" ht="16.5" r="127" s="29">
      <c r="A127" s="36" t="n"/>
      <c r="B127" s="36" t="n"/>
      <c r="C127" s="33" t="n"/>
      <c r="D127" s="33" t="n"/>
      <c r="E127" s="33" t="n"/>
      <c r="F127" s="33" t="n"/>
      <c r="G127" s="33" t="n"/>
      <c r="H127" s="33" t="n"/>
      <c r="I127" s="33" t="n"/>
      <c r="J127" s="150" t="n"/>
      <c r="K127" s="34" t="n"/>
      <c r="L127" s="34" t="n"/>
      <c r="M127" s="24" t="n"/>
      <c r="N127" s="24" t="n"/>
      <c r="O127" s="24" t="n"/>
      <c r="P127" s="24" t="n"/>
      <c r="Q127" s="24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</row>
    <row customHeight="1" ht="16.5" r="128" s="29">
      <c r="A128" s="36" t="n"/>
      <c r="B128" s="36" t="n"/>
      <c r="C128" s="33" t="n"/>
      <c r="D128" s="33" t="n"/>
      <c r="E128" s="33" t="n"/>
      <c r="F128" s="33" t="n"/>
      <c r="G128" s="33" t="n"/>
      <c r="H128" s="33" t="n"/>
      <c r="I128" s="33" t="n"/>
      <c r="J128" s="150" t="n"/>
      <c r="K128" s="34" t="n"/>
      <c r="L128" s="34" t="n"/>
      <c r="M128" s="24" t="n"/>
      <c r="N128" s="24" t="n"/>
      <c r="O128" s="24" t="n"/>
      <c r="P128" s="24" t="n"/>
      <c r="Q128" s="24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</row>
    <row customHeight="1" ht="16.5" r="129" s="29">
      <c r="A129" s="36" t="n"/>
      <c r="B129" s="36" t="n"/>
      <c r="C129" s="33" t="n"/>
      <c r="D129" s="33" t="n"/>
      <c r="E129" s="33" t="n"/>
      <c r="F129" s="33" t="n"/>
      <c r="G129" s="33" t="n"/>
      <c r="H129" s="33" t="n"/>
      <c r="I129" s="33" t="n"/>
      <c r="J129" s="150" t="n"/>
      <c r="K129" s="34" t="n"/>
      <c r="L129" s="34" t="n"/>
      <c r="M129" s="24" t="n"/>
      <c r="N129" s="24" t="n"/>
      <c r="O129" s="24" t="n"/>
      <c r="P129" s="24" t="n"/>
      <c r="Q129" s="24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</row>
    <row customHeight="1" ht="16.5" r="130" s="29">
      <c r="A130" s="36" t="n"/>
      <c r="B130" s="36" t="n"/>
      <c r="C130" s="33" t="n"/>
      <c r="D130" s="33" t="n"/>
      <c r="E130" s="33" t="n"/>
      <c r="F130" s="33" t="n"/>
      <c r="G130" s="33" t="n"/>
      <c r="H130" s="33" t="n"/>
      <c r="I130" s="33" t="n"/>
      <c r="J130" s="150" t="n"/>
      <c r="K130" s="34" t="n"/>
      <c r="L130" s="34" t="n"/>
      <c r="M130" s="24" t="n"/>
      <c r="N130" s="24" t="n"/>
      <c r="O130" s="24" t="n"/>
      <c r="P130" s="24" t="n"/>
      <c r="Q130" s="24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</row>
    <row customHeight="1" ht="16.5" r="131" s="29">
      <c r="A131" s="36" t="n"/>
      <c r="B131" s="36" t="n"/>
      <c r="C131" s="33" t="n"/>
      <c r="D131" s="33" t="n"/>
      <c r="E131" s="33" t="n"/>
      <c r="F131" s="33" t="n"/>
      <c r="G131" s="33" t="n"/>
      <c r="H131" s="33" t="n"/>
      <c r="I131" s="33" t="n"/>
      <c r="J131" s="150" t="n"/>
      <c r="K131" s="34" t="n"/>
      <c r="L131" s="34" t="n"/>
      <c r="M131" s="24" t="n"/>
      <c r="N131" s="24" t="n"/>
      <c r="O131" s="24" t="n"/>
      <c r="P131" s="24" t="n"/>
      <c r="Q131" s="24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</row>
    <row customHeight="1" ht="16.5" r="132" s="29">
      <c r="A132" s="36" t="n"/>
      <c r="B132" s="36" t="n"/>
      <c r="C132" s="33" t="n"/>
      <c r="D132" s="33" t="n"/>
      <c r="E132" s="33" t="n"/>
      <c r="F132" s="33" t="n"/>
      <c r="G132" s="33" t="n"/>
      <c r="H132" s="33" t="n"/>
      <c r="I132" s="33" t="n"/>
      <c r="J132" s="150" t="n"/>
      <c r="K132" s="34" t="n"/>
      <c r="L132" s="34" t="n"/>
      <c r="M132" s="24" t="n"/>
      <c r="N132" s="24" t="n"/>
      <c r="O132" s="24" t="n"/>
      <c r="P132" s="24" t="n"/>
      <c r="Q132" s="24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</row>
    <row customHeight="1" ht="16.5" r="133" s="29">
      <c r="A133" s="36" t="n"/>
      <c r="B133" s="36" t="n"/>
      <c r="C133" s="33" t="n"/>
      <c r="D133" s="33" t="n"/>
      <c r="E133" s="33" t="n"/>
      <c r="F133" s="33" t="n"/>
      <c r="G133" s="33" t="n"/>
      <c r="H133" s="33" t="n"/>
      <c r="I133" s="33" t="n"/>
      <c r="J133" s="150" t="n"/>
      <c r="K133" s="34" t="n"/>
      <c r="L133" s="34" t="n"/>
      <c r="M133" s="24" t="n"/>
      <c r="N133" s="24" t="n"/>
      <c r="O133" s="24" t="n"/>
      <c r="P133" s="24" t="n"/>
      <c r="Q133" s="24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</row>
    <row customHeight="1" ht="16.5" r="134" s="29">
      <c r="A134" s="36" t="n"/>
      <c r="B134" s="36" t="n"/>
      <c r="C134" s="33" t="n"/>
      <c r="D134" s="33" t="n"/>
      <c r="E134" s="33" t="n"/>
      <c r="F134" s="33" t="n"/>
      <c r="G134" s="33" t="n"/>
      <c r="H134" s="33" t="n"/>
      <c r="I134" s="33" t="n"/>
      <c r="J134" s="150" t="n"/>
      <c r="K134" s="34" t="n"/>
      <c r="L134" s="34" t="n"/>
      <c r="M134" s="24" t="n"/>
      <c r="N134" s="24" t="n"/>
      <c r="O134" s="24" t="n"/>
      <c r="P134" s="24" t="n"/>
      <c r="Q134" s="24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</row>
    <row customHeight="1" ht="16.5" r="135" s="29">
      <c r="A135" s="36" t="n"/>
      <c r="B135" s="36" t="n"/>
      <c r="C135" s="33" t="n"/>
      <c r="D135" s="33" t="n"/>
      <c r="E135" s="33" t="n"/>
      <c r="F135" s="33" t="n"/>
      <c r="G135" s="33" t="n"/>
      <c r="H135" s="33" t="n"/>
      <c r="I135" s="33" t="n"/>
      <c r="J135" s="150" t="n"/>
      <c r="K135" s="34" t="n"/>
      <c r="L135" s="34" t="n"/>
      <c r="M135" s="24" t="n"/>
      <c r="N135" s="24" t="n"/>
      <c r="O135" s="24" t="n"/>
      <c r="P135" s="24" t="n"/>
      <c r="Q135" s="24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</row>
    <row customHeight="1" ht="16.5" r="136" s="29">
      <c r="A136" s="36" t="n"/>
      <c r="B136" s="36" t="n"/>
      <c r="C136" s="33" t="n"/>
      <c r="D136" s="33" t="n"/>
      <c r="E136" s="33" t="n"/>
      <c r="F136" s="33" t="n"/>
      <c r="G136" s="33" t="n"/>
      <c r="H136" s="33" t="n"/>
      <c r="I136" s="33" t="n"/>
      <c r="J136" s="150" t="n"/>
      <c r="K136" s="34" t="n"/>
      <c r="L136" s="34" t="n"/>
      <c r="M136" s="24" t="n"/>
      <c r="N136" s="24" t="n"/>
      <c r="O136" s="24" t="n"/>
      <c r="P136" s="24" t="n"/>
      <c r="Q136" s="24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</row>
    <row customHeight="1" ht="16.5" r="137" s="29">
      <c r="A137" s="36" t="n"/>
      <c r="B137" s="36" t="n"/>
      <c r="C137" s="33" t="n"/>
      <c r="D137" s="33" t="n"/>
      <c r="E137" s="33" t="n"/>
      <c r="F137" s="33" t="n"/>
      <c r="G137" s="33" t="n"/>
      <c r="H137" s="33" t="n"/>
      <c r="I137" s="33" t="n"/>
      <c r="J137" s="150" t="n"/>
      <c r="K137" s="34" t="n"/>
      <c r="L137" s="34" t="n"/>
      <c r="M137" s="24" t="n"/>
      <c r="N137" s="24" t="n"/>
      <c r="O137" s="24" t="n"/>
      <c r="P137" s="24" t="n"/>
      <c r="Q137" s="24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</row>
    <row customHeight="1" ht="16.5" r="138" s="29">
      <c r="A138" s="36" t="n"/>
      <c r="B138" s="36" t="n"/>
      <c r="C138" s="33" t="n"/>
      <c r="D138" s="33" t="n"/>
      <c r="E138" s="33" t="n"/>
      <c r="F138" s="33" t="n"/>
      <c r="G138" s="33" t="n"/>
      <c r="H138" s="33" t="n"/>
      <c r="I138" s="33" t="n"/>
      <c r="J138" s="150" t="n"/>
      <c r="K138" s="34" t="n"/>
      <c r="L138" s="34" t="n"/>
      <c r="M138" s="24" t="n"/>
      <c r="N138" s="24" t="n"/>
      <c r="O138" s="24" t="n"/>
      <c r="P138" s="24" t="n"/>
      <c r="Q138" s="24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</row>
    <row customHeight="1" ht="16.5" r="139" s="29">
      <c r="A139" s="36" t="n"/>
      <c r="B139" s="36" t="n"/>
      <c r="C139" s="33" t="n"/>
      <c r="D139" s="33" t="n"/>
      <c r="E139" s="33" t="n"/>
      <c r="F139" s="33" t="n"/>
      <c r="G139" s="33" t="n"/>
      <c r="H139" s="33" t="n"/>
      <c r="I139" s="33" t="n"/>
      <c r="J139" s="150" t="n"/>
      <c r="K139" s="34" t="n"/>
      <c r="L139" s="34" t="n"/>
      <c r="M139" s="24" t="n"/>
      <c r="N139" s="24" t="n"/>
      <c r="O139" s="24" t="n"/>
      <c r="P139" s="24" t="n"/>
      <c r="Q139" s="24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</row>
    <row customHeight="1" ht="16.5" r="140" s="29">
      <c r="A140" s="36" t="n"/>
      <c r="B140" s="36" t="n"/>
      <c r="C140" s="33" t="n"/>
      <c r="D140" s="33" t="n"/>
      <c r="E140" s="33" t="n"/>
      <c r="F140" s="33" t="n"/>
      <c r="G140" s="33" t="n"/>
      <c r="H140" s="33" t="n"/>
      <c r="I140" s="33" t="n"/>
      <c r="J140" s="150" t="n"/>
      <c r="K140" s="34" t="n"/>
      <c r="L140" s="34" t="n"/>
      <c r="M140" s="24" t="n"/>
      <c r="N140" s="24" t="n"/>
      <c r="O140" s="24" t="n"/>
      <c r="P140" s="24" t="n"/>
      <c r="Q140" s="24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</row>
    <row customHeight="1" ht="16.5" r="141" s="29">
      <c r="A141" s="36" t="n"/>
      <c r="B141" s="36" t="n"/>
      <c r="C141" s="33" t="n"/>
      <c r="D141" s="33" t="n"/>
      <c r="E141" s="33" t="n"/>
      <c r="F141" s="33" t="n"/>
      <c r="G141" s="33" t="n"/>
      <c r="H141" s="33" t="n"/>
      <c r="I141" s="33" t="n"/>
      <c r="J141" s="150" t="n"/>
      <c r="K141" s="34" t="n"/>
      <c r="L141" s="34" t="n"/>
      <c r="M141" s="24" t="n"/>
      <c r="N141" s="24" t="n"/>
      <c r="O141" s="24" t="n"/>
      <c r="P141" s="24" t="n"/>
      <c r="Q141" s="24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</row>
    <row customHeight="1" ht="16.5" r="142" s="29">
      <c r="A142" s="36" t="n"/>
      <c r="B142" s="36" t="n"/>
      <c r="C142" s="33" t="n"/>
      <c r="D142" s="33" t="n"/>
      <c r="E142" s="33" t="n"/>
      <c r="F142" s="33" t="n"/>
      <c r="G142" s="33" t="n"/>
      <c r="H142" s="33" t="n"/>
      <c r="I142" s="33" t="n"/>
      <c r="J142" s="150" t="n"/>
      <c r="K142" s="34" t="n"/>
      <c r="L142" s="34" t="n"/>
      <c r="M142" s="24" t="n"/>
      <c r="N142" s="24" t="n"/>
      <c r="O142" s="24" t="n"/>
      <c r="P142" s="24" t="n"/>
      <c r="Q142" s="24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</row>
    <row customHeight="1" ht="16.5" r="143" s="29">
      <c r="A143" s="36" t="n"/>
      <c r="B143" s="36" t="n"/>
      <c r="C143" s="33" t="n"/>
      <c r="D143" s="33" t="n"/>
      <c r="E143" s="33" t="n"/>
      <c r="F143" s="33" t="n"/>
      <c r="G143" s="33" t="n"/>
      <c r="H143" s="33" t="n"/>
      <c r="I143" s="33" t="n"/>
      <c r="J143" s="150" t="n"/>
      <c r="K143" s="34" t="n"/>
      <c r="L143" s="34" t="n"/>
      <c r="M143" s="24" t="n"/>
      <c r="N143" s="24" t="n"/>
      <c r="O143" s="24" t="n"/>
      <c r="P143" s="24" t="n"/>
      <c r="Q143" s="24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</row>
    <row customHeight="1" ht="16.5" r="144" s="29">
      <c r="A144" s="36" t="n"/>
      <c r="B144" s="36" t="n"/>
      <c r="C144" s="33" t="n"/>
      <c r="D144" s="33" t="n"/>
      <c r="E144" s="33" t="n"/>
      <c r="F144" s="33" t="n"/>
      <c r="G144" s="33" t="n"/>
      <c r="H144" s="33" t="n"/>
      <c r="I144" s="33" t="n"/>
      <c r="J144" s="150" t="n"/>
      <c r="K144" s="34" t="n"/>
      <c r="L144" s="34" t="n"/>
      <c r="M144" s="24" t="n"/>
      <c r="N144" s="24" t="n"/>
      <c r="O144" s="24" t="n"/>
      <c r="P144" s="24" t="n"/>
      <c r="Q144" s="24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</row>
    <row customHeight="1" ht="16.5" r="145" s="29">
      <c r="A145" s="36" t="n"/>
      <c r="B145" s="36" t="n"/>
      <c r="C145" s="33" t="n"/>
      <c r="D145" s="33" t="n"/>
      <c r="E145" s="33" t="n"/>
      <c r="F145" s="33" t="n"/>
      <c r="G145" s="33" t="n"/>
      <c r="H145" s="33" t="n"/>
      <c r="I145" s="33" t="n"/>
      <c r="J145" s="150" t="n"/>
      <c r="K145" s="34" t="n"/>
      <c r="L145" s="34" t="n"/>
      <c r="M145" s="24" t="n"/>
      <c r="N145" s="24" t="n"/>
      <c r="O145" s="24" t="n"/>
      <c r="P145" s="24" t="n"/>
      <c r="Q145" s="24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</row>
    <row customHeight="1" ht="16.5" r="146" s="29">
      <c r="A146" s="36" t="n"/>
      <c r="B146" s="36" t="n"/>
      <c r="C146" s="33" t="n"/>
      <c r="D146" s="33" t="n"/>
      <c r="E146" s="33" t="n"/>
      <c r="F146" s="33" t="n"/>
      <c r="G146" s="33" t="n"/>
      <c r="H146" s="33" t="n"/>
      <c r="I146" s="33" t="n"/>
      <c r="J146" s="150" t="n"/>
      <c r="K146" s="34" t="n"/>
      <c r="L146" s="34" t="n"/>
      <c r="M146" s="24" t="n"/>
      <c r="N146" s="24" t="n"/>
      <c r="O146" s="24" t="n"/>
      <c r="P146" s="24" t="n"/>
      <c r="Q146" s="24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</row>
    <row customHeight="1" ht="16.5" r="147" s="29">
      <c r="A147" s="36" t="n"/>
      <c r="B147" s="36" t="n"/>
      <c r="C147" s="33" t="n"/>
      <c r="D147" s="33" t="n"/>
      <c r="E147" s="33" t="n"/>
      <c r="F147" s="33" t="n"/>
      <c r="G147" s="33" t="n"/>
      <c r="H147" s="33" t="n"/>
      <c r="I147" s="33" t="n"/>
      <c r="J147" s="150" t="n"/>
      <c r="K147" s="34" t="n"/>
      <c r="L147" s="34" t="n"/>
      <c r="M147" s="24" t="n"/>
      <c r="N147" s="24" t="n"/>
      <c r="O147" s="24" t="n"/>
      <c r="P147" s="24" t="n"/>
      <c r="Q147" s="24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</row>
    <row customHeight="1" ht="16.5" r="148" s="29">
      <c r="A148" s="36" t="n"/>
      <c r="B148" s="36" t="n"/>
      <c r="C148" s="33" t="n"/>
      <c r="D148" s="33" t="n"/>
      <c r="E148" s="33" t="n"/>
      <c r="F148" s="33" t="n"/>
      <c r="G148" s="33" t="n"/>
      <c r="H148" s="33" t="n"/>
      <c r="I148" s="33" t="n"/>
      <c r="J148" s="150" t="n"/>
      <c r="K148" s="34" t="n"/>
      <c r="L148" s="34" t="n"/>
      <c r="M148" s="24" t="n"/>
      <c r="N148" s="24" t="n"/>
      <c r="O148" s="24" t="n"/>
      <c r="P148" s="24" t="n"/>
      <c r="Q148" s="24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</row>
    <row customHeight="1" ht="16.5" r="149" s="29">
      <c r="A149" s="36" t="n"/>
      <c r="B149" s="36" t="n"/>
      <c r="C149" s="33" t="n"/>
      <c r="D149" s="33" t="n"/>
      <c r="E149" s="33" t="n"/>
      <c r="F149" s="33" t="n"/>
      <c r="G149" s="33" t="n"/>
      <c r="H149" s="33" t="n"/>
      <c r="I149" s="33" t="n"/>
      <c r="J149" s="150" t="n"/>
      <c r="K149" s="34" t="n"/>
      <c r="L149" s="34" t="n"/>
      <c r="M149" s="24" t="n"/>
      <c r="N149" s="24" t="n"/>
      <c r="O149" s="24" t="n"/>
      <c r="P149" s="24" t="n"/>
      <c r="Q149" s="24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</row>
    <row customHeight="1" ht="16.5" r="150" s="29">
      <c r="A150" s="36" t="n"/>
      <c r="B150" s="36" t="n"/>
      <c r="C150" s="33" t="n"/>
      <c r="D150" s="33" t="n"/>
      <c r="E150" s="33" t="n"/>
      <c r="F150" s="33" t="n"/>
      <c r="G150" s="33" t="n"/>
      <c r="H150" s="33" t="n"/>
      <c r="I150" s="33" t="n"/>
      <c r="J150" s="150" t="n"/>
      <c r="K150" s="34" t="n"/>
      <c r="L150" s="34" t="n"/>
      <c r="M150" s="24" t="n"/>
      <c r="N150" s="24" t="n"/>
      <c r="O150" s="24" t="n"/>
      <c r="P150" s="24" t="n"/>
      <c r="Q150" s="24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</row>
    <row customHeight="1" ht="16.5" r="151" s="29">
      <c r="A151" s="36" t="n"/>
      <c r="B151" s="36" t="n"/>
      <c r="C151" s="33" t="n"/>
      <c r="D151" s="33" t="n"/>
      <c r="E151" s="33" t="n"/>
      <c r="F151" s="33" t="n"/>
      <c r="G151" s="33" t="n"/>
      <c r="H151" s="33" t="n"/>
      <c r="I151" s="33" t="n"/>
      <c r="J151" s="150" t="n"/>
      <c r="K151" s="34" t="n"/>
      <c r="L151" s="34" t="n"/>
      <c r="M151" s="24" t="n"/>
      <c r="N151" s="24" t="n"/>
      <c r="O151" s="24" t="n"/>
      <c r="P151" s="24" t="n"/>
      <c r="Q151" s="24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</row>
    <row customHeight="1" ht="16.5" r="152" s="29">
      <c r="A152" s="36" t="n"/>
      <c r="B152" s="36" t="n"/>
      <c r="C152" s="33" t="n"/>
      <c r="D152" s="33" t="n"/>
      <c r="E152" s="33" t="n"/>
      <c r="F152" s="33" t="n"/>
      <c r="G152" s="33" t="n"/>
      <c r="H152" s="33" t="n"/>
      <c r="I152" s="33" t="n"/>
      <c r="J152" s="150" t="n"/>
      <c r="K152" s="34" t="n"/>
      <c r="L152" s="34" t="n"/>
      <c r="M152" s="24" t="n"/>
      <c r="N152" s="24" t="n"/>
      <c r="O152" s="24" t="n"/>
      <c r="P152" s="24" t="n"/>
      <c r="Q152" s="24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</row>
    <row customHeight="1" ht="16.5" r="153" s="29">
      <c r="A153" s="36" t="n"/>
      <c r="B153" s="36" t="n"/>
      <c r="C153" s="33" t="n"/>
      <c r="D153" s="33" t="n"/>
      <c r="E153" s="33" t="n"/>
      <c r="F153" s="33" t="n"/>
      <c r="G153" s="33" t="n"/>
      <c r="H153" s="33" t="n"/>
      <c r="I153" s="33" t="n"/>
      <c r="J153" s="150" t="n"/>
      <c r="K153" s="34" t="n"/>
      <c r="L153" s="34" t="n"/>
      <c r="M153" s="24" t="n"/>
      <c r="N153" s="24" t="n"/>
      <c r="O153" s="24" t="n"/>
      <c r="P153" s="24" t="n"/>
      <c r="Q153" s="24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</row>
    <row customHeight="1" ht="16.5" r="154" s="29">
      <c r="A154" s="36" t="n"/>
      <c r="B154" s="36" t="n"/>
      <c r="C154" s="33" t="n"/>
      <c r="D154" s="33" t="n"/>
      <c r="E154" s="33" t="n"/>
      <c r="F154" s="33" t="n"/>
      <c r="G154" s="33" t="n"/>
      <c r="H154" s="33" t="n"/>
      <c r="I154" s="33" t="n"/>
      <c r="J154" s="150" t="n"/>
      <c r="K154" s="34" t="n"/>
      <c r="L154" s="34" t="n"/>
      <c r="M154" s="24" t="n"/>
      <c r="N154" s="24" t="n"/>
      <c r="O154" s="24" t="n"/>
      <c r="P154" s="24" t="n"/>
      <c r="Q154" s="24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</row>
    <row customHeight="1" ht="16.5" r="155" s="29">
      <c r="A155" s="36" t="n"/>
      <c r="B155" s="36" t="n"/>
      <c r="C155" s="33" t="n"/>
      <c r="D155" s="33" t="n"/>
      <c r="E155" s="33" t="n"/>
      <c r="F155" s="33" t="n"/>
      <c r="G155" s="33" t="n"/>
      <c r="H155" s="33" t="n"/>
      <c r="I155" s="33" t="n"/>
      <c r="J155" s="150" t="n"/>
      <c r="K155" s="34" t="n"/>
      <c r="L155" s="34" t="n"/>
      <c r="M155" s="24" t="n"/>
      <c r="N155" s="24" t="n"/>
      <c r="O155" s="24" t="n"/>
      <c r="P155" s="24" t="n"/>
      <c r="Q155" s="24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</row>
    <row customHeight="1" ht="16.5" r="156" s="29">
      <c r="A156" s="36" t="n"/>
      <c r="B156" s="36" t="n"/>
      <c r="C156" s="33" t="n"/>
      <c r="D156" s="33" t="n"/>
      <c r="E156" s="33" t="n"/>
      <c r="F156" s="33" t="n"/>
      <c r="G156" s="33" t="n"/>
      <c r="H156" s="33" t="n"/>
      <c r="I156" s="33" t="n"/>
      <c r="J156" s="150" t="n"/>
      <c r="K156" s="34" t="n"/>
      <c r="L156" s="34" t="n"/>
      <c r="M156" s="24" t="n"/>
      <c r="N156" s="24" t="n"/>
      <c r="O156" s="24" t="n"/>
      <c r="P156" s="24" t="n"/>
      <c r="Q156" s="24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</row>
    <row customHeight="1" ht="16.5" r="157" s="29">
      <c r="A157" s="36" t="n"/>
      <c r="B157" s="36" t="n"/>
      <c r="C157" s="33" t="n"/>
      <c r="D157" s="33" t="n"/>
      <c r="E157" s="33" t="n"/>
      <c r="F157" s="33" t="n"/>
      <c r="G157" s="33" t="n"/>
      <c r="H157" s="33" t="n"/>
      <c r="I157" s="33" t="n"/>
      <c r="J157" s="150" t="n"/>
      <c r="K157" s="34" t="n"/>
      <c r="L157" s="34" t="n"/>
      <c r="M157" s="24" t="n"/>
      <c r="N157" s="24" t="n"/>
      <c r="O157" s="24" t="n"/>
      <c r="P157" s="24" t="n"/>
      <c r="Q157" s="24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</row>
    <row customHeight="1" ht="16.5" r="158" s="29">
      <c r="A158" s="36" t="n"/>
      <c r="B158" s="36" t="n"/>
      <c r="C158" s="33" t="n"/>
      <c r="D158" s="33" t="n"/>
      <c r="E158" s="33" t="n"/>
      <c r="F158" s="33" t="n"/>
      <c r="G158" s="33" t="n"/>
      <c r="H158" s="33" t="n"/>
      <c r="I158" s="33" t="n"/>
      <c r="J158" s="150" t="n"/>
      <c r="K158" s="34" t="n"/>
      <c r="L158" s="34" t="n"/>
      <c r="M158" s="24" t="n"/>
      <c r="N158" s="24" t="n"/>
      <c r="O158" s="24" t="n"/>
      <c r="P158" s="24" t="n"/>
      <c r="Q158" s="24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</row>
    <row customHeight="1" ht="16.5" r="159" s="29">
      <c r="A159" s="36" t="n"/>
      <c r="B159" s="36" t="n"/>
      <c r="C159" s="33" t="n"/>
      <c r="D159" s="33" t="n"/>
      <c r="E159" s="33" t="n"/>
      <c r="F159" s="33" t="n"/>
      <c r="G159" s="33" t="n"/>
      <c r="H159" s="33" t="n"/>
      <c r="I159" s="33" t="n"/>
      <c r="J159" s="150" t="n"/>
      <c r="K159" s="34" t="n"/>
      <c r="L159" s="34" t="n"/>
      <c r="M159" s="24" t="n"/>
      <c r="N159" s="24" t="n"/>
      <c r="O159" s="24" t="n"/>
      <c r="P159" s="24" t="n"/>
      <c r="Q159" s="24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</row>
    <row customHeight="1" ht="16.5" r="160" s="29">
      <c r="A160" s="36" t="n"/>
      <c r="B160" s="36" t="n"/>
      <c r="C160" s="33" t="n"/>
      <c r="D160" s="33" t="n"/>
      <c r="E160" s="33" t="n"/>
      <c r="F160" s="33" t="n"/>
      <c r="G160" s="33" t="n"/>
      <c r="H160" s="33" t="n"/>
      <c r="I160" s="33" t="n"/>
      <c r="J160" s="150" t="n"/>
      <c r="K160" s="34" t="n"/>
      <c r="L160" s="34" t="n"/>
      <c r="M160" s="24" t="n"/>
      <c r="N160" s="24" t="n"/>
      <c r="O160" s="24" t="n"/>
      <c r="P160" s="24" t="n"/>
      <c r="Q160" s="24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</row>
    <row customHeight="1" ht="16.5" r="161" s="29">
      <c r="A161" s="36" t="n"/>
      <c r="B161" s="36" t="n"/>
      <c r="C161" s="33" t="n"/>
      <c r="D161" s="33" t="n"/>
      <c r="E161" s="33" t="n"/>
      <c r="F161" s="33" t="n"/>
      <c r="G161" s="33" t="n"/>
      <c r="H161" s="33" t="n"/>
      <c r="I161" s="33" t="n"/>
      <c r="J161" s="150" t="n"/>
      <c r="K161" s="34" t="n"/>
      <c r="L161" s="34" t="n"/>
      <c r="M161" s="24" t="n"/>
      <c r="N161" s="24" t="n"/>
      <c r="O161" s="24" t="n"/>
      <c r="P161" s="24" t="n"/>
      <c r="Q161" s="24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</row>
    <row customHeight="1" ht="16.5" r="162" s="29">
      <c r="A162" s="36" t="n"/>
      <c r="B162" s="36" t="n"/>
      <c r="C162" s="33" t="n"/>
      <c r="D162" s="33" t="n"/>
      <c r="E162" s="33" t="n"/>
      <c r="F162" s="33" t="n"/>
      <c r="G162" s="33" t="n"/>
      <c r="H162" s="33" t="n"/>
      <c r="I162" s="33" t="n"/>
      <c r="J162" s="150" t="n"/>
      <c r="K162" s="34" t="n"/>
      <c r="L162" s="34" t="n"/>
      <c r="M162" s="24" t="n"/>
      <c r="N162" s="24" t="n"/>
      <c r="O162" s="24" t="n"/>
      <c r="P162" s="24" t="n"/>
      <c r="Q162" s="24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</row>
    <row customHeight="1" ht="16.5" r="163" s="29">
      <c r="A163" s="36" t="n"/>
      <c r="B163" s="36" t="n"/>
      <c r="C163" s="33" t="n"/>
      <c r="D163" s="33" t="n"/>
      <c r="E163" s="33" t="n"/>
      <c r="F163" s="33" t="n"/>
      <c r="G163" s="33" t="n"/>
      <c r="H163" s="33" t="n"/>
      <c r="I163" s="33" t="n"/>
      <c r="J163" s="150" t="n"/>
      <c r="K163" s="34" t="n"/>
      <c r="L163" s="34" t="n"/>
      <c r="M163" s="24" t="n"/>
      <c r="N163" s="24" t="n"/>
      <c r="O163" s="24" t="n"/>
      <c r="P163" s="24" t="n"/>
      <c r="Q163" s="24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</row>
    <row customHeight="1" ht="16.5" r="164" s="29">
      <c r="A164" s="36" t="n"/>
      <c r="B164" s="36" t="n"/>
      <c r="C164" s="33" t="n"/>
      <c r="D164" s="33" t="n"/>
      <c r="E164" s="33" t="n"/>
      <c r="F164" s="33" t="n"/>
      <c r="G164" s="33" t="n"/>
      <c r="H164" s="33" t="n"/>
      <c r="I164" s="33" t="n"/>
      <c r="J164" s="150" t="n"/>
      <c r="K164" s="34" t="n"/>
      <c r="L164" s="34" t="n"/>
      <c r="M164" s="24" t="n"/>
      <c r="N164" s="24" t="n"/>
      <c r="O164" s="24" t="n"/>
      <c r="P164" s="24" t="n"/>
      <c r="Q164" s="24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</row>
    <row customHeight="1" ht="16.5" r="165" s="29">
      <c r="A165" s="36" t="n"/>
      <c r="B165" s="36" t="n"/>
      <c r="C165" s="33" t="n"/>
      <c r="D165" s="33" t="n"/>
      <c r="E165" s="33" t="n"/>
      <c r="F165" s="33" t="n"/>
      <c r="G165" s="33" t="n"/>
      <c r="H165" s="33" t="n"/>
      <c r="I165" s="33" t="n"/>
      <c r="J165" s="150" t="n"/>
      <c r="K165" s="34" t="n"/>
      <c r="L165" s="34" t="n"/>
      <c r="M165" s="24" t="n"/>
      <c r="N165" s="24" t="n"/>
      <c r="O165" s="24" t="n"/>
      <c r="P165" s="24" t="n"/>
      <c r="Q165" s="24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</row>
    <row customHeight="1" ht="16.5" r="166" s="29">
      <c r="A166" s="36" t="n"/>
      <c r="B166" s="36" t="n"/>
      <c r="C166" s="33" t="n"/>
      <c r="D166" s="33" t="n"/>
      <c r="E166" s="33" t="n"/>
      <c r="F166" s="33" t="n"/>
      <c r="G166" s="33" t="n"/>
      <c r="H166" s="33" t="n"/>
      <c r="I166" s="33" t="n"/>
      <c r="J166" s="150" t="n"/>
      <c r="K166" s="34" t="n"/>
      <c r="L166" s="34" t="n"/>
      <c r="M166" s="24" t="n"/>
      <c r="N166" s="24" t="n"/>
      <c r="O166" s="24" t="n"/>
      <c r="P166" s="24" t="n"/>
      <c r="Q166" s="24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</row>
    <row customHeight="1" ht="16.5" r="167" s="29">
      <c r="A167" s="36" t="n"/>
      <c r="B167" s="36" t="n"/>
      <c r="C167" s="33" t="n"/>
      <c r="D167" s="33" t="n"/>
      <c r="E167" s="33" t="n"/>
      <c r="F167" s="33" t="n"/>
      <c r="G167" s="33" t="n"/>
      <c r="H167" s="33" t="n"/>
      <c r="I167" s="33" t="n"/>
      <c r="J167" s="150" t="n"/>
      <c r="K167" s="34" t="n"/>
      <c r="L167" s="34" t="n"/>
      <c r="M167" s="24" t="n"/>
      <c r="N167" s="24" t="n"/>
      <c r="O167" s="24" t="n"/>
      <c r="P167" s="24" t="n"/>
      <c r="Q167" s="24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</row>
    <row customHeight="1" ht="16.5" r="168" s="29">
      <c r="A168" s="36" t="n"/>
      <c r="B168" s="36" t="n"/>
      <c r="C168" s="33" t="n"/>
      <c r="D168" s="33" t="n"/>
      <c r="E168" s="33" t="n"/>
      <c r="F168" s="33" t="n"/>
      <c r="G168" s="33" t="n"/>
      <c r="H168" s="33" t="n"/>
      <c r="I168" s="33" t="n"/>
      <c r="J168" s="150" t="n"/>
      <c r="K168" s="34" t="n"/>
      <c r="L168" s="34" t="n"/>
      <c r="M168" s="24" t="n"/>
      <c r="N168" s="24" t="n"/>
      <c r="O168" s="24" t="n"/>
      <c r="P168" s="24" t="n"/>
      <c r="Q168" s="24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</row>
    <row customHeight="1" ht="16.5" r="169" s="29">
      <c r="A169" s="36" t="n"/>
      <c r="B169" s="36" t="n"/>
      <c r="C169" s="33" t="n"/>
      <c r="D169" s="33" t="n"/>
      <c r="E169" s="33" t="n"/>
      <c r="F169" s="33" t="n"/>
      <c r="G169" s="33" t="n"/>
      <c r="H169" s="33" t="n"/>
      <c r="I169" s="33" t="n"/>
      <c r="J169" s="150" t="n"/>
      <c r="K169" s="34" t="n"/>
      <c r="L169" s="34" t="n"/>
      <c r="M169" s="24" t="n"/>
      <c r="N169" s="24" t="n"/>
      <c r="O169" s="24" t="n"/>
      <c r="P169" s="24" t="n"/>
      <c r="Q169" s="24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</row>
    <row customHeight="1" ht="16.5" r="170" s="29">
      <c r="A170" s="36" t="n"/>
      <c r="B170" s="36" t="n"/>
      <c r="C170" s="33" t="n"/>
      <c r="D170" s="33" t="n"/>
      <c r="E170" s="33" t="n"/>
      <c r="F170" s="33" t="n"/>
      <c r="G170" s="33" t="n"/>
      <c r="H170" s="33" t="n"/>
      <c r="I170" s="33" t="n"/>
      <c r="J170" s="150" t="n"/>
      <c r="K170" s="34" t="n"/>
      <c r="L170" s="34" t="n"/>
      <c r="M170" s="24" t="n"/>
      <c r="N170" s="24" t="n"/>
      <c r="O170" s="24" t="n"/>
      <c r="P170" s="24" t="n"/>
      <c r="Q170" s="24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</row>
    <row customHeight="1" ht="16.5" r="171" s="29">
      <c r="A171" s="36" t="n"/>
      <c r="B171" s="36" t="n"/>
      <c r="C171" s="33" t="n"/>
      <c r="D171" s="33" t="n"/>
      <c r="E171" s="33" t="n"/>
      <c r="F171" s="33" t="n"/>
      <c r="G171" s="33" t="n"/>
      <c r="H171" s="33" t="n"/>
      <c r="I171" s="33" t="n"/>
      <c r="J171" s="150" t="n"/>
      <c r="K171" s="34" t="n"/>
      <c r="L171" s="34" t="n"/>
      <c r="M171" s="24" t="n"/>
      <c r="N171" s="24" t="n"/>
      <c r="O171" s="24" t="n"/>
      <c r="P171" s="24" t="n"/>
      <c r="Q171" s="24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</row>
    <row customHeight="1" ht="16.5" r="172" s="29">
      <c r="A172" s="36" t="n"/>
      <c r="B172" s="36" t="n"/>
      <c r="C172" s="33" t="n"/>
      <c r="D172" s="33" t="n"/>
      <c r="E172" s="33" t="n"/>
      <c r="F172" s="33" t="n"/>
      <c r="G172" s="33" t="n"/>
      <c r="H172" s="33" t="n"/>
      <c r="I172" s="33" t="n"/>
      <c r="J172" s="150" t="n"/>
      <c r="K172" s="34" t="n"/>
      <c r="L172" s="34" t="n"/>
      <c r="M172" s="24" t="n"/>
      <c r="N172" s="24" t="n"/>
      <c r="O172" s="24" t="n"/>
      <c r="P172" s="24" t="n"/>
      <c r="Q172" s="24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</row>
    <row customHeight="1" ht="16.5" r="173" s="29">
      <c r="A173" s="36" t="n"/>
      <c r="B173" s="36" t="n"/>
      <c r="C173" s="33" t="n"/>
      <c r="D173" s="33" t="n"/>
      <c r="E173" s="33" t="n"/>
      <c r="F173" s="33" t="n"/>
      <c r="G173" s="33" t="n"/>
      <c r="H173" s="33" t="n"/>
      <c r="I173" s="33" t="n"/>
      <c r="J173" s="150" t="n"/>
      <c r="K173" s="34" t="n"/>
      <c r="L173" s="34" t="n"/>
      <c r="M173" s="24" t="n"/>
      <c r="N173" s="24" t="n"/>
      <c r="O173" s="24" t="n"/>
      <c r="P173" s="24" t="n"/>
      <c r="Q173" s="24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</row>
    <row customHeight="1" ht="16.5" r="174" s="29">
      <c r="A174" s="36" t="n"/>
      <c r="B174" s="36" t="n"/>
      <c r="C174" s="33" t="n"/>
      <c r="D174" s="33" t="n"/>
      <c r="E174" s="33" t="n"/>
      <c r="F174" s="33" t="n"/>
      <c r="G174" s="33" t="n"/>
      <c r="H174" s="33" t="n"/>
      <c r="I174" s="33" t="n"/>
      <c r="J174" s="150" t="n"/>
      <c r="K174" s="34" t="n"/>
      <c r="L174" s="34" t="n"/>
      <c r="M174" s="24" t="n"/>
      <c r="N174" s="24" t="n"/>
      <c r="O174" s="24" t="n"/>
      <c r="P174" s="24" t="n"/>
      <c r="Q174" s="24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</row>
    <row customHeight="1" ht="16.5" r="175" s="29">
      <c r="A175" s="36" t="n"/>
      <c r="B175" s="36" t="n"/>
      <c r="C175" s="33" t="n"/>
      <c r="D175" s="33" t="n"/>
      <c r="E175" s="33" t="n"/>
      <c r="F175" s="33" t="n"/>
      <c r="G175" s="33" t="n"/>
      <c r="H175" s="33" t="n"/>
      <c r="I175" s="33" t="n"/>
      <c r="J175" s="150" t="n"/>
      <c r="K175" s="34" t="n"/>
      <c r="L175" s="34" t="n"/>
      <c r="M175" s="24" t="n"/>
      <c r="N175" s="24" t="n"/>
      <c r="O175" s="24" t="n"/>
      <c r="P175" s="24" t="n"/>
      <c r="Q175" s="24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</row>
    <row customHeight="1" ht="16.5" r="176" s="29">
      <c r="A176" s="36" t="n"/>
      <c r="B176" s="36" t="n"/>
      <c r="C176" s="33" t="n"/>
      <c r="D176" s="33" t="n"/>
      <c r="E176" s="33" t="n"/>
      <c r="F176" s="33" t="n"/>
      <c r="G176" s="33" t="n"/>
      <c r="H176" s="33" t="n"/>
      <c r="I176" s="33" t="n"/>
      <c r="J176" s="150" t="n"/>
      <c r="K176" s="34" t="n"/>
      <c r="L176" s="34" t="n"/>
      <c r="M176" s="24" t="n"/>
      <c r="N176" s="24" t="n"/>
      <c r="O176" s="24" t="n"/>
      <c r="P176" s="24" t="n"/>
      <c r="Q176" s="24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</row>
    <row customHeight="1" ht="16.5" r="177" s="29">
      <c r="A177" s="36" t="n"/>
      <c r="B177" s="36" t="n"/>
      <c r="C177" s="33" t="n"/>
      <c r="D177" s="33" t="n"/>
      <c r="E177" s="33" t="n"/>
      <c r="F177" s="33" t="n"/>
      <c r="G177" s="33" t="n"/>
      <c r="H177" s="33" t="n"/>
      <c r="I177" s="33" t="n"/>
      <c r="J177" s="150" t="n"/>
      <c r="K177" s="34" t="n"/>
      <c r="L177" s="34" t="n"/>
      <c r="M177" s="24" t="n"/>
      <c r="N177" s="24" t="n"/>
      <c r="O177" s="24" t="n"/>
      <c r="P177" s="24" t="n"/>
      <c r="Q177" s="24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</row>
    <row customHeight="1" ht="16.5" r="178" s="29">
      <c r="A178" s="36" t="n"/>
      <c r="B178" s="36" t="n"/>
      <c r="C178" s="33" t="n"/>
      <c r="D178" s="33" t="n"/>
      <c r="E178" s="33" t="n"/>
      <c r="F178" s="33" t="n"/>
      <c r="G178" s="33" t="n"/>
      <c r="H178" s="33" t="n"/>
      <c r="I178" s="33" t="n"/>
      <c r="J178" s="150" t="n"/>
      <c r="K178" s="34" t="n"/>
      <c r="L178" s="34" t="n"/>
      <c r="M178" s="24" t="n"/>
      <c r="N178" s="24" t="n"/>
      <c r="O178" s="24" t="n"/>
      <c r="P178" s="24" t="n"/>
      <c r="Q178" s="24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</row>
    <row customHeight="1" ht="16.5" r="179" s="29">
      <c r="A179" s="36" t="n"/>
      <c r="B179" s="36" t="n"/>
      <c r="C179" s="33" t="n"/>
      <c r="D179" s="33" t="n"/>
      <c r="E179" s="33" t="n"/>
      <c r="F179" s="33" t="n"/>
      <c r="G179" s="33" t="n"/>
      <c r="H179" s="33" t="n"/>
      <c r="I179" s="33" t="n"/>
      <c r="J179" s="150" t="n"/>
      <c r="K179" s="34" t="n"/>
      <c r="L179" s="34" t="n"/>
      <c r="M179" s="24" t="n"/>
      <c r="N179" s="24" t="n"/>
      <c r="O179" s="24" t="n"/>
      <c r="P179" s="24" t="n"/>
      <c r="Q179" s="24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</row>
    <row customHeight="1" ht="16.5" r="180" s="29">
      <c r="A180" s="36" t="n"/>
      <c r="B180" s="36" t="n"/>
      <c r="C180" s="33" t="n"/>
      <c r="D180" s="33" t="n"/>
      <c r="E180" s="33" t="n"/>
      <c r="F180" s="33" t="n"/>
      <c r="G180" s="33" t="n"/>
      <c r="H180" s="33" t="n"/>
      <c r="I180" s="33" t="n"/>
      <c r="J180" s="150" t="n"/>
      <c r="K180" s="34" t="n"/>
      <c r="L180" s="34" t="n"/>
      <c r="M180" s="24" t="n"/>
      <c r="N180" s="24" t="n"/>
      <c r="O180" s="24" t="n"/>
      <c r="P180" s="24" t="n"/>
      <c r="Q180" s="24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</row>
    <row customHeight="1" ht="16.5" r="181" s="29">
      <c r="A181" s="36" t="n"/>
      <c r="B181" s="36" t="n"/>
      <c r="C181" s="33" t="n"/>
      <c r="D181" s="33" t="n"/>
      <c r="E181" s="33" t="n"/>
      <c r="F181" s="33" t="n"/>
      <c r="G181" s="33" t="n"/>
      <c r="H181" s="33" t="n"/>
      <c r="I181" s="33" t="n"/>
      <c r="J181" s="150" t="n"/>
      <c r="K181" s="34" t="n"/>
      <c r="L181" s="34" t="n"/>
      <c r="M181" s="24" t="n"/>
      <c r="N181" s="24" t="n"/>
      <c r="O181" s="24" t="n"/>
      <c r="P181" s="24" t="n"/>
      <c r="Q181" s="24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</row>
    <row customHeight="1" ht="16.5" r="182" s="29">
      <c r="A182" s="36" t="n"/>
      <c r="B182" s="36" t="n"/>
      <c r="C182" s="33" t="n"/>
      <c r="D182" s="33" t="n"/>
      <c r="E182" s="33" t="n"/>
      <c r="F182" s="33" t="n"/>
      <c r="G182" s="33" t="n"/>
      <c r="H182" s="33" t="n"/>
      <c r="I182" s="33" t="n"/>
      <c r="J182" s="150" t="n"/>
      <c r="K182" s="34" t="n"/>
      <c r="L182" s="34" t="n"/>
      <c r="M182" s="24" t="n"/>
      <c r="N182" s="24" t="n"/>
      <c r="O182" s="24" t="n"/>
      <c r="P182" s="24" t="n"/>
      <c r="Q182" s="24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</row>
    <row customHeight="1" ht="16.5" r="183" s="29">
      <c r="A183" s="36" t="n"/>
      <c r="B183" s="36" t="n"/>
      <c r="C183" s="33" t="n"/>
      <c r="D183" s="33" t="n"/>
      <c r="E183" s="33" t="n"/>
      <c r="F183" s="33" t="n"/>
      <c r="G183" s="33" t="n"/>
      <c r="H183" s="33" t="n"/>
      <c r="I183" s="33" t="n"/>
      <c r="J183" s="150" t="n"/>
      <c r="K183" s="34" t="n"/>
      <c r="L183" s="34" t="n"/>
      <c r="M183" s="24" t="n"/>
      <c r="N183" s="24" t="n"/>
      <c r="O183" s="24" t="n"/>
      <c r="P183" s="24" t="n"/>
      <c r="Q183" s="24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</row>
    <row customHeight="1" ht="16.5" r="184" s="29">
      <c r="A184" s="36" t="n"/>
      <c r="B184" s="36" t="n"/>
      <c r="C184" s="33" t="n"/>
      <c r="D184" s="33" t="n"/>
      <c r="E184" s="33" t="n"/>
      <c r="F184" s="33" t="n"/>
      <c r="G184" s="33" t="n"/>
      <c r="H184" s="33" t="n"/>
      <c r="I184" s="33" t="n"/>
      <c r="J184" s="150" t="n"/>
      <c r="K184" s="34" t="n"/>
      <c r="L184" s="34" t="n"/>
      <c r="M184" s="24" t="n"/>
      <c r="N184" s="24" t="n"/>
      <c r="O184" s="24" t="n"/>
      <c r="P184" s="24" t="n"/>
      <c r="Q184" s="24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</row>
    <row customHeight="1" ht="16.5" r="185" s="29">
      <c r="A185" s="36" t="n"/>
      <c r="B185" s="36" t="n"/>
      <c r="C185" s="33" t="n"/>
      <c r="D185" s="33" t="n"/>
      <c r="E185" s="33" t="n"/>
      <c r="F185" s="33" t="n"/>
      <c r="G185" s="33" t="n"/>
      <c r="H185" s="33" t="n"/>
      <c r="I185" s="33" t="n"/>
      <c r="J185" s="150" t="n"/>
      <c r="K185" s="34" t="n"/>
      <c r="L185" s="34" t="n"/>
      <c r="M185" s="24" t="n"/>
      <c r="N185" s="24" t="n"/>
      <c r="O185" s="24" t="n"/>
      <c r="P185" s="24" t="n"/>
      <c r="Q185" s="24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</row>
    <row customHeight="1" ht="16.5" r="186" s="29">
      <c r="A186" s="36" t="n"/>
      <c r="B186" s="36" t="n"/>
      <c r="C186" s="33" t="n"/>
      <c r="D186" s="33" t="n"/>
      <c r="E186" s="33" t="n"/>
      <c r="F186" s="33" t="n"/>
      <c r="G186" s="33" t="n"/>
      <c r="H186" s="33" t="n"/>
      <c r="I186" s="33" t="n"/>
      <c r="J186" s="150" t="n"/>
      <c r="K186" s="34" t="n"/>
      <c r="L186" s="34" t="n"/>
      <c r="M186" s="24" t="n"/>
      <c r="N186" s="24" t="n"/>
      <c r="O186" s="24" t="n"/>
      <c r="P186" s="24" t="n"/>
      <c r="Q186" s="24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</row>
    <row customHeight="1" ht="16.5" r="187" s="29">
      <c r="A187" s="36" t="n"/>
      <c r="B187" s="36" t="n"/>
      <c r="C187" s="33" t="n"/>
      <c r="D187" s="33" t="n"/>
      <c r="E187" s="33" t="n"/>
      <c r="F187" s="33" t="n"/>
      <c r="G187" s="33" t="n"/>
      <c r="H187" s="33" t="n"/>
      <c r="I187" s="33" t="n"/>
      <c r="J187" s="150" t="n"/>
      <c r="K187" s="34" t="n"/>
      <c r="L187" s="34" t="n"/>
      <c r="M187" s="24" t="n"/>
      <c r="N187" s="24" t="n"/>
      <c r="O187" s="24" t="n"/>
      <c r="P187" s="24" t="n"/>
      <c r="Q187" s="24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</row>
    <row customHeight="1" ht="16.5" r="188" s="29">
      <c r="A188" s="36" t="n"/>
      <c r="B188" s="36" t="n"/>
      <c r="C188" s="33" t="n"/>
      <c r="D188" s="33" t="n"/>
      <c r="E188" s="33" t="n"/>
      <c r="F188" s="33" t="n"/>
      <c r="G188" s="33" t="n"/>
      <c r="H188" s="33" t="n"/>
      <c r="I188" s="33" t="n"/>
      <c r="J188" s="150" t="n"/>
      <c r="K188" s="34" t="n"/>
      <c r="L188" s="34" t="n"/>
      <c r="M188" s="24" t="n"/>
      <c r="N188" s="24" t="n"/>
      <c r="O188" s="24" t="n"/>
      <c r="P188" s="24" t="n"/>
      <c r="Q188" s="24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</row>
    <row customHeight="1" ht="16.5" r="189" s="29">
      <c r="A189" s="36" t="n"/>
      <c r="B189" s="36" t="n"/>
      <c r="C189" s="33" t="n"/>
      <c r="D189" s="33" t="n"/>
      <c r="E189" s="33" t="n"/>
      <c r="F189" s="33" t="n"/>
      <c r="G189" s="33" t="n"/>
      <c r="H189" s="33" t="n"/>
      <c r="I189" s="33" t="n"/>
      <c r="J189" s="150" t="n"/>
      <c r="K189" s="34" t="n"/>
      <c r="L189" s="34" t="n"/>
      <c r="M189" s="24" t="n"/>
      <c r="N189" s="24" t="n"/>
      <c r="O189" s="24" t="n"/>
      <c r="P189" s="24" t="n"/>
      <c r="Q189" s="24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</row>
    <row customHeight="1" ht="16.5" r="190" s="29">
      <c r="A190" s="36" t="n"/>
      <c r="B190" s="36" t="n"/>
      <c r="C190" s="33" t="n"/>
      <c r="D190" s="33" t="n"/>
      <c r="E190" s="33" t="n"/>
      <c r="F190" s="33" t="n"/>
      <c r="G190" s="33" t="n"/>
      <c r="H190" s="33" t="n"/>
      <c r="I190" s="33" t="n"/>
      <c r="J190" s="150" t="n"/>
      <c r="K190" s="34" t="n"/>
      <c r="L190" s="34" t="n"/>
      <c r="M190" s="24" t="n"/>
      <c r="N190" s="24" t="n"/>
      <c r="O190" s="24" t="n"/>
      <c r="P190" s="24" t="n"/>
      <c r="Q190" s="24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</row>
    <row customHeight="1" ht="16.5" r="191" s="29">
      <c r="A191" s="36" t="n"/>
      <c r="B191" s="36" t="n"/>
      <c r="C191" s="33" t="n"/>
      <c r="D191" s="33" t="n"/>
      <c r="E191" s="33" t="n"/>
      <c r="F191" s="33" t="n"/>
      <c r="G191" s="33" t="n"/>
      <c r="H191" s="33" t="n"/>
      <c r="I191" s="33" t="n"/>
      <c r="J191" s="150" t="n"/>
      <c r="K191" s="34" t="n"/>
      <c r="L191" s="34" t="n"/>
      <c r="M191" s="24" t="n"/>
      <c r="N191" s="24" t="n"/>
      <c r="O191" s="24" t="n"/>
      <c r="P191" s="24" t="n"/>
      <c r="Q191" s="24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</row>
    <row customHeight="1" ht="16.5" r="192" s="29">
      <c r="A192" s="36" t="n"/>
      <c r="B192" s="36" t="n"/>
      <c r="C192" s="33" t="n"/>
      <c r="D192" s="33" t="n"/>
      <c r="E192" s="33" t="n"/>
      <c r="F192" s="33" t="n"/>
      <c r="G192" s="33" t="n"/>
      <c r="H192" s="33" t="n"/>
      <c r="I192" s="33" t="n"/>
      <c r="J192" s="150" t="n"/>
      <c r="K192" s="34" t="n"/>
      <c r="L192" s="34" t="n"/>
      <c r="M192" s="24" t="n"/>
      <c r="N192" s="24" t="n"/>
      <c r="O192" s="24" t="n"/>
      <c r="P192" s="24" t="n"/>
      <c r="Q192" s="24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</row>
    <row customHeight="1" ht="16.5" r="193" s="29">
      <c r="A193" s="36" t="n"/>
      <c r="B193" s="36" t="n"/>
      <c r="C193" s="33" t="n"/>
      <c r="D193" s="33" t="n"/>
      <c r="E193" s="33" t="n"/>
      <c r="F193" s="33" t="n"/>
      <c r="G193" s="33" t="n"/>
      <c r="H193" s="33" t="n"/>
      <c r="I193" s="33" t="n"/>
      <c r="J193" s="150" t="n"/>
      <c r="K193" s="34" t="n"/>
      <c r="L193" s="34" t="n"/>
      <c r="M193" s="24" t="n"/>
      <c r="N193" s="24" t="n"/>
      <c r="O193" s="24" t="n"/>
      <c r="P193" s="24" t="n"/>
      <c r="Q193" s="24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</row>
    <row customHeight="1" ht="16.5" r="194" s="29">
      <c r="A194" s="36" t="n"/>
      <c r="B194" s="36" t="n"/>
      <c r="C194" s="33" t="n"/>
      <c r="D194" s="33" t="n"/>
      <c r="E194" s="33" t="n"/>
      <c r="F194" s="33" t="n"/>
      <c r="G194" s="33" t="n"/>
      <c r="H194" s="33" t="n"/>
      <c r="I194" s="33" t="n"/>
      <c r="J194" s="150" t="n"/>
      <c r="K194" s="34" t="n"/>
      <c r="L194" s="34" t="n"/>
      <c r="M194" s="24" t="n"/>
      <c r="N194" s="24" t="n"/>
      <c r="O194" s="24" t="n"/>
      <c r="P194" s="24" t="n"/>
      <c r="Q194" s="24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</row>
    <row customHeight="1" ht="16.5" r="195" s="29">
      <c r="A195" s="36" t="n"/>
      <c r="B195" s="36" t="n"/>
      <c r="C195" s="33" t="n"/>
      <c r="D195" s="33" t="n"/>
      <c r="E195" s="33" t="n"/>
      <c r="F195" s="33" t="n"/>
      <c r="G195" s="33" t="n"/>
      <c r="H195" s="33" t="n"/>
      <c r="I195" s="33" t="n"/>
      <c r="J195" s="150" t="n"/>
      <c r="K195" s="34" t="n"/>
      <c r="L195" s="34" t="n"/>
      <c r="M195" s="24" t="n"/>
      <c r="N195" s="24" t="n"/>
      <c r="O195" s="24" t="n"/>
      <c r="P195" s="24" t="n"/>
      <c r="Q195" s="24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</row>
    <row customHeight="1" ht="16.5" r="196" s="29">
      <c r="A196" s="36" t="n"/>
      <c r="B196" s="36" t="n"/>
      <c r="C196" s="33" t="n"/>
      <c r="D196" s="33" t="n"/>
      <c r="E196" s="33" t="n"/>
      <c r="F196" s="33" t="n"/>
      <c r="G196" s="33" t="n"/>
      <c r="H196" s="33" t="n"/>
      <c r="I196" s="33" t="n"/>
      <c r="J196" s="150" t="n"/>
      <c r="K196" s="34" t="n"/>
      <c r="L196" s="34" t="n"/>
      <c r="M196" s="24" t="n"/>
      <c r="N196" s="24" t="n"/>
      <c r="O196" s="24" t="n"/>
      <c r="P196" s="24" t="n"/>
      <c r="Q196" s="24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</row>
    <row customHeight="1" ht="16.5" r="197" s="29">
      <c r="A197" s="36" t="n"/>
      <c r="B197" s="36" t="n"/>
      <c r="C197" s="33" t="n"/>
      <c r="D197" s="33" t="n"/>
      <c r="E197" s="33" t="n"/>
      <c r="F197" s="33" t="n"/>
      <c r="G197" s="33" t="n"/>
      <c r="H197" s="33" t="n"/>
      <c r="I197" s="33" t="n"/>
      <c r="J197" s="150" t="n"/>
      <c r="K197" s="34" t="n"/>
      <c r="L197" s="34" t="n"/>
      <c r="M197" s="24" t="n"/>
      <c r="N197" s="24" t="n"/>
      <c r="O197" s="24" t="n"/>
      <c r="P197" s="24" t="n"/>
      <c r="Q197" s="24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</row>
    <row customHeight="1" ht="16.5" r="198" s="29">
      <c r="A198" s="36" t="n"/>
      <c r="B198" s="36" t="n"/>
      <c r="C198" s="33" t="n"/>
      <c r="D198" s="33" t="n"/>
      <c r="E198" s="33" t="n"/>
      <c r="F198" s="33" t="n"/>
      <c r="G198" s="33" t="n"/>
      <c r="H198" s="33" t="n"/>
      <c r="I198" s="33" t="n"/>
      <c r="J198" s="150" t="n"/>
      <c r="K198" s="34" t="n"/>
      <c r="L198" s="34" t="n"/>
      <c r="M198" s="24" t="n"/>
      <c r="N198" s="24" t="n"/>
      <c r="O198" s="24" t="n"/>
      <c r="P198" s="24" t="n"/>
      <c r="Q198" s="24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</row>
    <row customHeight="1" ht="16.5" r="199" s="29">
      <c r="A199" s="36" t="n"/>
      <c r="B199" s="36" t="n"/>
      <c r="C199" s="33" t="n"/>
      <c r="D199" s="33" t="n"/>
      <c r="E199" s="33" t="n"/>
      <c r="F199" s="33" t="n"/>
      <c r="G199" s="33" t="n"/>
      <c r="H199" s="33" t="n"/>
      <c r="I199" s="33" t="n"/>
      <c r="J199" s="150" t="n"/>
      <c r="K199" s="34" t="n"/>
      <c r="L199" s="34" t="n"/>
      <c r="M199" s="24" t="n"/>
      <c r="N199" s="24" t="n"/>
      <c r="O199" s="24" t="n"/>
      <c r="P199" s="24" t="n"/>
      <c r="Q199" s="24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</row>
    <row customHeight="1" ht="16.5" r="200" s="29">
      <c r="A200" s="36" t="n"/>
      <c r="B200" s="36" t="n"/>
      <c r="C200" s="33" t="n"/>
      <c r="D200" s="33" t="n"/>
      <c r="E200" s="33" t="n"/>
      <c r="F200" s="33" t="n"/>
      <c r="G200" s="33" t="n"/>
      <c r="H200" s="33" t="n"/>
      <c r="I200" s="33" t="n"/>
      <c r="J200" s="150" t="n"/>
      <c r="K200" s="34" t="n"/>
      <c r="L200" s="34" t="n"/>
      <c r="M200" s="24" t="n"/>
      <c r="N200" s="24" t="n"/>
      <c r="O200" s="24" t="n"/>
      <c r="P200" s="24" t="n"/>
      <c r="Q200" s="24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</row>
    <row customHeight="1" ht="16.5" r="201" s="29">
      <c r="A201" s="36" t="n"/>
      <c r="B201" s="36" t="n"/>
      <c r="C201" s="33" t="n"/>
      <c r="D201" s="33" t="n"/>
      <c r="E201" s="33" t="n"/>
      <c r="F201" s="33" t="n"/>
      <c r="G201" s="33" t="n"/>
      <c r="H201" s="33" t="n"/>
      <c r="I201" s="33" t="n"/>
      <c r="J201" s="150" t="n"/>
      <c r="K201" s="34" t="n"/>
      <c r="L201" s="34" t="n"/>
      <c r="M201" s="24" t="n"/>
      <c r="N201" s="24" t="n"/>
      <c r="O201" s="24" t="n"/>
      <c r="P201" s="24" t="n"/>
      <c r="Q201" s="24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</row>
    <row customHeight="1" ht="16.5" r="202" s="29">
      <c r="A202" s="36" t="n"/>
      <c r="B202" s="36" t="n"/>
      <c r="C202" s="33" t="n"/>
      <c r="D202" s="33" t="n"/>
      <c r="E202" s="33" t="n"/>
      <c r="F202" s="33" t="n"/>
      <c r="G202" s="33" t="n"/>
      <c r="H202" s="33" t="n"/>
      <c r="I202" s="33" t="n"/>
      <c r="J202" s="150" t="n"/>
      <c r="K202" s="34" t="n"/>
      <c r="L202" s="34" t="n"/>
      <c r="M202" s="24" t="n"/>
      <c r="N202" s="24" t="n"/>
      <c r="O202" s="24" t="n"/>
      <c r="P202" s="24" t="n"/>
      <c r="Q202" s="24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</row>
    <row customHeight="1" ht="16.5" r="203" s="29">
      <c r="A203" s="36" t="n"/>
      <c r="B203" s="36" t="n"/>
      <c r="C203" s="33" t="n"/>
      <c r="D203" s="33" t="n"/>
      <c r="E203" s="33" t="n"/>
      <c r="F203" s="33" t="n"/>
      <c r="G203" s="33" t="n"/>
      <c r="H203" s="33" t="n"/>
      <c r="I203" s="33" t="n"/>
      <c r="J203" s="150" t="n"/>
      <c r="K203" s="34" t="n"/>
      <c r="L203" s="34" t="n"/>
      <c r="M203" s="24" t="n"/>
      <c r="N203" s="24" t="n"/>
      <c r="O203" s="24" t="n"/>
      <c r="P203" s="24" t="n"/>
      <c r="Q203" s="24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</row>
    <row customHeight="1" ht="16.5" r="204" s="29">
      <c r="A204" s="36" t="n"/>
      <c r="B204" s="36" t="n"/>
      <c r="C204" s="33" t="n"/>
      <c r="D204" s="33" t="n"/>
      <c r="E204" s="33" t="n"/>
      <c r="F204" s="33" t="n"/>
      <c r="G204" s="33" t="n"/>
      <c r="H204" s="33" t="n"/>
      <c r="I204" s="33" t="n"/>
      <c r="J204" s="150" t="n"/>
      <c r="K204" s="34" t="n"/>
      <c r="L204" s="34" t="n"/>
      <c r="M204" s="24" t="n"/>
      <c r="N204" s="24" t="n"/>
      <c r="O204" s="24" t="n"/>
      <c r="P204" s="24" t="n"/>
      <c r="Q204" s="24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</row>
    <row customHeight="1" ht="16.5" r="205" s="29">
      <c r="A205" s="36" t="n"/>
      <c r="B205" s="36" t="n"/>
      <c r="C205" s="33" t="n"/>
      <c r="D205" s="33" t="n"/>
      <c r="E205" s="33" t="n"/>
      <c r="F205" s="33" t="n"/>
      <c r="G205" s="33" t="n"/>
      <c r="H205" s="33" t="n"/>
      <c r="I205" s="33" t="n"/>
      <c r="J205" s="150" t="n"/>
      <c r="K205" s="34" t="n"/>
      <c r="L205" s="34" t="n"/>
      <c r="M205" s="24" t="n"/>
      <c r="N205" s="24" t="n"/>
      <c r="O205" s="24" t="n"/>
      <c r="P205" s="24" t="n"/>
      <c r="Q205" s="24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</row>
    <row customHeight="1" ht="16.5" r="206" s="29">
      <c r="A206" s="36" t="n"/>
      <c r="B206" s="36" t="n"/>
      <c r="C206" s="33" t="n"/>
      <c r="D206" s="33" t="n"/>
      <c r="E206" s="33" t="n"/>
      <c r="F206" s="33" t="n"/>
      <c r="G206" s="33" t="n"/>
      <c r="H206" s="33" t="n"/>
      <c r="I206" s="33" t="n"/>
      <c r="J206" s="150" t="n"/>
      <c r="K206" s="34" t="n"/>
      <c r="L206" s="34" t="n"/>
      <c r="M206" s="24" t="n"/>
      <c r="N206" s="24" t="n"/>
      <c r="O206" s="24" t="n"/>
      <c r="P206" s="24" t="n"/>
      <c r="Q206" s="24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</row>
    <row customHeight="1" ht="16.5" r="207" s="29">
      <c r="A207" s="36" t="n"/>
      <c r="B207" s="36" t="n"/>
      <c r="C207" s="33" t="n"/>
      <c r="D207" s="33" t="n"/>
      <c r="E207" s="33" t="n"/>
      <c r="F207" s="33" t="n"/>
      <c r="G207" s="33" t="n"/>
      <c r="H207" s="33" t="n"/>
      <c r="I207" s="33" t="n"/>
      <c r="J207" s="150" t="n"/>
      <c r="K207" s="34" t="n"/>
      <c r="L207" s="34" t="n"/>
      <c r="M207" s="24" t="n"/>
      <c r="N207" s="24" t="n"/>
      <c r="O207" s="24" t="n"/>
      <c r="P207" s="24" t="n"/>
      <c r="Q207" s="24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</row>
    <row customHeight="1" ht="16.5" r="208" s="29">
      <c r="A208" s="36" t="n"/>
      <c r="B208" s="36" t="n"/>
      <c r="C208" s="33" t="n"/>
      <c r="D208" s="33" t="n"/>
      <c r="E208" s="33" t="n"/>
      <c r="F208" s="33" t="n"/>
      <c r="G208" s="33" t="n"/>
      <c r="H208" s="33" t="n"/>
      <c r="I208" s="33" t="n"/>
      <c r="J208" s="150" t="n"/>
      <c r="K208" s="34" t="n"/>
      <c r="L208" s="34" t="n"/>
      <c r="M208" s="24" t="n"/>
      <c r="N208" s="24" t="n"/>
      <c r="O208" s="24" t="n"/>
      <c r="P208" s="24" t="n"/>
      <c r="Q208" s="24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</row>
    <row customHeight="1" ht="16.5" r="209" s="29">
      <c r="A209" s="36" t="n"/>
      <c r="B209" s="36" t="n"/>
      <c r="C209" s="33" t="n"/>
      <c r="D209" s="33" t="n"/>
      <c r="E209" s="33" t="n"/>
      <c r="F209" s="33" t="n"/>
      <c r="G209" s="33" t="n"/>
      <c r="H209" s="33" t="n"/>
      <c r="I209" s="33" t="n"/>
      <c r="J209" s="150" t="n"/>
      <c r="K209" s="34" t="n"/>
      <c r="L209" s="34" t="n"/>
      <c r="M209" s="24" t="n"/>
      <c r="N209" s="24" t="n"/>
      <c r="O209" s="24" t="n"/>
      <c r="P209" s="24" t="n"/>
      <c r="Q209" s="24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</row>
    <row customHeight="1" ht="16.5" r="210" s="29">
      <c r="A210" s="36" t="n"/>
      <c r="B210" s="36" t="n"/>
      <c r="C210" s="33" t="n"/>
      <c r="D210" s="33" t="n"/>
      <c r="E210" s="33" t="n"/>
      <c r="F210" s="33" t="n"/>
      <c r="G210" s="33" t="n"/>
      <c r="H210" s="33" t="n"/>
      <c r="I210" s="33" t="n"/>
      <c r="J210" s="150" t="n"/>
      <c r="K210" s="34" t="n"/>
      <c r="L210" s="34" t="n"/>
      <c r="M210" s="24" t="n"/>
      <c r="N210" s="24" t="n"/>
      <c r="O210" s="24" t="n"/>
      <c r="P210" s="24" t="n"/>
      <c r="Q210" s="24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</row>
    <row customHeight="1" ht="16.5" r="211" s="29">
      <c r="A211" s="36" t="n"/>
      <c r="B211" s="36" t="n"/>
      <c r="C211" s="33" t="n"/>
      <c r="D211" s="33" t="n"/>
      <c r="E211" s="33" t="n"/>
      <c r="F211" s="33" t="n"/>
      <c r="G211" s="33" t="n"/>
      <c r="H211" s="33" t="n"/>
      <c r="I211" s="33" t="n"/>
      <c r="J211" s="150" t="n"/>
      <c r="K211" s="34" t="n"/>
      <c r="L211" s="34" t="n"/>
      <c r="M211" s="24" t="n"/>
      <c r="N211" s="24" t="n"/>
      <c r="O211" s="24" t="n"/>
      <c r="P211" s="24" t="n"/>
      <c r="Q211" s="24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</row>
    <row customHeight="1" ht="16.5" r="212" s="29">
      <c r="A212" s="36" t="n"/>
      <c r="B212" s="36" t="n"/>
      <c r="C212" s="33" t="n"/>
      <c r="D212" s="33" t="n"/>
      <c r="E212" s="33" t="n"/>
      <c r="F212" s="33" t="n"/>
      <c r="G212" s="33" t="n"/>
      <c r="H212" s="33" t="n"/>
      <c r="I212" s="33" t="n"/>
      <c r="J212" s="150" t="n"/>
      <c r="K212" s="34" t="n"/>
      <c r="L212" s="34" t="n"/>
      <c r="M212" s="24" t="n"/>
      <c r="N212" s="24" t="n"/>
      <c r="O212" s="24" t="n"/>
      <c r="P212" s="24" t="n"/>
      <c r="Q212" s="24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</row>
    <row customHeight="1" ht="16.5" r="213" s="29">
      <c r="A213" s="36" t="n"/>
      <c r="B213" s="36" t="n"/>
      <c r="C213" s="33" t="n"/>
      <c r="D213" s="33" t="n"/>
      <c r="E213" s="33" t="n"/>
      <c r="F213" s="33" t="n"/>
      <c r="G213" s="33" t="n"/>
      <c r="H213" s="33" t="n"/>
      <c r="I213" s="33" t="n"/>
      <c r="J213" s="150" t="n"/>
      <c r="K213" s="34" t="n"/>
      <c r="L213" s="34" t="n"/>
      <c r="M213" s="24" t="n"/>
      <c r="N213" s="24" t="n"/>
      <c r="O213" s="24" t="n"/>
      <c r="P213" s="24" t="n"/>
      <c r="Q213" s="24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</row>
    <row customHeight="1" ht="16.5" r="214" s="29">
      <c r="A214" s="36" t="n"/>
      <c r="B214" s="36" t="n"/>
      <c r="C214" s="33" t="n"/>
      <c r="D214" s="33" t="n"/>
      <c r="E214" s="33" t="n"/>
      <c r="F214" s="33" t="n"/>
      <c r="G214" s="33" t="n"/>
      <c r="H214" s="33" t="n"/>
      <c r="I214" s="33" t="n"/>
      <c r="J214" s="150" t="n"/>
      <c r="K214" s="34" t="n"/>
      <c r="L214" s="34" t="n"/>
      <c r="M214" s="24" t="n"/>
      <c r="N214" s="24" t="n"/>
      <c r="O214" s="24" t="n"/>
      <c r="P214" s="24" t="n"/>
      <c r="Q214" s="24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</row>
    <row customHeight="1" ht="16.5" r="215" s="29">
      <c r="A215" s="36" t="n"/>
      <c r="B215" s="36" t="n"/>
      <c r="C215" s="33" t="n"/>
      <c r="D215" s="33" t="n"/>
      <c r="E215" s="33" t="n"/>
      <c r="F215" s="33" t="n"/>
      <c r="G215" s="33" t="n"/>
      <c r="H215" s="33" t="n"/>
      <c r="I215" s="33" t="n"/>
      <c r="J215" s="150" t="n"/>
      <c r="K215" s="34" t="n"/>
      <c r="L215" s="34" t="n"/>
      <c r="M215" s="24" t="n"/>
      <c r="N215" s="24" t="n"/>
      <c r="O215" s="24" t="n"/>
      <c r="P215" s="24" t="n"/>
      <c r="Q215" s="24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</row>
    <row customHeight="1" ht="16.5" r="216" s="29">
      <c r="A216" s="36" t="n"/>
      <c r="B216" s="36" t="n"/>
      <c r="C216" s="33" t="n"/>
      <c r="D216" s="33" t="n"/>
      <c r="E216" s="33" t="n"/>
      <c r="F216" s="33" t="n"/>
      <c r="G216" s="33" t="n"/>
      <c r="H216" s="33" t="n"/>
      <c r="I216" s="33" t="n"/>
      <c r="J216" s="150" t="n"/>
      <c r="K216" s="34" t="n"/>
      <c r="L216" s="34" t="n"/>
      <c r="M216" s="24" t="n"/>
      <c r="N216" s="24" t="n"/>
      <c r="O216" s="24" t="n"/>
      <c r="P216" s="24" t="n"/>
      <c r="Q216" s="24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</row>
    <row customHeight="1" ht="16.5" r="217" s="29">
      <c r="A217" s="36" t="n"/>
      <c r="B217" s="36" t="n"/>
      <c r="C217" s="33" t="n"/>
      <c r="D217" s="33" t="n"/>
      <c r="E217" s="33" t="n"/>
      <c r="F217" s="33" t="n"/>
      <c r="G217" s="33" t="n"/>
      <c r="H217" s="33" t="n"/>
      <c r="I217" s="33" t="n"/>
      <c r="J217" s="150" t="n"/>
      <c r="K217" s="34" t="n"/>
      <c r="L217" s="34" t="n"/>
      <c r="M217" s="24" t="n"/>
      <c r="N217" s="24" t="n"/>
      <c r="O217" s="24" t="n"/>
      <c r="P217" s="24" t="n"/>
      <c r="Q217" s="24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</row>
    <row customHeight="1" ht="16.5" r="218" s="29">
      <c r="A218" s="36" t="n"/>
      <c r="B218" s="36" t="n"/>
      <c r="C218" s="33" t="n"/>
      <c r="D218" s="33" t="n"/>
      <c r="E218" s="33" t="n"/>
      <c r="F218" s="33" t="n"/>
      <c r="G218" s="33" t="n"/>
      <c r="H218" s="33" t="n"/>
      <c r="I218" s="33" t="n"/>
      <c r="J218" s="150" t="n"/>
      <c r="K218" s="34" t="n"/>
      <c r="L218" s="34" t="n"/>
      <c r="M218" s="24" t="n"/>
      <c r="N218" s="24" t="n"/>
      <c r="O218" s="24" t="n"/>
      <c r="P218" s="24" t="n"/>
      <c r="Q218" s="24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</row>
    <row customHeight="1" ht="16.5" r="219" s="29">
      <c r="A219" s="36" t="n"/>
      <c r="B219" s="36" t="n"/>
      <c r="C219" s="33" t="n"/>
      <c r="D219" s="33" t="n"/>
      <c r="E219" s="33" t="n"/>
      <c r="F219" s="33" t="n"/>
      <c r="G219" s="33" t="n"/>
      <c r="H219" s="33" t="n"/>
      <c r="I219" s="33" t="n"/>
      <c r="J219" s="150" t="n"/>
      <c r="K219" s="34" t="n"/>
      <c r="L219" s="34" t="n"/>
      <c r="M219" s="24" t="n"/>
      <c r="N219" s="24" t="n"/>
      <c r="O219" s="24" t="n"/>
      <c r="P219" s="24" t="n"/>
      <c r="Q219" s="24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</row>
    <row customHeight="1" ht="16.5" r="220" s="29">
      <c r="A220" s="36" t="n"/>
      <c r="B220" s="36" t="n"/>
      <c r="C220" s="33" t="n"/>
      <c r="D220" s="33" t="n"/>
      <c r="E220" s="33" t="n"/>
      <c r="F220" s="33" t="n"/>
      <c r="G220" s="33" t="n"/>
      <c r="H220" s="33" t="n"/>
      <c r="I220" s="33" t="n"/>
      <c r="J220" s="150" t="n"/>
      <c r="K220" s="34" t="n"/>
      <c r="L220" s="34" t="n"/>
      <c r="M220" s="24" t="n"/>
      <c r="N220" s="24" t="n"/>
      <c r="O220" s="24" t="n"/>
      <c r="P220" s="24" t="n"/>
      <c r="Q220" s="24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</row>
    <row customHeight="1" ht="16.5" r="221" s="29">
      <c r="A221" s="36" t="n"/>
      <c r="B221" s="36" t="n"/>
      <c r="C221" s="33" t="n"/>
      <c r="D221" s="33" t="n"/>
      <c r="E221" s="33" t="n"/>
      <c r="F221" s="33" t="n"/>
      <c r="G221" s="33" t="n"/>
      <c r="H221" s="33" t="n"/>
      <c r="I221" s="33" t="n"/>
      <c r="J221" s="150" t="n"/>
      <c r="K221" s="34" t="n"/>
      <c r="L221" s="34" t="n"/>
      <c r="M221" s="24" t="n"/>
      <c r="N221" s="24" t="n"/>
      <c r="O221" s="24" t="n"/>
      <c r="P221" s="24" t="n"/>
      <c r="Q221" s="24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</row>
    <row customHeight="1" ht="16.5" r="222" s="29">
      <c r="A222" s="36" t="n"/>
      <c r="B222" s="36" t="n"/>
      <c r="C222" s="33" t="n"/>
      <c r="D222" s="33" t="n"/>
      <c r="E222" s="33" t="n"/>
      <c r="F222" s="33" t="n"/>
      <c r="G222" s="33" t="n"/>
      <c r="H222" s="33" t="n"/>
      <c r="I222" s="33" t="n"/>
      <c r="J222" s="150" t="n"/>
      <c r="K222" s="34" t="n"/>
      <c r="L222" s="34" t="n"/>
      <c r="M222" s="24" t="n"/>
      <c r="N222" s="24" t="n"/>
      <c r="O222" s="24" t="n"/>
      <c r="P222" s="24" t="n"/>
      <c r="Q222" s="24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</row>
    <row customHeight="1" ht="16.5" r="223" s="29">
      <c r="A223" s="36" t="n"/>
      <c r="B223" s="36" t="n"/>
      <c r="C223" s="33" t="n"/>
      <c r="D223" s="33" t="n"/>
      <c r="E223" s="33" t="n"/>
      <c r="F223" s="33" t="n"/>
      <c r="G223" s="33" t="n"/>
      <c r="H223" s="33" t="n"/>
      <c r="I223" s="33" t="n"/>
      <c r="J223" s="150" t="n"/>
      <c r="K223" s="34" t="n"/>
      <c r="L223" s="34" t="n"/>
      <c r="M223" s="24" t="n"/>
      <c r="N223" s="24" t="n"/>
      <c r="O223" s="24" t="n"/>
      <c r="P223" s="24" t="n"/>
      <c r="Q223" s="24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</row>
    <row customHeight="1" ht="16.5" r="224" s="29">
      <c r="A224" s="36" t="n"/>
      <c r="B224" s="36" t="n"/>
      <c r="C224" s="33" t="n"/>
      <c r="D224" s="33" t="n"/>
      <c r="E224" s="33" t="n"/>
      <c r="F224" s="33" t="n"/>
      <c r="G224" s="33" t="n"/>
      <c r="H224" s="33" t="n"/>
      <c r="I224" s="33" t="n"/>
      <c r="J224" s="150" t="n"/>
      <c r="K224" s="34" t="n"/>
      <c r="L224" s="34" t="n"/>
      <c r="M224" s="24" t="n"/>
      <c r="N224" s="24" t="n"/>
      <c r="O224" s="24" t="n"/>
      <c r="P224" s="24" t="n"/>
      <c r="Q224" s="24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</row>
    <row customHeight="1" ht="16.5" r="225" s="29">
      <c r="A225" s="36" t="n"/>
      <c r="B225" s="36" t="n"/>
      <c r="C225" s="33" t="n"/>
      <c r="D225" s="33" t="n"/>
      <c r="E225" s="33" t="n"/>
      <c r="F225" s="33" t="n"/>
      <c r="G225" s="33" t="n"/>
      <c r="H225" s="33" t="n"/>
      <c r="I225" s="33" t="n"/>
      <c r="J225" s="150" t="n"/>
      <c r="K225" s="34" t="n"/>
      <c r="L225" s="34" t="n"/>
      <c r="M225" s="24" t="n"/>
      <c r="N225" s="24" t="n"/>
      <c r="O225" s="24" t="n"/>
      <c r="P225" s="24" t="n"/>
      <c r="Q225" s="24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</row>
    <row customHeight="1" ht="16.5" r="226" s="29">
      <c r="A226" s="36" t="n"/>
      <c r="B226" s="36" t="n"/>
      <c r="C226" s="33" t="n"/>
      <c r="D226" s="33" t="n"/>
      <c r="E226" s="33" t="n"/>
      <c r="F226" s="33" t="n"/>
      <c r="G226" s="33" t="n"/>
      <c r="H226" s="33" t="n"/>
      <c r="I226" s="33" t="n"/>
      <c r="J226" s="150" t="n"/>
      <c r="K226" s="34" t="n"/>
      <c r="L226" s="34" t="n"/>
      <c r="M226" s="24" t="n"/>
      <c r="N226" s="24" t="n"/>
      <c r="O226" s="24" t="n"/>
      <c r="P226" s="24" t="n"/>
      <c r="Q226" s="24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</row>
    <row customHeight="1" ht="16.5" r="227" s="29">
      <c r="A227" s="36" t="n"/>
      <c r="B227" s="36" t="n"/>
      <c r="C227" s="33" t="n"/>
      <c r="D227" s="33" t="n"/>
      <c r="E227" s="33" t="n"/>
      <c r="F227" s="33" t="n"/>
      <c r="G227" s="33" t="n"/>
      <c r="H227" s="33" t="n"/>
      <c r="I227" s="33" t="n"/>
      <c r="J227" s="150" t="n"/>
      <c r="K227" s="34" t="n"/>
      <c r="L227" s="34" t="n"/>
      <c r="M227" s="24" t="n"/>
      <c r="N227" s="24" t="n"/>
      <c r="O227" s="24" t="n"/>
      <c r="P227" s="24" t="n"/>
      <c r="Q227" s="24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</row>
    <row customHeight="1" ht="16.5" r="228" s="29">
      <c r="A228" s="36" t="n"/>
      <c r="B228" s="36" t="n"/>
      <c r="C228" s="33" t="n"/>
      <c r="D228" s="33" t="n"/>
      <c r="E228" s="33" t="n"/>
      <c r="F228" s="33" t="n"/>
      <c r="G228" s="33" t="n"/>
      <c r="H228" s="33" t="n"/>
      <c r="I228" s="33" t="n"/>
      <c r="J228" s="150" t="n"/>
      <c r="K228" s="34" t="n"/>
      <c r="L228" s="34" t="n"/>
      <c r="M228" s="24" t="n"/>
      <c r="N228" s="24" t="n"/>
      <c r="O228" s="24" t="n"/>
      <c r="P228" s="24" t="n"/>
      <c r="Q228" s="24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</row>
    <row customHeight="1" ht="16.5" r="229" s="29">
      <c r="A229" s="36" t="n"/>
      <c r="B229" s="36" t="n"/>
      <c r="C229" s="33" t="n"/>
      <c r="D229" s="33" t="n"/>
      <c r="E229" s="33" t="n"/>
      <c r="F229" s="33" t="n"/>
      <c r="G229" s="33" t="n"/>
      <c r="H229" s="33" t="n"/>
      <c r="I229" s="33" t="n"/>
      <c r="J229" s="150" t="n"/>
      <c r="K229" s="34" t="n"/>
      <c r="L229" s="34" t="n"/>
      <c r="M229" s="24" t="n"/>
      <c r="N229" s="24" t="n"/>
      <c r="O229" s="24" t="n"/>
      <c r="P229" s="24" t="n"/>
      <c r="Q229" s="24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</row>
    <row customHeight="1" ht="16.5" r="230" s="29">
      <c r="A230" s="36" t="n"/>
      <c r="B230" s="36" t="n"/>
      <c r="C230" s="33" t="n"/>
      <c r="D230" s="33" t="n"/>
      <c r="E230" s="33" t="n"/>
      <c r="F230" s="33" t="n"/>
      <c r="G230" s="33" t="n"/>
      <c r="H230" s="33" t="n"/>
      <c r="I230" s="33" t="n"/>
      <c r="J230" s="150" t="n"/>
      <c r="K230" s="34" t="n"/>
      <c r="L230" s="34" t="n"/>
      <c r="M230" s="24" t="n"/>
      <c r="N230" s="24" t="n"/>
      <c r="O230" s="24" t="n"/>
      <c r="P230" s="24" t="n"/>
      <c r="Q230" s="24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</row>
    <row customHeight="1" ht="16.5" r="231" s="29">
      <c r="A231" s="36" t="n"/>
      <c r="B231" s="36" t="n"/>
      <c r="C231" s="33" t="n"/>
      <c r="D231" s="33" t="n"/>
      <c r="E231" s="33" t="n"/>
      <c r="F231" s="33" t="n"/>
      <c r="G231" s="33" t="n"/>
      <c r="H231" s="33" t="n"/>
      <c r="I231" s="33" t="n"/>
      <c r="J231" s="150" t="n"/>
      <c r="K231" s="34" t="n"/>
      <c r="L231" s="34" t="n"/>
      <c r="M231" s="24" t="n"/>
      <c r="N231" s="24" t="n"/>
      <c r="O231" s="24" t="n"/>
      <c r="P231" s="24" t="n"/>
      <c r="Q231" s="24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</row>
    <row customHeight="1" ht="16.5" r="232" s="29">
      <c r="A232" s="36" t="n"/>
      <c r="B232" s="36" t="n"/>
      <c r="C232" s="33" t="n"/>
      <c r="D232" s="33" t="n"/>
      <c r="E232" s="33" t="n"/>
      <c r="F232" s="33" t="n"/>
      <c r="G232" s="33" t="n"/>
      <c r="H232" s="33" t="n"/>
      <c r="I232" s="33" t="n"/>
      <c r="J232" s="150" t="n"/>
      <c r="K232" s="34" t="n"/>
      <c r="L232" s="34" t="n"/>
      <c r="M232" s="24" t="n"/>
      <c r="N232" s="24" t="n"/>
      <c r="O232" s="24" t="n"/>
      <c r="P232" s="24" t="n"/>
      <c r="Q232" s="24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</row>
    <row customHeight="1" ht="16.5" r="233" s="29">
      <c r="A233" s="36" t="n"/>
      <c r="B233" s="36" t="n"/>
      <c r="C233" s="33" t="n"/>
      <c r="D233" s="33" t="n"/>
      <c r="E233" s="33" t="n"/>
      <c r="F233" s="33" t="n"/>
      <c r="G233" s="33" t="n"/>
      <c r="H233" s="33" t="n"/>
      <c r="I233" s="33" t="n"/>
      <c r="J233" s="150" t="n"/>
      <c r="K233" s="34" t="n"/>
      <c r="L233" s="34" t="n"/>
      <c r="M233" s="24" t="n"/>
      <c r="N233" s="24" t="n"/>
      <c r="O233" s="24" t="n"/>
      <c r="P233" s="24" t="n"/>
      <c r="Q233" s="24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</row>
    <row customHeight="1" ht="16.5" r="234" s="29">
      <c r="A234" s="36" t="n"/>
      <c r="B234" s="36" t="n"/>
      <c r="C234" s="33" t="n"/>
      <c r="D234" s="33" t="n"/>
      <c r="E234" s="33" t="n"/>
      <c r="F234" s="33" t="n"/>
      <c r="G234" s="33" t="n"/>
      <c r="H234" s="33" t="n"/>
      <c r="I234" s="33" t="n"/>
      <c r="J234" s="150" t="n"/>
      <c r="K234" s="34" t="n"/>
      <c r="L234" s="34" t="n"/>
      <c r="M234" s="24" t="n"/>
      <c r="N234" s="24" t="n"/>
      <c r="O234" s="24" t="n"/>
      <c r="P234" s="24" t="n"/>
      <c r="Q234" s="24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</row>
    <row customHeight="1" ht="16.5" r="235" s="29">
      <c r="A235" s="36" t="n"/>
      <c r="B235" s="36" t="n"/>
      <c r="C235" s="33" t="n"/>
      <c r="D235" s="33" t="n"/>
      <c r="E235" s="33" t="n"/>
      <c r="F235" s="33" t="n"/>
      <c r="G235" s="33" t="n"/>
      <c r="H235" s="33" t="n"/>
      <c r="I235" s="33" t="n"/>
      <c r="J235" s="150" t="n"/>
      <c r="K235" s="34" t="n"/>
      <c r="L235" s="34" t="n"/>
      <c r="M235" s="24" t="n"/>
      <c r="N235" s="24" t="n"/>
      <c r="O235" s="24" t="n"/>
      <c r="P235" s="24" t="n"/>
      <c r="Q235" s="24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</row>
    <row customHeight="1" ht="16.5" r="236" s="29">
      <c r="A236" s="36" t="n"/>
      <c r="B236" s="36" t="n"/>
      <c r="C236" s="33" t="n"/>
      <c r="D236" s="33" t="n"/>
      <c r="E236" s="33" t="n"/>
      <c r="F236" s="33" t="n"/>
      <c r="G236" s="33" t="n"/>
      <c r="H236" s="33" t="n"/>
      <c r="I236" s="33" t="n"/>
      <c r="J236" s="150" t="n"/>
      <c r="K236" s="34" t="n"/>
      <c r="L236" s="34" t="n"/>
      <c r="M236" s="24" t="n"/>
      <c r="N236" s="24" t="n"/>
      <c r="O236" s="24" t="n"/>
      <c r="P236" s="24" t="n"/>
      <c r="Q236" s="24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</row>
    <row customHeight="1" ht="16.5" r="237" s="29">
      <c r="A237" s="36" t="n"/>
      <c r="B237" s="36" t="n"/>
      <c r="C237" s="33" t="n"/>
      <c r="D237" s="33" t="n"/>
      <c r="E237" s="33" t="n"/>
      <c r="F237" s="33" t="n"/>
      <c r="G237" s="33" t="n"/>
      <c r="H237" s="33" t="n"/>
      <c r="I237" s="33" t="n"/>
      <c r="J237" s="150" t="n"/>
      <c r="K237" s="34" t="n"/>
      <c r="L237" s="34" t="n"/>
      <c r="M237" s="24" t="n"/>
      <c r="N237" s="24" t="n"/>
      <c r="O237" s="24" t="n"/>
      <c r="P237" s="24" t="n"/>
      <c r="Q237" s="24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</row>
    <row customHeight="1" ht="16.5" r="238" s="29">
      <c r="A238" s="36" t="n"/>
      <c r="B238" s="36" t="n"/>
      <c r="C238" s="33" t="n"/>
      <c r="D238" s="33" t="n"/>
      <c r="E238" s="33" t="n"/>
      <c r="F238" s="33" t="n"/>
      <c r="G238" s="33" t="n"/>
      <c r="H238" s="33" t="n"/>
      <c r="I238" s="33" t="n"/>
      <c r="J238" s="150" t="n"/>
      <c r="K238" s="34" t="n"/>
      <c r="L238" s="34" t="n"/>
      <c r="M238" s="24" t="n"/>
      <c r="N238" s="24" t="n"/>
      <c r="O238" s="24" t="n"/>
      <c r="P238" s="24" t="n"/>
      <c r="Q238" s="24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</row>
    <row customHeight="1" ht="16.5" r="239" s="29">
      <c r="A239" s="36" t="n"/>
      <c r="B239" s="36" t="n"/>
      <c r="C239" s="33" t="n"/>
      <c r="D239" s="33" t="n"/>
      <c r="E239" s="33" t="n"/>
      <c r="F239" s="33" t="n"/>
      <c r="G239" s="33" t="n"/>
      <c r="H239" s="33" t="n"/>
      <c r="I239" s="33" t="n"/>
      <c r="J239" s="150" t="n"/>
      <c r="K239" s="34" t="n"/>
      <c r="L239" s="34" t="n"/>
      <c r="M239" s="24" t="n"/>
      <c r="N239" s="24" t="n"/>
      <c r="O239" s="24" t="n"/>
      <c r="P239" s="24" t="n"/>
      <c r="Q239" s="24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</row>
    <row customHeight="1" ht="16.5" r="240" s="29">
      <c r="A240" s="36" t="n"/>
      <c r="B240" s="36" t="n"/>
      <c r="C240" s="33" t="n"/>
      <c r="D240" s="33" t="n"/>
      <c r="E240" s="33" t="n"/>
      <c r="F240" s="33" t="n"/>
      <c r="G240" s="33" t="n"/>
      <c r="H240" s="33" t="n"/>
      <c r="I240" s="33" t="n"/>
      <c r="J240" s="150" t="n"/>
      <c r="K240" s="34" t="n"/>
      <c r="L240" s="34" t="n"/>
      <c r="M240" s="24" t="n"/>
      <c r="N240" s="24" t="n"/>
      <c r="O240" s="24" t="n"/>
      <c r="P240" s="24" t="n"/>
      <c r="Q240" s="24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</row>
    <row customHeight="1" ht="16.5" r="241" s="29">
      <c r="A241" s="36" t="n"/>
      <c r="B241" s="36" t="n"/>
      <c r="C241" s="33" t="n"/>
      <c r="D241" s="33" t="n"/>
      <c r="E241" s="33" t="n"/>
      <c r="F241" s="33" t="n"/>
      <c r="G241" s="33" t="n"/>
      <c r="H241" s="33" t="n"/>
      <c r="I241" s="33" t="n"/>
      <c r="J241" s="150" t="n"/>
      <c r="K241" s="34" t="n"/>
      <c r="L241" s="34" t="n"/>
      <c r="M241" s="24" t="n"/>
      <c r="N241" s="24" t="n"/>
      <c r="O241" s="24" t="n"/>
      <c r="P241" s="24" t="n"/>
      <c r="Q241" s="24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</row>
    <row customHeight="1" ht="16.5" r="242" s="29">
      <c r="A242" s="36" t="n"/>
      <c r="B242" s="36" t="n"/>
      <c r="C242" s="33" t="n"/>
      <c r="D242" s="33" t="n"/>
      <c r="E242" s="33" t="n"/>
      <c r="F242" s="33" t="n"/>
      <c r="G242" s="33" t="n"/>
      <c r="H242" s="33" t="n"/>
      <c r="I242" s="33" t="n"/>
      <c r="J242" s="150" t="n"/>
      <c r="K242" s="34" t="n"/>
      <c r="L242" s="34" t="n"/>
      <c r="M242" s="24" t="n"/>
      <c r="N242" s="24" t="n"/>
      <c r="O242" s="24" t="n"/>
      <c r="P242" s="24" t="n"/>
      <c r="Q242" s="24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</row>
    <row customHeight="1" ht="16.5" r="243" s="29">
      <c r="A243" s="36" t="n"/>
      <c r="B243" s="36" t="n"/>
      <c r="C243" s="33" t="n"/>
      <c r="D243" s="33" t="n"/>
      <c r="E243" s="33" t="n"/>
      <c r="F243" s="33" t="n"/>
      <c r="G243" s="33" t="n"/>
      <c r="H243" s="33" t="n"/>
      <c r="I243" s="33" t="n"/>
      <c r="J243" s="150" t="n"/>
      <c r="K243" s="34" t="n"/>
      <c r="L243" s="34" t="n"/>
      <c r="M243" s="24" t="n"/>
      <c r="N243" s="24" t="n"/>
      <c r="O243" s="24" t="n"/>
      <c r="P243" s="24" t="n"/>
      <c r="Q243" s="24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</row>
    <row customHeight="1" ht="16.5" r="244" s="29">
      <c r="A244" s="36" t="n"/>
      <c r="B244" s="36" t="n"/>
      <c r="C244" s="33" t="n"/>
      <c r="D244" s="33" t="n"/>
      <c r="E244" s="33" t="n"/>
      <c r="F244" s="33" t="n"/>
      <c r="G244" s="33" t="n"/>
      <c r="H244" s="33" t="n"/>
      <c r="I244" s="33" t="n"/>
      <c r="J244" s="150" t="n"/>
      <c r="K244" s="34" t="n"/>
      <c r="L244" s="34" t="n"/>
      <c r="M244" s="24" t="n"/>
      <c r="N244" s="24" t="n"/>
      <c r="O244" s="24" t="n"/>
      <c r="P244" s="24" t="n"/>
      <c r="Q244" s="24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</row>
    <row customHeight="1" ht="16.5" r="245" s="29">
      <c r="A245" s="36" t="n"/>
      <c r="B245" s="36" t="n"/>
      <c r="C245" s="33" t="n"/>
      <c r="D245" s="33" t="n"/>
      <c r="E245" s="33" t="n"/>
      <c r="F245" s="33" t="n"/>
      <c r="G245" s="33" t="n"/>
      <c r="H245" s="33" t="n"/>
      <c r="I245" s="33" t="n"/>
      <c r="J245" s="150" t="n"/>
      <c r="K245" s="34" t="n"/>
      <c r="L245" s="34" t="n"/>
      <c r="M245" s="24" t="n"/>
      <c r="N245" s="24" t="n"/>
      <c r="O245" s="24" t="n"/>
      <c r="P245" s="24" t="n"/>
      <c r="Q245" s="24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</row>
    <row customHeight="1" ht="16.5" r="246" s="29">
      <c r="A246" s="36" t="n"/>
      <c r="B246" s="36" t="n"/>
      <c r="C246" s="33" t="n"/>
      <c r="D246" s="33" t="n"/>
      <c r="E246" s="33" t="n"/>
      <c r="F246" s="33" t="n"/>
      <c r="G246" s="33" t="n"/>
      <c r="H246" s="33" t="n"/>
      <c r="I246" s="33" t="n"/>
      <c r="J246" s="150" t="n"/>
      <c r="K246" s="34" t="n"/>
      <c r="L246" s="34" t="n"/>
      <c r="M246" s="24" t="n"/>
      <c r="N246" s="24" t="n"/>
      <c r="O246" s="24" t="n"/>
      <c r="P246" s="24" t="n"/>
      <c r="Q246" s="24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</row>
    <row customHeight="1" ht="16.5" r="247" s="29">
      <c r="A247" s="36" t="n"/>
      <c r="B247" s="36" t="n"/>
      <c r="C247" s="33" t="n"/>
      <c r="D247" s="33" t="n"/>
      <c r="E247" s="33" t="n"/>
      <c r="F247" s="33" t="n"/>
      <c r="G247" s="33" t="n"/>
      <c r="H247" s="33" t="n"/>
      <c r="I247" s="33" t="n"/>
      <c r="J247" s="150" t="n"/>
      <c r="K247" s="34" t="n"/>
      <c r="L247" s="34" t="n"/>
      <c r="M247" s="24" t="n"/>
      <c r="N247" s="24" t="n"/>
      <c r="O247" s="24" t="n"/>
      <c r="P247" s="24" t="n"/>
      <c r="Q247" s="24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</row>
    <row customHeight="1" ht="16.5" r="248" s="29">
      <c r="A248" s="36" t="n"/>
      <c r="B248" s="36" t="n"/>
      <c r="C248" s="33" t="n"/>
      <c r="D248" s="33" t="n"/>
      <c r="E248" s="33" t="n"/>
      <c r="F248" s="33" t="n"/>
      <c r="G248" s="33" t="n"/>
      <c r="H248" s="33" t="n"/>
      <c r="I248" s="33" t="n"/>
      <c r="J248" s="150" t="n"/>
      <c r="K248" s="34" t="n"/>
      <c r="L248" s="34" t="n"/>
      <c r="M248" s="24" t="n"/>
      <c r="N248" s="24" t="n"/>
      <c r="O248" s="24" t="n"/>
      <c r="P248" s="24" t="n"/>
      <c r="Q248" s="24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</row>
    <row customHeight="1" ht="16.5" r="249" s="29">
      <c r="A249" s="36" t="n"/>
      <c r="B249" s="36" t="n"/>
      <c r="C249" s="33" t="n"/>
      <c r="D249" s="33" t="n"/>
      <c r="E249" s="33" t="n"/>
      <c r="F249" s="33" t="n"/>
      <c r="G249" s="33" t="n"/>
      <c r="H249" s="33" t="n"/>
      <c r="I249" s="33" t="n"/>
      <c r="J249" s="150" t="n"/>
      <c r="K249" s="34" t="n"/>
      <c r="L249" s="34" t="n"/>
      <c r="M249" s="24" t="n"/>
      <c r="N249" s="24" t="n"/>
      <c r="O249" s="24" t="n"/>
      <c r="P249" s="24" t="n"/>
      <c r="Q249" s="24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</row>
    <row customHeight="1" ht="16.5" r="250" s="29">
      <c r="A250" s="36" t="n"/>
      <c r="B250" s="36" t="n"/>
      <c r="C250" s="33" t="n"/>
      <c r="D250" s="33" t="n"/>
      <c r="E250" s="33" t="n"/>
      <c r="F250" s="33" t="n"/>
      <c r="G250" s="33" t="n"/>
      <c r="H250" s="33" t="n"/>
      <c r="I250" s="33" t="n"/>
      <c r="J250" s="150" t="n"/>
      <c r="K250" s="34" t="n"/>
      <c r="L250" s="34" t="n"/>
      <c r="M250" s="24" t="n"/>
      <c r="N250" s="24" t="n"/>
      <c r="O250" s="24" t="n"/>
      <c r="P250" s="24" t="n"/>
      <c r="Q250" s="24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</row>
    <row customHeight="1" ht="16.5" r="251" s="29">
      <c r="A251" s="36" t="n"/>
      <c r="B251" s="36" t="n"/>
      <c r="C251" s="33" t="n"/>
      <c r="D251" s="33" t="n"/>
      <c r="E251" s="33" t="n"/>
      <c r="F251" s="33" t="n"/>
      <c r="G251" s="33" t="n"/>
      <c r="H251" s="33" t="n"/>
      <c r="I251" s="33" t="n"/>
      <c r="J251" s="150" t="n"/>
      <c r="K251" s="34" t="n"/>
      <c r="L251" s="34" t="n"/>
      <c r="M251" s="24" t="n"/>
      <c r="N251" s="24" t="n"/>
      <c r="O251" s="24" t="n"/>
      <c r="P251" s="24" t="n"/>
      <c r="Q251" s="24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</row>
    <row customHeight="1" ht="16.5" r="252" s="29">
      <c r="A252" s="36" t="n"/>
      <c r="B252" s="36" t="n"/>
      <c r="C252" s="33" t="n"/>
      <c r="D252" s="33" t="n"/>
      <c r="E252" s="33" t="n"/>
      <c r="F252" s="33" t="n"/>
      <c r="G252" s="33" t="n"/>
      <c r="H252" s="33" t="n"/>
      <c r="I252" s="33" t="n"/>
      <c r="J252" s="150" t="n"/>
      <c r="K252" s="34" t="n"/>
      <c r="L252" s="34" t="n"/>
      <c r="M252" s="24" t="n"/>
      <c r="N252" s="24" t="n"/>
      <c r="O252" s="24" t="n"/>
      <c r="P252" s="24" t="n"/>
      <c r="Q252" s="24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</row>
    <row customHeight="1" ht="16.5" r="253" s="29">
      <c r="A253" s="36" t="n"/>
      <c r="B253" s="36" t="n"/>
      <c r="C253" s="33" t="n"/>
      <c r="D253" s="33" t="n"/>
      <c r="E253" s="33" t="n"/>
      <c r="F253" s="33" t="n"/>
      <c r="G253" s="33" t="n"/>
      <c r="H253" s="33" t="n"/>
      <c r="I253" s="33" t="n"/>
      <c r="J253" s="150" t="n"/>
      <c r="K253" s="34" t="n"/>
      <c r="L253" s="34" t="n"/>
      <c r="M253" s="24" t="n"/>
      <c r="N253" s="24" t="n"/>
      <c r="O253" s="24" t="n"/>
      <c r="P253" s="24" t="n"/>
      <c r="Q253" s="24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</row>
    <row customHeight="1" ht="16.5" r="254" s="29">
      <c r="A254" s="36" t="n"/>
      <c r="B254" s="36" t="n"/>
      <c r="C254" s="33" t="n"/>
      <c r="D254" s="33" t="n"/>
      <c r="E254" s="33" t="n"/>
      <c r="F254" s="33" t="n"/>
      <c r="G254" s="33" t="n"/>
      <c r="H254" s="33" t="n"/>
      <c r="I254" s="33" t="n"/>
      <c r="J254" s="150" t="n"/>
      <c r="K254" s="34" t="n"/>
      <c r="L254" s="34" t="n"/>
      <c r="M254" s="24" t="n"/>
      <c r="N254" s="24" t="n"/>
      <c r="O254" s="24" t="n"/>
      <c r="P254" s="24" t="n"/>
      <c r="Q254" s="24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</row>
    <row customHeight="1" ht="16.5" r="255" s="29">
      <c r="A255" s="36" t="n"/>
      <c r="B255" s="36" t="n"/>
      <c r="C255" s="33" t="n"/>
      <c r="D255" s="33" t="n"/>
      <c r="E255" s="33" t="n"/>
      <c r="F255" s="33" t="n"/>
      <c r="G255" s="33" t="n"/>
      <c r="H255" s="33" t="n"/>
      <c r="I255" s="33" t="n"/>
      <c r="J255" s="150" t="n"/>
      <c r="K255" s="34" t="n"/>
      <c r="L255" s="34" t="n"/>
      <c r="M255" s="24" t="n"/>
      <c r="N255" s="24" t="n"/>
      <c r="O255" s="24" t="n"/>
      <c r="P255" s="24" t="n"/>
      <c r="Q255" s="24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</row>
    <row customHeight="1" ht="16.5" r="256" s="29">
      <c r="A256" s="36" t="n"/>
      <c r="B256" s="36" t="n"/>
      <c r="C256" s="33" t="n"/>
      <c r="D256" s="33" t="n"/>
      <c r="E256" s="33" t="n"/>
      <c r="F256" s="33" t="n"/>
      <c r="G256" s="33" t="n"/>
      <c r="H256" s="33" t="n"/>
      <c r="I256" s="33" t="n"/>
      <c r="J256" s="150" t="n"/>
      <c r="K256" s="34" t="n"/>
      <c r="L256" s="34" t="n"/>
      <c r="M256" s="24" t="n"/>
      <c r="N256" s="24" t="n"/>
      <c r="O256" s="24" t="n"/>
      <c r="P256" s="24" t="n"/>
      <c r="Q256" s="24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</row>
    <row customHeight="1" ht="16.5" r="257" s="29">
      <c r="A257" s="36" t="n"/>
      <c r="B257" s="36" t="n"/>
      <c r="C257" s="33" t="n"/>
      <c r="D257" s="33" t="n"/>
      <c r="E257" s="33" t="n"/>
      <c r="F257" s="33" t="n"/>
      <c r="G257" s="33" t="n"/>
      <c r="H257" s="33" t="n"/>
      <c r="I257" s="33" t="n"/>
      <c r="J257" s="150" t="n"/>
      <c r="K257" s="34" t="n"/>
      <c r="L257" s="34" t="n"/>
      <c r="M257" s="24" t="n"/>
      <c r="N257" s="24" t="n"/>
      <c r="O257" s="24" t="n"/>
      <c r="P257" s="24" t="n"/>
      <c r="Q257" s="24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</row>
    <row customHeight="1" ht="16.5" r="258" s="29">
      <c r="A258" s="36" t="n"/>
      <c r="B258" s="36" t="n"/>
      <c r="C258" s="33" t="n"/>
      <c r="D258" s="33" t="n"/>
      <c r="E258" s="33" t="n"/>
      <c r="F258" s="33" t="n"/>
      <c r="G258" s="33" t="n"/>
      <c r="H258" s="33" t="n"/>
      <c r="I258" s="33" t="n"/>
      <c r="J258" s="150" t="n"/>
      <c r="K258" s="34" t="n"/>
      <c r="L258" s="34" t="n"/>
      <c r="M258" s="24" t="n"/>
      <c r="N258" s="24" t="n"/>
      <c r="O258" s="24" t="n"/>
      <c r="P258" s="24" t="n"/>
      <c r="Q258" s="24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</row>
    <row customHeight="1" ht="16.5" r="259" s="29">
      <c r="A259" s="36" t="n"/>
      <c r="B259" s="36" t="n"/>
      <c r="C259" s="33" t="n"/>
      <c r="D259" s="33" t="n"/>
      <c r="E259" s="33" t="n"/>
      <c r="F259" s="33" t="n"/>
      <c r="G259" s="33" t="n"/>
      <c r="H259" s="33" t="n"/>
      <c r="I259" s="33" t="n"/>
      <c r="J259" s="150" t="n"/>
      <c r="K259" s="34" t="n"/>
      <c r="L259" s="34" t="n"/>
      <c r="M259" s="24" t="n"/>
      <c r="N259" s="24" t="n"/>
      <c r="O259" s="24" t="n"/>
      <c r="P259" s="24" t="n"/>
      <c r="Q259" s="24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</row>
    <row customHeight="1" ht="16.5" r="260" s="29">
      <c r="A260" s="36" t="n"/>
      <c r="B260" s="36" t="n"/>
      <c r="C260" s="33" t="n"/>
      <c r="D260" s="33" t="n"/>
      <c r="E260" s="33" t="n"/>
      <c r="F260" s="33" t="n"/>
      <c r="G260" s="33" t="n"/>
      <c r="H260" s="33" t="n"/>
      <c r="I260" s="33" t="n"/>
      <c r="J260" s="150" t="n"/>
      <c r="K260" s="34" t="n"/>
      <c r="L260" s="34" t="n"/>
      <c r="M260" s="24" t="n"/>
      <c r="N260" s="24" t="n"/>
      <c r="O260" s="24" t="n"/>
      <c r="P260" s="24" t="n"/>
      <c r="Q260" s="24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</row>
  </sheetData>
  <pageMargins bottom="0.75" footer="0" header="0" left="0.7" right="0.7" top="0.75"/>
  <pageSetup orientation="landscape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E221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2.88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7.38"/>
    <col customWidth="1" max="10" min="10" style="29" width="6.13"/>
    <col customWidth="1" max="11" min="11" style="29" width="7.5"/>
    <col customWidth="1" max="12" min="12" style="29" width="5.25"/>
    <col customWidth="1" max="13" min="13" style="29" width="6.13"/>
    <col customWidth="1" max="14" min="14" style="29" width="4.5"/>
    <col customWidth="1" max="15" min="15" style="29" width="7.75"/>
    <col customWidth="1" max="16" min="16" style="29" width="41.13"/>
    <col customWidth="1" max="17" min="17" style="29" width="7.25"/>
    <col customWidth="1" max="18" min="18" style="29" width="41.13"/>
    <col customWidth="1" max="19" min="19" style="29" width="3.25"/>
    <col customWidth="1" max="28" min="20" style="29" width="7.75"/>
    <col customWidth="1" max="30" min="29" style="29" width="7"/>
    <col customWidth="1" max="31" min="31" style="29" width="11.75"/>
  </cols>
  <sheetData>
    <row customHeight="1" ht="39.75" r="1" s="29">
      <c r="A1" s="10" t="inlineStr">
        <is>
          <t>組</t>
        </is>
      </c>
      <c r="B1" s="10" t="inlineStr">
        <is>
          <t>序</t>
        </is>
      </c>
      <c r="C1" s="40" t="inlineStr">
        <is>
          <t>項目</t>
        </is>
      </c>
      <c r="D1" s="40" t="inlineStr">
        <is>
          <t>組別</t>
        </is>
      </c>
      <c r="E1" s="40" t="inlineStr">
        <is>
          <t>年級</t>
        </is>
      </c>
      <c r="F1" s="40" t="inlineStr">
        <is>
          <t>學校</t>
        </is>
      </c>
      <c r="G1" s="40" t="inlineStr">
        <is>
          <t>姓名</t>
        </is>
      </c>
      <c r="H1" s="41" t="inlineStr">
        <is>
          <t>指導
老師</t>
        </is>
      </c>
      <c r="I1" s="40" t="inlineStr">
        <is>
          <t>號碼</t>
        </is>
      </c>
      <c r="J1" s="150" t="inlineStr">
        <is>
          <t>成績</t>
        </is>
      </c>
      <c r="K1" s="13" t="inlineStr">
        <is>
          <t>等第</t>
        </is>
      </c>
      <c r="L1" s="13" t="inlineStr">
        <is>
          <t>名次</t>
        </is>
      </c>
      <c r="M1" s="151" t="inlineStr">
        <is>
          <t>積分</t>
        </is>
      </c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42" t="n"/>
      <c r="R1" s="17" t="n"/>
      <c r="S1" s="42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</row>
    <row customHeight="1" ht="16.5" r="2" s="29">
      <c r="A2" s="19" t="n"/>
      <c r="B2" s="19" t="n"/>
      <c r="C2" s="51" t="inlineStr">
        <is>
          <t>一跳一迴旋</t>
        </is>
      </c>
      <c r="D2" s="51" t="inlineStr">
        <is>
          <t>女子組</t>
        </is>
      </c>
      <c r="E2" s="51" t="inlineStr">
        <is>
          <t>推廣組</t>
        </is>
      </c>
      <c r="F2" s="156" t="inlineStr">
        <is>
          <t>赤崁國小</t>
        </is>
      </c>
      <c r="G2" s="156" t="inlineStr">
        <is>
          <t>吳家淳</t>
        </is>
      </c>
      <c r="H2" s="156" t="inlineStr">
        <is>
          <t>趙尚瑜</t>
        </is>
      </c>
      <c r="I2" s="156" t="inlineStr">
        <is>
          <t>A7210</t>
        </is>
      </c>
      <c r="J2" s="152" t="n">
        <v>194</v>
      </c>
      <c r="K2" s="11" t="inlineStr">
        <is>
          <t>金質獎</t>
        </is>
      </c>
      <c r="L2" s="25" t="n"/>
      <c r="M2" s="3" t="n"/>
      <c r="N2" s="3">
        <f>COUNTIF($F$2:F2,F2)</f>
        <v/>
      </c>
      <c r="O2" s="153">
        <f>IF(COUNTIF($F$2:H2,H2)=1,1,0)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23" t="n"/>
      <c r="S2" s="44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</row>
    <row customHeight="1" ht="16.5" r="3" s="29">
      <c r="A3" s="36" t="n"/>
      <c r="B3" s="36" t="n"/>
      <c r="C3" s="156" t="inlineStr">
        <is>
          <t>一跳一迴旋</t>
        </is>
      </c>
      <c r="D3" s="156" t="inlineStr">
        <is>
          <t>女子組</t>
        </is>
      </c>
      <c r="E3" s="156" t="inlineStr">
        <is>
          <t>推廣組</t>
        </is>
      </c>
      <c r="F3" s="51" t="inlineStr">
        <is>
          <t>吉貝國小</t>
        </is>
      </c>
      <c r="G3" s="51" t="inlineStr">
        <is>
          <t>陳瑰妃</t>
        </is>
      </c>
      <c r="H3" s="51" t="inlineStr">
        <is>
          <t>魯容賢</t>
        </is>
      </c>
      <c r="I3" s="51" t="inlineStr">
        <is>
          <t>A7213</t>
        </is>
      </c>
      <c r="J3" s="152" t="n">
        <v>189</v>
      </c>
      <c r="K3" s="11" t="inlineStr">
        <is>
          <t>金質獎</t>
        </is>
      </c>
      <c r="L3" s="25" t="n"/>
      <c r="M3" s="3" t="n"/>
      <c r="N3" s="3">
        <f>COUNTIF($F$2:F3,F3)</f>
        <v/>
      </c>
      <c r="O3" s="153">
        <f>IF(COUNTIF($F$2:H3,H3)=1,1,0)</f>
        <v/>
      </c>
      <c r="P3" s="3" t="inlineStr">
        <is>
          <t>成績會自動以前面的順序，對應到總成績表</t>
        </is>
      </c>
      <c r="Q3" s="11" t="inlineStr">
        <is>
          <t>銀質獎</t>
        </is>
      </c>
      <c r="R3" s="3" t="n"/>
      <c r="S3" s="44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</row>
    <row customHeight="1" ht="16.5" r="4" s="29">
      <c r="A4" s="19" t="n"/>
      <c r="B4" s="19" t="n"/>
      <c r="C4" s="51" t="inlineStr">
        <is>
          <t>一跳一迴旋</t>
        </is>
      </c>
      <c r="D4" s="51" t="inlineStr">
        <is>
          <t>女子組</t>
        </is>
      </c>
      <c r="E4" s="51" t="inlineStr">
        <is>
          <t>推廣組</t>
        </is>
      </c>
      <c r="F4" s="157" t="inlineStr">
        <is>
          <t>文澳國小</t>
        </is>
      </c>
      <c r="G4" s="157" t="inlineStr">
        <is>
          <t>王孟茹</t>
        </is>
      </c>
      <c r="H4" s="157" t="inlineStr">
        <is>
          <t>魏心怡</t>
        </is>
      </c>
      <c r="I4" s="157" t="inlineStr">
        <is>
          <t>A7217</t>
        </is>
      </c>
      <c r="J4" s="152" t="n">
        <v>186</v>
      </c>
      <c r="K4" s="11" t="inlineStr">
        <is>
          <t>金質獎</t>
        </is>
      </c>
      <c r="L4" s="21" t="n"/>
      <c r="M4" s="3" t="n"/>
      <c r="N4" s="3">
        <f>COUNTIF($F$2:F4,F4)</f>
        <v/>
      </c>
      <c r="O4" s="153">
        <f>IF(COUNTIF($F$2:H4,H4)=1,1,0)</f>
        <v/>
      </c>
      <c r="Q4" s="11" t="inlineStr">
        <is>
          <t>銅質獎</t>
        </is>
      </c>
      <c r="S4" s="44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</row>
    <row customHeight="1" ht="16.5" r="5" s="29">
      <c r="A5" s="19" t="n"/>
      <c r="B5" s="19" t="n"/>
      <c r="C5" s="51" t="inlineStr">
        <is>
          <t>一跳一迴旋</t>
        </is>
      </c>
      <c r="D5" s="51" t="inlineStr">
        <is>
          <t>女子組</t>
        </is>
      </c>
      <c r="E5" s="51" t="inlineStr">
        <is>
          <t>推廣組</t>
        </is>
      </c>
      <c r="F5" s="156" t="inlineStr">
        <is>
          <t>文澳國小</t>
        </is>
      </c>
      <c r="G5" s="156" t="inlineStr">
        <is>
          <t>歐家惠</t>
        </is>
      </c>
      <c r="H5" s="156" t="inlineStr">
        <is>
          <t>顏大欽</t>
        </is>
      </c>
      <c r="I5" s="156" t="inlineStr">
        <is>
          <t>A7216</t>
        </is>
      </c>
      <c r="J5" s="152" t="n">
        <v>172</v>
      </c>
      <c r="K5" s="11" t="inlineStr">
        <is>
          <t>金質獎</t>
        </is>
      </c>
      <c r="L5" s="25" t="n"/>
      <c r="M5" s="3" t="n"/>
      <c r="N5" s="3">
        <f>COUNTIF($F$2:F5,F5)</f>
        <v/>
      </c>
      <c r="O5" s="153">
        <f>IF(COUNTIF($F$2:H5,H5)=1,1,0)</f>
        <v/>
      </c>
      <c r="P5" s="3" t="inlineStr">
        <is>
          <t>第1-8名8…765432優勝1</t>
        </is>
      </c>
      <c r="Q5" s="44" t="n"/>
      <c r="R5" s="3" t="n"/>
      <c r="S5" s="44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</row>
    <row customHeight="1" ht="16.5" r="6" s="29">
      <c r="A6" s="19" t="n"/>
      <c r="B6" s="19" t="n"/>
      <c r="C6" s="51" t="inlineStr">
        <is>
          <t>一跳一迴旋</t>
        </is>
      </c>
      <c r="D6" s="51" t="inlineStr">
        <is>
          <t>女子組</t>
        </is>
      </c>
      <c r="E6" s="51" t="inlineStr">
        <is>
          <t>推廣組</t>
        </is>
      </c>
      <c r="F6" s="51" t="inlineStr">
        <is>
          <t>吉貝國小</t>
        </is>
      </c>
      <c r="G6" s="51" t="inlineStr">
        <is>
          <t>陳靚璇</t>
        </is>
      </c>
      <c r="H6" s="51" t="inlineStr">
        <is>
          <t>魯容賢</t>
        </is>
      </c>
      <c r="I6" s="51" t="inlineStr">
        <is>
          <t>A7215</t>
        </is>
      </c>
      <c r="J6" s="152" t="n">
        <v>166</v>
      </c>
      <c r="K6" s="11" t="inlineStr">
        <is>
          <t>金質獎</t>
        </is>
      </c>
      <c r="L6" s="25" t="n"/>
      <c r="M6" s="3" t="n"/>
      <c r="N6" s="3">
        <f>COUNTIF($F$2:F6,F6)</f>
        <v/>
      </c>
      <c r="O6" s="153">
        <f>IF(COUNTIF($F$2:H6,H6)=1,1,0)</f>
        <v/>
      </c>
      <c r="P6" s="3" t="inlineStr">
        <is>
          <t>並列積分相加平均</t>
        </is>
      </c>
      <c r="Q6" s="44" t="n"/>
      <c r="R6" s="3" t="n"/>
      <c r="S6" s="44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</row>
    <row customHeight="1" ht="16.5" r="7" s="29">
      <c r="A7" s="36" t="n"/>
      <c r="B7" s="36" t="n"/>
      <c r="C7" s="156" t="inlineStr">
        <is>
          <t>一跳一迴旋</t>
        </is>
      </c>
      <c r="D7" s="156" t="inlineStr">
        <is>
          <t>女子組</t>
        </is>
      </c>
      <c r="E7" s="156" t="inlineStr">
        <is>
          <t>推廣組</t>
        </is>
      </c>
      <c r="F7" s="51" t="inlineStr">
        <is>
          <t>中興國小</t>
        </is>
      </c>
      <c r="G7" s="51" t="inlineStr">
        <is>
          <t>林亮妤</t>
        </is>
      </c>
      <c r="H7" s="51" t="inlineStr">
        <is>
          <t>王婉妮</t>
        </is>
      </c>
      <c r="I7" s="51" t="inlineStr">
        <is>
          <t>A7202</t>
        </is>
      </c>
      <c r="J7" s="152" t="n">
        <v>122</v>
      </c>
      <c r="K7" s="11" t="inlineStr">
        <is>
          <t>金質獎</t>
        </is>
      </c>
      <c r="L7" s="25" t="n"/>
      <c r="M7" s="3" t="n"/>
      <c r="N7" s="3">
        <f>COUNTIF($F$2:F7,F7)</f>
        <v/>
      </c>
      <c r="O7" s="153">
        <f>IF(COUNTIF($F$2:H7,H7)=1,1,0)</f>
        <v/>
      </c>
      <c r="P7" s="3" t="inlineStr">
        <is>
          <t>各校總積分最多取積分最高兩名</t>
        </is>
      </c>
      <c r="Q7" s="44" t="n"/>
      <c r="R7" s="3" t="n"/>
      <c r="S7" s="44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</row>
    <row customHeight="1" ht="16.5" r="8" s="29">
      <c r="A8" s="19" t="n"/>
      <c r="B8" s="19" t="n"/>
      <c r="C8" s="51" t="inlineStr">
        <is>
          <t>一跳一迴旋</t>
        </is>
      </c>
      <c r="D8" s="51" t="inlineStr">
        <is>
          <t>女子組</t>
        </is>
      </c>
      <c r="E8" s="51" t="inlineStr">
        <is>
          <t>推廣組</t>
        </is>
      </c>
      <c r="F8" s="156" t="inlineStr">
        <is>
          <t>文光國小</t>
        </is>
      </c>
      <c r="G8" s="156" t="inlineStr">
        <is>
          <t>王念媞</t>
        </is>
      </c>
      <c r="H8" s="156" t="inlineStr">
        <is>
          <t>龔燕娥</t>
        </is>
      </c>
      <c r="I8" s="156" t="inlineStr">
        <is>
          <t>A7219</t>
        </is>
      </c>
      <c r="J8" s="152" t="n">
        <v>120</v>
      </c>
      <c r="K8" s="11" t="inlineStr">
        <is>
          <t>金質獎</t>
        </is>
      </c>
      <c r="L8" s="21" t="n"/>
      <c r="M8" s="3" t="n"/>
      <c r="N8" s="3">
        <f>COUNTIF($F$2:F8,F8)</f>
        <v/>
      </c>
      <c r="O8" s="153">
        <f>IF(COUNTIF($F$2:H8,H8)=1,1,0)</f>
        <v/>
      </c>
      <c r="P8" s="3" t="n"/>
      <c r="Q8" s="44" t="n"/>
      <c r="R8" s="3" t="n"/>
      <c r="S8" s="44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</row>
    <row customHeight="1" ht="16.5" r="9" s="29">
      <c r="A9" s="19" t="n"/>
      <c r="B9" s="19" t="n"/>
      <c r="C9" s="51" t="inlineStr">
        <is>
          <t>一跳一迴旋</t>
        </is>
      </c>
      <c r="D9" s="51" t="inlineStr">
        <is>
          <t>女子組</t>
        </is>
      </c>
      <c r="E9" s="51" t="inlineStr">
        <is>
          <t>推廣組</t>
        </is>
      </c>
      <c r="F9" s="51" t="inlineStr">
        <is>
          <t>中興國小</t>
        </is>
      </c>
      <c r="G9" s="51" t="inlineStr">
        <is>
          <t>呂芷紜</t>
        </is>
      </c>
      <c r="H9" s="51" t="inlineStr">
        <is>
          <t>孫珮勻</t>
        </is>
      </c>
      <c r="I9" s="51" t="inlineStr">
        <is>
          <t>A7201</t>
        </is>
      </c>
      <c r="J9" s="152" t="n">
        <v>101</v>
      </c>
      <c r="K9" s="11" t="inlineStr">
        <is>
          <t>金質獎</t>
        </is>
      </c>
      <c r="L9" s="25" t="n"/>
      <c r="M9" s="3" t="n"/>
      <c r="N9" s="3">
        <f>COUNTIF($F$2:F9,F9)</f>
        <v/>
      </c>
      <c r="O9" s="153">
        <f>IF(COUNTIF($F$2:H9,H9)=1,1,0)</f>
        <v/>
      </c>
      <c r="P9" s="3" t="inlineStr">
        <is>
          <t>名次</t>
        </is>
      </c>
      <c r="Q9" s="44" t="n"/>
      <c r="R9" s="3" t="n"/>
      <c r="S9" s="44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</row>
    <row customHeight="1" ht="16.5" r="10" s="29">
      <c r="A10" s="36" t="n"/>
      <c r="B10" s="36" t="n"/>
      <c r="C10" s="156" t="inlineStr">
        <is>
          <t>一跳一迴旋</t>
        </is>
      </c>
      <c r="D10" s="156" t="inlineStr">
        <is>
          <t>女子組</t>
        </is>
      </c>
      <c r="E10" s="156" t="inlineStr">
        <is>
          <t>推廣組</t>
        </is>
      </c>
      <c r="F10" s="51" t="inlineStr">
        <is>
          <t>湖西國小</t>
        </is>
      </c>
      <c r="G10" s="51" t="inlineStr">
        <is>
          <t>林思妤</t>
        </is>
      </c>
      <c r="H10" s="51" t="inlineStr">
        <is>
          <t>周明賢</t>
        </is>
      </c>
      <c r="I10" s="51" t="inlineStr">
        <is>
          <t>A7204</t>
        </is>
      </c>
      <c r="J10" s="152" t="n">
        <v>100</v>
      </c>
      <c r="K10" s="11" t="inlineStr">
        <is>
          <t>金質獎</t>
        </is>
      </c>
      <c r="L10" s="25" t="n"/>
      <c r="M10" s="3" t="n"/>
      <c r="N10" s="3">
        <f>COUNTIF($F$2:F10,F10)</f>
        <v/>
      </c>
      <c r="O10" s="153">
        <f>IF(COUNTIF($F$2:H10,H10)=1,1,0)</f>
        <v/>
      </c>
      <c r="P10" s="3" t="inlineStr">
        <is>
          <t>可並列，但須扣除下一個名次</t>
        </is>
      </c>
      <c r="Q10" s="24" t="n"/>
      <c r="R10" s="3" t="n"/>
      <c r="S10" s="24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</row>
    <row customHeight="1" ht="16.5" r="11" s="29">
      <c r="A11" s="19" t="n"/>
      <c r="B11" s="19" t="n"/>
      <c r="C11" s="51" t="inlineStr">
        <is>
          <t>一跳一迴旋</t>
        </is>
      </c>
      <c r="D11" s="51" t="inlineStr">
        <is>
          <t>女子組</t>
        </is>
      </c>
      <c r="E11" s="51" t="inlineStr">
        <is>
          <t>推廣組</t>
        </is>
      </c>
      <c r="F11" s="157" t="inlineStr">
        <is>
          <t>沙港國小</t>
        </is>
      </c>
      <c r="G11" s="157" t="inlineStr">
        <is>
          <t>洪惠恩</t>
        </is>
      </c>
      <c r="H11" s="157" t="inlineStr">
        <is>
          <t>莊仙姑</t>
        </is>
      </c>
      <c r="I11" s="157" t="inlineStr">
        <is>
          <t>A7207</t>
        </is>
      </c>
      <c r="J11" s="152" t="n">
        <v>93</v>
      </c>
      <c r="K11" s="11" t="inlineStr">
        <is>
          <t>金質獎</t>
        </is>
      </c>
      <c r="L11" s="21" t="n"/>
      <c r="M11" s="3" t="n"/>
      <c r="N11" s="3">
        <f>COUNTIF($F$2:F11,F11)</f>
        <v/>
      </c>
      <c r="O11" s="153">
        <f>IF(COUNTIF($F$2:H11,H11)=1,1,0)</f>
        <v/>
      </c>
      <c r="P11" s="3" t="n"/>
      <c r="Q11" s="24" t="n"/>
      <c r="R11" s="3" t="n"/>
      <c r="S11" s="24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</row>
    <row customHeight="1" ht="16.5" r="12" s="29">
      <c r="A12" s="19" t="n"/>
      <c r="B12" s="19" t="n"/>
      <c r="C12" s="51" t="inlineStr">
        <is>
          <t>一跳一迴旋</t>
        </is>
      </c>
      <c r="D12" s="51" t="inlineStr">
        <is>
          <t>女子組</t>
        </is>
      </c>
      <c r="E12" s="51" t="inlineStr">
        <is>
          <t>推廣組</t>
        </is>
      </c>
      <c r="F12" s="51" t="inlineStr">
        <is>
          <t>文光國小</t>
        </is>
      </c>
      <c r="G12" s="51" t="inlineStr">
        <is>
          <t>呂梓綺</t>
        </is>
      </c>
      <c r="H12" s="51" t="inlineStr">
        <is>
          <t>龔燕娥</t>
        </is>
      </c>
      <c r="I12" s="51" t="inlineStr">
        <is>
          <t>A7218</t>
        </is>
      </c>
      <c r="J12" s="152" t="n">
        <v>81</v>
      </c>
      <c r="K12" s="11" t="inlineStr">
        <is>
          <t>金質獎</t>
        </is>
      </c>
      <c r="L12" s="25" t="n"/>
      <c r="M12" s="3" t="n"/>
      <c r="N12" s="3">
        <f>COUNTIF($F$2:F12,F12)</f>
        <v/>
      </c>
      <c r="O12" s="153">
        <f>IF(COUNTIF($F$2:H12,H12)=1,1,0)</f>
        <v/>
      </c>
      <c r="P12" s="3" t="inlineStr">
        <is>
          <t>獎狀</t>
        </is>
      </c>
      <c r="Q12" s="24" t="n"/>
      <c r="R12" s="3" t="n"/>
      <c r="S12" s="24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</row>
    <row customHeight="1" ht="16.5" r="13" s="29">
      <c r="A13" s="19" t="n"/>
      <c r="B13" s="19" t="n"/>
      <c r="C13" s="51" t="inlineStr">
        <is>
          <t>一跳一迴旋</t>
        </is>
      </c>
      <c r="D13" s="51" t="inlineStr">
        <is>
          <t>女子組</t>
        </is>
      </c>
      <c r="E13" s="51" t="inlineStr">
        <is>
          <t>推廣組</t>
        </is>
      </c>
      <c r="F13" s="51" t="inlineStr">
        <is>
          <t>沙港國小</t>
        </is>
      </c>
      <c r="G13" s="51" t="inlineStr">
        <is>
          <t>顏語臻</t>
        </is>
      </c>
      <c r="H13" s="51" t="inlineStr">
        <is>
          <t>陳智群</t>
        </is>
      </c>
      <c r="I13" s="51" t="inlineStr">
        <is>
          <t>A7208</t>
        </is>
      </c>
      <c r="J13" s="152" t="n">
        <v>79</v>
      </c>
      <c r="K13" s="11" t="inlineStr">
        <is>
          <t>金質獎</t>
        </is>
      </c>
      <c r="L13" s="25" t="n"/>
      <c r="M13" s="3" t="n"/>
      <c r="N13" s="3">
        <f>COUNTIF($F$2:F13,F13)</f>
        <v/>
      </c>
      <c r="O13" s="153">
        <f>IF(COUNTIF($F$2:H13,H13)=1,1,0)</f>
        <v/>
      </c>
      <c r="P13" s="3" t="inlineStr">
        <is>
          <t>獎狀生</t>
        </is>
      </c>
      <c r="Q13" s="24" t="n"/>
      <c r="R13" s="3" t="n"/>
      <c r="S13" s="24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</row>
    <row customHeight="1" ht="16.5" r="14" s="29">
      <c r="A14" s="19" t="n"/>
      <c r="B14" s="19" t="n"/>
      <c r="C14" s="157" t="inlineStr">
        <is>
          <t>一跳一迴旋</t>
        </is>
      </c>
      <c r="D14" s="157" t="inlineStr">
        <is>
          <t>女子組</t>
        </is>
      </c>
      <c r="E14" s="157" t="inlineStr">
        <is>
          <t>推廣組</t>
        </is>
      </c>
      <c r="F14" s="51" t="inlineStr">
        <is>
          <t>文光國小</t>
        </is>
      </c>
      <c r="G14" s="51" t="inlineStr">
        <is>
          <t>蘇品璇</t>
        </is>
      </c>
      <c r="H14" s="51" t="inlineStr">
        <is>
          <t>洪清林</t>
        </is>
      </c>
      <c r="I14" s="51" t="inlineStr">
        <is>
          <t>A7220</t>
        </is>
      </c>
      <c r="J14" s="152" t="n">
        <v>71</v>
      </c>
      <c r="K14" s="11" t="inlineStr">
        <is>
          <t>金質獎</t>
        </is>
      </c>
      <c r="L14" s="25" t="n"/>
      <c r="M14" s="3" t="n"/>
      <c r="N14" s="3">
        <f>COUNTIF($F$2:F14,F14)</f>
        <v/>
      </c>
      <c r="O14" s="153">
        <f>IF(COUNTIF($F$2:H14,H14)=1,1,0)</f>
        <v/>
      </c>
      <c r="P14" s="3" t="inlineStr">
        <is>
          <t>獎狀師</t>
        </is>
      </c>
      <c r="Q14" s="24" t="n"/>
      <c r="R14" s="3" t="n"/>
      <c r="S14" s="24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</row>
    <row customHeight="1" ht="16.5" r="15" s="29">
      <c r="A15" s="19" t="n"/>
      <c r="B15" s="19" t="n"/>
      <c r="C15" s="157" t="inlineStr">
        <is>
          <t>一跳一迴旋</t>
        </is>
      </c>
      <c r="D15" s="157" t="inlineStr">
        <is>
          <t>女子組</t>
        </is>
      </c>
      <c r="E15" s="157" t="inlineStr">
        <is>
          <t>推廣組</t>
        </is>
      </c>
      <c r="F15" s="51" t="inlineStr">
        <is>
          <t>吉貝國小</t>
        </is>
      </c>
      <c r="G15" s="51" t="inlineStr">
        <is>
          <t>呂沛珊</t>
        </is>
      </c>
      <c r="H15" s="51" t="inlineStr">
        <is>
          <t>魯容賢</t>
        </is>
      </c>
      <c r="I15" s="51" t="inlineStr">
        <is>
          <t>A7212</t>
        </is>
      </c>
      <c r="J15" s="152" t="n">
        <v>69</v>
      </c>
      <c r="K15" s="11" t="inlineStr">
        <is>
          <t>銀質獎</t>
        </is>
      </c>
      <c r="L15" s="25" t="n"/>
      <c r="M15" s="3" t="n"/>
      <c r="N15" s="3">
        <f>COUNTIF($F$2:F15,F15)</f>
        <v/>
      </c>
      <c r="O15" s="153">
        <f>IF(COUNTIF($F$2:H15,H15)=1,1,0)</f>
        <v/>
      </c>
      <c r="P15" s="3" t="inlineStr">
        <is>
          <t>獎狀</t>
        </is>
      </c>
      <c r="Q15" s="24" t="n"/>
      <c r="R15" s="3" t="n"/>
      <c r="S15" s="24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</row>
    <row customHeight="1" ht="16.5" r="16" s="29">
      <c r="A16" s="19" t="n"/>
      <c r="B16" s="19" t="n"/>
      <c r="C16" s="51" t="inlineStr">
        <is>
          <t>一跳一迴旋</t>
        </is>
      </c>
      <c r="D16" s="51" t="inlineStr">
        <is>
          <t>女子組</t>
        </is>
      </c>
      <c r="E16" s="51" t="inlineStr">
        <is>
          <t>推廣組</t>
        </is>
      </c>
      <c r="F16" s="156" t="inlineStr">
        <is>
          <t>中屯國小</t>
        </is>
      </c>
      <c r="G16" s="156" t="inlineStr">
        <is>
          <t>劉圓</t>
        </is>
      </c>
      <c r="H16" s="156" t="inlineStr">
        <is>
          <t>王心怡</t>
        </is>
      </c>
      <c r="I16" s="156" t="inlineStr">
        <is>
          <t>A7209</t>
        </is>
      </c>
      <c r="J16" s="152" t="n">
        <v>51</v>
      </c>
      <c r="K16" s="11" t="inlineStr">
        <is>
          <t>銀質獎</t>
        </is>
      </c>
      <c r="L16" s="25" t="n"/>
      <c r="M16" s="3" t="n"/>
      <c r="N16" s="3">
        <f>COUNTIF($F$2:F16,F16)</f>
        <v/>
      </c>
      <c r="O16" s="153">
        <f>IF(COUNTIF($F$2:H16,H16)=1,1,0)</f>
        <v/>
      </c>
      <c r="Q16" s="24" t="n"/>
      <c r="S16" s="24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</row>
    <row customHeight="1" ht="16.5" r="17" s="29">
      <c r="A17" s="19" t="n"/>
      <c r="B17" s="19" t="n"/>
      <c r="C17" s="51" t="inlineStr">
        <is>
          <t>一跳一迴旋</t>
        </is>
      </c>
      <c r="D17" s="51" t="inlineStr">
        <is>
          <t>女子組</t>
        </is>
      </c>
      <c r="E17" s="51" t="inlineStr">
        <is>
          <t>推廣組</t>
        </is>
      </c>
      <c r="F17" s="51" t="inlineStr">
        <is>
          <t>吉貝國小</t>
        </is>
      </c>
      <c r="G17" s="51" t="inlineStr">
        <is>
          <t>陳瑰芳</t>
        </is>
      </c>
      <c r="H17" s="51" t="inlineStr">
        <is>
          <t>魯容賢</t>
        </is>
      </c>
      <c r="I17" s="51" t="inlineStr">
        <is>
          <t>A7214</t>
        </is>
      </c>
      <c r="J17" s="152" t="n">
        <v>44</v>
      </c>
      <c r="K17" s="11" t="inlineStr">
        <is>
          <t>銀質獎</t>
        </is>
      </c>
      <c r="L17" s="21" t="n"/>
      <c r="M17" s="3" t="n"/>
      <c r="N17" s="3">
        <f>COUNTIF($F$2:F17,F17)</f>
        <v/>
      </c>
      <c r="O17" s="153">
        <f>IF(COUNTIF($F$2:H17,H17)=1,1,0)</f>
        <v/>
      </c>
      <c r="Q17" s="24" t="n"/>
      <c r="S17" s="24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</row>
    <row customHeight="1" ht="16.5" r="18" s="29">
      <c r="A18" s="19" t="n"/>
      <c r="B18" s="19" t="n"/>
      <c r="C18" s="51" t="inlineStr">
        <is>
          <t>一跳一迴旋</t>
        </is>
      </c>
      <c r="D18" s="51" t="inlineStr">
        <is>
          <t>女子組</t>
        </is>
      </c>
      <c r="E18" s="51" t="inlineStr">
        <is>
          <t>推廣組</t>
        </is>
      </c>
      <c r="F18" s="51" t="inlineStr">
        <is>
          <t>湖西國小</t>
        </is>
      </c>
      <c r="G18" s="51" t="inlineStr">
        <is>
          <t>呂詠卿</t>
        </is>
      </c>
      <c r="H18" s="51" t="inlineStr">
        <is>
          <t>洪依霞</t>
        </is>
      </c>
      <c r="I18" s="51" t="inlineStr">
        <is>
          <t>A7203</t>
        </is>
      </c>
      <c r="J18" s="152" t="n">
        <v>35</v>
      </c>
      <c r="K18" s="11" t="inlineStr">
        <is>
          <t>銀質獎</t>
        </is>
      </c>
      <c r="L18" s="25" t="n"/>
      <c r="M18" s="3" t="n"/>
      <c r="N18" s="3" t="n"/>
      <c r="O18" s="3" t="n"/>
      <c r="Q18" s="24" t="n"/>
      <c r="S18" s="24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</row>
    <row customHeight="1" ht="16.5" r="19" s="29">
      <c r="A19" s="36" t="n"/>
      <c r="B19" s="36" t="n"/>
      <c r="C19" s="156" t="inlineStr">
        <is>
          <t>一跳一迴旋</t>
        </is>
      </c>
      <c r="D19" s="156" t="inlineStr">
        <is>
          <t>女子組</t>
        </is>
      </c>
      <c r="E19" s="156" t="inlineStr">
        <is>
          <t>推廣組</t>
        </is>
      </c>
      <c r="F19" s="51" t="inlineStr">
        <is>
          <t>赤崁國小</t>
        </is>
      </c>
      <c r="G19" s="51" t="inlineStr">
        <is>
          <t>吳羽喬</t>
        </is>
      </c>
      <c r="H19" s="51" t="inlineStr">
        <is>
          <t>鄭宇翔</t>
        </is>
      </c>
      <c r="I19" s="51" t="inlineStr">
        <is>
          <t>A7211</t>
        </is>
      </c>
      <c r="J19" s="152" t="n">
        <v>28</v>
      </c>
      <c r="K19" s="11" t="inlineStr">
        <is>
          <t>銀質獎</t>
        </is>
      </c>
      <c r="L19" s="25" t="n"/>
      <c r="M19" s="3" t="n"/>
      <c r="N19" s="3" t="n"/>
      <c r="O19" s="3" t="n"/>
      <c r="Q19" s="24">
        <f>COUNTA(G2:G17)+SUM(O2:O17)</f>
        <v/>
      </c>
      <c r="S19" s="24">
        <f>COUNTA(G2:G17)+SUM(Q2:Q17)</f>
        <v/>
      </c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</row>
    <row customHeight="1" ht="16.5" r="20" s="29">
      <c r="A20" s="19" t="n"/>
      <c r="B20" s="19" t="n"/>
      <c r="C20" s="50" t="inlineStr">
        <is>
          <t>一跳一迴旋</t>
        </is>
      </c>
      <c r="D20" s="50" t="inlineStr">
        <is>
          <t>女子組</t>
        </is>
      </c>
      <c r="E20" s="50" t="inlineStr">
        <is>
          <t>推廣組</t>
        </is>
      </c>
      <c r="F20" s="50" t="inlineStr">
        <is>
          <t>隘門國小</t>
        </is>
      </c>
      <c r="G20" s="50" t="inlineStr">
        <is>
          <t>吳霈萱</t>
        </is>
      </c>
      <c r="H20" s="50" t="inlineStr">
        <is>
          <t>陳俐文</t>
        </is>
      </c>
      <c r="I20" s="50" t="inlineStr">
        <is>
          <t>A7205</t>
        </is>
      </c>
      <c r="J20" s="152" t="n">
        <v>22</v>
      </c>
      <c r="K20" s="11" t="inlineStr">
        <is>
          <t>銅質獎</t>
        </is>
      </c>
      <c r="L20" s="21" t="n"/>
      <c r="M20" s="3" t="n"/>
      <c r="N20" s="3" t="n"/>
      <c r="O20" s="3" t="n"/>
      <c r="Q20" s="24">
        <f>COUNTA(G2:G17)</f>
        <v/>
      </c>
      <c r="S20" s="24">
        <f>COUNTA(G2:G17)</f>
        <v/>
      </c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</row>
    <row customHeight="1" ht="16.5" r="21" s="29">
      <c r="A21" s="36" t="n"/>
      <c r="B21" s="36" t="n"/>
      <c r="C21" s="158" t="inlineStr">
        <is>
          <t>一跳一迴旋</t>
        </is>
      </c>
      <c r="D21" s="158" t="inlineStr">
        <is>
          <t>女子組</t>
        </is>
      </c>
      <c r="E21" s="158" t="inlineStr">
        <is>
          <t>推廣組</t>
        </is>
      </c>
      <c r="F21" s="158" t="inlineStr">
        <is>
          <t>沙港國小</t>
        </is>
      </c>
      <c r="G21" s="158" t="inlineStr">
        <is>
          <t>歐品妤</t>
        </is>
      </c>
      <c r="H21" s="158" t="inlineStr">
        <is>
          <t>彭芝蘭</t>
        </is>
      </c>
      <c r="I21" s="158" t="inlineStr">
        <is>
          <t>A7206</t>
        </is>
      </c>
      <c r="J21" s="152" t="n">
        <v>19</v>
      </c>
      <c r="K21" s="21" t="n"/>
      <c r="L21" s="21" t="n"/>
      <c r="M21" s="3" t="n"/>
      <c r="N21" s="3" t="n"/>
      <c r="O21" s="3" t="n"/>
      <c r="Q21" s="24">
        <f>SUM(O2:O17)</f>
        <v/>
      </c>
      <c r="R21" s="3" t="n"/>
      <c r="S21" s="24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</row>
    <row customHeight="1" ht="16.5" r="22" s="29">
      <c r="A22" s="36" t="n"/>
      <c r="B22" s="36" t="n"/>
      <c r="C22" s="11" t="n"/>
      <c r="D22" s="11" t="n"/>
      <c r="E22" s="11" t="n"/>
      <c r="F22" s="11" t="n"/>
      <c r="G22" s="11" t="n"/>
      <c r="H22" s="11" t="n"/>
      <c r="I22" s="11" t="n"/>
      <c r="J22" s="152" t="n"/>
      <c r="K22" s="21" t="n"/>
      <c r="L22" s="25" t="n"/>
      <c r="M22" s="3" t="n"/>
      <c r="N22" s="3" t="n"/>
      <c r="O22" s="3" t="n"/>
      <c r="Q22" s="24" t="n"/>
      <c r="R22" s="3" t="n"/>
      <c r="S22" s="24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</row>
    <row customHeight="1" ht="16.5" r="23" s="29">
      <c r="A23" s="36" t="n"/>
      <c r="B23" s="36" t="n"/>
      <c r="C23" s="11" t="n"/>
      <c r="D23" s="11" t="n"/>
      <c r="E23" s="11" t="n"/>
      <c r="F23" s="11" t="n"/>
      <c r="G23" s="11" t="n"/>
      <c r="H23" s="11" t="n"/>
      <c r="I23" s="11" t="n"/>
      <c r="J23" s="152" t="n"/>
      <c r="K23" s="21" t="n"/>
      <c r="L23" s="25" t="n"/>
      <c r="M23" s="3" t="n"/>
      <c r="N23" s="3" t="n"/>
      <c r="O23" s="3" t="n"/>
      <c r="P23" s="3" t="n"/>
      <c r="Q23" s="24" t="n"/>
      <c r="R23" s="3" t="n"/>
      <c r="S23" s="24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</row>
    <row customHeight="1" ht="16.5" r="24" s="29">
      <c r="A24" s="36" t="n"/>
      <c r="B24" s="36" t="n"/>
      <c r="C24" s="11" t="n"/>
      <c r="D24" s="11" t="n"/>
      <c r="E24" s="11" t="n"/>
      <c r="F24" s="11" t="n"/>
      <c r="G24" s="11" t="n"/>
      <c r="H24" s="11" t="n"/>
      <c r="I24" s="11" t="n"/>
      <c r="J24" s="152" t="n"/>
      <c r="K24" s="21" t="n"/>
      <c r="L24" s="21" t="n"/>
      <c r="M24" s="3" t="n"/>
      <c r="N24" s="3" t="n"/>
      <c r="O24" s="3" t="n"/>
      <c r="P24" s="3" t="n"/>
      <c r="Q24" s="24" t="n"/>
      <c r="R24" s="3" t="n"/>
      <c r="S24" s="24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</row>
    <row customHeight="1" ht="16.5" r="25" s="29">
      <c r="A25" s="36" t="n"/>
      <c r="B25" s="36" t="n"/>
      <c r="C25" s="11" t="n"/>
      <c r="D25" s="11" t="n"/>
      <c r="E25" s="11" t="n"/>
      <c r="F25" s="11" t="n"/>
      <c r="G25" s="11" t="n"/>
      <c r="H25" s="11" t="n"/>
      <c r="I25" s="11" t="n"/>
      <c r="J25" s="152" t="n"/>
      <c r="K25" s="21" t="n"/>
      <c r="L25" s="25" t="n"/>
      <c r="M25" s="3" t="n"/>
      <c r="N25" s="3" t="n"/>
      <c r="O25" s="3" t="n"/>
      <c r="P25" s="3" t="n"/>
      <c r="Q25" s="24" t="n"/>
      <c r="R25" s="3" t="n"/>
      <c r="S25" s="24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</row>
    <row customHeight="1" ht="16.5" r="26" s="29">
      <c r="A26" s="36" t="n"/>
      <c r="B26" s="36" t="n"/>
      <c r="C26" s="11" t="n"/>
      <c r="D26" s="11" t="n"/>
      <c r="E26" s="11" t="n"/>
      <c r="F26" s="11" t="n"/>
      <c r="G26" s="11" t="n"/>
      <c r="H26" s="11" t="n"/>
      <c r="I26" s="11" t="n"/>
      <c r="J26" s="152" t="n"/>
      <c r="K26" s="21" t="n"/>
      <c r="L26" s="25" t="n"/>
      <c r="M26" s="3" t="n"/>
      <c r="N26" s="3" t="n"/>
      <c r="O26" s="3" t="n"/>
      <c r="P26" s="3" t="n"/>
      <c r="Q26" s="24" t="n"/>
      <c r="R26" s="3" t="n"/>
      <c r="S26" s="24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</row>
    <row customHeight="1" ht="16.5" r="27" s="29">
      <c r="A27" s="36" t="n"/>
      <c r="B27" s="36" t="n"/>
      <c r="C27" s="11" t="n"/>
      <c r="D27" s="11" t="n"/>
      <c r="E27" s="11" t="n"/>
      <c r="F27" s="11" t="n"/>
      <c r="G27" s="11" t="n"/>
      <c r="H27" s="11" t="n"/>
      <c r="I27" s="11" t="n"/>
      <c r="J27" s="152" t="n"/>
      <c r="K27" s="21" t="n"/>
      <c r="L27" s="25" t="n"/>
      <c r="M27" s="3" t="n"/>
      <c r="N27" s="3" t="n"/>
      <c r="O27" s="3" t="n"/>
      <c r="P27" s="3" t="n"/>
      <c r="Q27" s="24" t="n"/>
      <c r="R27" s="3" t="n"/>
      <c r="S27" s="24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</row>
    <row customHeight="1" ht="16.5" r="28" s="29">
      <c r="A28" s="36" t="n"/>
      <c r="B28" s="36" t="n"/>
      <c r="C28" s="11" t="n"/>
      <c r="D28" s="11" t="n"/>
      <c r="E28" s="11" t="n"/>
      <c r="F28" s="11" t="n"/>
      <c r="G28" s="11" t="n"/>
      <c r="H28" s="11" t="n"/>
      <c r="I28" s="11" t="n"/>
      <c r="J28" s="152" t="n"/>
      <c r="K28" s="21" t="n"/>
      <c r="L28" s="25" t="n"/>
      <c r="M28" s="3" t="n"/>
      <c r="N28" s="3" t="n"/>
      <c r="O28" s="3" t="n"/>
      <c r="P28" s="3" t="n"/>
      <c r="Q28" s="24" t="n"/>
      <c r="R28" s="3" t="n"/>
      <c r="S28" s="24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</row>
    <row customHeight="1" ht="16.5" r="29" s="29">
      <c r="A29" s="36" t="n"/>
      <c r="B29" s="36" t="n"/>
      <c r="C29" s="11" t="n"/>
      <c r="D29" s="11" t="n"/>
      <c r="E29" s="11" t="n"/>
      <c r="F29" s="11" t="n"/>
      <c r="G29" s="11" t="n"/>
      <c r="H29" s="11" t="n"/>
      <c r="I29" s="11" t="n"/>
      <c r="J29" s="152" t="n"/>
      <c r="K29" s="21" t="n"/>
      <c r="L29" s="21" t="n"/>
      <c r="M29" s="3" t="n"/>
      <c r="N29" s="3" t="n"/>
      <c r="O29" s="3" t="n"/>
      <c r="P29" s="3" t="n"/>
      <c r="Q29" s="24" t="n"/>
      <c r="R29" s="3" t="n"/>
      <c r="S29" s="24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</row>
    <row customHeight="1" ht="16.5" r="30" s="29">
      <c r="A30" s="36" t="n"/>
      <c r="B30" s="36" t="n"/>
      <c r="C30" s="11" t="n"/>
      <c r="D30" s="11" t="n"/>
      <c r="E30" s="11" t="n"/>
      <c r="F30" s="11" t="n"/>
      <c r="G30" s="11" t="n"/>
      <c r="H30" s="11" t="n"/>
      <c r="I30" s="11" t="n"/>
      <c r="J30" s="152" t="n"/>
      <c r="K30" s="21" t="n"/>
      <c r="L30" s="25" t="n"/>
      <c r="M30" s="3" t="n"/>
      <c r="N30" s="3" t="n"/>
      <c r="O30" s="3" t="n"/>
      <c r="P30" s="3" t="n"/>
      <c r="Q30" s="24" t="n"/>
      <c r="R30" s="3" t="n"/>
      <c r="S30" s="24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</row>
    <row customHeight="1" ht="16.5" r="31" s="29">
      <c r="A31" s="36" t="n"/>
      <c r="B31" s="36" t="n"/>
      <c r="C31" s="11" t="n"/>
      <c r="D31" s="11" t="n"/>
      <c r="E31" s="11" t="n"/>
      <c r="F31" s="11" t="n"/>
      <c r="G31" s="11" t="n"/>
      <c r="H31" s="11" t="n"/>
      <c r="I31" s="11" t="n"/>
      <c r="J31" s="152" t="n"/>
      <c r="K31" s="21" t="n"/>
      <c r="L31" s="25" t="n"/>
      <c r="M31" s="3" t="n"/>
      <c r="N31" s="3" t="n"/>
      <c r="O31" s="3" t="n"/>
      <c r="P31" s="3" t="n"/>
      <c r="Q31" s="24" t="n"/>
      <c r="R31" s="3" t="n"/>
      <c r="S31" s="24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</row>
    <row customHeight="1" ht="16.5" r="32" s="29">
      <c r="A32" s="36" t="n"/>
      <c r="B32" s="36" t="n"/>
      <c r="C32" s="11" t="n"/>
      <c r="D32" s="11" t="n"/>
      <c r="E32" s="11" t="n"/>
      <c r="F32" s="11" t="n"/>
      <c r="G32" s="11" t="n"/>
      <c r="H32" s="11" t="n"/>
      <c r="I32" s="11" t="n"/>
      <c r="J32" s="152" t="n"/>
      <c r="K32" s="21" t="n"/>
      <c r="L32" s="25" t="n"/>
      <c r="M32" s="3" t="n"/>
      <c r="N32" s="3" t="n"/>
      <c r="O32" s="3" t="n"/>
      <c r="P32" s="3" t="n"/>
      <c r="Q32" s="24" t="n"/>
      <c r="R32" s="3" t="n"/>
      <c r="S32" s="24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</row>
    <row customHeight="1" ht="16.5" r="33" s="29">
      <c r="A33" s="36" t="n"/>
      <c r="B33" s="36" t="n"/>
      <c r="C33" s="11" t="n"/>
      <c r="D33" s="11" t="n"/>
      <c r="E33" s="11" t="n"/>
      <c r="F33" s="11" t="n"/>
      <c r="G33" s="11" t="n"/>
      <c r="H33" s="11" t="n"/>
      <c r="I33" s="11" t="n"/>
      <c r="J33" s="152" t="n"/>
      <c r="K33" s="21" t="n"/>
      <c r="L33" s="25" t="n"/>
      <c r="M33" s="3" t="n"/>
      <c r="N33" s="3" t="n"/>
      <c r="O33" s="3" t="n"/>
      <c r="P33" s="3" t="n"/>
      <c r="Q33" s="24" t="n"/>
      <c r="R33" s="3" t="n"/>
      <c r="S33" s="24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</row>
    <row customHeight="1" ht="16.5" r="34" s="29">
      <c r="A34" s="36" t="n"/>
      <c r="B34" s="36" t="n"/>
      <c r="C34" s="11" t="n"/>
      <c r="D34" s="11" t="n"/>
      <c r="E34" s="11" t="n"/>
      <c r="F34" s="11" t="n"/>
      <c r="G34" s="11" t="n"/>
      <c r="H34" s="11" t="n"/>
      <c r="I34" s="11" t="n"/>
      <c r="J34" s="152" t="n"/>
      <c r="K34" s="21" t="n"/>
      <c r="L34" s="25" t="n"/>
      <c r="M34" s="3" t="n"/>
      <c r="N34" s="3" t="n"/>
      <c r="O34" s="3" t="n"/>
      <c r="P34" s="3" t="n"/>
      <c r="Q34" s="24" t="n"/>
      <c r="R34" s="3" t="n"/>
      <c r="S34" s="24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</row>
    <row customHeight="1" ht="16.5" r="35" s="29">
      <c r="A35" s="36" t="n"/>
      <c r="B35" s="36" t="n"/>
      <c r="C35" s="11" t="n"/>
      <c r="D35" s="11" t="n"/>
      <c r="E35" s="11" t="n"/>
      <c r="F35" s="11" t="n"/>
      <c r="G35" s="11" t="n"/>
      <c r="H35" s="11" t="n"/>
      <c r="I35" s="11" t="n"/>
      <c r="J35" s="152" t="n"/>
      <c r="K35" s="21" t="n"/>
      <c r="L35" s="21" t="n"/>
      <c r="M35" s="3" t="n"/>
      <c r="N35" s="3" t="n"/>
      <c r="O35" s="3" t="n"/>
      <c r="P35" s="3" t="n"/>
      <c r="Q35" s="24" t="n"/>
      <c r="R35" s="3" t="n"/>
      <c r="S35" s="24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</row>
    <row customHeight="1" ht="16.5" r="36" s="29">
      <c r="A36" s="36" t="n"/>
      <c r="B36" s="36" t="n"/>
      <c r="C36" s="11" t="n"/>
      <c r="D36" s="11" t="n"/>
      <c r="E36" s="11" t="n"/>
      <c r="F36" s="11" t="n"/>
      <c r="G36" s="11" t="n"/>
      <c r="H36" s="11" t="n"/>
      <c r="I36" s="11" t="n"/>
      <c r="J36" s="152" t="n"/>
      <c r="K36" s="21" t="n"/>
      <c r="L36" s="25" t="n"/>
      <c r="M36" s="3" t="n"/>
      <c r="N36" s="3" t="n"/>
      <c r="O36" s="3" t="n"/>
      <c r="P36" s="3" t="n"/>
      <c r="Q36" s="24" t="n"/>
      <c r="R36" s="3" t="n"/>
      <c r="S36" s="24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</row>
    <row customHeight="1" ht="16.5" r="37" s="29">
      <c r="A37" s="36" t="n"/>
      <c r="B37" s="36" t="n"/>
      <c r="C37" s="11" t="n"/>
      <c r="D37" s="11" t="n"/>
      <c r="E37" s="11" t="n"/>
      <c r="F37" s="11" t="n"/>
      <c r="G37" s="11" t="n"/>
      <c r="H37" s="11" t="n"/>
      <c r="I37" s="11" t="n"/>
      <c r="J37" s="152" t="n"/>
      <c r="K37" s="21" t="n"/>
      <c r="L37" s="25" t="n"/>
      <c r="M37" s="3" t="n"/>
      <c r="N37" s="3" t="n"/>
      <c r="O37" s="3" t="n"/>
      <c r="P37" s="3" t="n"/>
      <c r="Q37" s="24" t="n"/>
      <c r="R37" s="3" t="n"/>
      <c r="S37" s="24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</row>
    <row customHeight="1" ht="16.5" r="38" s="29">
      <c r="A38" s="36" t="n"/>
      <c r="B38" s="36" t="n"/>
      <c r="C38" s="11" t="n"/>
      <c r="D38" s="11" t="n"/>
      <c r="E38" s="11" t="n"/>
      <c r="F38" s="11" t="n"/>
      <c r="G38" s="11" t="n"/>
      <c r="H38" s="11" t="n"/>
      <c r="I38" s="11" t="n"/>
      <c r="J38" s="152" t="n"/>
      <c r="K38" s="21" t="n"/>
      <c r="L38" s="25" t="n"/>
      <c r="M38" s="3" t="n"/>
      <c r="N38" s="3" t="n"/>
      <c r="O38" s="3" t="n"/>
      <c r="P38" s="3" t="n"/>
      <c r="Q38" s="24" t="n"/>
      <c r="R38" s="3" t="n"/>
      <c r="S38" s="24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</row>
    <row customHeight="1" ht="16.5" r="39" s="29">
      <c r="A39" s="36" t="n"/>
      <c r="B39" s="36" t="n"/>
      <c r="C39" s="11" t="n"/>
      <c r="D39" s="11" t="n"/>
      <c r="E39" s="11" t="n"/>
      <c r="F39" s="11" t="n"/>
      <c r="G39" s="11" t="n"/>
      <c r="H39" s="11" t="n"/>
      <c r="I39" s="11" t="n"/>
      <c r="J39" s="152" t="n"/>
      <c r="K39" s="21" t="n"/>
      <c r="L39" s="21" t="n"/>
      <c r="M39" s="3" t="n"/>
      <c r="N39" s="3" t="n"/>
      <c r="O39" s="3" t="n"/>
      <c r="P39" s="3" t="n"/>
      <c r="Q39" s="24" t="n"/>
      <c r="R39" s="3" t="n"/>
      <c r="S39" s="24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</row>
    <row customHeight="1" ht="16.5" r="40" s="29">
      <c r="A40" s="36" t="n"/>
      <c r="B40" s="36" t="n"/>
      <c r="C40" s="11" t="n"/>
      <c r="D40" s="11" t="n"/>
      <c r="E40" s="11" t="n"/>
      <c r="F40" s="11" t="n"/>
      <c r="G40" s="11" t="n"/>
      <c r="H40" s="11" t="n"/>
      <c r="I40" s="11" t="n"/>
      <c r="J40" s="152" t="n"/>
      <c r="K40" s="21" t="n"/>
      <c r="L40" s="25" t="n"/>
      <c r="M40" s="3" t="n"/>
      <c r="N40" s="3" t="n"/>
      <c r="O40" s="3" t="n"/>
      <c r="P40" s="3" t="n"/>
      <c r="Q40" s="24" t="n"/>
      <c r="R40" s="3" t="n"/>
      <c r="S40" s="24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</row>
    <row customHeight="1" ht="16.5" r="41" s="29">
      <c r="A41" s="36" t="n"/>
      <c r="B41" s="36" t="n"/>
      <c r="C41" s="67" t="n"/>
      <c r="D41" s="11" t="n"/>
      <c r="E41" s="11" t="n"/>
      <c r="F41" s="11" t="n"/>
      <c r="G41" s="11" t="n"/>
      <c r="H41" s="11" t="n"/>
      <c r="I41" s="11" t="n"/>
      <c r="J41" s="152" t="n"/>
      <c r="K41" s="21" t="n"/>
      <c r="L41" s="25" t="n"/>
      <c r="M41" s="3" t="n"/>
      <c r="N41" s="3" t="n"/>
      <c r="O41" s="3" t="n"/>
      <c r="P41" s="3" t="n"/>
      <c r="Q41" s="24" t="n"/>
      <c r="R41" s="3" t="n"/>
      <c r="S41" s="24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</row>
    <row customHeight="1" ht="16.5" r="42" s="29">
      <c r="A42" s="36" t="n"/>
      <c r="B42" s="36" t="n"/>
      <c r="C42" s="67" t="n"/>
      <c r="D42" s="11" t="n"/>
      <c r="E42" s="11" t="n"/>
      <c r="F42" s="11" t="n"/>
      <c r="G42" s="11" t="n"/>
      <c r="H42" s="11" t="n"/>
      <c r="I42" s="11" t="n"/>
      <c r="J42" s="152" t="n"/>
      <c r="K42" s="21" t="n"/>
      <c r="L42" s="25" t="n"/>
      <c r="M42" s="3" t="n"/>
      <c r="N42" s="3" t="n"/>
      <c r="O42" s="3" t="n"/>
      <c r="P42" s="3" t="n"/>
      <c r="Q42" s="24" t="n"/>
      <c r="R42" s="3" t="n"/>
      <c r="S42" s="24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</row>
    <row customHeight="1" ht="16.5" r="43" s="29">
      <c r="A43" s="36" t="n"/>
      <c r="B43" s="36" t="n"/>
      <c r="C43" s="67" t="n"/>
      <c r="D43" s="11" t="n"/>
      <c r="E43" s="11" t="n"/>
      <c r="F43" s="11" t="n"/>
      <c r="G43" s="11" t="n"/>
      <c r="H43" s="11" t="n"/>
      <c r="I43" s="11" t="n"/>
      <c r="J43" s="152" t="n"/>
      <c r="K43" s="21" t="n"/>
      <c r="L43" s="25" t="n"/>
      <c r="M43" s="3" t="n"/>
      <c r="N43" s="3" t="n"/>
      <c r="O43" s="3" t="n"/>
      <c r="P43" s="3" t="n"/>
      <c r="Q43" s="24" t="n"/>
      <c r="R43" s="3" t="n"/>
      <c r="S43" s="24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</row>
    <row customHeight="1" ht="16.5" r="44" s="29">
      <c r="A44" s="36" t="n"/>
      <c r="B44" s="36" t="n"/>
      <c r="C44" s="67" t="n"/>
      <c r="D44" s="11" t="n"/>
      <c r="E44" s="11" t="n"/>
      <c r="F44" s="11" t="n"/>
      <c r="G44" s="11" t="n"/>
      <c r="H44" s="11" t="n"/>
      <c r="I44" s="11" t="n"/>
      <c r="J44" s="152" t="n"/>
      <c r="K44" s="21" t="n"/>
      <c r="L44" s="25" t="n"/>
      <c r="M44" s="3" t="n"/>
      <c r="N44" s="3" t="n"/>
      <c r="O44" s="3" t="n"/>
      <c r="P44" s="3" t="n"/>
      <c r="Q44" s="24" t="n"/>
      <c r="R44" s="3" t="n"/>
      <c r="S44" s="24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</row>
    <row customHeight="1" ht="16.5" r="45" s="29">
      <c r="A45" s="36" t="n"/>
      <c r="B45" s="36" t="n"/>
      <c r="C45" s="67" t="n"/>
      <c r="D45" s="11" t="n"/>
      <c r="E45" s="11" t="n"/>
      <c r="F45" s="11" t="n"/>
      <c r="G45" s="11" t="n"/>
      <c r="H45" s="11" t="n"/>
      <c r="I45" s="11" t="n"/>
      <c r="J45" s="152" t="n"/>
      <c r="K45" s="21" t="n"/>
      <c r="L45" s="21" t="n"/>
      <c r="M45" s="3" t="n"/>
      <c r="N45" s="3" t="n"/>
      <c r="O45" s="3" t="n"/>
      <c r="P45" s="3" t="n"/>
      <c r="Q45" s="24" t="n"/>
      <c r="R45" s="3" t="n"/>
      <c r="S45" s="24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</row>
    <row customHeight="1" ht="16.5" r="46" s="29">
      <c r="A46" s="36" t="n"/>
      <c r="B46" s="36" t="n"/>
      <c r="C46" s="67" t="n"/>
      <c r="D46" s="11" t="n"/>
      <c r="E46" s="11" t="n"/>
      <c r="F46" s="11" t="n"/>
      <c r="G46" s="11" t="n"/>
      <c r="H46" s="11" t="n"/>
      <c r="I46" s="11" t="n"/>
      <c r="J46" s="152" t="n"/>
      <c r="K46" s="21" t="n"/>
      <c r="L46" s="25" t="n"/>
      <c r="M46" s="3" t="n"/>
      <c r="N46" s="3" t="n"/>
      <c r="O46" s="3" t="n"/>
      <c r="P46" s="3" t="n"/>
      <c r="Q46" s="24" t="n"/>
      <c r="R46" s="3" t="n"/>
      <c r="S46" s="24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</row>
    <row customHeight="1" ht="16.5" r="47" s="29">
      <c r="A47" s="36" t="n"/>
      <c r="B47" s="36" t="n"/>
      <c r="C47" s="67" t="n"/>
      <c r="D47" s="11" t="n"/>
      <c r="E47" s="11" t="n"/>
      <c r="F47" s="11" t="n"/>
      <c r="G47" s="11" t="n"/>
      <c r="H47" s="11" t="n"/>
      <c r="I47" s="11" t="n"/>
      <c r="J47" s="152" t="n"/>
      <c r="K47" s="21" t="n"/>
      <c r="L47" s="25" t="n"/>
      <c r="M47" s="3" t="n"/>
      <c r="N47" s="3" t="n"/>
      <c r="O47" s="3" t="n"/>
      <c r="P47" s="3" t="n"/>
      <c r="Q47" s="24" t="n"/>
      <c r="R47" s="3" t="n"/>
      <c r="S47" s="24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</row>
    <row customHeight="1" ht="16.5" r="48" s="29">
      <c r="A48" s="36" t="n"/>
      <c r="B48" s="36" t="n"/>
      <c r="C48" s="67" t="n"/>
      <c r="D48" s="11" t="n"/>
      <c r="E48" s="11" t="n"/>
      <c r="F48" s="11" t="n"/>
      <c r="G48" s="11" t="n"/>
      <c r="H48" s="11" t="n"/>
      <c r="I48" s="11" t="n"/>
      <c r="J48" s="152" t="n"/>
      <c r="K48" s="21" t="n"/>
      <c r="L48" s="25" t="n"/>
      <c r="M48" s="3" t="n"/>
      <c r="N48" s="3" t="n"/>
      <c r="O48" s="3" t="n"/>
      <c r="P48" s="3" t="n"/>
      <c r="Q48" s="24" t="n"/>
      <c r="R48" s="3" t="n"/>
      <c r="S48" s="24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</row>
    <row customHeight="1" ht="16.5" r="49" s="29">
      <c r="A49" s="36" t="n"/>
      <c r="B49" s="36" t="n"/>
      <c r="C49" s="67" t="n"/>
      <c r="D49" s="11" t="n"/>
      <c r="E49" s="11" t="n"/>
      <c r="F49" s="11" t="n"/>
      <c r="G49" s="11" t="n"/>
      <c r="H49" s="11" t="n"/>
      <c r="I49" s="11" t="n"/>
      <c r="J49" s="152" t="n"/>
      <c r="K49" s="21" t="n"/>
      <c r="L49" s="25" t="n"/>
      <c r="M49" s="3" t="n"/>
      <c r="N49" s="3" t="n"/>
      <c r="O49" s="3" t="n"/>
      <c r="P49" s="3" t="n"/>
      <c r="Q49" s="24" t="n"/>
      <c r="R49" s="3" t="n"/>
      <c r="S49" s="24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</row>
    <row customHeight="1" ht="16.5" r="50" s="29">
      <c r="A50" s="36" t="n"/>
      <c r="B50" s="36" t="n"/>
      <c r="C50" s="67" t="n"/>
      <c r="D50" s="11" t="n"/>
      <c r="E50" s="11" t="n"/>
      <c r="F50" s="11" t="n"/>
      <c r="G50" s="11" t="n"/>
      <c r="H50" s="11" t="n"/>
      <c r="I50" s="11" t="n"/>
      <c r="J50" s="152" t="n"/>
      <c r="K50" s="21" t="n"/>
      <c r="L50" s="25" t="n"/>
      <c r="M50" s="3" t="n"/>
      <c r="N50" s="3" t="n"/>
      <c r="O50" s="3" t="n"/>
      <c r="P50" s="3" t="n"/>
      <c r="Q50" s="24" t="n"/>
      <c r="R50" s="3" t="n"/>
      <c r="S50" s="24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</row>
    <row customHeight="1" ht="16.5" r="51" s="29">
      <c r="A51" s="36" t="n"/>
      <c r="B51" s="36" t="n"/>
      <c r="C51" s="67" t="n"/>
      <c r="D51" s="11" t="n"/>
      <c r="E51" s="11" t="n"/>
      <c r="F51" s="11" t="n"/>
      <c r="G51" s="11" t="n"/>
      <c r="H51" s="11" t="n"/>
      <c r="I51" s="11" t="n"/>
      <c r="J51" s="152" t="n"/>
      <c r="K51" s="21" t="n"/>
      <c r="L51" s="25" t="n"/>
      <c r="M51" s="3" t="n"/>
      <c r="N51" s="3" t="n"/>
      <c r="O51" s="3" t="n"/>
      <c r="P51" s="3" t="n"/>
      <c r="Q51" s="24" t="n"/>
      <c r="R51" s="3" t="n"/>
      <c r="S51" s="24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</row>
    <row customHeight="1" ht="16.5" r="52" s="29">
      <c r="A52" s="36" t="n"/>
      <c r="B52" s="36" t="n"/>
      <c r="C52" s="67" t="n"/>
      <c r="D52" s="11" t="n"/>
      <c r="E52" s="11" t="n"/>
      <c r="F52" s="11" t="n"/>
      <c r="G52" s="11" t="n"/>
      <c r="H52" s="11" t="n"/>
      <c r="I52" s="11" t="n"/>
      <c r="J52" s="152" t="n"/>
      <c r="K52" s="21" t="n"/>
      <c r="L52" s="25" t="n"/>
      <c r="M52" s="3" t="n"/>
      <c r="N52" s="3" t="n"/>
      <c r="O52" s="3" t="n"/>
      <c r="P52" s="3" t="n"/>
      <c r="Q52" s="24" t="n"/>
      <c r="R52" s="3" t="n"/>
      <c r="S52" s="24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</row>
    <row customHeight="1" ht="16.5" r="53" s="29">
      <c r="A53" s="36" t="n"/>
      <c r="B53" s="36" t="n"/>
      <c r="C53" s="67" t="n"/>
      <c r="D53" s="21" t="n"/>
      <c r="E53" s="21" t="n"/>
      <c r="F53" s="21" t="n"/>
      <c r="G53" s="21" t="n"/>
      <c r="H53" s="21" t="n"/>
      <c r="I53" s="11" t="n"/>
      <c r="J53" s="152" t="n"/>
      <c r="K53" s="21" t="n"/>
      <c r="L53" s="25" t="n"/>
      <c r="M53" s="3" t="n"/>
      <c r="N53" s="3" t="n"/>
      <c r="O53" s="3" t="n"/>
      <c r="P53" s="3" t="n"/>
      <c r="Q53" s="24" t="n"/>
      <c r="R53" s="3" t="n"/>
      <c r="S53" s="24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</row>
    <row customHeight="1" ht="16.5" r="54" s="29">
      <c r="A54" s="36" t="n"/>
      <c r="B54" s="36" t="n"/>
      <c r="C54" s="67" t="n"/>
      <c r="D54" s="21" t="n"/>
      <c r="E54" s="21" t="n"/>
      <c r="F54" s="21" t="n"/>
      <c r="G54" s="21" t="n"/>
      <c r="H54" s="21" t="n"/>
      <c r="I54" s="11" t="n"/>
      <c r="J54" s="152" t="n"/>
      <c r="K54" s="21" t="n"/>
      <c r="L54" s="25" t="n"/>
      <c r="M54" s="3" t="n"/>
      <c r="N54" s="3" t="n"/>
      <c r="O54" s="3" t="n"/>
      <c r="P54" s="3" t="n"/>
      <c r="Q54" s="24" t="n"/>
      <c r="R54" s="3" t="n"/>
      <c r="S54" s="24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</row>
    <row customHeight="1" ht="16.5" r="55" s="29">
      <c r="A55" s="36" t="n"/>
      <c r="B55" s="36" t="n"/>
      <c r="C55" s="67" t="n"/>
      <c r="D55" s="21" t="n"/>
      <c r="E55" s="21" t="n"/>
      <c r="F55" s="21" t="n"/>
      <c r="G55" s="21" t="n"/>
      <c r="H55" s="21" t="n"/>
      <c r="I55" s="11" t="n"/>
      <c r="J55" s="152" t="n"/>
      <c r="K55" s="21" t="n"/>
      <c r="L55" s="21" t="n"/>
      <c r="M55" s="3" t="n"/>
      <c r="N55" s="3" t="n"/>
      <c r="O55" s="3" t="n"/>
      <c r="P55" s="3" t="n"/>
      <c r="Q55" s="24" t="n"/>
      <c r="R55" s="3" t="n"/>
      <c r="S55" s="24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</row>
    <row customHeight="1" ht="16.5" r="56" s="29">
      <c r="A56" s="36" t="n"/>
      <c r="B56" s="36" t="n"/>
      <c r="C56" s="67" t="n"/>
      <c r="D56" s="21" t="n"/>
      <c r="E56" s="21" t="n"/>
      <c r="F56" s="21" t="n"/>
      <c r="G56" s="21" t="n"/>
      <c r="H56" s="21" t="n"/>
      <c r="I56" s="11" t="n"/>
      <c r="J56" s="152" t="n"/>
      <c r="K56" s="11" t="n"/>
      <c r="L56" s="25" t="n"/>
      <c r="M56" s="3" t="n"/>
      <c r="N56" s="3" t="n"/>
      <c r="O56" s="3" t="n"/>
      <c r="P56" s="3" t="n"/>
      <c r="Q56" s="24" t="n"/>
      <c r="R56" s="3" t="n"/>
      <c r="S56" s="24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</row>
    <row customHeight="1" ht="16.5" r="57" s="29">
      <c r="A57" s="36" t="n"/>
      <c r="B57" s="36" t="n"/>
      <c r="C57" s="67" t="n"/>
      <c r="D57" s="21" t="n"/>
      <c r="E57" s="21" t="n"/>
      <c r="F57" s="21" t="n"/>
      <c r="G57" s="21" t="n"/>
      <c r="H57" s="21" t="n"/>
      <c r="I57" s="11" t="n"/>
      <c r="J57" s="152" t="n"/>
      <c r="K57" s="39" t="n"/>
      <c r="L57" s="25" t="n"/>
      <c r="M57" s="3" t="n"/>
      <c r="N57" s="3" t="n"/>
      <c r="O57" s="3" t="n"/>
      <c r="P57" s="3" t="n"/>
      <c r="Q57" s="24" t="n"/>
      <c r="R57" s="3" t="n"/>
      <c r="S57" s="24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</row>
    <row customHeight="1" ht="16.5" r="58" s="29">
      <c r="A58" s="36" t="n"/>
      <c r="B58" s="36" t="n"/>
      <c r="C58" s="67" t="n"/>
      <c r="D58" s="21" t="n"/>
      <c r="E58" s="21" t="n"/>
      <c r="F58" s="21" t="n"/>
      <c r="G58" s="21" t="n"/>
      <c r="H58" s="21" t="n"/>
      <c r="I58" s="11" t="n"/>
      <c r="J58" s="152" t="n"/>
      <c r="K58" s="11" t="n"/>
      <c r="L58" s="21" t="n"/>
      <c r="M58" s="3" t="n"/>
      <c r="N58" s="3" t="n"/>
      <c r="O58" s="3" t="n"/>
      <c r="P58" s="3" t="n"/>
      <c r="Q58" s="24" t="n"/>
      <c r="R58" s="24" t="n"/>
      <c r="S58" s="24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</row>
    <row customHeight="1" ht="16.5" r="59" s="29">
      <c r="A59" s="36" t="n"/>
      <c r="B59" s="36" t="n"/>
      <c r="C59" s="67" t="n"/>
      <c r="D59" s="21" t="n"/>
      <c r="E59" s="21" t="n"/>
      <c r="F59" s="21" t="n"/>
      <c r="G59" s="21" t="n"/>
      <c r="H59" s="21" t="n"/>
      <c r="I59" s="11" t="n"/>
      <c r="J59" s="150" t="n"/>
      <c r="K59" s="11" t="n"/>
      <c r="L59" s="21" t="n"/>
      <c r="M59" s="3" t="n"/>
      <c r="N59" s="3" t="n"/>
      <c r="O59" s="3" t="n"/>
      <c r="P59" s="3" t="n"/>
      <c r="Q59" s="24" t="n"/>
      <c r="R59" s="24" t="n"/>
      <c r="S59" s="24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</row>
    <row customHeight="1" ht="16.5" r="60" s="29">
      <c r="A60" s="36" t="n"/>
      <c r="B60" s="36" t="n"/>
      <c r="C60" s="67" t="n"/>
      <c r="D60" s="21" t="n"/>
      <c r="E60" s="21" t="n"/>
      <c r="F60" s="21" t="n"/>
      <c r="G60" s="21" t="n"/>
      <c r="H60" s="21" t="n"/>
      <c r="I60" s="11" t="n"/>
      <c r="J60" s="150" t="n"/>
      <c r="K60" s="39" t="n"/>
      <c r="L60" s="21" t="n"/>
      <c r="M60" s="3" t="n"/>
      <c r="N60" s="3" t="n"/>
      <c r="O60" s="3" t="n"/>
      <c r="P60" s="3" t="n"/>
      <c r="Q60" s="24" t="n"/>
      <c r="R60" s="24" t="n"/>
      <c r="S60" s="24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</row>
    <row customHeight="1" ht="16.5" r="61" s="29">
      <c r="A61" s="36" t="n"/>
      <c r="B61" s="36" t="n"/>
      <c r="C61" s="67" t="n"/>
      <c r="D61" s="21" t="n"/>
      <c r="E61" s="21" t="n"/>
      <c r="F61" s="21" t="n"/>
      <c r="G61" s="21" t="n"/>
      <c r="H61" s="21" t="n"/>
      <c r="I61" s="11" t="n"/>
      <c r="J61" s="150" t="n"/>
      <c r="K61" s="11" t="n"/>
      <c r="L61" s="21" t="n"/>
      <c r="M61" s="3" t="n"/>
      <c r="N61" s="3" t="n"/>
      <c r="O61" s="3" t="n"/>
      <c r="P61" s="3" t="n"/>
      <c r="Q61" s="24" t="n"/>
      <c r="R61" s="24" t="n"/>
      <c r="S61" s="24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</row>
    <row customHeight="1" ht="16.5" r="62" s="29">
      <c r="A62" s="36" t="n"/>
      <c r="B62" s="36" t="n"/>
      <c r="C62" s="67" t="n"/>
      <c r="D62" s="21" t="n"/>
      <c r="E62" s="21" t="n"/>
      <c r="F62" s="21" t="n"/>
      <c r="G62" s="21" t="n"/>
      <c r="H62" s="21" t="n"/>
      <c r="I62" s="11" t="n"/>
      <c r="J62" s="150" t="n"/>
      <c r="K62" s="11" t="n"/>
      <c r="L62" s="21" t="n"/>
      <c r="M62" s="3" t="n"/>
      <c r="N62" s="3" t="n"/>
      <c r="O62" s="3" t="n"/>
      <c r="P62" s="3" t="n"/>
      <c r="Q62" s="24" t="n"/>
      <c r="R62" s="24" t="n"/>
      <c r="S62" s="24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</row>
    <row customHeight="1" ht="16.5" r="63" s="29">
      <c r="A63" s="36" t="n"/>
      <c r="B63" s="36" t="n"/>
      <c r="C63" s="21" t="n"/>
      <c r="D63" s="21" t="n"/>
      <c r="E63" s="21" t="n"/>
      <c r="F63" s="21" t="n"/>
      <c r="G63" s="21" t="n"/>
      <c r="H63" s="21" t="n"/>
      <c r="I63" s="11" t="n"/>
      <c r="J63" s="150" t="n"/>
      <c r="K63" s="11" t="n"/>
      <c r="L63" s="21" t="n"/>
      <c r="M63" s="3" t="n"/>
      <c r="N63" s="3" t="n"/>
      <c r="O63" s="3" t="n"/>
      <c r="P63" s="3" t="n"/>
      <c r="Q63" s="24" t="n"/>
      <c r="R63" s="24" t="n"/>
      <c r="S63" s="24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</row>
    <row customHeight="1" ht="16.5" r="64" s="29">
      <c r="A64" s="36" t="n"/>
      <c r="B64" s="36" t="n"/>
      <c r="C64" s="21" t="n"/>
      <c r="D64" s="21" t="n"/>
      <c r="E64" s="21" t="n"/>
      <c r="F64" s="21" t="n"/>
      <c r="G64" s="21" t="n"/>
      <c r="H64" s="21" t="n"/>
      <c r="I64" s="11" t="n"/>
      <c r="J64" s="150" t="n"/>
      <c r="K64" s="11" t="n"/>
      <c r="L64" s="21" t="n"/>
      <c r="M64" s="3" t="n"/>
      <c r="N64" s="3" t="n"/>
      <c r="O64" s="3" t="n"/>
      <c r="P64" s="3" t="n"/>
      <c r="Q64" s="24" t="n"/>
      <c r="R64" s="24" t="n"/>
      <c r="S64" s="24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</row>
    <row customHeight="1" ht="16.5" r="65" s="29">
      <c r="A65" s="36" t="n"/>
      <c r="B65" s="36" t="n"/>
      <c r="C65" s="21" t="n"/>
      <c r="D65" s="21" t="n"/>
      <c r="E65" s="21" t="n"/>
      <c r="F65" s="21" t="n"/>
      <c r="G65" s="21" t="n"/>
      <c r="H65" s="21" t="n"/>
      <c r="I65" s="11" t="n"/>
      <c r="J65" s="150" t="n"/>
      <c r="K65" s="11" t="n"/>
      <c r="L65" s="21" t="n"/>
      <c r="M65" s="3" t="n"/>
      <c r="N65" s="3" t="n"/>
      <c r="O65" s="3" t="n"/>
      <c r="P65" s="3" t="n"/>
      <c r="Q65" s="24" t="n"/>
      <c r="R65" s="24" t="n"/>
      <c r="S65" s="24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</row>
    <row customHeight="1" ht="16.5" r="66" s="29">
      <c r="A66" s="36" t="n"/>
      <c r="B66" s="36" t="n"/>
      <c r="C66" s="21" t="n"/>
      <c r="D66" s="21" t="n"/>
      <c r="E66" s="21" t="n"/>
      <c r="F66" s="21" t="n"/>
      <c r="G66" s="21" t="n"/>
      <c r="H66" s="21" t="n"/>
      <c r="I66" s="11" t="n"/>
      <c r="J66" s="150" t="n"/>
      <c r="K66" s="11" t="n"/>
      <c r="L66" s="21" t="n"/>
      <c r="M66" s="3" t="n"/>
      <c r="N66" s="3" t="n"/>
      <c r="O66" s="3" t="n"/>
      <c r="P66" s="3" t="n"/>
      <c r="Q66" s="24" t="n"/>
      <c r="R66" s="24" t="n"/>
      <c r="S66" s="24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</row>
    <row customHeight="1" ht="16.5" r="67" s="29">
      <c r="A67" s="36" t="n"/>
      <c r="B67" s="36" t="n"/>
      <c r="C67" s="21" t="n"/>
      <c r="D67" s="21" t="n"/>
      <c r="E67" s="21" t="n"/>
      <c r="F67" s="21" t="n"/>
      <c r="G67" s="21" t="n"/>
      <c r="H67" s="21" t="n"/>
      <c r="I67" s="11" t="n"/>
      <c r="J67" s="150" t="n"/>
      <c r="K67" s="39" t="n"/>
      <c r="L67" s="21" t="n"/>
      <c r="M67" s="3" t="n"/>
      <c r="N67" s="3" t="n"/>
      <c r="O67" s="3" t="n"/>
      <c r="P67" s="3" t="n"/>
      <c r="Q67" s="24" t="n"/>
      <c r="R67" s="24" t="n"/>
      <c r="S67" s="24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</row>
    <row customHeight="1" ht="16.5" r="68" s="29">
      <c r="A68" s="36" t="n"/>
      <c r="B68" s="36" t="n"/>
      <c r="C68" s="34" t="n"/>
      <c r="D68" s="21" t="n"/>
      <c r="E68" s="34" t="n"/>
      <c r="F68" s="11" t="n"/>
      <c r="G68" s="34" t="n"/>
      <c r="H68" s="34" t="n"/>
      <c r="I68" s="34" t="n"/>
      <c r="J68" s="150" t="n"/>
      <c r="K68" s="11" t="n"/>
      <c r="L68" s="21" t="n"/>
      <c r="M68" s="3" t="n"/>
      <c r="N68" s="3" t="n"/>
      <c r="O68" s="3" t="n"/>
      <c r="P68" s="3" t="n"/>
      <c r="Q68" s="24" t="n"/>
      <c r="R68" s="24" t="n"/>
      <c r="S68" s="24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</row>
    <row customHeight="1" ht="16.5" r="69" s="29">
      <c r="A69" s="36" t="n"/>
      <c r="B69" s="36" t="n"/>
      <c r="C69" s="34" t="n"/>
      <c r="D69" s="21" t="n"/>
      <c r="E69" s="34" t="n"/>
      <c r="F69" s="11" t="n"/>
      <c r="G69" s="34" t="n"/>
      <c r="H69" s="34" t="n"/>
      <c r="I69" s="34" t="n"/>
      <c r="J69" s="150" t="n"/>
      <c r="K69" s="11" t="n"/>
      <c r="L69" s="21" t="n"/>
      <c r="M69" s="3" t="n"/>
      <c r="N69" s="3" t="n"/>
      <c r="O69" s="3" t="n"/>
      <c r="P69" s="3" t="n"/>
      <c r="Q69" s="24" t="n"/>
      <c r="R69" s="24" t="n"/>
      <c r="S69" s="24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</row>
    <row customHeight="1" ht="16.5" r="70" s="29">
      <c r="A70" s="36" t="n"/>
      <c r="B70" s="36" t="n"/>
      <c r="C70" s="34" t="n"/>
      <c r="D70" s="34" t="n"/>
      <c r="E70" s="34" t="n"/>
      <c r="F70" s="11" t="n"/>
      <c r="G70" s="34" t="n"/>
      <c r="H70" s="34" t="n"/>
      <c r="I70" s="34" t="n"/>
      <c r="J70" s="150" t="n"/>
      <c r="K70" s="11" t="n"/>
      <c r="L70" s="21" t="n"/>
      <c r="M70" s="3" t="n"/>
      <c r="N70" s="3" t="n"/>
      <c r="O70" s="3" t="n"/>
      <c r="P70" s="3" t="n"/>
      <c r="Q70" s="24" t="n"/>
      <c r="R70" s="24" t="n"/>
      <c r="S70" s="24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</row>
    <row customHeight="1" ht="16.5" r="71" s="29">
      <c r="A71" s="36" t="n"/>
      <c r="B71" s="36" t="n"/>
      <c r="C71" s="34" t="n"/>
      <c r="D71" s="34" t="n"/>
      <c r="E71" s="34" t="n"/>
      <c r="F71" s="11" t="n"/>
      <c r="G71" s="34" t="n"/>
      <c r="H71" s="34" t="n"/>
      <c r="I71" s="34" t="n"/>
      <c r="J71" s="150" t="n"/>
      <c r="K71" s="39" t="n"/>
      <c r="L71" s="34" t="n"/>
      <c r="M71" s="24" t="n"/>
      <c r="N71" s="24" t="n"/>
      <c r="O71" s="24" t="n"/>
      <c r="P71" s="24" t="n"/>
      <c r="Q71" s="24" t="n"/>
      <c r="R71" s="24" t="n"/>
      <c r="S71" s="24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</row>
    <row customHeight="1" ht="16.5" r="72" s="29">
      <c r="A72" s="36" t="n"/>
      <c r="B72" s="36" t="n"/>
      <c r="C72" s="34" t="n"/>
      <c r="D72" s="34" t="n"/>
      <c r="E72" s="34" t="n"/>
      <c r="F72" s="11" t="n"/>
      <c r="G72" s="34" t="n"/>
      <c r="H72" s="34" t="n"/>
      <c r="I72" s="34" t="n"/>
      <c r="J72" s="150" t="n"/>
      <c r="K72" s="11" t="n"/>
      <c r="L72" s="34" t="n"/>
      <c r="M72" s="24" t="n"/>
      <c r="N72" s="24" t="n"/>
      <c r="O72" s="24" t="n"/>
      <c r="P72" s="24" t="n"/>
      <c r="Q72" s="24" t="n"/>
      <c r="R72" s="24" t="n"/>
      <c r="S72" s="24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</row>
    <row customHeight="1" ht="16.5" r="73" s="29">
      <c r="A73" s="36" t="n"/>
      <c r="B73" s="36" t="n"/>
      <c r="C73" s="34" t="n"/>
      <c r="D73" s="34" t="n"/>
      <c r="E73" s="34" t="n"/>
      <c r="F73" s="11" t="n"/>
      <c r="G73" s="34" t="n"/>
      <c r="H73" s="34" t="n"/>
      <c r="I73" s="34" t="n"/>
      <c r="J73" s="150" t="n"/>
      <c r="K73" s="11" t="n"/>
      <c r="L73" s="34" t="n"/>
      <c r="M73" s="24" t="n"/>
      <c r="N73" s="24" t="n"/>
      <c r="O73" s="24" t="n"/>
      <c r="P73" s="24" t="n"/>
      <c r="Q73" s="24" t="n"/>
      <c r="R73" s="24" t="n"/>
      <c r="S73" s="24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</row>
    <row customHeight="1" ht="16.5" r="74" s="29">
      <c r="A74" s="36" t="n"/>
      <c r="B74" s="36" t="n"/>
      <c r="C74" s="34" t="n"/>
      <c r="D74" s="34" t="n"/>
      <c r="E74" s="34" t="n"/>
      <c r="F74" s="11" t="n"/>
      <c r="G74" s="34" t="n"/>
      <c r="H74" s="34" t="n"/>
      <c r="I74" s="34" t="n"/>
      <c r="J74" s="150" t="n"/>
      <c r="K74" s="11" t="n"/>
      <c r="L74" s="34" t="n"/>
      <c r="M74" s="24" t="n"/>
      <c r="N74" s="24" t="n"/>
      <c r="O74" s="24" t="n"/>
      <c r="P74" s="24" t="n"/>
      <c r="Q74" s="24" t="n"/>
      <c r="R74" s="24" t="n"/>
      <c r="S74" s="24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</row>
    <row customHeight="1" ht="16.5" r="75" s="29">
      <c r="A75" s="36" t="n"/>
      <c r="B75" s="36" t="n"/>
      <c r="C75" s="34" t="n"/>
      <c r="D75" s="34" t="n"/>
      <c r="E75" s="34" t="n"/>
      <c r="F75" s="11" t="n"/>
      <c r="G75" s="34" t="n"/>
      <c r="H75" s="34" t="n"/>
      <c r="I75" s="34" t="n"/>
      <c r="J75" s="150" t="n"/>
      <c r="K75" s="11" t="n"/>
      <c r="L75" s="34" t="n"/>
      <c r="M75" s="24" t="n"/>
      <c r="N75" s="24" t="n"/>
      <c r="O75" s="24" t="n"/>
      <c r="P75" s="24" t="n"/>
      <c r="Q75" s="24" t="n"/>
      <c r="R75" s="24" t="n"/>
      <c r="S75" s="24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</row>
    <row customHeight="1" ht="16.5" r="76" s="29">
      <c r="A76" s="36" t="n"/>
      <c r="B76" s="36" t="n"/>
      <c r="C76" s="34" t="n"/>
      <c r="D76" s="34" t="n"/>
      <c r="E76" s="34" t="n"/>
      <c r="F76" s="11" t="n"/>
      <c r="G76" s="34" t="n"/>
      <c r="H76" s="34" t="n"/>
      <c r="I76" s="34" t="n"/>
      <c r="J76" s="150" t="n"/>
      <c r="K76" s="11" t="n"/>
      <c r="L76" s="34" t="n"/>
      <c r="M76" s="24" t="n"/>
      <c r="N76" s="24" t="n"/>
      <c r="O76" s="24" t="n"/>
      <c r="P76" s="24" t="n"/>
      <c r="Q76" s="24" t="n"/>
      <c r="R76" s="24" t="n"/>
      <c r="S76" s="24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</row>
    <row customHeight="1" ht="16.5" r="77" s="29">
      <c r="A77" s="36" t="n"/>
      <c r="B77" s="36" t="n"/>
      <c r="C77" s="34" t="n"/>
      <c r="D77" s="34" t="n"/>
      <c r="E77" s="34" t="n"/>
      <c r="F77" s="11" t="n"/>
      <c r="G77" s="34" t="n"/>
      <c r="H77" s="34" t="n"/>
      <c r="I77" s="34" t="n"/>
      <c r="J77" s="150" t="n"/>
      <c r="K77" s="11" t="n"/>
      <c r="L77" s="34" t="n"/>
      <c r="M77" s="24" t="n"/>
      <c r="N77" s="24" t="n"/>
      <c r="O77" s="24" t="n"/>
      <c r="P77" s="24" t="n"/>
      <c r="Q77" s="24" t="n"/>
      <c r="R77" s="24" t="n"/>
      <c r="S77" s="24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</row>
    <row customHeight="1" ht="16.5" r="78" s="29">
      <c r="A78" s="36" t="n"/>
      <c r="B78" s="36" t="n"/>
      <c r="C78" s="34" t="n"/>
      <c r="D78" s="34" t="n"/>
      <c r="E78" s="34" t="n"/>
      <c r="F78" s="11" t="n"/>
      <c r="G78" s="34" t="n"/>
      <c r="H78" s="34" t="n"/>
      <c r="I78" s="34" t="n"/>
      <c r="J78" s="150" t="n"/>
      <c r="K78" s="11" t="n"/>
      <c r="L78" s="34" t="n"/>
      <c r="M78" s="24" t="n"/>
      <c r="N78" s="24" t="n"/>
      <c r="O78" s="24" t="n"/>
      <c r="P78" s="24" t="n"/>
      <c r="Q78" s="24" t="n"/>
      <c r="R78" s="24" t="n"/>
      <c r="S78" s="24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</row>
    <row customHeight="1" ht="16.5" r="79" s="29">
      <c r="A79" s="36" t="n"/>
      <c r="B79" s="36" t="n"/>
      <c r="C79" s="34" t="n"/>
      <c r="D79" s="34" t="n"/>
      <c r="E79" s="34" t="n"/>
      <c r="F79" s="34" t="n"/>
      <c r="G79" s="34" t="n"/>
      <c r="H79" s="34" t="n"/>
      <c r="I79" s="34" t="n"/>
      <c r="J79" s="150" t="n"/>
      <c r="K79" s="11" t="n"/>
      <c r="L79" s="34" t="n"/>
      <c r="M79" s="24" t="n"/>
      <c r="N79" s="24" t="n"/>
      <c r="O79" s="24" t="n"/>
      <c r="P79" s="24" t="n"/>
      <c r="Q79" s="24" t="n"/>
      <c r="R79" s="24" t="n"/>
      <c r="S79" s="24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</row>
    <row customHeight="1" ht="16.5" r="80" s="29">
      <c r="A80" s="36" t="n"/>
      <c r="B80" s="36" t="n"/>
      <c r="C80" s="34" t="n"/>
      <c r="D80" s="34" t="n"/>
      <c r="E80" s="34" t="n"/>
      <c r="F80" s="34" t="n"/>
      <c r="G80" s="34" t="n"/>
      <c r="H80" s="34" t="n"/>
      <c r="I80" s="34" t="n"/>
      <c r="J80" s="150" t="n"/>
      <c r="K80" s="11" t="n"/>
      <c r="L80" s="34" t="n"/>
      <c r="M80" s="24" t="n"/>
      <c r="N80" s="24" t="n"/>
      <c r="O80" s="24" t="n"/>
      <c r="P80" s="24" t="n"/>
      <c r="Q80" s="24" t="n"/>
      <c r="R80" s="24" t="n"/>
      <c r="S80" s="24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</row>
    <row customHeight="1" ht="16.5" r="81" s="29">
      <c r="A81" s="36" t="n"/>
      <c r="B81" s="36" t="n"/>
      <c r="C81" s="34" t="n"/>
      <c r="D81" s="34" t="n"/>
      <c r="E81" s="34" t="n"/>
      <c r="F81" s="34" t="n"/>
      <c r="G81" s="34" t="n"/>
      <c r="H81" s="34" t="n"/>
      <c r="I81" s="34" t="n"/>
      <c r="J81" s="150" t="n"/>
      <c r="K81" s="11" t="n"/>
      <c r="L81" s="34" t="n"/>
      <c r="M81" s="24" t="n"/>
      <c r="N81" s="24" t="n"/>
      <c r="O81" s="24" t="n"/>
      <c r="P81" s="24" t="n"/>
      <c r="Q81" s="24" t="n"/>
      <c r="R81" s="24" t="n"/>
      <c r="S81" s="24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</row>
    <row customHeight="1" ht="16.5" r="82" s="29">
      <c r="A82" s="36" t="n"/>
      <c r="B82" s="36" t="n"/>
      <c r="C82" s="34" t="n"/>
      <c r="D82" s="34" t="n"/>
      <c r="E82" s="34" t="n"/>
      <c r="F82" s="34" t="n"/>
      <c r="G82" s="34" t="n"/>
      <c r="H82" s="34" t="n"/>
      <c r="I82" s="34" t="n"/>
      <c r="J82" s="150" t="n"/>
      <c r="K82" s="11" t="n"/>
      <c r="L82" s="34" t="n"/>
      <c r="M82" s="24" t="n"/>
      <c r="N82" s="24" t="n"/>
      <c r="O82" s="24" t="n"/>
      <c r="P82" s="24" t="n"/>
      <c r="Q82" s="24" t="n"/>
      <c r="R82" s="24" t="n"/>
      <c r="S82" s="24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</row>
    <row customHeight="1" ht="16.5" r="83" s="29">
      <c r="A83" s="36" t="n"/>
      <c r="B83" s="36" t="n"/>
      <c r="C83" s="34" t="n"/>
      <c r="D83" s="34" t="n"/>
      <c r="E83" s="34" t="n"/>
      <c r="F83" s="34" t="n"/>
      <c r="G83" s="34" t="n"/>
      <c r="H83" s="34" t="n"/>
      <c r="I83" s="34" t="n"/>
      <c r="J83" s="150" t="n"/>
      <c r="K83" s="25" t="n"/>
      <c r="L83" s="34" t="n"/>
      <c r="M83" s="24" t="n"/>
      <c r="N83" s="24" t="n"/>
      <c r="O83" s="24" t="n"/>
      <c r="P83" s="24" t="n"/>
      <c r="Q83" s="24" t="n"/>
      <c r="R83" s="24" t="n"/>
      <c r="S83" s="24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</row>
    <row customHeight="1" ht="16.5" r="84" s="29">
      <c r="A84" s="36" t="n"/>
      <c r="B84" s="36" t="n"/>
      <c r="C84" s="21" t="n"/>
      <c r="D84" s="34" t="n"/>
      <c r="E84" s="21" t="n"/>
      <c r="F84" s="21" t="n"/>
      <c r="G84" s="21" t="n"/>
      <c r="H84" s="21" t="n"/>
      <c r="I84" s="11" t="n"/>
      <c r="J84" s="150" t="n"/>
      <c r="K84" s="25" t="n"/>
      <c r="L84" s="34" t="n"/>
      <c r="M84" s="24" t="n"/>
      <c r="N84" s="24" t="n"/>
      <c r="O84" s="24" t="n"/>
      <c r="P84" s="24" t="n"/>
      <c r="Q84" s="24" t="n"/>
      <c r="R84" s="24" t="n"/>
      <c r="S84" s="24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</row>
    <row customHeight="1" ht="16.5" r="85" s="29">
      <c r="A85" s="36" t="n"/>
      <c r="B85" s="36" t="n"/>
      <c r="C85" s="21" t="n"/>
      <c r="D85" s="21" t="n"/>
      <c r="E85" s="21" t="n"/>
      <c r="F85" s="21" t="n"/>
      <c r="G85" s="21" t="n"/>
      <c r="H85" s="21" t="n"/>
      <c r="I85" s="11" t="n"/>
      <c r="J85" s="150" t="n"/>
      <c r="K85" s="25" t="n"/>
      <c r="L85" s="34" t="n"/>
      <c r="M85" s="24" t="n"/>
      <c r="N85" s="24" t="n"/>
      <c r="O85" s="24" t="n"/>
      <c r="P85" s="24" t="n"/>
      <c r="Q85" s="24" t="n"/>
      <c r="R85" s="24" t="n"/>
      <c r="S85" s="24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</row>
    <row customHeight="1" ht="16.5" r="86" s="29">
      <c r="A86" s="36" t="n"/>
      <c r="B86" s="36" t="n"/>
      <c r="C86" s="21" t="n"/>
      <c r="D86" s="21" t="n"/>
      <c r="E86" s="21" t="n"/>
      <c r="F86" s="21" t="n"/>
      <c r="G86" s="21" t="n"/>
      <c r="H86" s="21" t="n"/>
      <c r="I86" s="11" t="n"/>
      <c r="J86" s="150" t="n"/>
      <c r="K86" s="25" t="n"/>
      <c r="L86" s="34" t="n"/>
      <c r="M86" s="24" t="n"/>
      <c r="N86" s="24" t="n"/>
      <c r="O86" s="24" t="n"/>
      <c r="P86" s="24" t="n"/>
      <c r="Q86" s="24" t="n"/>
      <c r="R86" s="24" t="n"/>
      <c r="S86" s="24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</row>
    <row customHeight="1" ht="16.5" r="87" s="29">
      <c r="A87" s="36" t="n"/>
      <c r="B87" s="36" t="n"/>
      <c r="C87" s="21" t="n"/>
      <c r="D87" s="34" t="n"/>
      <c r="E87" s="21" t="n"/>
      <c r="F87" s="21" t="n"/>
      <c r="G87" s="21" t="n"/>
      <c r="H87" s="21" t="n"/>
      <c r="I87" s="11" t="n"/>
      <c r="J87" s="150" t="n"/>
      <c r="K87" s="25" t="n"/>
      <c r="L87" s="34" t="n"/>
      <c r="M87" s="24" t="n"/>
      <c r="N87" s="24" t="n"/>
      <c r="O87" s="24" t="n"/>
      <c r="P87" s="24" t="n"/>
      <c r="Q87" s="24" t="n"/>
      <c r="R87" s="24" t="n"/>
      <c r="S87" s="24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</row>
    <row customHeight="1" ht="16.5" r="88" s="29">
      <c r="A88" s="36" t="n"/>
      <c r="B88" s="36" t="n"/>
      <c r="C88" s="34" t="n"/>
      <c r="D88" s="34" t="n"/>
      <c r="E88" s="34" t="n"/>
      <c r="F88" s="34" t="n"/>
      <c r="G88" s="34" t="n"/>
      <c r="H88" s="34" t="n"/>
      <c r="I88" s="34" t="n"/>
      <c r="J88" s="150" t="n"/>
      <c r="K88" s="25" t="n"/>
      <c r="L88" s="34" t="n"/>
      <c r="M88" s="24" t="n"/>
      <c r="N88" s="24" t="n"/>
      <c r="O88" s="24" t="n"/>
      <c r="P88" s="24" t="n"/>
      <c r="Q88" s="24" t="n"/>
      <c r="R88" s="24" t="n"/>
      <c r="S88" s="24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</row>
    <row customHeight="1" ht="16.5" r="89" s="29">
      <c r="A89" s="36" t="n"/>
      <c r="B89" s="36" t="n"/>
      <c r="C89" s="34" t="n"/>
      <c r="D89" s="34" t="n"/>
      <c r="E89" s="34" t="n"/>
      <c r="F89" s="34" t="n"/>
      <c r="G89" s="34" t="n"/>
      <c r="H89" s="34" t="n"/>
      <c r="I89" s="34" t="n"/>
      <c r="J89" s="150" t="n"/>
      <c r="K89" s="25" t="n"/>
      <c r="L89" s="34" t="n"/>
      <c r="M89" s="24" t="n"/>
      <c r="N89" s="24" t="n"/>
      <c r="O89" s="24" t="n"/>
      <c r="P89" s="24" t="n"/>
      <c r="Q89" s="24" t="n"/>
      <c r="R89" s="24" t="n"/>
      <c r="S89" s="24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</row>
    <row customHeight="1" ht="16.5" r="90" s="29">
      <c r="A90" s="36" t="n"/>
      <c r="B90" s="36" t="n"/>
      <c r="C90" s="34" t="n"/>
      <c r="D90" s="34" t="n"/>
      <c r="E90" s="34" t="n"/>
      <c r="F90" s="34" t="n"/>
      <c r="G90" s="34" t="n"/>
      <c r="H90" s="34" t="n"/>
      <c r="I90" s="34" t="n"/>
      <c r="J90" s="150" t="n"/>
      <c r="K90" s="25" t="n"/>
      <c r="L90" s="34" t="n"/>
      <c r="M90" s="24" t="n"/>
      <c r="N90" s="24" t="n"/>
      <c r="O90" s="24" t="n"/>
      <c r="P90" s="24" t="n"/>
      <c r="Q90" s="24" t="n"/>
      <c r="R90" s="24" t="n"/>
      <c r="S90" s="24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</row>
    <row customHeight="1" ht="16.5" r="91" s="29">
      <c r="A91" s="36" t="n"/>
      <c r="B91" s="36" t="n"/>
      <c r="C91" s="34" t="n"/>
      <c r="D91" s="34" t="n"/>
      <c r="E91" s="34" t="n"/>
      <c r="F91" s="34" t="n"/>
      <c r="G91" s="34" t="n"/>
      <c r="H91" s="34" t="n"/>
      <c r="I91" s="34" t="n"/>
      <c r="J91" s="150" t="n"/>
      <c r="K91" s="25" t="n"/>
      <c r="L91" s="34" t="n"/>
      <c r="M91" s="24" t="n"/>
      <c r="N91" s="24" t="n"/>
      <c r="O91" s="24" t="n"/>
      <c r="P91" s="24" t="n"/>
      <c r="Q91" s="24" t="n"/>
      <c r="R91" s="24" t="n"/>
      <c r="S91" s="24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</row>
    <row customHeight="1" ht="16.5" r="92" s="29">
      <c r="A92" s="36" t="n"/>
      <c r="B92" s="36" t="n"/>
      <c r="C92" s="34" t="n"/>
      <c r="D92" s="34" t="n"/>
      <c r="E92" s="34" t="n"/>
      <c r="F92" s="34" t="n"/>
      <c r="G92" s="34" t="n"/>
      <c r="H92" s="34" t="n"/>
      <c r="I92" s="34" t="n"/>
      <c r="J92" s="150" t="n"/>
      <c r="K92" s="25" t="n"/>
      <c r="L92" s="34" t="n"/>
      <c r="M92" s="24" t="n"/>
      <c r="N92" s="24" t="n"/>
      <c r="O92" s="24" t="n"/>
      <c r="P92" s="24" t="n"/>
      <c r="Q92" s="24" t="n"/>
      <c r="R92" s="24" t="n"/>
      <c r="S92" s="24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</row>
    <row customHeight="1" ht="16.5" r="93" s="29">
      <c r="A93" s="36" t="n"/>
      <c r="B93" s="36" t="n"/>
      <c r="C93" s="34" t="n"/>
      <c r="D93" s="34" t="n"/>
      <c r="E93" s="34" t="n"/>
      <c r="F93" s="34" t="n"/>
      <c r="G93" s="34" t="n"/>
      <c r="H93" s="34" t="n"/>
      <c r="I93" s="34" t="n"/>
      <c r="J93" s="150" t="n"/>
      <c r="K93" s="25" t="n"/>
      <c r="L93" s="34" t="n"/>
      <c r="M93" s="24" t="n"/>
      <c r="N93" s="24" t="n"/>
      <c r="O93" s="24" t="n"/>
      <c r="P93" s="24" t="n"/>
      <c r="Q93" s="24" t="n"/>
      <c r="R93" s="24" t="n"/>
      <c r="S93" s="24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</row>
    <row customHeight="1" ht="16.5" r="94" s="29">
      <c r="A94" s="36" t="n"/>
      <c r="B94" s="36" t="n"/>
      <c r="C94" s="34" t="n"/>
      <c r="D94" s="34" t="n"/>
      <c r="E94" s="34" t="n"/>
      <c r="F94" s="34" t="n"/>
      <c r="G94" s="34" t="n"/>
      <c r="H94" s="34" t="n"/>
      <c r="I94" s="34" t="n"/>
      <c r="J94" s="150" t="n"/>
      <c r="K94" s="25" t="n"/>
      <c r="L94" s="34" t="n"/>
      <c r="M94" s="24" t="n"/>
      <c r="N94" s="24" t="n"/>
      <c r="O94" s="24" t="n"/>
      <c r="P94" s="24" t="n"/>
      <c r="Q94" s="24" t="n"/>
      <c r="R94" s="24" t="n"/>
      <c r="S94" s="24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</row>
    <row customHeight="1" ht="16.5" r="95" s="29">
      <c r="A95" s="36" t="n"/>
      <c r="B95" s="36" t="n"/>
      <c r="C95" s="34" t="n"/>
      <c r="D95" s="34" t="n"/>
      <c r="E95" s="34" t="n"/>
      <c r="F95" s="34" t="n"/>
      <c r="G95" s="34" t="n"/>
      <c r="H95" s="34" t="n"/>
      <c r="I95" s="34" t="n"/>
      <c r="J95" s="150" t="n"/>
      <c r="K95" s="25" t="n"/>
      <c r="L95" s="34" t="n"/>
      <c r="M95" s="24" t="n"/>
      <c r="N95" s="24" t="n"/>
      <c r="O95" s="24" t="n"/>
      <c r="P95" s="24" t="n"/>
      <c r="Q95" s="24" t="n"/>
      <c r="R95" s="24" t="n"/>
      <c r="S95" s="24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</row>
    <row customHeight="1" ht="16.5" r="96" s="29">
      <c r="A96" s="36" t="n"/>
      <c r="B96" s="36" t="n"/>
      <c r="C96" s="34" t="n"/>
      <c r="D96" s="34" t="n"/>
      <c r="E96" s="34" t="n"/>
      <c r="F96" s="34" t="n"/>
      <c r="G96" s="34" t="n"/>
      <c r="H96" s="34" t="n"/>
      <c r="I96" s="34" t="n"/>
      <c r="J96" s="150" t="n"/>
      <c r="K96" s="25" t="n"/>
      <c r="L96" s="34" t="n"/>
      <c r="M96" s="24" t="n"/>
      <c r="N96" s="24" t="n"/>
      <c r="O96" s="24" t="n"/>
      <c r="P96" s="24" t="n"/>
      <c r="Q96" s="24" t="n"/>
      <c r="R96" s="24" t="n"/>
      <c r="S96" s="24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</row>
    <row customHeight="1" ht="16.5" r="97" s="29">
      <c r="A97" s="36" t="n"/>
      <c r="B97" s="36" t="n"/>
      <c r="C97" s="34" t="n"/>
      <c r="D97" s="34" t="n"/>
      <c r="E97" s="34" t="n"/>
      <c r="F97" s="34" t="n"/>
      <c r="G97" s="34" t="n"/>
      <c r="H97" s="34" t="n"/>
      <c r="I97" s="34" t="n"/>
      <c r="J97" s="150" t="n"/>
      <c r="K97" s="25" t="n"/>
      <c r="L97" s="34" t="n"/>
      <c r="M97" s="24" t="n"/>
      <c r="N97" s="24" t="n"/>
      <c r="O97" s="24" t="n"/>
      <c r="P97" s="24" t="n"/>
      <c r="Q97" s="24" t="n"/>
      <c r="R97" s="24" t="n"/>
      <c r="S97" s="24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</row>
    <row customHeight="1" ht="16.5" r="98" s="29">
      <c r="A98" s="36" t="n"/>
      <c r="B98" s="36" t="n"/>
      <c r="C98" s="34" t="n"/>
      <c r="D98" s="34" t="n"/>
      <c r="E98" s="34" t="n"/>
      <c r="F98" s="34" t="n"/>
      <c r="G98" s="34" t="n"/>
      <c r="H98" s="34" t="n"/>
      <c r="I98" s="34" t="n"/>
      <c r="J98" s="150" t="n"/>
      <c r="K98" s="25" t="n"/>
      <c r="L98" s="34" t="n"/>
      <c r="M98" s="24" t="n"/>
      <c r="N98" s="24" t="n"/>
      <c r="O98" s="24" t="n"/>
      <c r="P98" s="24" t="n"/>
      <c r="Q98" s="24" t="n"/>
      <c r="R98" s="24" t="n"/>
      <c r="S98" s="24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</row>
    <row customHeight="1" ht="16.5" r="99" s="29">
      <c r="A99" s="36" t="n"/>
      <c r="B99" s="36" t="n"/>
      <c r="C99" s="34" t="n"/>
      <c r="D99" s="34" t="n"/>
      <c r="E99" s="34" t="n"/>
      <c r="F99" s="34" t="n"/>
      <c r="G99" s="34" t="n"/>
      <c r="H99" s="34" t="n"/>
      <c r="I99" s="34" t="n"/>
      <c r="J99" s="150" t="n"/>
      <c r="K99" s="25" t="n"/>
      <c r="L99" s="34" t="n"/>
      <c r="M99" s="24" t="n"/>
      <c r="N99" s="24" t="n"/>
      <c r="O99" s="24" t="n"/>
      <c r="P99" s="24" t="n"/>
      <c r="Q99" s="24" t="n"/>
      <c r="R99" s="24" t="n"/>
      <c r="S99" s="24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</row>
    <row customHeight="1" ht="16.5" r="100" s="29">
      <c r="A100" s="36" t="n"/>
      <c r="B100" s="36" t="n"/>
      <c r="C100" s="34" t="n"/>
      <c r="D100" s="34" t="n"/>
      <c r="E100" s="34" t="n"/>
      <c r="F100" s="34" t="n"/>
      <c r="G100" s="34" t="n"/>
      <c r="H100" s="34" t="n"/>
      <c r="I100" s="34" t="n"/>
      <c r="J100" s="150" t="n"/>
      <c r="K100" s="25" t="n"/>
      <c r="L100" s="34" t="n"/>
      <c r="M100" s="24" t="n"/>
      <c r="N100" s="24" t="n"/>
      <c r="O100" s="24" t="n"/>
      <c r="P100" s="24" t="n"/>
      <c r="Q100" s="24" t="n"/>
      <c r="R100" s="24" t="n"/>
      <c r="S100" s="24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</row>
    <row customHeight="1" ht="16.5" r="101" s="29">
      <c r="A101" s="36" t="n"/>
      <c r="B101" s="36" t="n"/>
      <c r="C101" s="34" t="n"/>
      <c r="D101" s="34" t="n"/>
      <c r="E101" s="34" t="n"/>
      <c r="F101" s="34" t="n"/>
      <c r="G101" s="34" t="n"/>
      <c r="H101" s="34" t="n"/>
      <c r="I101" s="34" t="n"/>
      <c r="J101" s="150" t="n"/>
      <c r="K101" s="25" t="n"/>
      <c r="L101" s="34" t="n"/>
      <c r="M101" s="24" t="n"/>
      <c r="N101" s="24" t="n"/>
      <c r="O101" s="24" t="n"/>
      <c r="P101" s="24" t="n"/>
      <c r="Q101" s="24" t="n"/>
      <c r="R101" s="24" t="n"/>
      <c r="S101" s="24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</row>
    <row customHeight="1" ht="16.5" r="102" s="29">
      <c r="A102" s="36" t="n"/>
      <c r="B102" s="36" t="n"/>
      <c r="C102" s="34" t="n"/>
      <c r="D102" s="34" t="n"/>
      <c r="E102" s="34" t="n"/>
      <c r="F102" s="34" t="n"/>
      <c r="G102" s="34" t="n"/>
      <c r="H102" s="34" t="n"/>
      <c r="I102" s="34" t="n"/>
      <c r="J102" s="150" t="n"/>
      <c r="K102" s="25" t="n"/>
      <c r="L102" s="34" t="n"/>
      <c r="M102" s="24" t="n"/>
      <c r="N102" s="24" t="n"/>
      <c r="O102" s="24" t="n"/>
      <c r="P102" s="24" t="n"/>
      <c r="Q102" s="24" t="n"/>
      <c r="R102" s="24" t="n"/>
      <c r="S102" s="24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</row>
    <row customHeight="1" ht="16.5" r="103" s="29">
      <c r="A103" s="36" t="n"/>
      <c r="B103" s="36" t="n"/>
      <c r="C103" s="34" t="n"/>
      <c r="D103" s="34" t="n"/>
      <c r="E103" s="34" t="n"/>
      <c r="F103" s="34" t="n"/>
      <c r="G103" s="34" t="n"/>
      <c r="H103" s="34" t="n"/>
      <c r="I103" s="34" t="n"/>
      <c r="J103" s="150" t="n"/>
      <c r="K103" s="25" t="n"/>
      <c r="L103" s="34" t="n"/>
      <c r="M103" s="24" t="n"/>
      <c r="N103" s="24" t="n"/>
      <c r="O103" s="24" t="n"/>
      <c r="P103" s="24" t="n"/>
      <c r="Q103" s="24" t="n"/>
      <c r="R103" s="24" t="n"/>
      <c r="S103" s="24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</row>
    <row customHeight="1" ht="16.5" r="104" s="29">
      <c r="A104" s="36" t="n"/>
      <c r="B104" s="36" t="n"/>
      <c r="C104" s="34" t="n"/>
      <c r="D104" s="34" t="n"/>
      <c r="E104" s="34" t="n"/>
      <c r="F104" s="34" t="n"/>
      <c r="G104" s="34" t="n"/>
      <c r="H104" s="34" t="n"/>
      <c r="I104" s="34" t="n"/>
      <c r="J104" s="150" t="n"/>
      <c r="K104" s="25" t="n"/>
      <c r="L104" s="34" t="n"/>
      <c r="M104" s="24" t="n"/>
      <c r="N104" s="24" t="n"/>
      <c r="O104" s="24" t="n"/>
      <c r="P104" s="24" t="n"/>
      <c r="Q104" s="24" t="n"/>
      <c r="R104" s="24" t="n"/>
      <c r="S104" s="24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</row>
    <row customHeight="1" ht="16.5" r="105" s="29">
      <c r="A105" s="36" t="n"/>
      <c r="B105" s="36" t="n"/>
      <c r="C105" s="34" t="n"/>
      <c r="D105" s="34" t="n"/>
      <c r="E105" s="34" t="n"/>
      <c r="F105" s="34" t="n"/>
      <c r="G105" s="34" t="n"/>
      <c r="H105" s="34" t="n"/>
      <c r="I105" s="34" t="n"/>
      <c r="J105" s="150" t="n"/>
      <c r="K105" s="25" t="n"/>
      <c r="L105" s="34" t="n"/>
      <c r="M105" s="24" t="n"/>
      <c r="N105" s="24" t="n"/>
      <c r="O105" s="24" t="n"/>
      <c r="P105" s="24" t="n"/>
      <c r="Q105" s="24" t="n"/>
      <c r="R105" s="24" t="n"/>
      <c r="S105" s="24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</row>
    <row customHeight="1" ht="16.5" r="106" s="29">
      <c r="A106" s="36" t="n"/>
      <c r="B106" s="36" t="n"/>
      <c r="C106" s="34" t="n"/>
      <c r="D106" s="34" t="n"/>
      <c r="E106" s="34" t="n"/>
      <c r="F106" s="34" t="n"/>
      <c r="G106" s="34" t="n"/>
      <c r="H106" s="34" t="n"/>
      <c r="I106" s="34" t="n"/>
      <c r="J106" s="150" t="n"/>
      <c r="K106" s="25" t="n"/>
      <c r="L106" s="34" t="n"/>
      <c r="M106" s="24" t="n"/>
      <c r="N106" s="24" t="n"/>
      <c r="O106" s="24" t="n"/>
      <c r="P106" s="24" t="n"/>
      <c r="Q106" s="24" t="n"/>
      <c r="R106" s="24" t="n"/>
      <c r="S106" s="24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</row>
    <row customHeight="1" ht="16.5" r="107" s="29">
      <c r="A107" s="36" t="n"/>
      <c r="B107" s="36" t="n"/>
      <c r="C107" s="34" t="n"/>
      <c r="D107" s="34" t="n"/>
      <c r="E107" s="34" t="n"/>
      <c r="F107" s="34" t="n"/>
      <c r="G107" s="34" t="n"/>
      <c r="H107" s="34" t="n"/>
      <c r="I107" s="34" t="n"/>
      <c r="J107" s="150" t="n"/>
      <c r="K107" s="25" t="n"/>
      <c r="L107" s="34" t="n"/>
      <c r="M107" s="24" t="n"/>
      <c r="N107" s="24" t="n"/>
      <c r="O107" s="24" t="n"/>
      <c r="P107" s="24" t="n"/>
      <c r="Q107" s="24" t="n"/>
      <c r="R107" s="24" t="n"/>
      <c r="S107" s="24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</row>
    <row customHeight="1" ht="16.5" r="108" s="29">
      <c r="A108" s="36" t="n"/>
      <c r="B108" s="36" t="n"/>
      <c r="C108" s="34" t="n"/>
      <c r="D108" s="34" t="n"/>
      <c r="E108" s="34" t="n"/>
      <c r="F108" s="34" t="n"/>
      <c r="G108" s="34" t="n"/>
      <c r="H108" s="34" t="n"/>
      <c r="I108" s="34" t="n"/>
      <c r="J108" s="150" t="n"/>
      <c r="K108" s="25" t="n"/>
      <c r="L108" s="34" t="n"/>
      <c r="M108" s="24" t="n"/>
      <c r="N108" s="24" t="n"/>
      <c r="O108" s="24" t="n"/>
      <c r="P108" s="24" t="n"/>
      <c r="Q108" s="24" t="n"/>
      <c r="R108" s="24" t="n"/>
      <c r="S108" s="24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</row>
    <row customHeight="1" ht="16.5" r="109" s="29">
      <c r="A109" s="36" t="n"/>
      <c r="B109" s="36" t="n"/>
      <c r="C109" s="34" t="n"/>
      <c r="D109" s="34" t="n"/>
      <c r="E109" s="34" t="n"/>
      <c r="F109" s="34" t="n"/>
      <c r="G109" s="34" t="n"/>
      <c r="H109" s="34" t="n"/>
      <c r="I109" s="34" t="n"/>
      <c r="J109" s="150" t="n"/>
      <c r="K109" s="25" t="n"/>
      <c r="L109" s="34" t="n"/>
      <c r="M109" s="24" t="n"/>
      <c r="N109" s="24" t="n"/>
      <c r="O109" s="24" t="n"/>
      <c r="P109" s="24" t="n"/>
      <c r="Q109" s="24" t="n"/>
      <c r="R109" s="24" t="n"/>
      <c r="S109" s="24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</row>
    <row customHeight="1" ht="16.5" r="110" s="29">
      <c r="A110" s="36" t="n"/>
      <c r="B110" s="36" t="n"/>
      <c r="C110" s="34" t="n"/>
      <c r="D110" s="34" t="n"/>
      <c r="E110" s="34" t="n"/>
      <c r="F110" s="34" t="n"/>
      <c r="G110" s="34" t="n"/>
      <c r="H110" s="34" t="n"/>
      <c r="I110" s="34" t="n"/>
      <c r="J110" s="150" t="n"/>
      <c r="K110" s="25" t="n"/>
      <c r="L110" s="34" t="n"/>
      <c r="M110" s="24" t="n"/>
      <c r="N110" s="24" t="n"/>
      <c r="O110" s="24" t="n"/>
      <c r="P110" s="24" t="n"/>
      <c r="Q110" s="24" t="n"/>
      <c r="R110" s="24" t="n"/>
      <c r="S110" s="24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</row>
    <row customHeight="1" ht="16.5" r="111" s="29">
      <c r="A111" s="36" t="n"/>
      <c r="B111" s="36" t="n"/>
      <c r="C111" s="34" t="n"/>
      <c r="D111" s="34" t="n"/>
      <c r="E111" s="34" t="n"/>
      <c r="F111" s="34" t="n"/>
      <c r="G111" s="34" t="n"/>
      <c r="H111" s="34" t="n"/>
      <c r="I111" s="34" t="n"/>
      <c r="J111" s="150" t="n"/>
      <c r="K111" s="25" t="n"/>
      <c r="L111" s="34" t="n"/>
      <c r="M111" s="24" t="n"/>
      <c r="N111" s="24" t="n"/>
      <c r="O111" s="24" t="n"/>
      <c r="P111" s="24" t="n"/>
      <c r="Q111" s="24" t="n"/>
      <c r="R111" s="24" t="n"/>
      <c r="S111" s="24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</row>
    <row customHeight="1" ht="16.5" r="112" s="29">
      <c r="A112" s="36" t="n"/>
      <c r="B112" s="36" t="n"/>
      <c r="C112" s="34" t="n"/>
      <c r="D112" s="34" t="n"/>
      <c r="E112" s="34" t="n"/>
      <c r="F112" s="34" t="n"/>
      <c r="G112" s="34" t="n"/>
      <c r="H112" s="34" t="n"/>
      <c r="I112" s="34" t="n"/>
      <c r="J112" s="150" t="n"/>
      <c r="K112" s="34" t="n"/>
      <c r="L112" s="34" t="n"/>
      <c r="M112" s="24" t="n"/>
      <c r="N112" s="24" t="n"/>
      <c r="O112" s="24" t="n"/>
      <c r="P112" s="24" t="n"/>
      <c r="Q112" s="24" t="n"/>
      <c r="R112" s="24" t="n"/>
      <c r="S112" s="24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</row>
    <row customHeight="1" ht="16.5" r="113" s="29">
      <c r="A113" s="36" t="n"/>
      <c r="B113" s="36" t="n"/>
      <c r="C113" s="34" t="n"/>
      <c r="D113" s="34" t="n"/>
      <c r="E113" s="34" t="n"/>
      <c r="F113" s="34" t="n"/>
      <c r="G113" s="34" t="n"/>
      <c r="H113" s="34" t="n"/>
      <c r="I113" s="34" t="n"/>
      <c r="J113" s="150" t="n"/>
      <c r="K113" s="34" t="n"/>
      <c r="L113" s="34" t="n"/>
      <c r="M113" s="24" t="n"/>
      <c r="N113" s="24" t="n"/>
      <c r="O113" s="24" t="n"/>
      <c r="P113" s="24" t="n"/>
      <c r="Q113" s="24" t="n"/>
      <c r="R113" s="24" t="n"/>
      <c r="S113" s="24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</row>
    <row customHeight="1" ht="16.5" r="114" s="29">
      <c r="A114" s="36" t="n"/>
      <c r="B114" s="36" t="n"/>
      <c r="C114" s="34" t="n"/>
      <c r="D114" s="34" t="n"/>
      <c r="E114" s="34" t="n"/>
      <c r="F114" s="34" t="n"/>
      <c r="G114" s="34" t="n"/>
      <c r="H114" s="34" t="n"/>
      <c r="I114" s="34" t="n"/>
      <c r="J114" s="150" t="n"/>
      <c r="K114" s="34" t="n"/>
      <c r="L114" s="34" t="n"/>
      <c r="M114" s="24" t="n"/>
      <c r="N114" s="24" t="n"/>
      <c r="O114" s="24" t="n"/>
      <c r="P114" s="24" t="n"/>
      <c r="Q114" s="24" t="n"/>
      <c r="R114" s="24" t="n"/>
      <c r="S114" s="24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</row>
    <row customHeight="1" ht="16.5" r="115" s="29">
      <c r="A115" s="36" t="n"/>
      <c r="B115" s="36" t="n"/>
      <c r="C115" s="34" t="n"/>
      <c r="D115" s="34" t="n"/>
      <c r="E115" s="34" t="n"/>
      <c r="F115" s="34" t="n"/>
      <c r="G115" s="34" t="n"/>
      <c r="H115" s="34" t="n"/>
      <c r="I115" s="34" t="n"/>
      <c r="J115" s="150" t="n"/>
      <c r="K115" s="34" t="n"/>
      <c r="L115" s="34" t="n"/>
      <c r="M115" s="24" t="n"/>
      <c r="N115" s="24" t="n"/>
      <c r="O115" s="24" t="n"/>
      <c r="P115" s="24" t="n"/>
      <c r="Q115" s="24" t="n"/>
      <c r="R115" s="24" t="n"/>
      <c r="S115" s="24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</row>
    <row customHeight="1" ht="16.5" r="116" s="29">
      <c r="A116" s="36" t="n"/>
      <c r="B116" s="36" t="n"/>
      <c r="C116" s="34" t="n"/>
      <c r="D116" s="34" t="n"/>
      <c r="E116" s="34" t="n"/>
      <c r="F116" s="34" t="n"/>
      <c r="G116" s="34" t="n"/>
      <c r="H116" s="34" t="n"/>
      <c r="I116" s="34" t="n"/>
      <c r="J116" s="150" t="n"/>
      <c r="K116" s="34" t="n"/>
      <c r="L116" s="34" t="n"/>
      <c r="M116" s="24" t="n"/>
      <c r="N116" s="24" t="n"/>
      <c r="O116" s="24" t="n"/>
      <c r="P116" s="24" t="n"/>
      <c r="Q116" s="24" t="n"/>
      <c r="R116" s="24" t="n"/>
      <c r="S116" s="24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</row>
    <row customHeight="1" ht="16.5" r="117" s="29">
      <c r="A117" s="36" t="n"/>
      <c r="B117" s="36" t="n"/>
      <c r="C117" s="34" t="n"/>
      <c r="D117" s="34" t="n"/>
      <c r="E117" s="34" t="n"/>
      <c r="F117" s="34" t="n"/>
      <c r="G117" s="34" t="n"/>
      <c r="H117" s="34" t="n"/>
      <c r="I117" s="34" t="n"/>
      <c r="J117" s="150" t="n"/>
      <c r="K117" s="34" t="n"/>
      <c r="L117" s="34" t="n"/>
      <c r="M117" s="24" t="n"/>
      <c r="N117" s="24" t="n"/>
      <c r="O117" s="24" t="n"/>
      <c r="P117" s="24" t="n"/>
      <c r="Q117" s="24" t="n"/>
      <c r="R117" s="24" t="n"/>
      <c r="S117" s="24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</row>
    <row customHeight="1" ht="16.5" r="118" s="29">
      <c r="A118" s="36" t="n"/>
      <c r="B118" s="36" t="n"/>
      <c r="C118" s="34" t="n"/>
      <c r="D118" s="34" t="n"/>
      <c r="E118" s="34" t="n"/>
      <c r="F118" s="34" t="n"/>
      <c r="G118" s="34" t="n"/>
      <c r="H118" s="34" t="n"/>
      <c r="I118" s="34" t="n"/>
      <c r="J118" s="150" t="n"/>
      <c r="K118" s="34" t="n"/>
      <c r="L118" s="34" t="n"/>
      <c r="M118" s="24" t="n"/>
      <c r="N118" s="24" t="n"/>
      <c r="O118" s="24" t="n"/>
      <c r="P118" s="24" t="n"/>
      <c r="Q118" s="24" t="n"/>
      <c r="R118" s="24" t="n"/>
      <c r="S118" s="24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</row>
    <row customHeight="1" ht="16.5" r="119" s="29">
      <c r="A119" s="36" t="n"/>
      <c r="B119" s="36" t="n"/>
      <c r="C119" s="34" t="n"/>
      <c r="D119" s="34" t="n"/>
      <c r="E119" s="34" t="n"/>
      <c r="F119" s="34" t="n"/>
      <c r="G119" s="34" t="n"/>
      <c r="H119" s="34" t="n"/>
      <c r="I119" s="34" t="n"/>
      <c r="J119" s="150" t="n"/>
      <c r="K119" s="34" t="n"/>
      <c r="L119" s="34" t="n"/>
      <c r="M119" s="24" t="n"/>
      <c r="N119" s="24" t="n"/>
      <c r="O119" s="24" t="n"/>
      <c r="P119" s="24" t="n"/>
      <c r="Q119" s="24" t="n"/>
      <c r="R119" s="24" t="n"/>
      <c r="S119" s="24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</row>
    <row customHeight="1" ht="16.5" r="120" s="29">
      <c r="A120" s="36" t="n"/>
      <c r="B120" s="36" t="n"/>
      <c r="C120" s="34" t="n"/>
      <c r="D120" s="34" t="n"/>
      <c r="E120" s="34" t="n"/>
      <c r="F120" s="34" t="n"/>
      <c r="G120" s="34" t="n"/>
      <c r="H120" s="34" t="n"/>
      <c r="I120" s="34" t="n"/>
      <c r="J120" s="150" t="n"/>
      <c r="K120" s="34" t="n"/>
      <c r="L120" s="34" t="n"/>
      <c r="M120" s="24" t="n"/>
      <c r="N120" s="24" t="n"/>
      <c r="O120" s="24" t="n"/>
      <c r="P120" s="24" t="n"/>
      <c r="Q120" s="24" t="n"/>
      <c r="R120" s="24" t="n"/>
      <c r="S120" s="24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</row>
    <row customHeight="1" ht="16.5" r="121" s="29">
      <c r="A121" s="36" t="n"/>
      <c r="B121" s="36" t="n"/>
      <c r="C121" s="34" t="n"/>
      <c r="D121" s="34" t="n"/>
      <c r="E121" s="34" t="n"/>
      <c r="F121" s="34" t="n"/>
      <c r="G121" s="34" t="n"/>
      <c r="H121" s="34" t="n"/>
      <c r="I121" s="34" t="n"/>
      <c r="J121" s="150" t="n"/>
      <c r="K121" s="34" t="n"/>
      <c r="L121" s="34" t="n"/>
      <c r="M121" s="24" t="n"/>
      <c r="N121" s="24" t="n"/>
      <c r="O121" s="24" t="n"/>
      <c r="P121" s="24" t="n"/>
      <c r="Q121" s="24" t="n"/>
      <c r="R121" s="24" t="n"/>
      <c r="S121" s="24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</row>
    <row customHeight="1" ht="16.5" r="122" s="29">
      <c r="A122" s="36" t="n"/>
      <c r="B122" s="36" t="n"/>
      <c r="C122" s="34" t="n"/>
      <c r="D122" s="34" t="n"/>
      <c r="E122" s="34" t="n"/>
      <c r="F122" s="34" t="n"/>
      <c r="G122" s="34" t="n"/>
      <c r="H122" s="34" t="n"/>
      <c r="I122" s="34" t="n"/>
      <c r="J122" s="150" t="n"/>
      <c r="K122" s="34" t="n"/>
      <c r="L122" s="34" t="n"/>
      <c r="M122" s="24" t="n"/>
      <c r="N122" s="24" t="n"/>
      <c r="O122" s="24" t="n"/>
      <c r="P122" s="24" t="n"/>
      <c r="Q122" s="24" t="n"/>
      <c r="R122" s="24" t="n"/>
      <c r="S122" s="24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</row>
    <row customHeight="1" ht="16.5" r="123" s="29">
      <c r="A123" s="36" t="n"/>
      <c r="B123" s="36" t="n"/>
      <c r="C123" s="34" t="n"/>
      <c r="D123" s="34" t="n"/>
      <c r="E123" s="34" t="n"/>
      <c r="F123" s="34" t="n"/>
      <c r="G123" s="34" t="n"/>
      <c r="H123" s="34" t="n"/>
      <c r="I123" s="34" t="n"/>
      <c r="J123" s="150" t="n"/>
      <c r="K123" s="34" t="n"/>
      <c r="L123" s="34" t="n"/>
      <c r="M123" s="24" t="n"/>
      <c r="N123" s="24" t="n"/>
      <c r="O123" s="24" t="n"/>
      <c r="P123" s="24" t="n"/>
      <c r="Q123" s="24" t="n"/>
      <c r="R123" s="24" t="n"/>
      <c r="S123" s="24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</row>
    <row customHeight="1" ht="16.5" r="124" s="29">
      <c r="A124" s="36" t="n"/>
      <c r="B124" s="36" t="n"/>
      <c r="C124" s="34" t="n"/>
      <c r="D124" s="34" t="n"/>
      <c r="E124" s="34" t="n"/>
      <c r="F124" s="34" t="n"/>
      <c r="G124" s="34" t="n"/>
      <c r="H124" s="34" t="n"/>
      <c r="I124" s="34" t="n"/>
      <c r="J124" s="150" t="n"/>
      <c r="K124" s="34" t="n"/>
      <c r="L124" s="34" t="n"/>
      <c r="M124" s="24" t="n"/>
      <c r="N124" s="24" t="n"/>
      <c r="O124" s="24" t="n"/>
      <c r="P124" s="24" t="n"/>
      <c r="Q124" s="24" t="n"/>
      <c r="R124" s="24" t="n"/>
      <c r="S124" s="24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</row>
    <row customHeight="1" ht="16.5" r="125" s="29">
      <c r="A125" s="36" t="n"/>
      <c r="B125" s="36" t="n"/>
      <c r="C125" s="34" t="n"/>
      <c r="D125" s="34" t="n"/>
      <c r="E125" s="34" t="n"/>
      <c r="F125" s="34" t="n"/>
      <c r="G125" s="34" t="n"/>
      <c r="H125" s="34" t="n"/>
      <c r="I125" s="34" t="n"/>
      <c r="J125" s="150" t="n"/>
      <c r="K125" s="34" t="n"/>
      <c r="L125" s="34" t="n"/>
      <c r="M125" s="24" t="n"/>
      <c r="N125" s="24" t="n"/>
      <c r="O125" s="24" t="n"/>
      <c r="P125" s="24" t="n"/>
      <c r="Q125" s="24" t="n"/>
      <c r="R125" s="24" t="n"/>
      <c r="S125" s="24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</row>
    <row customHeight="1" ht="16.5" r="126" s="29">
      <c r="A126" s="36" t="n"/>
      <c r="B126" s="36" t="n"/>
      <c r="C126" s="34" t="n"/>
      <c r="D126" s="34" t="n"/>
      <c r="E126" s="34" t="n"/>
      <c r="F126" s="34" t="n"/>
      <c r="G126" s="34" t="n"/>
      <c r="H126" s="34" t="n"/>
      <c r="I126" s="34" t="n"/>
      <c r="J126" s="150" t="n"/>
      <c r="K126" s="34" t="n"/>
      <c r="L126" s="34" t="n"/>
      <c r="M126" s="24" t="n"/>
      <c r="N126" s="24" t="n"/>
      <c r="O126" s="24" t="n"/>
      <c r="P126" s="24" t="n"/>
      <c r="Q126" s="24" t="n"/>
      <c r="R126" s="24" t="n"/>
      <c r="S126" s="24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</row>
    <row customHeight="1" ht="16.5" r="127" s="29">
      <c r="A127" s="36" t="n"/>
      <c r="B127" s="36" t="n"/>
      <c r="C127" s="34" t="n"/>
      <c r="D127" s="34" t="n"/>
      <c r="E127" s="34" t="n"/>
      <c r="F127" s="34" t="n"/>
      <c r="G127" s="34" t="n"/>
      <c r="H127" s="34" t="n"/>
      <c r="I127" s="34" t="n"/>
      <c r="J127" s="150" t="n"/>
      <c r="K127" s="34" t="n"/>
      <c r="L127" s="34" t="n"/>
      <c r="M127" s="24" t="n"/>
      <c r="N127" s="24" t="n"/>
      <c r="O127" s="24" t="n"/>
      <c r="P127" s="24" t="n"/>
      <c r="Q127" s="24" t="n"/>
      <c r="R127" s="24" t="n"/>
      <c r="S127" s="24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</row>
    <row customHeight="1" ht="16.5" r="128" s="29">
      <c r="A128" s="36" t="n"/>
      <c r="B128" s="36" t="n"/>
      <c r="C128" s="34" t="n"/>
      <c r="D128" s="34" t="n"/>
      <c r="E128" s="34" t="n"/>
      <c r="F128" s="34" t="n"/>
      <c r="G128" s="34" t="n"/>
      <c r="H128" s="34" t="n"/>
      <c r="I128" s="34" t="n"/>
      <c r="J128" s="150" t="n"/>
      <c r="K128" s="34" t="n"/>
      <c r="L128" s="34" t="n"/>
      <c r="M128" s="24" t="n"/>
      <c r="N128" s="24" t="n"/>
      <c r="O128" s="24" t="n"/>
      <c r="P128" s="24" t="n"/>
      <c r="Q128" s="24" t="n"/>
      <c r="R128" s="24" t="n"/>
      <c r="S128" s="24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</row>
    <row customHeight="1" ht="16.5" r="129" s="29">
      <c r="A129" s="36" t="n"/>
      <c r="B129" s="36" t="n"/>
      <c r="C129" s="34" t="n"/>
      <c r="D129" s="34" t="n"/>
      <c r="E129" s="34" t="n"/>
      <c r="F129" s="34" t="n"/>
      <c r="G129" s="34" t="n"/>
      <c r="H129" s="34" t="n"/>
      <c r="I129" s="34" t="n"/>
      <c r="J129" s="150" t="n"/>
      <c r="K129" s="34" t="n"/>
      <c r="L129" s="34" t="n"/>
      <c r="M129" s="24" t="n"/>
      <c r="N129" s="24" t="n"/>
      <c r="O129" s="24" t="n"/>
      <c r="P129" s="24" t="n"/>
      <c r="Q129" s="24" t="n"/>
      <c r="R129" s="24" t="n"/>
      <c r="S129" s="24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</row>
    <row customHeight="1" ht="16.5" r="130" s="29">
      <c r="A130" s="36" t="n"/>
      <c r="B130" s="36" t="n"/>
      <c r="C130" s="34" t="n"/>
      <c r="D130" s="34" t="n"/>
      <c r="E130" s="34" t="n"/>
      <c r="F130" s="34" t="n"/>
      <c r="G130" s="34" t="n"/>
      <c r="H130" s="34" t="n"/>
      <c r="I130" s="34" t="n"/>
      <c r="J130" s="150" t="n"/>
      <c r="K130" s="34" t="n"/>
      <c r="L130" s="34" t="n"/>
      <c r="M130" s="24" t="n"/>
      <c r="N130" s="24" t="n"/>
      <c r="O130" s="24" t="n"/>
      <c r="P130" s="24" t="n"/>
      <c r="Q130" s="24" t="n"/>
      <c r="R130" s="24" t="n"/>
      <c r="S130" s="24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</row>
    <row customHeight="1" ht="16.5" r="131" s="29">
      <c r="A131" s="36" t="n"/>
      <c r="B131" s="36" t="n"/>
      <c r="C131" s="34" t="n"/>
      <c r="D131" s="34" t="n"/>
      <c r="E131" s="34" t="n"/>
      <c r="F131" s="34" t="n"/>
      <c r="G131" s="34" t="n"/>
      <c r="H131" s="34" t="n"/>
      <c r="I131" s="34" t="n"/>
      <c r="J131" s="150" t="n"/>
      <c r="K131" s="34" t="n"/>
      <c r="L131" s="34" t="n"/>
      <c r="M131" s="24" t="n"/>
      <c r="N131" s="24" t="n"/>
      <c r="O131" s="24" t="n"/>
      <c r="P131" s="24" t="n"/>
      <c r="Q131" s="24" t="n"/>
      <c r="R131" s="24" t="n"/>
      <c r="S131" s="24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</row>
    <row customHeight="1" ht="16.5" r="132" s="29">
      <c r="A132" s="36" t="n"/>
      <c r="B132" s="36" t="n"/>
      <c r="C132" s="34" t="n"/>
      <c r="D132" s="34" t="n"/>
      <c r="E132" s="34" t="n"/>
      <c r="F132" s="34" t="n"/>
      <c r="G132" s="34" t="n"/>
      <c r="H132" s="34" t="n"/>
      <c r="I132" s="34" t="n"/>
      <c r="J132" s="150" t="n"/>
      <c r="K132" s="34" t="n"/>
      <c r="L132" s="34" t="n"/>
      <c r="M132" s="24" t="n"/>
      <c r="N132" s="24" t="n"/>
      <c r="O132" s="24" t="n"/>
      <c r="P132" s="24" t="n"/>
      <c r="Q132" s="24" t="n"/>
      <c r="R132" s="24" t="n"/>
      <c r="S132" s="24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</row>
    <row customHeight="1" ht="16.5" r="133" s="29">
      <c r="A133" s="36" t="n"/>
      <c r="B133" s="36" t="n"/>
      <c r="C133" s="34" t="n"/>
      <c r="D133" s="34" t="n"/>
      <c r="E133" s="34" t="n"/>
      <c r="F133" s="34" t="n"/>
      <c r="G133" s="34" t="n"/>
      <c r="H133" s="34" t="n"/>
      <c r="I133" s="34" t="n"/>
      <c r="J133" s="150" t="n"/>
      <c r="K133" s="34" t="n"/>
      <c r="L133" s="34" t="n"/>
      <c r="M133" s="24" t="n"/>
      <c r="N133" s="24" t="n"/>
      <c r="O133" s="24" t="n"/>
      <c r="P133" s="24" t="n"/>
      <c r="Q133" s="24" t="n"/>
      <c r="R133" s="24" t="n"/>
      <c r="S133" s="24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</row>
    <row customHeight="1" ht="16.5" r="134" s="29">
      <c r="A134" s="36" t="n"/>
      <c r="B134" s="36" t="n"/>
      <c r="C134" s="34" t="n"/>
      <c r="D134" s="34" t="n"/>
      <c r="E134" s="34" t="n"/>
      <c r="F134" s="34" t="n"/>
      <c r="G134" s="34" t="n"/>
      <c r="H134" s="34" t="n"/>
      <c r="I134" s="34" t="n"/>
      <c r="J134" s="150" t="n"/>
      <c r="K134" s="34" t="n"/>
      <c r="L134" s="34" t="n"/>
      <c r="M134" s="24" t="n"/>
      <c r="N134" s="24" t="n"/>
      <c r="O134" s="24" t="n"/>
      <c r="P134" s="24" t="n"/>
      <c r="Q134" s="24" t="n"/>
      <c r="R134" s="24" t="n"/>
      <c r="S134" s="24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</row>
    <row customHeight="1" ht="16.5" r="135" s="29">
      <c r="A135" s="36" t="n"/>
      <c r="B135" s="36" t="n"/>
      <c r="C135" s="34" t="n"/>
      <c r="D135" s="34" t="n"/>
      <c r="E135" s="34" t="n"/>
      <c r="F135" s="34" t="n"/>
      <c r="G135" s="34" t="n"/>
      <c r="H135" s="34" t="n"/>
      <c r="I135" s="34" t="n"/>
      <c r="J135" s="150" t="n"/>
      <c r="K135" s="34" t="n"/>
      <c r="L135" s="34" t="n"/>
      <c r="M135" s="24" t="n"/>
      <c r="N135" s="24" t="n"/>
      <c r="O135" s="24" t="n"/>
      <c r="P135" s="24" t="n"/>
      <c r="Q135" s="24" t="n"/>
      <c r="R135" s="24" t="n"/>
      <c r="S135" s="24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</row>
    <row customHeight="1" ht="16.5" r="136" s="29">
      <c r="A136" s="36" t="n"/>
      <c r="B136" s="36" t="n"/>
      <c r="C136" s="34" t="n"/>
      <c r="D136" s="34" t="n"/>
      <c r="E136" s="34" t="n"/>
      <c r="F136" s="34" t="n"/>
      <c r="G136" s="34" t="n"/>
      <c r="H136" s="34" t="n"/>
      <c r="I136" s="34" t="n"/>
      <c r="J136" s="150" t="n"/>
      <c r="K136" s="34" t="n"/>
      <c r="L136" s="34" t="n"/>
      <c r="M136" s="24" t="n"/>
      <c r="N136" s="24" t="n"/>
      <c r="O136" s="24" t="n"/>
      <c r="P136" s="24" t="n"/>
      <c r="Q136" s="24" t="n"/>
      <c r="R136" s="24" t="n"/>
      <c r="S136" s="24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</row>
    <row customHeight="1" ht="16.5" r="137" s="29">
      <c r="A137" s="36" t="n"/>
      <c r="B137" s="36" t="n"/>
      <c r="C137" s="34" t="n"/>
      <c r="D137" s="34" t="n"/>
      <c r="E137" s="34" t="n"/>
      <c r="F137" s="34" t="n"/>
      <c r="G137" s="34" t="n"/>
      <c r="H137" s="34" t="n"/>
      <c r="I137" s="34" t="n"/>
      <c r="J137" s="150" t="n"/>
      <c r="K137" s="34" t="n"/>
      <c r="L137" s="34" t="n"/>
      <c r="M137" s="24" t="n"/>
      <c r="N137" s="24" t="n"/>
      <c r="O137" s="24" t="n"/>
      <c r="P137" s="24" t="n"/>
      <c r="Q137" s="24" t="n"/>
      <c r="R137" s="24" t="n"/>
      <c r="S137" s="24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</row>
    <row customHeight="1" ht="16.5" r="138" s="29">
      <c r="A138" s="36" t="n"/>
      <c r="B138" s="36" t="n"/>
      <c r="C138" s="34" t="n"/>
      <c r="D138" s="34" t="n"/>
      <c r="E138" s="34" t="n"/>
      <c r="F138" s="34" t="n"/>
      <c r="G138" s="34" t="n"/>
      <c r="H138" s="34" t="n"/>
      <c r="I138" s="34" t="n"/>
      <c r="J138" s="150" t="n"/>
      <c r="K138" s="34" t="n"/>
      <c r="L138" s="34" t="n"/>
      <c r="M138" s="24" t="n"/>
      <c r="N138" s="24" t="n"/>
      <c r="O138" s="24" t="n"/>
      <c r="P138" s="24" t="n"/>
      <c r="Q138" s="24" t="n"/>
      <c r="R138" s="24" t="n"/>
      <c r="S138" s="24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</row>
    <row customHeight="1" ht="16.5" r="139" s="29">
      <c r="A139" s="36" t="n"/>
      <c r="B139" s="36" t="n"/>
      <c r="C139" s="34" t="n"/>
      <c r="D139" s="34" t="n"/>
      <c r="E139" s="34" t="n"/>
      <c r="F139" s="34" t="n"/>
      <c r="G139" s="34" t="n"/>
      <c r="H139" s="34" t="n"/>
      <c r="I139" s="34" t="n"/>
      <c r="J139" s="150" t="n"/>
      <c r="K139" s="34" t="n"/>
      <c r="L139" s="34" t="n"/>
      <c r="M139" s="24" t="n"/>
      <c r="N139" s="24" t="n"/>
      <c r="O139" s="24" t="n"/>
      <c r="P139" s="24" t="n"/>
      <c r="Q139" s="24" t="n"/>
      <c r="R139" s="24" t="n"/>
      <c r="S139" s="24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</row>
    <row customHeight="1" ht="16.5" r="140" s="29">
      <c r="A140" s="36" t="n"/>
      <c r="B140" s="36" t="n"/>
      <c r="C140" s="34" t="n"/>
      <c r="D140" s="34" t="n"/>
      <c r="E140" s="34" t="n"/>
      <c r="F140" s="34" t="n"/>
      <c r="G140" s="34" t="n"/>
      <c r="H140" s="34" t="n"/>
      <c r="I140" s="34" t="n"/>
      <c r="J140" s="150" t="n"/>
      <c r="K140" s="34" t="n"/>
      <c r="L140" s="34" t="n"/>
      <c r="M140" s="24" t="n"/>
      <c r="N140" s="24" t="n"/>
      <c r="O140" s="24" t="n"/>
      <c r="P140" s="24" t="n"/>
      <c r="Q140" s="24" t="n"/>
      <c r="R140" s="24" t="n"/>
      <c r="S140" s="24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</row>
    <row customHeight="1" ht="16.5" r="141" s="29">
      <c r="A141" s="36" t="n"/>
      <c r="B141" s="36" t="n"/>
      <c r="C141" s="34" t="n"/>
      <c r="D141" s="34" t="n"/>
      <c r="E141" s="34" t="n"/>
      <c r="F141" s="34" t="n"/>
      <c r="G141" s="34" t="n"/>
      <c r="H141" s="34" t="n"/>
      <c r="I141" s="34" t="n"/>
      <c r="J141" s="150" t="n"/>
      <c r="K141" s="34" t="n"/>
      <c r="L141" s="34" t="n"/>
      <c r="M141" s="24" t="n"/>
      <c r="N141" s="24" t="n"/>
      <c r="O141" s="24" t="n"/>
      <c r="P141" s="24" t="n"/>
      <c r="Q141" s="24" t="n"/>
      <c r="R141" s="24" t="n"/>
      <c r="S141" s="24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</row>
    <row customHeight="1" ht="16.5" r="142" s="29">
      <c r="A142" s="36" t="n"/>
      <c r="B142" s="36" t="n"/>
      <c r="C142" s="34" t="n"/>
      <c r="D142" s="34" t="n"/>
      <c r="E142" s="34" t="n"/>
      <c r="F142" s="34" t="n"/>
      <c r="G142" s="34" t="n"/>
      <c r="H142" s="34" t="n"/>
      <c r="I142" s="34" t="n"/>
      <c r="J142" s="150" t="n"/>
      <c r="K142" s="34" t="n"/>
      <c r="L142" s="34" t="n"/>
      <c r="M142" s="24" t="n"/>
      <c r="N142" s="24" t="n"/>
      <c r="O142" s="24" t="n"/>
      <c r="P142" s="24" t="n"/>
      <c r="Q142" s="24" t="n"/>
      <c r="R142" s="24" t="n"/>
      <c r="S142" s="24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</row>
    <row customHeight="1" ht="16.5" r="143" s="29">
      <c r="A143" s="36" t="n"/>
      <c r="B143" s="36" t="n"/>
      <c r="C143" s="34" t="n"/>
      <c r="D143" s="34" t="n"/>
      <c r="E143" s="34" t="n"/>
      <c r="F143" s="34" t="n"/>
      <c r="G143" s="34" t="n"/>
      <c r="H143" s="34" t="n"/>
      <c r="I143" s="34" t="n"/>
      <c r="J143" s="150" t="n"/>
      <c r="K143" s="34" t="n"/>
      <c r="L143" s="34" t="n"/>
      <c r="M143" s="24" t="n"/>
      <c r="N143" s="24" t="n"/>
      <c r="O143" s="24" t="n"/>
      <c r="P143" s="24" t="n"/>
      <c r="Q143" s="24" t="n"/>
      <c r="R143" s="24" t="n"/>
      <c r="S143" s="24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</row>
    <row customHeight="1" ht="16.5" r="144" s="29">
      <c r="A144" s="36" t="n"/>
      <c r="B144" s="36" t="n"/>
      <c r="C144" s="34" t="n"/>
      <c r="D144" s="34" t="n"/>
      <c r="E144" s="34" t="n"/>
      <c r="F144" s="34" t="n"/>
      <c r="G144" s="34" t="n"/>
      <c r="H144" s="34" t="n"/>
      <c r="I144" s="34" t="n"/>
      <c r="J144" s="150" t="n"/>
      <c r="K144" s="34" t="n"/>
      <c r="L144" s="34" t="n"/>
      <c r="M144" s="24" t="n"/>
      <c r="N144" s="24" t="n"/>
      <c r="O144" s="24" t="n"/>
      <c r="P144" s="24" t="n"/>
      <c r="Q144" s="24" t="n"/>
      <c r="R144" s="24" t="n"/>
      <c r="S144" s="24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</row>
    <row customHeight="1" ht="16.5" r="145" s="29">
      <c r="A145" s="36" t="n"/>
      <c r="B145" s="36" t="n"/>
      <c r="C145" s="34" t="n"/>
      <c r="D145" s="34" t="n"/>
      <c r="E145" s="34" t="n"/>
      <c r="F145" s="34" t="n"/>
      <c r="G145" s="34" t="n"/>
      <c r="H145" s="34" t="n"/>
      <c r="I145" s="34" t="n"/>
      <c r="J145" s="150" t="n"/>
      <c r="K145" s="34" t="n"/>
      <c r="L145" s="34" t="n"/>
      <c r="M145" s="24" t="n"/>
      <c r="N145" s="24" t="n"/>
      <c r="O145" s="24" t="n"/>
      <c r="P145" s="24" t="n"/>
      <c r="Q145" s="24" t="n"/>
      <c r="R145" s="24" t="n"/>
      <c r="S145" s="24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</row>
    <row customHeight="1" ht="16.5" r="146" s="29">
      <c r="A146" s="36" t="n"/>
      <c r="B146" s="36" t="n"/>
      <c r="C146" s="34" t="n"/>
      <c r="D146" s="34" t="n"/>
      <c r="E146" s="34" t="n"/>
      <c r="F146" s="34" t="n"/>
      <c r="G146" s="34" t="n"/>
      <c r="H146" s="34" t="n"/>
      <c r="I146" s="34" t="n"/>
      <c r="J146" s="150" t="n"/>
      <c r="K146" s="34" t="n"/>
      <c r="L146" s="34" t="n"/>
      <c r="M146" s="24" t="n"/>
      <c r="N146" s="24" t="n"/>
      <c r="O146" s="24" t="n"/>
      <c r="P146" s="24" t="n"/>
      <c r="Q146" s="24" t="n"/>
      <c r="R146" s="24" t="n"/>
      <c r="S146" s="24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</row>
    <row customHeight="1" ht="16.5" r="147" s="29">
      <c r="A147" s="36" t="n"/>
      <c r="B147" s="36" t="n"/>
      <c r="C147" s="34" t="n"/>
      <c r="D147" s="34" t="n"/>
      <c r="E147" s="34" t="n"/>
      <c r="F147" s="34" t="n"/>
      <c r="G147" s="34" t="n"/>
      <c r="H147" s="34" t="n"/>
      <c r="I147" s="34" t="n"/>
      <c r="J147" s="150" t="n"/>
      <c r="K147" s="34" t="n"/>
      <c r="L147" s="34" t="n"/>
      <c r="M147" s="24" t="n"/>
      <c r="N147" s="24" t="n"/>
      <c r="O147" s="24" t="n"/>
      <c r="P147" s="24" t="n"/>
      <c r="Q147" s="24" t="n"/>
      <c r="R147" s="24" t="n"/>
      <c r="S147" s="24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</row>
    <row customHeight="1" ht="16.5" r="148" s="29">
      <c r="A148" s="36" t="n"/>
      <c r="B148" s="36" t="n"/>
      <c r="C148" s="34" t="n"/>
      <c r="D148" s="34" t="n"/>
      <c r="E148" s="34" t="n"/>
      <c r="F148" s="34" t="n"/>
      <c r="G148" s="34" t="n"/>
      <c r="H148" s="34" t="n"/>
      <c r="I148" s="34" t="n"/>
      <c r="J148" s="150" t="n"/>
      <c r="K148" s="34" t="n"/>
      <c r="L148" s="34" t="n"/>
      <c r="M148" s="24" t="n"/>
      <c r="N148" s="24" t="n"/>
      <c r="O148" s="24" t="n"/>
      <c r="P148" s="24" t="n"/>
      <c r="Q148" s="24" t="n"/>
      <c r="R148" s="24" t="n"/>
      <c r="S148" s="24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</row>
    <row customHeight="1" ht="16.5" r="149" s="29">
      <c r="A149" s="36" t="n"/>
      <c r="B149" s="36" t="n"/>
      <c r="C149" s="34" t="n"/>
      <c r="D149" s="34" t="n"/>
      <c r="E149" s="34" t="n"/>
      <c r="F149" s="34" t="n"/>
      <c r="G149" s="34" t="n"/>
      <c r="H149" s="34" t="n"/>
      <c r="I149" s="34" t="n"/>
      <c r="J149" s="150" t="n"/>
      <c r="K149" s="34" t="n"/>
      <c r="L149" s="34" t="n"/>
      <c r="M149" s="24" t="n"/>
      <c r="N149" s="24" t="n"/>
      <c r="O149" s="24" t="n"/>
      <c r="P149" s="24" t="n"/>
      <c r="Q149" s="24" t="n"/>
      <c r="R149" s="24" t="n"/>
      <c r="S149" s="24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</row>
    <row customHeight="1" ht="16.5" r="150" s="29">
      <c r="A150" s="36" t="n"/>
      <c r="B150" s="36" t="n"/>
      <c r="C150" s="34" t="n"/>
      <c r="D150" s="34" t="n"/>
      <c r="E150" s="34" t="n"/>
      <c r="F150" s="34" t="n"/>
      <c r="G150" s="34" t="n"/>
      <c r="H150" s="34" t="n"/>
      <c r="I150" s="34" t="n"/>
      <c r="J150" s="150" t="n"/>
      <c r="K150" s="34" t="n"/>
      <c r="L150" s="34" t="n"/>
      <c r="M150" s="24" t="n"/>
      <c r="N150" s="24" t="n"/>
      <c r="O150" s="24" t="n"/>
      <c r="P150" s="24" t="n"/>
      <c r="Q150" s="24" t="n"/>
      <c r="R150" s="24" t="n"/>
      <c r="S150" s="24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</row>
    <row customHeight="1" ht="16.5" r="151" s="29">
      <c r="A151" s="36" t="n"/>
      <c r="B151" s="36" t="n"/>
      <c r="C151" s="34" t="n"/>
      <c r="D151" s="34" t="n"/>
      <c r="E151" s="34" t="n"/>
      <c r="F151" s="34" t="n"/>
      <c r="G151" s="34" t="n"/>
      <c r="H151" s="34" t="n"/>
      <c r="I151" s="34" t="n"/>
      <c r="J151" s="150" t="n"/>
      <c r="K151" s="34" t="n"/>
      <c r="L151" s="34" t="n"/>
      <c r="M151" s="24" t="n"/>
      <c r="N151" s="24" t="n"/>
      <c r="O151" s="24" t="n"/>
      <c r="P151" s="24" t="n"/>
      <c r="Q151" s="24" t="n"/>
      <c r="R151" s="24" t="n"/>
      <c r="S151" s="24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</row>
    <row customHeight="1" ht="16.5" r="152" s="29">
      <c r="A152" s="36" t="n"/>
      <c r="B152" s="36" t="n"/>
      <c r="C152" s="34" t="n"/>
      <c r="D152" s="34" t="n"/>
      <c r="E152" s="34" t="n"/>
      <c r="F152" s="34" t="n"/>
      <c r="G152" s="34" t="n"/>
      <c r="H152" s="34" t="n"/>
      <c r="I152" s="34" t="n"/>
      <c r="J152" s="150" t="n"/>
      <c r="K152" s="34" t="n"/>
      <c r="L152" s="34" t="n"/>
      <c r="M152" s="24" t="n"/>
      <c r="N152" s="24" t="n"/>
      <c r="O152" s="24" t="n"/>
      <c r="P152" s="24" t="n"/>
      <c r="Q152" s="24" t="n"/>
      <c r="R152" s="24" t="n"/>
      <c r="S152" s="24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</row>
    <row customHeight="1" ht="16.5" r="153" s="29">
      <c r="A153" s="36" t="n"/>
      <c r="B153" s="36" t="n"/>
      <c r="C153" s="34" t="n"/>
      <c r="D153" s="34" t="n"/>
      <c r="E153" s="34" t="n"/>
      <c r="F153" s="34" t="n"/>
      <c r="G153" s="34" t="n"/>
      <c r="H153" s="34" t="n"/>
      <c r="I153" s="34" t="n"/>
      <c r="J153" s="150" t="n"/>
      <c r="K153" s="34" t="n"/>
      <c r="L153" s="34" t="n"/>
      <c r="M153" s="24" t="n"/>
      <c r="N153" s="24" t="n"/>
      <c r="O153" s="24" t="n"/>
      <c r="P153" s="24" t="n"/>
      <c r="Q153" s="24" t="n"/>
      <c r="R153" s="24" t="n"/>
      <c r="S153" s="24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</row>
    <row customHeight="1" ht="16.5" r="154" s="29">
      <c r="A154" s="36" t="n"/>
      <c r="B154" s="36" t="n"/>
      <c r="C154" s="34" t="n"/>
      <c r="D154" s="34" t="n"/>
      <c r="E154" s="34" t="n"/>
      <c r="F154" s="34" t="n"/>
      <c r="G154" s="34" t="n"/>
      <c r="H154" s="34" t="n"/>
      <c r="I154" s="34" t="n"/>
      <c r="J154" s="150" t="n"/>
      <c r="K154" s="34" t="n"/>
      <c r="L154" s="34" t="n"/>
      <c r="M154" s="24" t="n"/>
      <c r="N154" s="24" t="n"/>
      <c r="O154" s="24" t="n"/>
      <c r="P154" s="24" t="n"/>
      <c r="Q154" s="24" t="n"/>
      <c r="R154" s="24" t="n"/>
      <c r="S154" s="24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</row>
    <row customHeight="1" ht="16.5" r="155" s="29">
      <c r="A155" s="36" t="n"/>
      <c r="B155" s="36" t="n"/>
      <c r="C155" s="34" t="n"/>
      <c r="D155" s="34" t="n"/>
      <c r="E155" s="34" t="n"/>
      <c r="F155" s="34" t="n"/>
      <c r="G155" s="34" t="n"/>
      <c r="H155" s="34" t="n"/>
      <c r="I155" s="34" t="n"/>
      <c r="J155" s="150" t="n"/>
      <c r="K155" s="34" t="n"/>
      <c r="L155" s="34" t="n"/>
      <c r="M155" s="24" t="n"/>
      <c r="N155" s="24" t="n"/>
      <c r="O155" s="24" t="n"/>
      <c r="P155" s="24" t="n"/>
      <c r="Q155" s="24" t="n"/>
      <c r="R155" s="24" t="n"/>
      <c r="S155" s="24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</row>
    <row customHeight="1" ht="16.5" r="156" s="29">
      <c r="A156" s="36" t="n"/>
      <c r="B156" s="36" t="n"/>
      <c r="C156" s="34" t="n"/>
      <c r="D156" s="34" t="n"/>
      <c r="E156" s="34" t="n"/>
      <c r="F156" s="34" t="n"/>
      <c r="G156" s="34" t="n"/>
      <c r="H156" s="34" t="n"/>
      <c r="I156" s="34" t="n"/>
      <c r="J156" s="150" t="n"/>
      <c r="K156" s="34" t="n"/>
      <c r="L156" s="34" t="n"/>
      <c r="M156" s="24" t="n"/>
      <c r="N156" s="24" t="n"/>
      <c r="O156" s="24" t="n"/>
      <c r="P156" s="24" t="n"/>
      <c r="Q156" s="24" t="n"/>
      <c r="R156" s="24" t="n"/>
      <c r="S156" s="24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</row>
    <row customHeight="1" ht="16.5" r="157" s="29">
      <c r="A157" s="36" t="n"/>
      <c r="B157" s="36" t="n"/>
      <c r="C157" s="34" t="n"/>
      <c r="D157" s="34" t="n"/>
      <c r="E157" s="34" t="n"/>
      <c r="F157" s="34" t="n"/>
      <c r="G157" s="34" t="n"/>
      <c r="H157" s="34" t="n"/>
      <c r="I157" s="34" t="n"/>
      <c r="J157" s="150" t="n"/>
      <c r="K157" s="34" t="n"/>
      <c r="L157" s="34" t="n"/>
      <c r="M157" s="24" t="n"/>
      <c r="N157" s="24" t="n"/>
      <c r="O157" s="24" t="n"/>
      <c r="P157" s="24" t="n"/>
      <c r="Q157" s="24" t="n"/>
      <c r="R157" s="24" t="n"/>
      <c r="S157" s="24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</row>
    <row customHeight="1" ht="16.5" r="158" s="29">
      <c r="A158" s="36" t="n"/>
      <c r="B158" s="36" t="n"/>
      <c r="C158" s="34" t="n"/>
      <c r="D158" s="34" t="n"/>
      <c r="E158" s="34" t="n"/>
      <c r="F158" s="34" t="n"/>
      <c r="G158" s="34" t="n"/>
      <c r="H158" s="34" t="n"/>
      <c r="I158" s="34" t="n"/>
      <c r="J158" s="150" t="n"/>
      <c r="K158" s="34" t="n"/>
      <c r="L158" s="34" t="n"/>
      <c r="M158" s="24" t="n"/>
      <c r="N158" s="24" t="n"/>
      <c r="O158" s="24" t="n"/>
      <c r="P158" s="24" t="n"/>
      <c r="Q158" s="24" t="n"/>
      <c r="R158" s="24" t="n"/>
      <c r="S158" s="24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</row>
    <row customHeight="1" ht="16.5" r="159" s="29">
      <c r="A159" s="36" t="n"/>
      <c r="B159" s="36" t="n"/>
      <c r="C159" s="34" t="n"/>
      <c r="D159" s="34" t="n"/>
      <c r="E159" s="34" t="n"/>
      <c r="F159" s="34" t="n"/>
      <c r="G159" s="34" t="n"/>
      <c r="H159" s="34" t="n"/>
      <c r="I159" s="34" t="n"/>
      <c r="J159" s="150" t="n"/>
      <c r="K159" s="34" t="n"/>
      <c r="L159" s="34" t="n"/>
      <c r="M159" s="24" t="n"/>
      <c r="N159" s="24" t="n"/>
      <c r="O159" s="24" t="n"/>
      <c r="P159" s="24" t="n"/>
      <c r="Q159" s="24" t="n"/>
      <c r="R159" s="24" t="n"/>
      <c r="S159" s="24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</row>
    <row customHeight="1" ht="16.5" r="160" s="29">
      <c r="A160" s="36" t="n"/>
      <c r="B160" s="36" t="n"/>
      <c r="C160" s="34" t="n"/>
      <c r="D160" s="34" t="n"/>
      <c r="E160" s="34" t="n"/>
      <c r="F160" s="34" t="n"/>
      <c r="G160" s="34" t="n"/>
      <c r="H160" s="34" t="n"/>
      <c r="I160" s="34" t="n"/>
      <c r="J160" s="150" t="n"/>
      <c r="K160" s="34" t="n"/>
      <c r="L160" s="34" t="n"/>
      <c r="M160" s="24" t="n"/>
      <c r="N160" s="24" t="n"/>
      <c r="O160" s="24" t="n"/>
      <c r="P160" s="24" t="n"/>
      <c r="Q160" s="24" t="n"/>
      <c r="R160" s="24" t="n"/>
      <c r="S160" s="24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</row>
    <row customHeight="1" ht="16.5" r="161" s="29">
      <c r="A161" s="36" t="n"/>
      <c r="B161" s="36" t="n"/>
      <c r="C161" s="34" t="n"/>
      <c r="D161" s="34" t="n"/>
      <c r="E161" s="34" t="n"/>
      <c r="F161" s="34" t="n"/>
      <c r="G161" s="34" t="n"/>
      <c r="H161" s="34" t="n"/>
      <c r="I161" s="34" t="n"/>
      <c r="J161" s="150" t="n"/>
      <c r="K161" s="34" t="n"/>
      <c r="L161" s="34" t="n"/>
      <c r="M161" s="24" t="n"/>
      <c r="N161" s="24" t="n"/>
      <c r="O161" s="24" t="n"/>
      <c r="P161" s="24" t="n"/>
      <c r="Q161" s="24" t="n"/>
      <c r="R161" s="24" t="n"/>
      <c r="S161" s="24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</row>
    <row customHeight="1" ht="16.5" r="162" s="29">
      <c r="A162" s="36" t="n"/>
      <c r="B162" s="36" t="n"/>
      <c r="C162" s="34" t="n"/>
      <c r="D162" s="34" t="n"/>
      <c r="E162" s="34" t="n"/>
      <c r="F162" s="34" t="n"/>
      <c r="G162" s="34" t="n"/>
      <c r="H162" s="34" t="n"/>
      <c r="I162" s="34" t="n"/>
      <c r="J162" s="150" t="n"/>
      <c r="K162" s="34" t="n"/>
      <c r="L162" s="34" t="n"/>
      <c r="M162" s="24" t="n"/>
      <c r="N162" s="24" t="n"/>
      <c r="O162" s="24" t="n"/>
      <c r="P162" s="24" t="n"/>
      <c r="Q162" s="24" t="n"/>
      <c r="R162" s="24" t="n"/>
      <c r="S162" s="24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</row>
    <row customHeight="1" ht="16.5" r="163" s="29">
      <c r="A163" s="36" t="n"/>
      <c r="B163" s="36" t="n"/>
      <c r="C163" s="34" t="n"/>
      <c r="D163" s="34" t="n"/>
      <c r="E163" s="34" t="n"/>
      <c r="F163" s="34" t="n"/>
      <c r="G163" s="34" t="n"/>
      <c r="H163" s="34" t="n"/>
      <c r="I163" s="34" t="n"/>
      <c r="J163" s="150" t="n"/>
      <c r="K163" s="34" t="n"/>
      <c r="L163" s="34" t="n"/>
      <c r="M163" s="24" t="n"/>
      <c r="N163" s="24" t="n"/>
      <c r="O163" s="24" t="n"/>
      <c r="P163" s="24" t="n"/>
      <c r="Q163" s="24" t="n"/>
      <c r="R163" s="24" t="n"/>
      <c r="S163" s="24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</row>
    <row customHeight="1" ht="16.5" r="164" s="29">
      <c r="A164" s="36" t="n"/>
      <c r="B164" s="36" t="n"/>
      <c r="C164" s="34" t="n"/>
      <c r="D164" s="34" t="n"/>
      <c r="E164" s="34" t="n"/>
      <c r="F164" s="34" t="n"/>
      <c r="G164" s="34" t="n"/>
      <c r="H164" s="34" t="n"/>
      <c r="I164" s="34" t="n"/>
      <c r="J164" s="150" t="n"/>
      <c r="K164" s="34" t="n"/>
      <c r="L164" s="34" t="n"/>
      <c r="M164" s="24" t="n"/>
      <c r="N164" s="24" t="n"/>
      <c r="O164" s="24" t="n"/>
      <c r="P164" s="24" t="n"/>
      <c r="Q164" s="24" t="n"/>
      <c r="R164" s="24" t="n"/>
      <c r="S164" s="24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</row>
    <row customHeight="1" ht="16.5" r="165" s="29">
      <c r="A165" s="36" t="n"/>
      <c r="B165" s="36" t="n"/>
      <c r="C165" s="34" t="n"/>
      <c r="D165" s="34" t="n"/>
      <c r="E165" s="34" t="n"/>
      <c r="F165" s="34" t="n"/>
      <c r="G165" s="34" t="n"/>
      <c r="H165" s="34" t="n"/>
      <c r="I165" s="34" t="n"/>
      <c r="J165" s="150" t="n"/>
      <c r="K165" s="34" t="n"/>
      <c r="L165" s="34" t="n"/>
      <c r="M165" s="24" t="n"/>
      <c r="N165" s="24" t="n"/>
      <c r="O165" s="24" t="n"/>
      <c r="P165" s="24" t="n"/>
      <c r="Q165" s="24" t="n"/>
      <c r="R165" s="24" t="n"/>
      <c r="S165" s="24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</row>
    <row customHeight="1" ht="16.5" r="166" s="29">
      <c r="A166" s="36" t="n"/>
      <c r="B166" s="36" t="n"/>
      <c r="C166" s="34" t="n"/>
      <c r="D166" s="34" t="n"/>
      <c r="E166" s="34" t="n"/>
      <c r="F166" s="34" t="n"/>
      <c r="G166" s="34" t="n"/>
      <c r="H166" s="34" t="n"/>
      <c r="I166" s="34" t="n"/>
      <c r="J166" s="150" t="n"/>
      <c r="K166" s="34" t="n"/>
      <c r="L166" s="34" t="n"/>
      <c r="M166" s="24" t="n"/>
      <c r="N166" s="24" t="n"/>
      <c r="O166" s="24" t="n"/>
      <c r="P166" s="24" t="n"/>
      <c r="Q166" s="24" t="n"/>
      <c r="R166" s="24" t="n"/>
      <c r="S166" s="24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</row>
    <row customHeight="1" ht="16.5" r="167" s="29">
      <c r="A167" s="36" t="n"/>
      <c r="B167" s="36" t="n"/>
      <c r="C167" s="34" t="n"/>
      <c r="D167" s="34" t="n"/>
      <c r="E167" s="34" t="n"/>
      <c r="F167" s="34" t="n"/>
      <c r="G167" s="34" t="n"/>
      <c r="H167" s="34" t="n"/>
      <c r="I167" s="34" t="n"/>
      <c r="J167" s="150" t="n"/>
      <c r="K167" s="34" t="n"/>
      <c r="L167" s="34" t="n"/>
      <c r="M167" s="24" t="n"/>
      <c r="N167" s="24" t="n"/>
      <c r="O167" s="24" t="n"/>
      <c r="P167" s="24" t="n"/>
      <c r="Q167" s="24" t="n"/>
      <c r="R167" s="24" t="n"/>
      <c r="S167" s="24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</row>
    <row customHeight="1" ht="16.5" r="168" s="29">
      <c r="A168" s="36" t="n"/>
      <c r="B168" s="36" t="n"/>
      <c r="C168" s="34" t="n"/>
      <c r="D168" s="34" t="n"/>
      <c r="E168" s="34" t="n"/>
      <c r="F168" s="34" t="n"/>
      <c r="G168" s="34" t="n"/>
      <c r="H168" s="34" t="n"/>
      <c r="I168" s="34" t="n"/>
      <c r="J168" s="150" t="n"/>
      <c r="K168" s="34" t="n"/>
      <c r="L168" s="34" t="n"/>
      <c r="M168" s="24" t="n"/>
      <c r="N168" s="24" t="n"/>
      <c r="O168" s="24" t="n"/>
      <c r="P168" s="24" t="n"/>
      <c r="Q168" s="24" t="n"/>
      <c r="R168" s="24" t="n"/>
      <c r="S168" s="24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</row>
    <row customHeight="1" ht="16.5" r="169" s="29">
      <c r="A169" s="36" t="n"/>
      <c r="B169" s="36" t="n"/>
      <c r="C169" s="34" t="n"/>
      <c r="D169" s="34" t="n"/>
      <c r="E169" s="34" t="n"/>
      <c r="F169" s="34" t="n"/>
      <c r="G169" s="34" t="n"/>
      <c r="H169" s="34" t="n"/>
      <c r="I169" s="34" t="n"/>
      <c r="J169" s="150" t="n"/>
      <c r="K169" s="34" t="n"/>
      <c r="L169" s="34" t="n"/>
      <c r="M169" s="24" t="n"/>
      <c r="N169" s="24" t="n"/>
      <c r="O169" s="24" t="n"/>
      <c r="P169" s="24" t="n"/>
      <c r="Q169" s="24" t="n"/>
      <c r="R169" s="24" t="n"/>
      <c r="S169" s="24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</row>
    <row customHeight="1" ht="16.5" r="170" s="29">
      <c r="A170" s="36" t="n"/>
      <c r="B170" s="36" t="n"/>
      <c r="C170" s="34" t="n"/>
      <c r="D170" s="34" t="n"/>
      <c r="E170" s="34" t="n"/>
      <c r="F170" s="34" t="n"/>
      <c r="G170" s="34" t="n"/>
      <c r="H170" s="34" t="n"/>
      <c r="I170" s="34" t="n"/>
      <c r="J170" s="150" t="n"/>
      <c r="K170" s="34" t="n"/>
      <c r="L170" s="34" t="n"/>
      <c r="M170" s="24" t="n"/>
      <c r="N170" s="24" t="n"/>
      <c r="O170" s="24" t="n"/>
      <c r="P170" s="24" t="n"/>
      <c r="Q170" s="24" t="n"/>
      <c r="R170" s="24" t="n"/>
      <c r="S170" s="24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</row>
    <row customHeight="1" ht="16.5" r="171" s="29">
      <c r="A171" s="36" t="n"/>
      <c r="B171" s="36" t="n"/>
      <c r="C171" s="34" t="n"/>
      <c r="D171" s="34" t="n"/>
      <c r="E171" s="34" t="n"/>
      <c r="F171" s="34" t="n"/>
      <c r="G171" s="34" t="n"/>
      <c r="H171" s="34" t="n"/>
      <c r="I171" s="34" t="n"/>
      <c r="J171" s="150" t="n"/>
      <c r="K171" s="34" t="n"/>
      <c r="L171" s="34" t="n"/>
      <c r="M171" s="24" t="n"/>
      <c r="N171" s="24" t="n"/>
      <c r="O171" s="24" t="n"/>
      <c r="P171" s="24" t="n"/>
      <c r="Q171" s="24" t="n"/>
      <c r="R171" s="24" t="n"/>
      <c r="S171" s="24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</row>
    <row customHeight="1" ht="16.5" r="172" s="29">
      <c r="A172" s="36" t="n"/>
      <c r="B172" s="36" t="n"/>
      <c r="C172" s="34" t="n"/>
      <c r="D172" s="34" t="n"/>
      <c r="E172" s="34" t="n"/>
      <c r="F172" s="34" t="n"/>
      <c r="G172" s="34" t="n"/>
      <c r="H172" s="34" t="n"/>
      <c r="I172" s="34" t="n"/>
      <c r="J172" s="150" t="n"/>
      <c r="K172" s="34" t="n"/>
      <c r="L172" s="34" t="n"/>
      <c r="M172" s="24" t="n"/>
      <c r="N172" s="24" t="n"/>
      <c r="O172" s="24" t="n"/>
      <c r="P172" s="24" t="n"/>
      <c r="Q172" s="24" t="n"/>
      <c r="R172" s="24" t="n"/>
      <c r="S172" s="24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</row>
    <row customHeight="1" ht="16.5" r="173" s="29">
      <c r="A173" s="36" t="n"/>
      <c r="B173" s="36" t="n"/>
      <c r="C173" s="34" t="n"/>
      <c r="D173" s="34" t="n"/>
      <c r="E173" s="34" t="n"/>
      <c r="F173" s="34" t="n"/>
      <c r="G173" s="34" t="n"/>
      <c r="H173" s="34" t="n"/>
      <c r="I173" s="34" t="n"/>
      <c r="J173" s="150" t="n"/>
      <c r="K173" s="34" t="n"/>
      <c r="L173" s="34" t="n"/>
      <c r="M173" s="24" t="n"/>
      <c r="N173" s="24" t="n"/>
      <c r="O173" s="24" t="n"/>
      <c r="P173" s="24" t="n"/>
      <c r="Q173" s="24" t="n"/>
      <c r="R173" s="24" t="n"/>
      <c r="S173" s="24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</row>
    <row customHeight="1" ht="16.5" r="174" s="29">
      <c r="A174" s="36" t="n"/>
      <c r="B174" s="36" t="n"/>
      <c r="C174" s="34" t="n"/>
      <c r="D174" s="34" t="n"/>
      <c r="E174" s="34" t="n"/>
      <c r="F174" s="34" t="n"/>
      <c r="G174" s="34" t="n"/>
      <c r="H174" s="34" t="n"/>
      <c r="I174" s="34" t="n"/>
      <c r="J174" s="150" t="n"/>
      <c r="K174" s="34" t="n"/>
      <c r="L174" s="34" t="n"/>
      <c r="M174" s="24" t="n"/>
      <c r="N174" s="24" t="n"/>
      <c r="O174" s="24" t="n"/>
      <c r="P174" s="24" t="n"/>
      <c r="Q174" s="24" t="n"/>
      <c r="R174" s="24" t="n"/>
      <c r="S174" s="24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</row>
    <row customHeight="1" ht="16.5" r="175" s="29">
      <c r="A175" s="36" t="n"/>
      <c r="B175" s="36" t="n"/>
      <c r="C175" s="34" t="n"/>
      <c r="D175" s="34" t="n"/>
      <c r="E175" s="34" t="n"/>
      <c r="F175" s="34" t="n"/>
      <c r="G175" s="34" t="n"/>
      <c r="H175" s="34" t="n"/>
      <c r="I175" s="34" t="n"/>
      <c r="J175" s="150" t="n"/>
      <c r="K175" s="34" t="n"/>
      <c r="L175" s="34" t="n"/>
      <c r="M175" s="24" t="n"/>
      <c r="N175" s="24" t="n"/>
      <c r="O175" s="24" t="n"/>
      <c r="P175" s="24" t="n"/>
      <c r="Q175" s="24" t="n"/>
      <c r="R175" s="24" t="n"/>
      <c r="S175" s="24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</row>
    <row customHeight="1" ht="16.5" r="176" s="29">
      <c r="A176" s="36" t="n"/>
      <c r="B176" s="36" t="n"/>
      <c r="C176" s="34" t="n"/>
      <c r="D176" s="34" t="n"/>
      <c r="E176" s="34" t="n"/>
      <c r="F176" s="34" t="n"/>
      <c r="G176" s="34" t="n"/>
      <c r="H176" s="34" t="n"/>
      <c r="I176" s="34" t="n"/>
      <c r="J176" s="150" t="n"/>
      <c r="K176" s="34" t="n"/>
      <c r="L176" s="34" t="n"/>
      <c r="M176" s="24" t="n"/>
      <c r="N176" s="24" t="n"/>
      <c r="O176" s="24" t="n"/>
      <c r="P176" s="24" t="n"/>
      <c r="Q176" s="24" t="n"/>
      <c r="R176" s="24" t="n"/>
      <c r="S176" s="24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</row>
    <row customHeight="1" ht="16.5" r="177" s="29">
      <c r="A177" s="36" t="n"/>
      <c r="B177" s="36" t="n"/>
      <c r="C177" s="34" t="n"/>
      <c r="D177" s="34" t="n"/>
      <c r="E177" s="34" t="n"/>
      <c r="F177" s="34" t="n"/>
      <c r="G177" s="34" t="n"/>
      <c r="H177" s="34" t="n"/>
      <c r="I177" s="34" t="n"/>
      <c r="J177" s="150" t="n"/>
      <c r="K177" s="34" t="n"/>
      <c r="L177" s="34" t="n"/>
      <c r="M177" s="24" t="n"/>
      <c r="N177" s="24" t="n"/>
      <c r="O177" s="24" t="n"/>
      <c r="P177" s="24" t="n"/>
      <c r="Q177" s="24" t="n"/>
      <c r="R177" s="24" t="n"/>
      <c r="S177" s="24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</row>
    <row customHeight="1" ht="16.5" r="178" s="29">
      <c r="A178" s="36" t="n"/>
      <c r="B178" s="36" t="n"/>
      <c r="C178" s="34" t="n"/>
      <c r="D178" s="34" t="n"/>
      <c r="E178" s="34" t="n"/>
      <c r="F178" s="34" t="n"/>
      <c r="G178" s="34" t="n"/>
      <c r="H178" s="34" t="n"/>
      <c r="I178" s="34" t="n"/>
      <c r="J178" s="150" t="n"/>
      <c r="K178" s="34" t="n"/>
      <c r="L178" s="34" t="n"/>
      <c r="M178" s="24" t="n"/>
      <c r="N178" s="24" t="n"/>
      <c r="O178" s="24" t="n"/>
      <c r="P178" s="24" t="n"/>
      <c r="Q178" s="24" t="n"/>
      <c r="R178" s="24" t="n"/>
      <c r="S178" s="24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</row>
    <row customHeight="1" ht="16.5" r="179" s="29">
      <c r="A179" s="36" t="n"/>
      <c r="B179" s="36" t="n"/>
      <c r="C179" s="34" t="n"/>
      <c r="D179" s="34" t="n"/>
      <c r="E179" s="34" t="n"/>
      <c r="F179" s="34" t="n"/>
      <c r="G179" s="34" t="n"/>
      <c r="H179" s="34" t="n"/>
      <c r="I179" s="34" t="n"/>
      <c r="J179" s="150" t="n"/>
      <c r="K179" s="34" t="n"/>
      <c r="L179" s="34" t="n"/>
      <c r="M179" s="24" t="n"/>
      <c r="N179" s="24" t="n"/>
      <c r="O179" s="24" t="n"/>
      <c r="P179" s="24" t="n"/>
      <c r="Q179" s="24" t="n"/>
      <c r="R179" s="24" t="n"/>
      <c r="S179" s="24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</row>
    <row customHeight="1" ht="16.5" r="180" s="29">
      <c r="A180" s="36" t="n"/>
      <c r="B180" s="36" t="n"/>
      <c r="C180" s="34" t="n"/>
      <c r="D180" s="34" t="n"/>
      <c r="E180" s="34" t="n"/>
      <c r="F180" s="34" t="n"/>
      <c r="G180" s="34" t="n"/>
      <c r="H180" s="34" t="n"/>
      <c r="I180" s="34" t="n"/>
      <c r="J180" s="150" t="n"/>
      <c r="K180" s="34" t="n"/>
      <c r="L180" s="34" t="n"/>
      <c r="M180" s="24" t="n"/>
      <c r="N180" s="24" t="n"/>
      <c r="O180" s="24" t="n"/>
      <c r="P180" s="24" t="n"/>
      <c r="Q180" s="24" t="n"/>
      <c r="R180" s="24" t="n"/>
      <c r="S180" s="24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</row>
    <row customHeight="1" ht="16.5" r="181" s="29">
      <c r="A181" s="36" t="n"/>
      <c r="B181" s="36" t="n"/>
      <c r="C181" s="34" t="n"/>
      <c r="D181" s="34" t="n"/>
      <c r="E181" s="34" t="n"/>
      <c r="F181" s="34" t="n"/>
      <c r="G181" s="34" t="n"/>
      <c r="H181" s="34" t="n"/>
      <c r="I181" s="34" t="n"/>
      <c r="J181" s="150" t="n"/>
      <c r="K181" s="34" t="n"/>
      <c r="L181" s="34" t="n"/>
      <c r="M181" s="24" t="n"/>
      <c r="N181" s="24" t="n"/>
      <c r="O181" s="24" t="n"/>
      <c r="P181" s="24" t="n"/>
      <c r="Q181" s="24" t="n"/>
      <c r="R181" s="24" t="n"/>
      <c r="S181" s="24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</row>
    <row customHeight="1" ht="16.5" r="182" s="29">
      <c r="A182" s="36" t="n"/>
      <c r="B182" s="36" t="n"/>
      <c r="C182" s="34" t="n"/>
      <c r="D182" s="34" t="n"/>
      <c r="E182" s="34" t="n"/>
      <c r="F182" s="34" t="n"/>
      <c r="G182" s="34" t="n"/>
      <c r="H182" s="34" t="n"/>
      <c r="I182" s="34" t="n"/>
      <c r="J182" s="150" t="n"/>
      <c r="K182" s="34" t="n"/>
      <c r="L182" s="34" t="n"/>
      <c r="M182" s="24" t="n"/>
      <c r="N182" s="24" t="n"/>
      <c r="O182" s="24" t="n"/>
      <c r="P182" s="24" t="n"/>
      <c r="Q182" s="24" t="n"/>
      <c r="R182" s="24" t="n"/>
      <c r="S182" s="24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</row>
    <row customHeight="1" ht="16.5" r="183" s="29">
      <c r="A183" s="36" t="n"/>
      <c r="B183" s="36" t="n"/>
      <c r="C183" s="34" t="n"/>
      <c r="D183" s="34" t="n"/>
      <c r="E183" s="34" t="n"/>
      <c r="F183" s="34" t="n"/>
      <c r="G183" s="34" t="n"/>
      <c r="H183" s="34" t="n"/>
      <c r="I183" s="34" t="n"/>
      <c r="J183" s="150" t="n"/>
      <c r="K183" s="34" t="n"/>
      <c r="L183" s="34" t="n"/>
      <c r="M183" s="24" t="n"/>
      <c r="N183" s="24" t="n"/>
      <c r="O183" s="24" t="n"/>
      <c r="P183" s="24" t="n"/>
      <c r="Q183" s="24" t="n"/>
      <c r="R183" s="24" t="n"/>
      <c r="S183" s="24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</row>
    <row customHeight="1" ht="16.5" r="184" s="29">
      <c r="A184" s="36" t="n"/>
      <c r="B184" s="36" t="n"/>
      <c r="C184" s="34" t="n"/>
      <c r="D184" s="34" t="n"/>
      <c r="E184" s="34" t="n"/>
      <c r="F184" s="34" t="n"/>
      <c r="G184" s="34" t="n"/>
      <c r="H184" s="34" t="n"/>
      <c r="I184" s="34" t="n"/>
      <c r="J184" s="150" t="n"/>
      <c r="K184" s="34" t="n"/>
      <c r="L184" s="34" t="n"/>
      <c r="M184" s="24" t="n"/>
      <c r="N184" s="24" t="n"/>
      <c r="O184" s="24" t="n"/>
      <c r="P184" s="24" t="n"/>
      <c r="Q184" s="24" t="n"/>
      <c r="R184" s="24" t="n"/>
      <c r="S184" s="24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</row>
    <row customHeight="1" ht="16.5" r="185" s="29">
      <c r="A185" s="36" t="n"/>
      <c r="B185" s="36" t="n"/>
      <c r="C185" s="34" t="n"/>
      <c r="D185" s="34" t="n"/>
      <c r="E185" s="34" t="n"/>
      <c r="F185" s="34" t="n"/>
      <c r="G185" s="34" t="n"/>
      <c r="H185" s="34" t="n"/>
      <c r="I185" s="34" t="n"/>
      <c r="J185" s="150" t="n"/>
      <c r="K185" s="34" t="n"/>
      <c r="L185" s="34" t="n"/>
      <c r="M185" s="24" t="n"/>
      <c r="N185" s="24" t="n"/>
      <c r="O185" s="24" t="n"/>
      <c r="P185" s="24" t="n"/>
      <c r="Q185" s="24" t="n"/>
      <c r="R185" s="24" t="n"/>
      <c r="S185" s="24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</row>
    <row customHeight="1" ht="16.5" r="186" s="29">
      <c r="A186" s="36" t="n"/>
      <c r="B186" s="36" t="n"/>
      <c r="C186" s="34" t="n"/>
      <c r="D186" s="34" t="n"/>
      <c r="E186" s="34" t="n"/>
      <c r="F186" s="34" t="n"/>
      <c r="G186" s="34" t="n"/>
      <c r="H186" s="34" t="n"/>
      <c r="I186" s="34" t="n"/>
      <c r="J186" s="150" t="n"/>
      <c r="K186" s="34" t="n"/>
      <c r="L186" s="34" t="n"/>
      <c r="M186" s="24" t="n"/>
      <c r="N186" s="24" t="n"/>
      <c r="O186" s="24" t="n"/>
      <c r="P186" s="24" t="n"/>
      <c r="Q186" s="24" t="n"/>
      <c r="R186" s="24" t="n"/>
      <c r="S186" s="24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</row>
    <row customHeight="1" ht="16.5" r="187" s="29">
      <c r="A187" s="36" t="n"/>
      <c r="B187" s="36" t="n"/>
      <c r="C187" s="34" t="n"/>
      <c r="D187" s="34" t="n"/>
      <c r="E187" s="34" t="n"/>
      <c r="F187" s="34" t="n"/>
      <c r="G187" s="34" t="n"/>
      <c r="H187" s="34" t="n"/>
      <c r="I187" s="34" t="n"/>
      <c r="J187" s="150" t="n"/>
      <c r="K187" s="34" t="n"/>
      <c r="L187" s="34" t="n"/>
      <c r="M187" s="24" t="n"/>
      <c r="N187" s="24" t="n"/>
      <c r="O187" s="24" t="n"/>
      <c r="P187" s="24" t="n"/>
      <c r="Q187" s="24" t="n"/>
      <c r="R187" s="24" t="n"/>
      <c r="S187" s="24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</row>
    <row customHeight="1" ht="16.5" r="188" s="29">
      <c r="A188" s="36" t="n"/>
      <c r="B188" s="36" t="n"/>
      <c r="C188" s="34" t="n"/>
      <c r="D188" s="34" t="n"/>
      <c r="E188" s="34" t="n"/>
      <c r="F188" s="34" t="n"/>
      <c r="G188" s="34" t="n"/>
      <c r="H188" s="34" t="n"/>
      <c r="I188" s="34" t="n"/>
      <c r="J188" s="150" t="n"/>
      <c r="K188" s="34" t="n"/>
      <c r="L188" s="34" t="n"/>
      <c r="M188" s="24" t="n"/>
      <c r="N188" s="24" t="n"/>
      <c r="O188" s="24" t="n"/>
      <c r="P188" s="24" t="n"/>
      <c r="Q188" s="24" t="n"/>
      <c r="R188" s="24" t="n"/>
      <c r="S188" s="24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</row>
    <row customHeight="1" ht="16.5" r="189" s="29">
      <c r="A189" s="36" t="n"/>
      <c r="B189" s="36" t="n"/>
      <c r="C189" s="34" t="n"/>
      <c r="D189" s="34" t="n"/>
      <c r="E189" s="34" t="n"/>
      <c r="F189" s="34" t="n"/>
      <c r="G189" s="34" t="n"/>
      <c r="H189" s="34" t="n"/>
      <c r="I189" s="34" t="n"/>
      <c r="J189" s="150" t="n"/>
      <c r="K189" s="34" t="n"/>
      <c r="L189" s="34" t="n"/>
      <c r="M189" s="24" t="n"/>
      <c r="N189" s="24" t="n"/>
      <c r="O189" s="24" t="n"/>
      <c r="P189" s="24" t="n"/>
      <c r="Q189" s="24" t="n"/>
      <c r="R189" s="24" t="n"/>
      <c r="S189" s="24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</row>
    <row customHeight="1" ht="16.5" r="190" s="29">
      <c r="A190" s="36" t="n"/>
      <c r="B190" s="36" t="n"/>
      <c r="C190" s="34" t="n"/>
      <c r="D190" s="34" t="n"/>
      <c r="E190" s="34" t="n"/>
      <c r="F190" s="34" t="n"/>
      <c r="G190" s="34" t="n"/>
      <c r="H190" s="34" t="n"/>
      <c r="I190" s="34" t="n"/>
      <c r="J190" s="150" t="n"/>
      <c r="K190" s="34" t="n"/>
      <c r="L190" s="34" t="n"/>
      <c r="M190" s="24" t="n"/>
      <c r="N190" s="24" t="n"/>
      <c r="O190" s="24" t="n"/>
      <c r="P190" s="24" t="n"/>
      <c r="Q190" s="24" t="n"/>
      <c r="R190" s="24" t="n"/>
      <c r="S190" s="24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</row>
    <row customHeight="1" ht="16.5" r="191" s="29">
      <c r="A191" s="36" t="n"/>
      <c r="B191" s="36" t="n"/>
      <c r="C191" s="34" t="n"/>
      <c r="D191" s="34" t="n"/>
      <c r="E191" s="34" t="n"/>
      <c r="F191" s="34" t="n"/>
      <c r="G191" s="34" t="n"/>
      <c r="H191" s="34" t="n"/>
      <c r="I191" s="34" t="n"/>
      <c r="J191" s="150" t="n"/>
      <c r="K191" s="34" t="n"/>
      <c r="L191" s="34" t="n"/>
      <c r="M191" s="24" t="n"/>
      <c r="N191" s="24" t="n"/>
      <c r="O191" s="24" t="n"/>
      <c r="P191" s="24" t="n"/>
      <c r="Q191" s="24" t="n"/>
      <c r="R191" s="24" t="n"/>
      <c r="S191" s="24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</row>
    <row customHeight="1" ht="16.5" r="192" s="29">
      <c r="A192" s="36" t="n"/>
      <c r="B192" s="36" t="n"/>
      <c r="C192" s="34" t="n"/>
      <c r="D192" s="34" t="n"/>
      <c r="E192" s="34" t="n"/>
      <c r="F192" s="34" t="n"/>
      <c r="G192" s="34" t="n"/>
      <c r="H192" s="34" t="n"/>
      <c r="I192" s="34" t="n"/>
      <c r="J192" s="150" t="n"/>
      <c r="K192" s="34" t="n"/>
      <c r="L192" s="34" t="n"/>
      <c r="M192" s="24" t="n"/>
      <c r="N192" s="24" t="n"/>
      <c r="O192" s="24" t="n"/>
      <c r="P192" s="24" t="n"/>
      <c r="Q192" s="24" t="n"/>
      <c r="R192" s="24" t="n"/>
      <c r="S192" s="24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</row>
    <row customHeight="1" ht="16.5" r="193" s="29">
      <c r="A193" s="36" t="n"/>
      <c r="B193" s="36" t="n"/>
      <c r="C193" s="34" t="n"/>
      <c r="D193" s="34" t="n"/>
      <c r="E193" s="34" t="n"/>
      <c r="F193" s="34" t="n"/>
      <c r="G193" s="34" t="n"/>
      <c r="H193" s="34" t="n"/>
      <c r="I193" s="34" t="n"/>
      <c r="J193" s="150" t="n"/>
      <c r="K193" s="34" t="n"/>
      <c r="L193" s="34" t="n"/>
      <c r="M193" s="24" t="n"/>
      <c r="N193" s="24" t="n"/>
      <c r="O193" s="24" t="n"/>
      <c r="P193" s="24" t="n"/>
      <c r="Q193" s="24" t="n"/>
      <c r="R193" s="24" t="n"/>
      <c r="S193" s="24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</row>
    <row customHeight="1" ht="16.5" r="194" s="29">
      <c r="A194" s="36" t="n"/>
      <c r="B194" s="36" t="n"/>
      <c r="C194" s="34" t="n"/>
      <c r="D194" s="34" t="n"/>
      <c r="E194" s="34" t="n"/>
      <c r="F194" s="34" t="n"/>
      <c r="G194" s="34" t="n"/>
      <c r="H194" s="34" t="n"/>
      <c r="I194" s="34" t="n"/>
      <c r="J194" s="150" t="n"/>
      <c r="K194" s="34" t="n"/>
      <c r="L194" s="34" t="n"/>
      <c r="M194" s="24" t="n"/>
      <c r="N194" s="24" t="n"/>
      <c r="O194" s="24" t="n"/>
      <c r="P194" s="24" t="n"/>
      <c r="Q194" s="24" t="n"/>
      <c r="R194" s="24" t="n"/>
      <c r="S194" s="24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</row>
    <row customHeight="1" ht="16.5" r="195" s="29">
      <c r="A195" s="36" t="n"/>
      <c r="B195" s="36" t="n"/>
      <c r="C195" s="34" t="n"/>
      <c r="D195" s="34" t="n"/>
      <c r="E195" s="34" t="n"/>
      <c r="F195" s="34" t="n"/>
      <c r="G195" s="34" t="n"/>
      <c r="H195" s="34" t="n"/>
      <c r="I195" s="34" t="n"/>
      <c r="J195" s="150" t="n"/>
      <c r="K195" s="34" t="n"/>
      <c r="L195" s="34" t="n"/>
      <c r="M195" s="24" t="n"/>
      <c r="N195" s="24" t="n"/>
      <c r="O195" s="24" t="n"/>
      <c r="P195" s="24" t="n"/>
      <c r="Q195" s="24" t="n"/>
      <c r="R195" s="24" t="n"/>
      <c r="S195" s="24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</row>
    <row customHeight="1" ht="16.5" r="196" s="29">
      <c r="A196" s="36" t="n"/>
      <c r="B196" s="36" t="n"/>
      <c r="C196" s="34" t="n"/>
      <c r="D196" s="34" t="n"/>
      <c r="E196" s="34" t="n"/>
      <c r="F196" s="34" t="n"/>
      <c r="G196" s="34" t="n"/>
      <c r="H196" s="34" t="n"/>
      <c r="I196" s="34" t="n"/>
      <c r="J196" s="150" t="n"/>
      <c r="K196" s="34" t="n"/>
      <c r="L196" s="34" t="n"/>
      <c r="M196" s="24" t="n"/>
      <c r="N196" s="24" t="n"/>
      <c r="O196" s="24" t="n"/>
      <c r="P196" s="24" t="n"/>
      <c r="Q196" s="24" t="n"/>
      <c r="R196" s="24" t="n"/>
      <c r="S196" s="24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</row>
    <row customHeight="1" ht="16.5" r="197" s="29">
      <c r="A197" s="36" t="n"/>
      <c r="B197" s="36" t="n"/>
      <c r="C197" s="34" t="n"/>
      <c r="D197" s="34" t="n"/>
      <c r="E197" s="34" t="n"/>
      <c r="F197" s="34" t="n"/>
      <c r="G197" s="34" t="n"/>
      <c r="H197" s="34" t="n"/>
      <c r="I197" s="34" t="n"/>
      <c r="J197" s="150" t="n"/>
      <c r="K197" s="34" t="n"/>
      <c r="L197" s="34" t="n"/>
      <c r="M197" s="24" t="n"/>
      <c r="N197" s="24" t="n"/>
      <c r="O197" s="24" t="n"/>
      <c r="P197" s="24" t="n"/>
      <c r="Q197" s="24" t="n"/>
      <c r="R197" s="24" t="n"/>
      <c r="S197" s="24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</row>
    <row customHeight="1" ht="16.5" r="198" s="29">
      <c r="A198" s="36" t="n"/>
      <c r="B198" s="36" t="n"/>
      <c r="C198" s="34" t="n"/>
      <c r="D198" s="34" t="n"/>
      <c r="E198" s="34" t="n"/>
      <c r="F198" s="34" t="n"/>
      <c r="G198" s="34" t="n"/>
      <c r="H198" s="34" t="n"/>
      <c r="I198" s="34" t="n"/>
      <c r="J198" s="150" t="n"/>
      <c r="K198" s="34" t="n"/>
      <c r="L198" s="34" t="n"/>
      <c r="M198" s="24" t="n"/>
      <c r="N198" s="24" t="n"/>
      <c r="O198" s="24" t="n"/>
      <c r="P198" s="24" t="n"/>
      <c r="Q198" s="24" t="n"/>
      <c r="R198" s="24" t="n"/>
      <c r="S198" s="24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</row>
    <row customHeight="1" ht="16.5" r="199" s="29">
      <c r="A199" s="36" t="n"/>
      <c r="B199" s="36" t="n"/>
      <c r="C199" s="34" t="n"/>
      <c r="D199" s="34" t="n"/>
      <c r="E199" s="34" t="n"/>
      <c r="F199" s="34" t="n"/>
      <c r="G199" s="34" t="n"/>
      <c r="H199" s="34" t="n"/>
      <c r="I199" s="34" t="n"/>
      <c r="J199" s="150" t="n"/>
      <c r="K199" s="34" t="n"/>
      <c r="L199" s="34" t="n"/>
      <c r="M199" s="24" t="n"/>
      <c r="N199" s="24" t="n"/>
      <c r="O199" s="24" t="n"/>
      <c r="P199" s="24" t="n"/>
      <c r="Q199" s="24" t="n"/>
      <c r="R199" s="24" t="n"/>
      <c r="S199" s="24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</row>
    <row customHeight="1" ht="16.5" r="200" s="29">
      <c r="A200" s="36" t="n"/>
      <c r="B200" s="36" t="n"/>
      <c r="C200" s="34" t="n"/>
      <c r="D200" s="34" t="n"/>
      <c r="E200" s="34" t="n"/>
      <c r="F200" s="34" t="n"/>
      <c r="G200" s="34" t="n"/>
      <c r="H200" s="34" t="n"/>
      <c r="I200" s="34" t="n"/>
      <c r="J200" s="150" t="n"/>
      <c r="K200" s="34" t="n"/>
      <c r="L200" s="34" t="n"/>
      <c r="M200" s="24" t="n"/>
      <c r="N200" s="24" t="n"/>
      <c r="O200" s="24" t="n"/>
      <c r="P200" s="24" t="n"/>
      <c r="Q200" s="24" t="n"/>
      <c r="R200" s="24" t="n"/>
      <c r="S200" s="24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</row>
    <row customHeight="1" ht="16.5" r="201" s="29">
      <c r="A201" s="36" t="n"/>
      <c r="B201" s="36" t="n"/>
      <c r="C201" s="34" t="n"/>
      <c r="D201" s="34" t="n"/>
      <c r="E201" s="34" t="n"/>
      <c r="F201" s="34" t="n"/>
      <c r="G201" s="34" t="n"/>
      <c r="H201" s="34" t="n"/>
      <c r="I201" s="34" t="n"/>
      <c r="J201" s="150" t="n"/>
      <c r="K201" s="34" t="n"/>
      <c r="L201" s="34" t="n"/>
      <c r="M201" s="24" t="n"/>
      <c r="N201" s="24" t="n"/>
      <c r="O201" s="24" t="n"/>
      <c r="P201" s="24" t="n"/>
      <c r="Q201" s="24" t="n"/>
      <c r="R201" s="24" t="n"/>
      <c r="S201" s="24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</row>
    <row customHeight="1" ht="16.5" r="202" s="29">
      <c r="A202" s="36" t="n"/>
      <c r="B202" s="36" t="n"/>
      <c r="C202" s="34" t="n"/>
      <c r="D202" s="34" t="n"/>
      <c r="E202" s="34" t="n"/>
      <c r="F202" s="34" t="n"/>
      <c r="G202" s="34" t="n"/>
      <c r="H202" s="34" t="n"/>
      <c r="I202" s="34" t="n"/>
      <c r="J202" s="150" t="n"/>
      <c r="K202" s="34" t="n"/>
      <c r="L202" s="34" t="n"/>
      <c r="M202" s="24" t="n"/>
      <c r="N202" s="24" t="n"/>
      <c r="O202" s="24" t="n"/>
      <c r="P202" s="24" t="n"/>
      <c r="Q202" s="24" t="n"/>
      <c r="R202" s="24" t="n"/>
      <c r="S202" s="24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</row>
    <row customHeight="1" ht="16.5" r="203" s="29">
      <c r="A203" s="36" t="n"/>
      <c r="B203" s="36" t="n"/>
      <c r="C203" s="34" t="n"/>
      <c r="D203" s="34" t="n"/>
      <c r="E203" s="34" t="n"/>
      <c r="F203" s="34" t="n"/>
      <c r="G203" s="34" t="n"/>
      <c r="H203" s="34" t="n"/>
      <c r="I203" s="34" t="n"/>
      <c r="J203" s="150" t="n"/>
      <c r="K203" s="34" t="n"/>
      <c r="L203" s="34" t="n"/>
      <c r="M203" s="24" t="n"/>
      <c r="N203" s="24" t="n"/>
      <c r="O203" s="24" t="n"/>
      <c r="P203" s="24" t="n"/>
      <c r="Q203" s="24" t="n"/>
      <c r="R203" s="24" t="n"/>
      <c r="S203" s="24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</row>
    <row customHeight="1" ht="16.5" r="204" s="29">
      <c r="A204" s="36" t="n"/>
      <c r="B204" s="36" t="n"/>
      <c r="C204" s="34" t="n"/>
      <c r="D204" s="34" t="n"/>
      <c r="E204" s="34" t="n"/>
      <c r="F204" s="34" t="n"/>
      <c r="G204" s="34" t="n"/>
      <c r="H204" s="34" t="n"/>
      <c r="I204" s="34" t="n"/>
      <c r="J204" s="150" t="n"/>
      <c r="K204" s="34" t="n"/>
      <c r="L204" s="34" t="n"/>
      <c r="M204" s="24" t="n"/>
      <c r="N204" s="24" t="n"/>
      <c r="O204" s="24" t="n"/>
      <c r="P204" s="24" t="n"/>
      <c r="Q204" s="24" t="n"/>
      <c r="R204" s="24" t="n"/>
      <c r="S204" s="24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</row>
    <row customHeight="1" ht="16.5" r="205" s="29">
      <c r="A205" s="36" t="n"/>
      <c r="B205" s="36" t="n"/>
      <c r="C205" s="34" t="n"/>
      <c r="D205" s="34" t="n"/>
      <c r="E205" s="34" t="n"/>
      <c r="F205" s="34" t="n"/>
      <c r="G205" s="34" t="n"/>
      <c r="H205" s="34" t="n"/>
      <c r="I205" s="34" t="n"/>
      <c r="J205" s="150" t="n"/>
      <c r="K205" s="34" t="n"/>
      <c r="L205" s="34" t="n"/>
      <c r="M205" s="24" t="n"/>
      <c r="N205" s="24" t="n"/>
      <c r="O205" s="24" t="n"/>
      <c r="P205" s="24" t="n"/>
      <c r="Q205" s="24" t="n"/>
      <c r="R205" s="24" t="n"/>
      <c r="S205" s="24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</row>
    <row customHeight="1" ht="16.5" r="206" s="29">
      <c r="A206" s="36" t="n"/>
      <c r="B206" s="36" t="n"/>
      <c r="C206" s="34" t="n"/>
      <c r="D206" s="34" t="n"/>
      <c r="E206" s="34" t="n"/>
      <c r="F206" s="34" t="n"/>
      <c r="G206" s="34" t="n"/>
      <c r="H206" s="34" t="n"/>
      <c r="I206" s="34" t="n"/>
      <c r="J206" s="150" t="n"/>
      <c r="K206" s="34" t="n"/>
      <c r="L206" s="34" t="n"/>
      <c r="M206" s="24" t="n"/>
      <c r="N206" s="24" t="n"/>
      <c r="O206" s="24" t="n"/>
      <c r="P206" s="24" t="n"/>
      <c r="Q206" s="24" t="n"/>
      <c r="R206" s="24" t="n"/>
      <c r="S206" s="24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</row>
    <row customHeight="1" ht="16.5" r="207" s="29">
      <c r="A207" s="36" t="n"/>
      <c r="B207" s="36" t="n"/>
      <c r="C207" s="34" t="n"/>
      <c r="D207" s="34" t="n"/>
      <c r="E207" s="34" t="n"/>
      <c r="F207" s="34" t="n"/>
      <c r="G207" s="34" t="n"/>
      <c r="H207" s="34" t="n"/>
      <c r="I207" s="34" t="n"/>
      <c r="J207" s="150" t="n"/>
      <c r="K207" s="34" t="n"/>
      <c r="L207" s="34" t="n"/>
      <c r="M207" s="24" t="n"/>
      <c r="N207" s="24" t="n"/>
      <c r="O207" s="24" t="n"/>
      <c r="P207" s="24" t="n"/>
      <c r="Q207" s="24" t="n"/>
      <c r="R207" s="24" t="n"/>
      <c r="S207" s="24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</row>
    <row customHeight="1" ht="16.5" r="208" s="29">
      <c r="A208" s="36" t="n"/>
      <c r="B208" s="36" t="n"/>
      <c r="C208" s="34" t="n"/>
      <c r="D208" s="34" t="n"/>
      <c r="E208" s="34" t="n"/>
      <c r="F208" s="34" t="n"/>
      <c r="G208" s="34" t="n"/>
      <c r="H208" s="34" t="n"/>
      <c r="I208" s="34" t="n"/>
      <c r="J208" s="150" t="n"/>
      <c r="K208" s="34" t="n"/>
      <c r="L208" s="34" t="n"/>
      <c r="M208" s="24" t="n"/>
      <c r="N208" s="24" t="n"/>
      <c r="O208" s="24" t="n"/>
      <c r="P208" s="24" t="n"/>
      <c r="Q208" s="24" t="n"/>
      <c r="R208" s="24" t="n"/>
      <c r="S208" s="24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</row>
    <row customHeight="1" ht="16.5" r="209" s="29">
      <c r="A209" s="36" t="n"/>
      <c r="B209" s="36" t="n"/>
      <c r="C209" s="34" t="n"/>
      <c r="D209" s="34" t="n"/>
      <c r="E209" s="34" t="n"/>
      <c r="F209" s="34" t="n"/>
      <c r="G209" s="34" t="n"/>
      <c r="H209" s="34" t="n"/>
      <c r="I209" s="34" t="n"/>
      <c r="J209" s="150" t="n"/>
      <c r="K209" s="34" t="n"/>
      <c r="L209" s="34" t="n"/>
      <c r="M209" s="24" t="n"/>
      <c r="N209" s="24" t="n"/>
      <c r="O209" s="24" t="n"/>
      <c r="P209" s="24" t="n"/>
      <c r="Q209" s="24" t="n"/>
      <c r="R209" s="24" t="n"/>
      <c r="S209" s="24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</row>
    <row customHeight="1" ht="16.5" r="210" s="29">
      <c r="A210" s="36" t="n"/>
      <c r="B210" s="36" t="n"/>
      <c r="C210" s="34" t="n"/>
      <c r="D210" s="34" t="n"/>
      <c r="E210" s="34" t="n"/>
      <c r="F210" s="34" t="n"/>
      <c r="G210" s="34" t="n"/>
      <c r="H210" s="34" t="n"/>
      <c r="I210" s="34" t="n"/>
      <c r="J210" s="150" t="n"/>
      <c r="K210" s="34" t="n"/>
      <c r="L210" s="34" t="n"/>
      <c r="M210" s="24" t="n"/>
      <c r="N210" s="24" t="n"/>
      <c r="O210" s="24" t="n"/>
      <c r="P210" s="24" t="n"/>
      <c r="Q210" s="24" t="n"/>
      <c r="R210" s="24" t="n"/>
      <c r="S210" s="24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</row>
    <row customHeight="1" ht="16.5" r="211" s="29">
      <c r="A211" s="36" t="n"/>
      <c r="B211" s="36" t="n"/>
      <c r="C211" s="34" t="n"/>
      <c r="D211" s="34" t="n"/>
      <c r="E211" s="34" t="n"/>
      <c r="F211" s="34" t="n"/>
      <c r="G211" s="34" t="n"/>
      <c r="H211" s="34" t="n"/>
      <c r="I211" s="34" t="n"/>
      <c r="J211" s="150" t="n"/>
      <c r="K211" s="34" t="n"/>
      <c r="L211" s="34" t="n"/>
      <c r="M211" s="24" t="n"/>
      <c r="N211" s="24" t="n"/>
      <c r="O211" s="24" t="n"/>
      <c r="P211" s="24" t="n"/>
      <c r="Q211" s="24" t="n"/>
      <c r="R211" s="24" t="n"/>
      <c r="S211" s="24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</row>
    <row customHeight="1" ht="16.5" r="212" s="29">
      <c r="A212" s="36" t="n"/>
      <c r="B212" s="36" t="n"/>
      <c r="C212" s="34" t="n"/>
      <c r="D212" s="34" t="n"/>
      <c r="E212" s="34" t="n"/>
      <c r="F212" s="34" t="n"/>
      <c r="G212" s="34" t="n"/>
      <c r="H212" s="34" t="n"/>
      <c r="I212" s="34" t="n"/>
      <c r="J212" s="150" t="n"/>
      <c r="K212" s="34" t="n"/>
      <c r="L212" s="34" t="n"/>
      <c r="M212" s="24" t="n"/>
      <c r="N212" s="24" t="n"/>
      <c r="O212" s="24" t="n"/>
      <c r="P212" s="24" t="n"/>
      <c r="Q212" s="24" t="n"/>
      <c r="R212" s="24" t="n"/>
      <c r="S212" s="24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</row>
    <row customHeight="1" ht="16.5" r="213" s="29">
      <c r="A213" s="36" t="n"/>
      <c r="B213" s="36" t="n"/>
      <c r="C213" s="34" t="n"/>
      <c r="D213" s="34" t="n"/>
      <c r="E213" s="34" t="n"/>
      <c r="F213" s="34" t="n"/>
      <c r="G213" s="34" t="n"/>
      <c r="H213" s="34" t="n"/>
      <c r="I213" s="34" t="n"/>
      <c r="J213" s="150" t="n"/>
      <c r="K213" s="34" t="n"/>
      <c r="L213" s="34" t="n"/>
      <c r="M213" s="24" t="n"/>
      <c r="N213" s="24" t="n"/>
      <c r="O213" s="24" t="n"/>
      <c r="P213" s="24" t="n"/>
      <c r="Q213" s="24" t="n"/>
      <c r="R213" s="24" t="n"/>
      <c r="S213" s="24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</row>
    <row customHeight="1" ht="16.5" r="214" s="29">
      <c r="A214" s="36" t="n"/>
      <c r="B214" s="36" t="n"/>
      <c r="C214" s="34" t="n"/>
      <c r="D214" s="34" t="n"/>
      <c r="E214" s="34" t="n"/>
      <c r="F214" s="34" t="n"/>
      <c r="G214" s="34" t="n"/>
      <c r="H214" s="34" t="n"/>
      <c r="I214" s="34" t="n"/>
      <c r="J214" s="150" t="n"/>
      <c r="K214" s="34" t="n"/>
      <c r="L214" s="34" t="n"/>
      <c r="M214" s="24" t="n"/>
      <c r="N214" s="24" t="n"/>
      <c r="O214" s="24" t="n"/>
      <c r="P214" s="24" t="n"/>
      <c r="Q214" s="24" t="n"/>
      <c r="R214" s="24" t="n"/>
      <c r="S214" s="24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</row>
    <row customHeight="1" ht="16.5" r="215" s="29">
      <c r="A215" s="36" t="n"/>
      <c r="B215" s="36" t="n"/>
      <c r="C215" s="34" t="n"/>
      <c r="D215" s="34" t="n"/>
      <c r="E215" s="34" t="n"/>
      <c r="F215" s="34" t="n"/>
      <c r="G215" s="34" t="n"/>
      <c r="H215" s="34" t="n"/>
      <c r="I215" s="34" t="n"/>
      <c r="J215" s="150" t="n"/>
      <c r="K215" s="34" t="n"/>
      <c r="L215" s="34" t="n"/>
      <c r="M215" s="24" t="n"/>
      <c r="N215" s="24" t="n"/>
      <c r="O215" s="24" t="n"/>
      <c r="P215" s="24" t="n"/>
      <c r="Q215" s="24" t="n"/>
      <c r="R215" s="24" t="n"/>
      <c r="S215" s="24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</row>
    <row customHeight="1" ht="16.5" r="216" s="29">
      <c r="A216" s="36" t="n"/>
      <c r="B216" s="36" t="n"/>
      <c r="C216" s="34" t="n"/>
      <c r="D216" s="34" t="n"/>
      <c r="E216" s="34" t="n"/>
      <c r="F216" s="34" t="n"/>
      <c r="G216" s="34" t="n"/>
      <c r="H216" s="34" t="n"/>
      <c r="I216" s="34" t="n"/>
      <c r="J216" s="150" t="n"/>
      <c r="K216" s="34" t="n"/>
      <c r="L216" s="34" t="n"/>
      <c r="M216" s="24" t="n"/>
      <c r="N216" s="24" t="n"/>
      <c r="O216" s="24" t="n"/>
      <c r="P216" s="24" t="n"/>
      <c r="Q216" s="24" t="n"/>
      <c r="R216" s="24" t="n"/>
      <c r="S216" s="24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</row>
    <row customHeight="1" ht="16.5" r="217" s="29">
      <c r="A217" s="36" t="n"/>
      <c r="B217" s="36" t="n"/>
      <c r="C217" s="34" t="n"/>
      <c r="D217" s="34" t="n"/>
      <c r="E217" s="34" t="n"/>
      <c r="F217" s="34" t="n"/>
      <c r="G217" s="34" t="n"/>
      <c r="H217" s="34" t="n"/>
      <c r="I217" s="34" t="n"/>
      <c r="J217" s="150" t="n"/>
      <c r="K217" s="34" t="n"/>
      <c r="L217" s="34" t="n"/>
      <c r="M217" s="24" t="n"/>
      <c r="N217" s="24" t="n"/>
      <c r="O217" s="24" t="n"/>
      <c r="P217" s="24" t="n"/>
      <c r="Q217" s="24" t="n"/>
      <c r="R217" s="24" t="n"/>
      <c r="S217" s="24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</row>
    <row customHeight="1" ht="16.5" r="218" s="29">
      <c r="A218" s="36" t="n"/>
      <c r="B218" s="36" t="n"/>
      <c r="C218" s="34" t="n"/>
      <c r="D218" s="34" t="n"/>
      <c r="E218" s="34" t="n"/>
      <c r="F218" s="34" t="n"/>
      <c r="G218" s="34" t="n"/>
      <c r="H218" s="34" t="n"/>
      <c r="I218" s="34" t="n"/>
      <c r="J218" s="150" t="n"/>
      <c r="K218" s="34" t="n"/>
      <c r="L218" s="34" t="n"/>
      <c r="M218" s="24" t="n"/>
      <c r="N218" s="24" t="n"/>
      <c r="O218" s="24" t="n"/>
      <c r="P218" s="24" t="n"/>
      <c r="Q218" s="24" t="n"/>
      <c r="R218" s="24" t="n"/>
      <c r="S218" s="24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</row>
    <row customHeight="1" ht="16.5" r="219" s="29">
      <c r="A219" s="36" t="n"/>
      <c r="B219" s="36" t="n"/>
      <c r="C219" s="34" t="n"/>
      <c r="D219" s="34" t="n"/>
      <c r="E219" s="34" t="n"/>
      <c r="F219" s="34" t="n"/>
      <c r="G219" s="34" t="n"/>
      <c r="H219" s="34" t="n"/>
      <c r="I219" s="34" t="n"/>
      <c r="J219" s="150" t="n"/>
      <c r="K219" s="34" t="n"/>
      <c r="L219" s="34" t="n"/>
      <c r="M219" s="24" t="n"/>
      <c r="N219" s="24" t="n"/>
      <c r="O219" s="24" t="n"/>
      <c r="P219" s="24" t="n"/>
      <c r="Q219" s="24" t="n"/>
      <c r="R219" s="24" t="n"/>
      <c r="S219" s="24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</row>
    <row customHeight="1" ht="16.5" r="220" s="29">
      <c r="A220" s="36" t="n"/>
      <c r="B220" s="36" t="n"/>
      <c r="C220" s="34" t="n"/>
      <c r="D220" s="34" t="n"/>
      <c r="E220" s="34" t="n"/>
      <c r="F220" s="34" t="n"/>
      <c r="G220" s="34" t="n"/>
      <c r="H220" s="34" t="n"/>
      <c r="I220" s="34" t="n"/>
      <c r="J220" s="150" t="n"/>
      <c r="K220" s="34" t="n"/>
      <c r="L220" s="34" t="n"/>
      <c r="M220" s="24" t="n"/>
      <c r="N220" s="24" t="n"/>
      <c r="O220" s="24" t="n"/>
      <c r="P220" s="24" t="n"/>
      <c r="Q220" s="24" t="n"/>
      <c r="R220" s="24" t="n"/>
      <c r="S220" s="24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</row>
    <row customHeight="1" ht="16.5" r="221" s="29">
      <c r="A221" s="36" t="n"/>
      <c r="B221" s="36" t="n"/>
      <c r="C221" s="34" t="n"/>
      <c r="D221" s="34" t="n"/>
      <c r="E221" s="34" t="n"/>
      <c r="F221" s="34" t="n"/>
      <c r="G221" s="34" t="n"/>
      <c r="H221" s="34" t="n"/>
      <c r="I221" s="34" t="n"/>
      <c r="J221" s="150" t="n"/>
      <c r="K221" s="34" t="n"/>
      <c r="L221" s="34" t="n"/>
      <c r="M221" s="24" t="n"/>
      <c r="N221" s="24" t="n"/>
      <c r="O221" s="24" t="n"/>
      <c r="P221" s="24" t="n"/>
      <c r="Q221" s="24" t="n"/>
      <c r="R221" s="24" t="n"/>
      <c r="S221" s="24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</row>
  </sheetData>
  <pageMargins bottom="0.75" footer="0" header="0" left="0.7" right="0.7" top="0.75"/>
  <pageSetup orientation="landscape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236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2.88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7.38"/>
    <col customWidth="1" max="10" min="10" style="29" width="6.13"/>
    <col customWidth="1" max="11" min="11" style="29" width="7.5"/>
    <col customWidth="1" max="12" min="12" style="29" width="5.25"/>
    <col customWidth="1" max="13" min="13" style="29" width="6.13"/>
    <col customWidth="1" max="14" min="14" style="29" width="4.5"/>
    <col customWidth="1" max="15" min="15" style="29" width="7.75"/>
    <col customWidth="1" max="16" min="16" style="29" width="41.13"/>
    <col customWidth="1" max="17" min="17" style="29" width="7.25"/>
    <col customWidth="1" max="26" min="18" style="29" width="7.75"/>
    <col customWidth="1" max="28" min="27" style="29" width="7"/>
    <col customWidth="1" max="29" min="29" style="29" width="11.75"/>
  </cols>
  <sheetData>
    <row customHeight="1" ht="39.75" r="1" s="29">
      <c r="A1" s="147" t="inlineStr">
        <is>
          <t>組</t>
        </is>
      </c>
      <c r="B1" s="147" t="inlineStr">
        <is>
          <t>序</t>
        </is>
      </c>
      <c r="C1" s="148" t="inlineStr">
        <is>
          <t>項目</t>
        </is>
      </c>
      <c r="D1" s="148" t="inlineStr">
        <is>
          <t>組別</t>
        </is>
      </c>
      <c r="E1" s="148" t="inlineStr">
        <is>
          <t>年級</t>
        </is>
      </c>
      <c r="F1" s="148" t="inlineStr">
        <is>
          <t>學校</t>
        </is>
      </c>
      <c r="G1" s="148" t="inlineStr">
        <is>
          <t>姓名</t>
        </is>
      </c>
      <c r="H1" s="149" t="inlineStr">
        <is>
          <t>指導
老師</t>
        </is>
      </c>
      <c r="I1" s="148" t="inlineStr">
        <is>
          <t>號碼</t>
        </is>
      </c>
      <c r="J1" s="150" t="inlineStr">
        <is>
          <t>成績</t>
        </is>
      </c>
      <c r="K1" s="13" t="inlineStr">
        <is>
          <t>等第</t>
        </is>
      </c>
      <c r="L1" s="13" t="inlineStr">
        <is>
          <t>名次</t>
        </is>
      </c>
      <c r="M1" s="151" t="inlineStr">
        <is>
          <t>積分</t>
        </is>
      </c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42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</row>
    <row customHeight="1" ht="16.5" r="2" s="29">
      <c r="A2" s="64" t="n"/>
      <c r="B2" s="64" t="n"/>
      <c r="C2" s="50" t="inlineStr">
        <is>
          <t>一跳一迴旋</t>
        </is>
      </c>
      <c r="D2" s="50" t="inlineStr">
        <is>
          <t>男子組</t>
        </is>
      </c>
      <c r="E2" s="50" t="inlineStr">
        <is>
          <t>特教組</t>
        </is>
      </c>
      <c r="F2" s="35" t="inlineStr">
        <is>
          <t>文澳國小</t>
        </is>
      </c>
      <c r="G2" s="35" t="inlineStr">
        <is>
          <t>呂杰偉</t>
        </is>
      </c>
      <c r="H2" s="35" t="inlineStr">
        <is>
          <t>翁苡芮</t>
        </is>
      </c>
      <c r="I2" s="35" t="inlineStr">
        <is>
          <t>A8118</t>
        </is>
      </c>
      <c r="J2" s="152" t="n">
        <v>200</v>
      </c>
      <c r="K2" s="11" t="inlineStr">
        <is>
          <t>金質獎</t>
        </is>
      </c>
      <c r="L2" s="25" t="n"/>
      <c r="M2" s="3" t="n"/>
      <c r="N2" s="3">
        <f>COUNTIF($F$2:F2,F2)</f>
        <v/>
      </c>
      <c r="O2" s="153">
        <f>IF(COUNTIF($F$2:H2,H2)=1,1,0)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</row>
    <row customHeight="1" ht="16.5" r="3" s="29">
      <c r="A3" s="64" t="n"/>
      <c r="B3" s="64" t="n"/>
      <c r="C3" s="50" t="inlineStr">
        <is>
          <t>一跳一迴旋</t>
        </is>
      </c>
      <c r="D3" s="50" t="inlineStr">
        <is>
          <t>男子組</t>
        </is>
      </c>
      <c r="E3" s="50" t="inlineStr">
        <is>
          <t>特教組</t>
        </is>
      </c>
      <c r="F3" s="35" t="inlineStr">
        <is>
          <t>文澳國小</t>
        </is>
      </c>
      <c r="G3" s="35" t="inlineStr">
        <is>
          <t>莊恩愷</t>
        </is>
      </c>
      <c r="H3" s="35" t="inlineStr">
        <is>
          <t>張戴笠</t>
        </is>
      </c>
      <c r="I3" s="35" t="inlineStr">
        <is>
          <t>A8123</t>
        </is>
      </c>
      <c r="J3" s="152" t="n">
        <v>200</v>
      </c>
      <c r="K3" s="11" t="inlineStr">
        <is>
          <t>金質獎</t>
        </is>
      </c>
      <c r="L3" s="25" t="n"/>
      <c r="M3" s="3" t="n"/>
      <c r="N3" s="3">
        <f>COUNTIF($F$2:F3,F3)</f>
        <v/>
      </c>
      <c r="O3" s="153">
        <f>IF(COUNTIF($F$2:H3,H3)=1,1,0)</f>
        <v/>
      </c>
      <c r="P3" s="3" t="inlineStr">
        <is>
          <t>成績會自動以前面的順序，對應到總成績表</t>
        </is>
      </c>
      <c r="Q3" s="11" t="inlineStr">
        <is>
          <t>銀質獎</t>
        </is>
      </c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</row>
    <row customHeight="1" ht="16.5" r="4" s="29">
      <c r="A4" s="64" t="n"/>
      <c r="B4" s="64" t="n"/>
      <c r="C4" s="50" t="inlineStr">
        <is>
          <t>一跳一迴旋</t>
        </is>
      </c>
      <c r="D4" s="50" t="inlineStr">
        <is>
          <t>男子組</t>
        </is>
      </c>
      <c r="E4" s="50" t="inlineStr">
        <is>
          <t>特教組</t>
        </is>
      </c>
      <c r="F4" s="35" t="inlineStr">
        <is>
          <t>文澳國小</t>
        </is>
      </c>
      <c r="G4" s="35" t="inlineStr">
        <is>
          <t>顏豐正</t>
        </is>
      </c>
      <c r="H4" s="35" t="inlineStr">
        <is>
          <t>歐采欣</t>
        </is>
      </c>
      <c r="I4" s="35" t="inlineStr">
        <is>
          <t>A8128</t>
        </is>
      </c>
      <c r="J4" s="152" t="n">
        <v>200</v>
      </c>
      <c r="K4" s="11" t="inlineStr">
        <is>
          <t>金質獎</t>
        </is>
      </c>
      <c r="L4" s="21" t="n"/>
      <c r="M4" s="3" t="n"/>
      <c r="N4" s="3">
        <f>COUNTIF($F$2:F4,F4)</f>
        <v/>
      </c>
      <c r="O4" s="153">
        <f>IF(COUNTIF($F$2:H4,H4)=1,1,0)</f>
        <v/>
      </c>
      <c r="Q4" s="11" t="inlineStr">
        <is>
          <t>銅質獎</t>
        </is>
      </c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</row>
    <row customHeight="1" ht="16.5" r="5" s="29">
      <c r="A5" s="64" t="n"/>
      <c r="B5" s="64" t="n"/>
      <c r="C5" s="50" t="inlineStr">
        <is>
          <t>一跳一迴旋</t>
        </is>
      </c>
      <c r="D5" s="50" t="inlineStr">
        <is>
          <t>男子組</t>
        </is>
      </c>
      <c r="E5" s="50" t="inlineStr">
        <is>
          <t>特教組</t>
        </is>
      </c>
      <c r="F5" s="35" t="inlineStr">
        <is>
          <t>赤崁國小</t>
        </is>
      </c>
      <c r="G5" s="35" t="inlineStr">
        <is>
          <t>楊博宇</t>
        </is>
      </c>
      <c r="H5" s="35" t="inlineStr">
        <is>
          <t>鄭宇翔</t>
        </is>
      </c>
      <c r="I5" s="35" t="inlineStr">
        <is>
          <t>A8115</t>
        </is>
      </c>
      <c r="J5" s="152" t="n">
        <v>197</v>
      </c>
      <c r="K5" s="11" t="inlineStr">
        <is>
          <t>金質獎</t>
        </is>
      </c>
      <c r="L5" s="25" t="n"/>
      <c r="M5" s="3" t="n"/>
      <c r="N5" s="3">
        <f>COUNTIF($F$2:F5,F5)</f>
        <v/>
      </c>
      <c r="O5" s="153">
        <f>IF(COUNTIF($F$2:H5,H5)=1,1,0)</f>
        <v/>
      </c>
      <c r="P5" s="3" t="inlineStr">
        <is>
          <t>第1-8名8…765432優勝1</t>
        </is>
      </c>
      <c r="Q5" s="44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</row>
    <row customHeight="1" ht="16.5" r="6" s="29">
      <c r="A6" s="64" t="n"/>
      <c r="B6" s="64" t="n"/>
      <c r="C6" s="50" t="inlineStr">
        <is>
          <t>一跳一迴旋</t>
        </is>
      </c>
      <c r="D6" s="50" t="inlineStr">
        <is>
          <t>男子組</t>
        </is>
      </c>
      <c r="E6" s="50" t="inlineStr">
        <is>
          <t>特教組</t>
        </is>
      </c>
      <c r="F6" s="35" t="inlineStr">
        <is>
          <t>中正國小</t>
        </is>
      </c>
      <c r="G6" s="35" t="inlineStr">
        <is>
          <t>許鈞宇</t>
        </is>
      </c>
      <c r="H6" s="35" t="inlineStr">
        <is>
          <t>徐吉龍</t>
        </is>
      </c>
      <c r="I6" s="35" t="inlineStr">
        <is>
          <t>A8103</t>
        </is>
      </c>
      <c r="J6" s="152" t="n">
        <v>192</v>
      </c>
      <c r="K6" s="11" t="inlineStr">
        <is>
          <t>金質獎</t>
        </is>
      </c>
      <c r="L6" s="25" t="n"/>
      <c r="M6" s="3" t="n"/>
      <c r="N6" s="3">
        <f>COUNTIF($F$2:F6,F6)</f>
        <v/>
      </c>
      <c r="O6" s="153">
        <f>IF(COUNTIF($F$2:H6,H6)=1,1,0)</f>
        <v/>
      </c>
      <c r="P6" s="3" t="inlineStr">
        <is>
          <t>並列積分相加平均</t>
        </is>
      </c>
      <c r="Q6" s="44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</row>
    <row customHeight="1" ht="16.5" r="7" s="29">
      <c r="A7" s="36" t="n"/>
      <c r="B7" s="36" t="n"/>
      <c r="C7" s="50" t="inlineStr">
        <is>
          <t>一跳一迴旋</t>
        </is>
      </c>
      <c r="D7" s="50" t="inlineStr">
        <is>
          <t>男子組</t>
        </is>
      </c>
      <c r="E7" s="50" t="inlineStr">
        <is>
          <t>特教組</t>
        </is>
      </c>
      <c r="F7" s="35" t="inlineStr">
        <is>
          <t>文澳國小</t>
        </is>
      </c>
      <c r="G7" s="35" t="inlineStr">
        <is>
          <t>項楷勛</t>
        </is>
      </c>
      <c r="H7" s="35" t="inlineStr">
        <is>
          <t>曾永志</t>
        </is>
      </c>
      <c r="I7" s="35" t="inlineStr">
        <is>
          <t>A8127</t>
        </is>
      </c>
      <c r="J7" s="152" t="n">
        <v>175</v>
      </c>
      <c r="K7" s="11" t="inlineStr">
        <is>
          <t>金質獎</t>
        </is>
      </c>
      <c r="L7" s="25" t="n"/>
      <c r="M7" s="3" t="n"/>
      <c r="N7" s="3">
        <f>COUNTIF($F$2:F7,F7)</f>
        <v/>
      </c>
      <c r="O7" s="153">
        <f>IF(COUNTIF($F$2:H7,H7)=1,1,0)</f>
        <v/>
      </c>
      <c r="P7" s="3" t="inlineStr">
        <is>
          <t>各校總積分最多取積分最高兩名</t>
        </is>
      </c>
      <c r="Q7" s="44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</row>
    <row customHeight="1" ht="16.5" r="8" s="29">
      <c r="A8" s="64" t="n"/>
      <c r="B8" s="64" t="n"/>
      <c r="C8" s="50" t="inlineStr">
        <is>
          <t>一跳一迴旋</t>
        </is>
      </c>
      <c r="D8" s="50" t="inlineStr">
        <is>
          <t>男子組</t>
        </is>
      </c>
      <c r="E8" s="50" t="inlineStr">
        <is>
          <t>特教組</t>
        </is>
      </c>
      <c r="F8" s="35" t="inlineStr">
        <is>
          <t>文光國小</t>
        </is>
      </c>
      <c r="G8" s="35" t="inlineStr">
        <is>
          <t>陳仁當</t>
        </is>
      </c>
      <c r="H8" s="35" t="inlineStr">
        <is>
          <t>謝欣燕</t>
        </is>
      </c>
      <c r="I8" s="35" t="inlineStr">
        <is>
          <t>A8133</t>
        </is>
      </c>
      <c r="J8" s="152" t="n">
        <v>174</v>
      </c>
      <c r="K8" s="11" t="inlineStr">
        <is>
          <t>金質獎</t>
        </is>
      </c>
      <c r="L8" s="21" t="n"/>
      <c r="M8" s="3" t="n"/>
      <c r="N8" s="3">
        <f>COUNTIF($F$2:F8,F8)</f>
        <v/>
      </c>
      <c r="O8" s="153">
        <f>IF(COUNTIF($F$2:H8,H8)=1,1,0)</f>
        <v/>
      </c>
      <c r="P8" s="3" t="n"/>
      <c r="Q8" s="44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</row>
    <row customHeight="1" ht="16.5" r="9" s="29">
      <c r="A9" s="64" t="n"/>
      <c r="B9" s="64" t="n"/>
      <c r="C9" s="50" t="inlineStr">
        <is>
          <t>一跳一迴旋</t>
        </is>
      </c>
      <c r="D9" s="50" t="inlineStr">
        <is>
          <t>男子組</t>
        </is>
      </c>
      <c r="E9" s="50" t="inlineStr">
        <is>
          <t>特教組</t>
        </is>
      </c>
      <c r="F9" s="35" t="inlineStr">
        <is>
          <t>文澳國小</t>
        </is>
      </c>
      <c r="G9" s="35" t="inlineStr">
        <is>
          <t>王柏融</t>
        </is>
      </c>
      <c r="H9" s="35" t="inlineStr">
        <is>
          <t>魏芃蓁</t>
        </is>
      </c>
      <c r="I9" s="35" t="inlineStr">
        <is>
          <t>A8121</t>
        </is>
      </c>
      <c r="J9" s="152" t="n">
        <v>173</v>
      </c>
      <c r="K9" s="11" t="inlineStr">
        <is>
          <t>金質獎</t>
        </is>
      </c>
      <c r="L9" s="25" t="n"/>
      <c r="M9" s="3" t="n"/>
      <c r="N9" s="3">
        <f>COUNTIF($F$2:F9,F9)</f>
        <v/>
      </c>
      <c r="O9" s="153">
        <f>IF(COUNTIF($F$2:H9,H9)=1,1,0)</f>
        <v/>
      </c>
      <c r="P9" s="3" t="inlineStr">
        <is>
          <t>名次</t>
        </is>
      </c>
      <c r="Q9" s="44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</row>
    <row customHeight="1" ht="16.5" r="10" s="29">
      <c r="A10" s="64" t="n"/>
      <c r="B10" s="64" t="n"/>
      <c r="C10" s="50" t="inlineStr">
        <is>
          <t>一跳一迴旋</t>
        </is>
      </c>
      <c r="D10" s="50" t="inlineStr">
        <is>
          <t>男子組</t>
        </is>
      </c>
      <c r="E10" s="50" t="inlineStr">
        <is>
          <t>特教組</t>
        </is>
      </c>
      <c r="F10" s="35" t="inlineStr">
        <is>
          <t>文光國小</t>
        </is>
      </c>
      <c r="G10" s="35" t="inlineStr">
        <is>
          <t>高寓芫</t>
        </is>
      </c>
      <c r="H10" s="35" t="inlineStr">
        <is>
          <t>洪清林</t>
        </is>
      </c>
      <c r="I10" s="35" t="inlineStr">
        <is>
          <t>A8135</t>
        </is>
      </c>
      <c r="J10" s="152" t="n">
        <v>169</v>
      </c>
      <c r="K10" s="11" t="inlineStr">
        <is>
          <t>金質獎</t>
        </is>
      </c>
      <c r="L10" s="25" t="n"/>
      <c r="M10" s="3" t="n"/>
      <c r="N10" s="3">
        <f>COUNTIF($F$2:F10,F10)</f>
        <v/>
      </c>
      <c r="O10" s="153">
        <f>IF(COUNTIF($F$2:H10,H10)=1,1,0)</f>
        <v/>
      </c>
      <c r="P10" s="3" t="inlineStr">
        <is>
          <t>可並列，但須扣除下一個名次</t>
        </is>
      </c>
      <c r="Q10" s="24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</row>
    <row customHeight="1" ht="16.5" r="11" s="29">
      <c r="A11" s="64" t="n"/>
      <c r="B11" s="64" t="n"/>
      <c r="C11" s="50" t="inlineStr">
        <is>
          <t>一跳一迴旋</t>
        </is>
      </c>
      <c r="D11" s="50" t="inlineStr">
        <is>
          <t>男子組</t>
        </is>
      </c>
      <c r="E11" s="50" t="inlineStr">
        <is>
          <t>特教組</t>
        </is>
      </c>
      <c r="F11" s="35" t="inlineStr">
        <is>
          <t>湖西國小</t>
        </is>
      </c>
      <c r="G11" s="35" t="inlineStr">
        <is>
          <t>蔡昊澄</t>
        </is>
      </c>
      <c r="H11" s="35" t="inlineStr">
        <is>
          <t>陳瑀甄</t>
        </is>
      </c>
      <c r="I11" s="35" t="inlineStr">
        <is>
          <t>A8108</t>
        </is>
      </c>
      <c r="J11" s="152" t="n">
        <v>164</v>
      </c>
      <c r="K11" s="11" t="inlineStr">
        <is>
          <t>金質獎</t>
        </is>
      </c>
      <c r="L11" s="21" t="n"/>
      <c r="M11" s="3" t="n"/>
      <c r="N11" s="3">
        <f>COUNTIF($F$2:F11,F11)</f>
        <v/>
      </c>
      <c r="O11" s="153">
        <f>IF(COUNTIF($F$2:H11,H11)=1,1,0)</f>
        <v/>
      </c>
      <c r="P11" s="3" t="n"/>
      <c r="Q11" s="24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</row>
    <row customHeight="1" ht="16.5" r="12" s="29">
      <c r="A12" s="64" t="n"/>
      <c r="B12" s="64" t="n"/>
      <c r="C12" s="50" t="inlineStr">
        <is>
          <t>一跳一迴旋</t>
        </is>
      </c>
      <c r="D12" s="50" t="inlineStr">
        <is>
          <t>男子組</t>
        </is>
      </c>
      <c r="E12" s="50" t="inlineStr">
        <is>
          <t>特教組</t>
        </is>
      </c>
      <c r="F12" s="35" t="inlineStr">
        <is>
          <t>文澳國小</t>
        </is>
      </c>
      <c r="G12" s="35" t="inlineStr">
        <is>
          <t>翁宸豫</t>
        </is>
      </c>
      <c r="H12" s="35" t="inlineStr">
        <is>
          <t>郭庭安</t>
        </is>
      </c>
      <c r="I12" s="35" t="inlineStr">
        <is>
          <t>A8122</t>
        </is>
      </c>
      <c r="J12" s="152" t="n">
        <v>149</v>
      </c>
      <c r="K12" s="11" t="inlineStr">
        <is>
          <t>金質獎</t>
        </is>
      </c>
      <c r="L12" s="25" t="n"/>
      <c r="M12" s="3" t="n"/>
      <c r="N12" s="3">
        <f>COUNTIF($F$2:F12,F12)</f>
        <v/>
      </c>
      <c r="O12" s="153">
        <f>IF(COUNTIF($F$2:H12,H12)=1,1,0)</f>
        <v/>
      </c>
      <c r="P12" s="3" t="inlineStr">
        <is>
          <t>獎狀</t>
        </is>
      </c>
      <c r="Q12" s="24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</row>
    <row customHeight="1" ht="16.5" r="13" s="29">
      <c r="A13" s="64" t="n"/>
      <c r="B13" s="64" t="n"/>
      <c r="C13" s="50" t="inlineStr">
        <is>
          <t>一跳一迴旋</t>
        </is>
      </c>
      <c r="D13" s="50" t="inlineStr">
        <is>
          <t>男子組</t>
        </is>
      </c>
      <c r="E13" s="50" t="inlineStr">
        <is>
          <t>特教組</t>
        </is>
      </c>
      <c r="F13" s="35" t="inlineStr">
        <is>
          <t>隘門國小</t>
        </is>
      </c>
      <c r="G13" s="35" t="inlineStr">
        <is>
          <t>歐力盟</t>
        </is>
      </c>
      <c r="H13" s="35" t="inlineStr">
        <is>
          <t>葉玉嫥</t>
        </is>
      </c>
      <c r="I13" s="35" t="inlineStr">
        <is>
          <t>A8111</t>
        </is>
      </c>
      <c r="J13" s="152" t="n">
        <v>147</v>
      </c>
      <c r="K13" s="11" t="inlineStr">
        <is>
          <t>金質獎</t>
        </is>
      </c>
      <c r="L13" s="25" t="n"/>
      <c r="M13" s="3" t="n"/>
      <c r="N13" s="3">
        <f>COUNTIF($F$2:F13,F13)</f>
        <v/>
      </c>
      <c r="O13" s="153">
        <f>IF(COUNTIF($F$2:H13,H13)=1,1,0)</f>
        <v/>
      </c>
      <c r="P13" s="3" t="inlineStr">
        <is>
          <t>獎狀生</t>
        </is>
      </c>
      <c r="Q13" s="24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</row>
    <row customHeight="1" ht="16.5" r="14" s="29">
      <c r="A14" s="36" t="n"/>
      <c r="B14" s="36" t="n"/>
      <c r="C14" s="50" t="inlineStr">
        <is>
          <t>一跳一迴旋</t>
        </is>
      </c>
      <c r="D14" s="50" t="inlineStr">
        <is>
          <t>男子組</t>
        </is>
      </c>
      <c r="E14" s="50" t="inlineStr">
        <is>
          <t>特教組</t>
        </is>
      </c>
      <c r="F14" s="35" t="inlineStr">
        <is>
          <t>成功國小</t>
        </is>
      </c>
      <c r="G14" s="35" t="inlineStr">
        <is>
          <t>黃文哲</t>
        </is>
      </c>
      <c r="H14" s="35" t="inlineStr">
        <is>
          <t>洪仲勤</t>
        </is>
      </c>
      <c r="I14" s="35" t="inlineStr">
        <is>
          <t>A8105</t>
        </is>
      </c>
      <c r="J14" s="152" t="n">
        <v>112</v>
      </c>
      <c r="K14" s="11" t="inlineStr">
        <is>
          <t>金質獎</t>
        </is>
      </c>
      <c r="L14" s="25" t="n"/>
      <c r="M14" s="3" t="n"/>
      <c r="N14" s="3">
        <f>COUNTIF($F$2:F14,F14)</f>
        <v/>
      </c>
      <c r="O14" s="153">
        <f>IF(COUNTIF($F$2:H14,H14)=1,1,0)</f>
        <v/>
      </c>
      <c r="P14" s="3" t="inlineStr">
        <is>
          <t>獎狀師</t>
        </is>
      </c>
      <c r="Q14" s="24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</row>
    <row customHeight="1" ht="16.5" r="15" s="29">
      <c r="A15" s="64" t="n"/>
      <c r="B15" s="64" t="n"/>
      <c r="C15" s="50" t="inlineStr">
        <is>
          <t>一跳一迴旋</t>
        </is>
      </c>
      <c r="D15" s="50" t="inlineStr">
        <is>
          <t>男子組</t>
        </is>
      </c>
      <c r="E15" s="50" t="inlineStr">
        <is>
          <t>特教組</t>
        </is>
      </c>
      <c r="F15" s="35" t="inlineStr">
        <is>
          <t>將軍國小</t>
        </is>
      </c>
      <c r="G15" s="35" t="inlineStr">
        <is>
          <t>葉禹安</t>
        </is>
      </c>
      <c r="H15" s="35" t="inlineStr">
        <is>
          <t>廖啓雯</t>
        </is>
      </c>
      <c r="I15" s="35" t="inlineStr">
        <is>
          <t>A8116</t>
        </is>
      </c>
      <c r="J15" s="152" t="n">
        <v>111</v>
      </c>
      <c r="K15" s="11" t="inlineStr">
        <is>
          <t>金質獎</t>
        </is>
      </c>
      <c r="L15" s="25" t="n"/>
      <c r="M15" s="3" t="n"/>
      <c r="N15" s="3">
        <f>COUNTIF($F$2:F15,F15)</f>
        <v/>
      </c>
      <c r="O15" s="153">
        <f>IF(COUNTIF($F$2:H15,H15)=1,1,0)</f>
        <v/>
      </c>
      <c r="P15" s="3" t="inlineStr">
        <is>
          <t>獎狀</t>
        </is>
      </c>
      <c r="Q15" s="24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</row>
    <row customHeight="1" ht="16.5" r="16" s="29">
      <c r="A16" s="64" t="n"/>
      <c r="B16" s="64" t="n"/>
      <c r="C16" s="50" t="inlineStr">
        <is>
          <t>一跳一迴旋</t>
        </is>
      </c>
      <c r="D16" s="50" t="inlineStr">
        <is>
          <t>男子組</t>
        </is>
      </c>
      <c r="E16" s="50" t="inlineStr">
        <is>
          <t>特教組</t>
        </is>
      </c>
      <c r="F16" s="35" t="inlineStr">
        <is>
          <t>文光國小</t>
        </is>
      </c>
      <c r="G16" s="35" t="inlineStr">
        <is>
          <t>葉全崴</t>
        </is>
      </c>
      <c r="H16" s="35" t="inlineStr">
        <is>
          <t>龔燕娥</t>
        </is>
      </c>
      <c r="I16" s="35" t="inlineStr">
        <is>
          <t>A8131</t>
        </is>
      </c>
      <c r="J16" s="152" t="n">
        <v>108</v>
      </c>
      <c r="K16" s="11" t="inlineStr">
        <is>
          <t>銀質獎</t>
        </is>
      </c>
      <c r="L16" s="25" t="n"/>
      <c r="M16" s="3" t="n"/>
      <c r="N16" s="3">
        <f>COUNTIF($F$2:F16,F16)</f>
        <v/>
      </c>
      <c r="O16" s="153">
        <f>IF(COUNTIF($F$2:H16,H16)=1,1,0)</f>
        <v/>
      </c>
      <c r="Q16" s="24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</row>
    <row customHeight="1" ht="16.5" r="17" s="29">
      <c r="A17" s="64" t="n"/>
      <c r="B17" s="64" t="n"/>
      <c r="C17" s="50" t="inlineStr">
        <is>
          <t>一跳一迴旋</t>
        </is>
      </c>
      <c r="D17" s="50" t="inlineStr">
        <is>
          <t>男子組</t>
        </is>
      </c>
      <c r="E17" s="50" t="inlineStr">
        <is>
          <t>特教組</t>
        </is>
      </c>
      <c r="F17" s="35" t="inlineStr">
        <is>
          <t>文光國小</t>
        </is>
      </c>
      <c r="G17" s="35" t="inlineStr">
        <is>
          <t>歐秉頵</t>
        </is>
      </c>
      <c r="H17" s="35" t="inlineStr">
        <is>
          <t>謝欣燕</t>
        </is>
      </c>
      <c r="I17" s="35" t="inlineStr">
        <is>
          <t>A8130</t>
        </is>
      </c>
      <c r="J17" s="152" t="n">
        <v>106</v>
      </c>
      <c r="K17" s="11" t="inlineStr">
        <is>
          <t>銀質獎</t>
        </is>
      </c>
      <c r="L17" s="21" t="n"/>
      <c r="M17" s="3" t="n"/>
      <c r="N17" s="3">
        <f>COUNTIF($F$2:F17,F17)</f>
        <v/>
      </c>
      <c r="O17" s="153">
        <f>IF(COUNTIF($F$2:H17,H17)=1,1,0)</f>
        <v/>
      </c>
      <c r="Q17" s="24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</row>
    <row customHeight="1" ht="16.5" r="18" s="29">
      <c r="A18" s="36" t="n"/>
      <c r="B18" s="36" t="n"/>
      <c r="C18" s="50" t="inlineStr">
        <is>
          <t>一跳一迴旋</t>
        </is>
      </c>
      <c r="D18" s="50" t="inlineStr">
        <is>
          <t>男子組</t>
        </is>
      </c>
      <c r="E18" s="50" t="inlineStr">
        <is>
          <t>特教組</t>
        </is>
      </c>
      <c r="F18" s="35" t="inlineStr">
        <is>
          <t>文光國小</t>
        </is>
      </c>
      <c r="G18" s="35" t="inlineStr">
        <is>
          <t>葉少倢</t>
        </is>
      </c>
      <c r="H18" s="35" t="inlineStr">
        <is>
          <t>廖勇順</t>
        </is>
      </c>
      <c r="I18" s="35" t="inlineStr">
        <is>
          <t>A8132</t>
        </is>
      </c>
      <c r="J18" s="152" t="n">
        <v>101</v>
      </c>
      <c r="K18" s="11" t="inlineStr">
        <is>
          <t>銀質獎</t>
        </is>
      </c>
      <c r="L18" s="25" t="n"/>
      <c r="M18" s="3" t="n"/>
      <c r="N18" s="3" t="n"/>
      <c r="O18" s="3" t="n"/>
      <c r="Q18" s="24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</row>
    <row customHeight="1" ht="16.5" r="19" s="29">
      <c r="A19" s="64" t="n"/>
      <c r="B19" s="64" t="n"/>
      <c r="C19" s="50" t="inlineStr">
        <is>
          <t>一跳一迴旋</t>
        </is>
      </c>
      <c r="D19" s="50" t="inlineStr">
        <is>
          <t>男子組</t>
        </is>
      </c>
      <c r="E19" s="50" t="inlineStr">
        <is>
          <t>特教組</t>
        </is>
      </c>
      <c r="F19" s="35" t="inlineStr">
        <is>
          <t>湖西國小</t>
        </is>
      </c>
      <c r="G19" s="35" t="inlineStr">
        <is>
          <t>朱振彥</t>
        </is>
      </c>
      <c r="H19" s="35" t="inlineStr">
        <is>
          <t>陳瑀甄</t>
        </is>
      </c>
      <c r="I19" s="35" t="inlineStr">
        <is>
          <t>A8106</t>
        </is>
      </c>
      <c r="J19" s="152" t="n">
        <v>99</v>
      </c>
      <c r="K19" s="11" t="inlineStr">
        <is>
          <t>銀質獎</t>
        </is>
      </c>
      <c r="L19" s="25" t="n"/>
      <c r="M19" s="3" t="n"/>
      <c r="N19" s="3" t="n"/>
      <c r="O19" s="3" t="n"/>
      <c r="Q19" s="24">
        <f>COUNTA(G2:G17)+SUM(O2:O17)</f>
        <v/>
      </c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</row>
    <row customHeight="1" ht="16.5" r="20" s="29">
      <c r="A20" s="64" t="n"/>
      <c r="B20" s="64" t="n"/>
      <c r="C20" s="50" t="inlineStr">
        <is>
          <t>一跳一迴旋</t>
        </is>
      </c>
      <c r="D20" s="50" t="inlineStr">
        <is>
          <t>男子組</t>
        </is>
      </c>
      <c r="E20" s="50" t="inlineStr">
        <is>
          <t>特教組</t>
        </is>
      </c>
      <c r="F20" s="35" t="inlineStr">
        <is>
          <t>文澳國小</t>
        </is>
      </c>
      <c r="G20" s="35" t="inlineStr">
        <is>
          <t>許宏群</t>
        </is>
      </c>
      <c r="H20" s="35" t="inlineStr">
        <is>
          <t>李冠生</t>
        </is>
      </c>
      <c r="I20" s="35" t="inlineStr">
        <is>
          <t>A8124</t>
        </is>
      </c>
      <c r="J20" s="152" t="n">
        <v>86</v>
      </c>
      <c r="K20" s="11" t="inlineStr">
        <is>
          <t>銀質獎</t>
        </is>
      </c>
      <c r="L20" s="21" t="n"/>
      <c r="M20" s="3" t="n"/>
      <c r="N20" s="3" t="n"/>
      <c r="O20" s="3" t="n"/>
      <c r="Q20" s="24">
        <f>COUNTA(G2:G17)</f>
        <v/>
      </c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</row>
    <row customHeight="1" ht="16.5" r="21" s="29">
      <c r="A21" s="64" t="n"/>
      <c r="B21" s="64" t="n"/>
      <c r="C21" s="50" t="inlineStr">
        <is>
          <t>一跳一迴旋</t>
        </is>
      </c>
      <c r="D21" s="50" t="inlineStr">
        <is>
          <t>男子組</t>
        </is>
      </c>
      <c r="E21" s="50" t="inlineStr">
        <is>
          <t>特教組</t>
        </is>
      </c>
      <c r="F21" s="35" t="inlineStr">
        <is>
          <t>成功國小</t>
        </is>
      </c>
      <c r="G21" s="35" t="inlineStr">
        <is>
          <t>李杰勳</t>
        </is>
      </c>
      <c r="H21" s="35" t="inlineStr">
        <is>
          <t>洪仲勤</t>
        </is>
      </c>
      <c r="I21" s="35" t="inlineStr">
        <is>
          <t>A8104</t>
        </is>
      </c>
      <c r="J21" s="152" t="n">
        <v>86</v>
      </c>
      <c r="K21" s="11" t="inlineStr">
        <is>
          <t>銀質獎</t>
        </is>
      </c>
      <c r="L21" s="21" t="n"/>
      <c r="M21" s="3" t="n"/>
      <c r="N21" s="3" t="n"/>
      <c r="O21" s="3" t="n"/>
      <c r="Q21" s="24">
        <f>SUM(O2:O17)</f>
        <v/>
      </c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</row>
    <row customHeight="1" ht="16.5" r="22" s="29">
      <c r="A22" s="36" t="n"/>
      <c r="B22" s="36" t="n"/>
      <c r="C22" s="50" t="inlineStr">
        <is>
          <t>一跳一迴旋</t>
        </is>
      </c>
      <c r="D22" s="50" t="inlineStr">
        <is>
          <t>男子組</t>
        </is>
      </c>
      <c r="E22" s="50" t="inlineStr">
        <is>
          <t>特教組</t>
        </is>
      </c>
      <c r="F22" s="35" t="inlineStr">
        <is>
          <t>龍門國小</t>
        </is>
      </c>
      <c r="G22" s="35" t="inlineStr">
        <is>
          <t>陳志偉</t>
        </is>
      </c>
      <c r="H22" s="35" t="inlineStr">
        <is>
          <t>陳中主</t>
        </is>
      </c>
      <c r="I22" s="35" t="inlineStr">
        <is>
          <t>A8110</t>
        </is>
      </c>
      <c r="J22" s="152" t="n">
        <v>77</v>
      </c>
      <c r="K22" s="11" t="inlineStr">
        <is>
          <t>銀質獎</t>
        </is>
      </c>
      <c r="L22" s="25" t="n"/>
      <c r="M22" s="3" t="n"/>
      <c r="N22" s="3" t="n"/>
      <c r="O22" s="3" t="n"/>
      <c r="Q22" s="24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</row>
    <row customHeight="1" ht="16.5" r="23" s="29">
      <c r="A23" s="36" t="n"/>
      <c r="B23" s="36" t="n"/>
      <c r="C23" s="50" t="inlineStr">
        <is>
          <t>一跳一迴旋</t>
        </is>
      </c>
      <c r="D23" s="50" t="inlineStr">
        <is>
          <t>男子組</t>
        </is>
      </c>
      <c r="E23" s="50" t="inlineStr">
        <is>
          <t>特教組</t>
        </is>
      </c>
      <c r="F23" s="35" t="inlineStr">
        <is>
          <t>中正國小</t>
        </is>
      </c>
      <c r="G23" s="35" t="inlineStr">
        <is>
          <t>歐宸允</t>
        </is>
      </c>
      <c r="H23" s="35" t="inlineStr">
        <is>
          <t>王玉薰</t>
        </is>
      </c>
      <c r="I23" s="35" t="inlineStr">
        <is>
          <t>A8102</t>
        </is>
      </c>
      <c r="J23" s="152" t="n">
        <v>74</v>
      </c>
      <c r="K23" s="11" t="inlineStr">
        <is>
          <t>銀質獎</t>
        </is>
      </c>
      <c r="L23" s="25" t="n"/>
      <c r="M23" s="3" t="n"/>
      <c r="N23" s="3" t="n"/>
      <c r="O23" s="3" t="n"/>
      <c r="P23" s="3" t="n"/>
      <c r="Q23" s="24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</row>
    <row customHeight="1" ht="16.5" r="24" s="29">
      <c r="A24" s="64" t="n"/>
      <c r="B24" s="64" t="n"/>
      <c r="C24" s="50" t="inlineStr">
        <is>
          <t>一跳一迴旋</t>
        </is>
      </c>
      <c r="D24" s="50" t="inlineStr">
        <is>
          <t>男子組</t>
        </is>
      </c>
      <c r="E24" s="50" t="inlineStr">
        <is>
          <t>特教組</t>
        </is>
      </c>
      <c r="F24" s="35" t="inlineStr">
        <is>
          <t>文澳國小</t>
        </is>
      </c>
      <c r="G24" s="35" t="inlineStr">
        <is>
          <t>吳健豪</t>
        </is>
      </c>
      <c r="H24" s="35" t="inlineStr">
        <is>
          <t>李冠生</t>
        </is>
      </c>
      <c r="I24" s="35" t="inlineStr">
        <is>
          <t>A8117</t>
        </is>
      </c>
      <c r="J24" s="152" t="n">
        <v>60</v>
      </c>
      <c r="K24" s="11" t="inlineStr">
        <is>
          <t>銀質獎</t>
        </is>
      </c>
      <c r="L24" s="21" t="n"/>
      <c r="M24" s="3" t="n"/>
      <c r="N24" s="3" t="n"/>
      <c r="O24" s="3" t="n"/>
      <c r="P24" s="3" t="n"/>
      <c r="Q24" s="24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</row>
    <row customHeight="1" ht="16.5" r="25" s="29">
      <c r="A25" s="36" t="n"/>
      <c r="B25" s="36" t="n"/>
      <c r="C25" s="50" t="inlineStr">
        <is>
          <t>一跳一迴旋</t>
        </is>
      </c>
      <c r="D25" s="50" t="inlineStr">
        <is>
          <t>男子組</t>
        </is>
      </c>
      <c r="E25" s="50" t="inlineStr">
        <is>
          <t>特教組</t>
        </is>
      </c>
      <c r="F25" s="35" t="inlineStr">
        <is>
          <t>湖西國小</t>
        </is>
      </c>
      <c r="G25" s="35" t="inlineStr">
        <is>
          <t>許博彥</t>
        </is>
      </c>
      <c r="H25" s="35" t="inlineStr">
        <is>
          <t>洪瓊芳</t>
        </is>
      </c>
      <c r="I25" s="35" t="inlineStr">
        <is>
          <t>A8109</t>
        </is>
      </c>
      <c r="J25" s="152" t="n">
        <v>59</v>
      </c>
      <c r="K25" s="11" t="inlineStr">
        <is>
          <t>銀質獎</t>
        </is>
      </c>
      <c r="L25" s="25" t="n"/>
      <c r="M25" s="3" t="n"/>
      <c r="N25" s="3" t="n"/>
      <c r="O25" s="3" t="n"/>
      <c r="P25" s="3" t="n"/>
      <c r="Q25" s="24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</row>
    <row customHeight="1" ht="16.5" r="26" s="29">
      <c r="A26" s="64" t="n"/>
      <c r="B26" s="64" t="n"/>
      <c r="C26" s="50" t="inlineStr">
        <is>
          <t>一跳一迴旋</t>
        </is>
      </c>
      <c r="D26" s="50" t="inlineStr">
        <is>
          <t>男子組</t>
        </is>
      </c>
      <c r="E26" s="50" t="inlineStr">
        <is>
          <t>特教組</t>
        </is>
      </c>
      <c r="F26" s="35" t="inlineStr">
        <is>
          <t>中正國小</t>
        </is>
      </c>
      <c r="G26" s="35" t="inlineStr">
        <is>
          <t>張祐綸</t>
        </is>
      </c>
      <c r="H26" s="35" t="inlineStr">
        <is>
          <t>楊美珠</t>
        </is>
      </c>
      <c r="I26" s="35" t="inlineStr">
        <is>
          <t>A8101</t>
        </is>
      </c>
      <c r="J26" s="152" t="n">
        <v>55</v>
      </c>
      <c r="K26" s="11" t="inlineStr">
        <is>
          <t>銀質獎</t>
        </is>
      </c>
      <c r="L26" s="25" t="n"/>
      <c r="M26" s="3" t="n"/>
      <c r="N26" s="3" t="n"/>
      <c r="O26" s="3" t="n"/>
      <c r="P26" s="3" t="n"/>
      <c r="Q26" s="24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</row>
    <row customHeight="1" ht="16.5" r="27" s="29">
      <c r="A27" s="64" t="n"/>
      <c r="B27" s="64" t="n"/>
      <c r="C27" s="50" t="inlineStr">
        <is>
          <t>一跳一迴旋</t>
        </is>
      </c>
      <c r="D27" s="50" t="inlineStr">
        <is>
          <t>男子組</t>
        </is>
      </c>
      <c r="E27" s="50" t="inlineStr">
        <is>
          <t>特教組</t>
        </is>
      </c>
      <c r="F27" s="35" t="inlineStr">
        <is>
          <t>文澳國小</t>
        </is>
      </c>
      <c r="G27" s="35" t="inlineStr">
        <is>
          <t>許毅安</t>
        </is>
      </c>
      <c r="H27" s="35" t="inlineStr">
        <is>
          <t>張戴笠</t>
        </is>
      </c>
      <c r="I27" s="35" t="inlineStr">
        <is>
          <t>A8125</t>
        </is>
      </c>
      <c r="J27" s="152" t="n">
        <v>52</v>
      </c>
      <c r="K27" s="11" t="inlineStr">
        <is>
          <t>銀質獎</t>
        </is>
      </c>
      <c r="L27" s="25" t="n"/>
      <c r="M27" s="3" t="n"/>
      <c r="N27" s="3" t="n"/>
      <c r="O27" s="3" t="n"/>
      <c r="P27" s="3" t="n"/>
      <c r="Q27" s="24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</row>
    <row customHeight="1" ht="16.5" r="28" s="29">
      <c r="A28" s="64" t="n"/>
      <c r="B28" s="64" t="n"/>
      <c r="C28" s="50" t="inlineStr">
        <is>
          <t>一跳一迴旋</t>
        </is>
      </c>
      <c r="D28" s="50" t="inlineStr">
        <is>
          <t>男子組</t>
        </is>
      </c>
      <c r="E28" s="50" t="inlineStr">
        <is>
          <t>特教組</t>
        </is>
      </c>
      <c r="F28" s="35" t="inlineStr">
        <is>
          <t>文光國小</t>
        </is>
      </c>
      <c r="G28" s="35" t="inlineStr">
        <is>
          <t>呂森崴</t>
        </is>
      </c>
      <c r="H28" s="35" t="inlineStr">
        <is>
          <t>林慧菁</t>
        </is>
      </c>
      <c r="I28" s="35" t="inlineStr">
        <is>
          <t>A8129</t>
        </is>
      </c>
      <c r="J28" s="152" t="n">
        <v>42</v>
      </c>
      <c r="K28" s="11" t="inlineStr">
        <is>
          <t>銀質獎</t>
        </is>
      </c>
      <c r="L28" s="25" t="n"/>
      <c r="M28" s="3" t="n"/>
      <c r="N28" s="3" t="n"/>
      <c r="O28" s="3" t="n"/>
      <c r="P28" s="3" t="n"/>
      <c r="Q28" s="24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</row>
    <row customHeight="1" ht="16.5" r="29" s="29">
      <c r="A29" s="64" t="n"/>
      <c r="B29" s="64" t="n"/>
      <c r="C29" s="50" t="inlineStr">
        <is>
          <t>一跳一迴旋</t>
        </is>
      </c>
      <c r="D29" s="50" t="inlineStr">
        <is>
          <t>男子組</t>
        </is>
      </c>
      <c r="E29" s="50" t="inlineStr">
        <is>
          <t>特教組</t>
        </is>
      </c>
      <c r="F29" s="35" t="inlineStr">
        <is>
          <t>隘門國小</t>
        </is>
      </c>
      <c r="G29" s="35" t="inlineStr">
        <is>
          <t>陳健華</t>
        </is>
      </c>
      <c r="H29" s="35" t="inlineStr">
        <is>
          <t>翁伊宣</t>
        </is>
      </c>
      <c r="I29" s="35" t="inlineStr">
        <is>
          <t>A8112</t>
        </is>
      </c>
      <c r="J29" s="152" t="n">
        <v>32</v>
      </c>
      <c r="K29" s="11" t="inlineStr">
        <is>
          <t>銅質獎</t>
        </is>
      </c>
      <c r="L29" s="21" t="n"/>
      <c r="M29" s="3" t="n"/>
      <c r="N29" s="3" t="n"/>
      <c r="O29" s="3" t="n"/>
      <c r="P29" s="3" t="n"/>
      <c r="Q29" s="24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</row>
    <row customHeight="1" ht="16.5" r="30" s="29">
      <c r="A30" s="64" t="n"/>
      <c r="B30" s="64" t="n"/>
      <c r="C30" s="50" t="inlineStr">
        <is>
          <t>一跳一迴旋</t>
        </is>
      </c>
      <c r="D30" s="50" t="inlineStr">
        <is>
          <t>男子組</t>
        </is>
      </c>
      <c r="E30" s="50" t="inlineStr">
        <is>
          <t>特教組</t>
        </is>
      </c>
      <c r="F30" s="35" t="inlineStr">
        <is>
          <t>文澳國小</t>
        </is>
      </c>
      <c r="G30" s="35" t="inlineStr">
        <is>
          <t>歐家華</t>
        </is>
      </c>
      <c r="H30" s="35" t="inlineStr">
        <is>
          <t>張戴笠</t>
        </is>
      </c>
      <c r="I30" s="35" t="inlineStr">
        <is>
          <t>A8119</t>
        </is>
      </c>
      <c r="J30" s="152" t="n">
        <v>30</v>
      </c>
      <c r="K30" s="11" t="inlineStr">
        <is>
          <t>銅質獎</t>
        </is>
      </c>
      <c r="L30" s="25" t="n"/>
      <c r="M30" s="3" t="n"/>
      <c r="N30" s="3" t="n"/>
      <c r="O30" s="3" t="n"/>
      <c r="P30" s="3" t="n"/>
      <c r="Q30" s="24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</row>
    <row customHeight="1" ht="16.5" r="31" s="29">
      <c r="A31" s="64" t="n"/>
      <c r="B31" s="64" t="n"/>
      <c r="C31" s="50" t="inlineStr">
        <is>
          <t>一跳一迴旋</t>
        </is>
      </c>
      <c r="D31" s="50" t="inlineStr">
        <is>
          <t>男子組</t>
        </is>
      </c>
      <c r="E31" s="50" t="inlineStr">
        <is>
          <t>特教組</t>
        </is>
      </c>
      <c r="F31" s="35" t="inlineStr">
        <is>
          <t>文澳國小</t>
        </is>
      </c>
      <c r="G31" s="35" t="inlineStr">
        <is>
          <t>陳致誠</t>
        </is>
      </c>
      <c r="H31" s="35" t="inlineStr">
        <is>
          <t>廖乃萱</t>
        </is>
      </c>
      <c r="I31" s="35" t="inlineStr">
        <is>
          <t>A8126</t>
        </is>
      </c>
      <c r="J31" s="152" t="n">
        <v>27</v>
      </c>
      <c r="K31" s="21" t="n"/>
      <c r="L31" s="25" t="n"/>
      <c r="M31" s="3" t="n"/>
      <c r="N31" s="3" t="n"/>
      <c r="O31" s="3" t="n"/>
      <c r="P31" s="3" t="n"/>
      <c r="Q31" s="24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</row>
    <row customHeight="1" ht="16.5" r="32" s="29">
      <c r="A32" s="64" t="n"/>
      <c r="B32" s="64" t="n"/>
      <c r="C32" s="50" t="inlineStr">
        <is>
          <t>一跳一迴旋</t>
        </is>
      </c>
      <c r="D32" s="50" t="inlineStr">
        <is>
          <t>男子組</t>
        </is>
      </c>
      <c r="E32" s="50" t="inlineStr">
        <is>
          <t>特教組</t>
        </is>
      </c>
      <c r="F32" s="35" t="inlineStr">
        <is>
          <t>赤崁國小</t>
        </is>
      </c>
      <c r="G32" s="35" t="inlineStr">
        <is>
          <t>張育恩</t>
        </is>
      </c>
      <c r="H32" s="35" t="inlineStr">
        <is>
          <t>鄭宇翔</t>
        </is>
      </c>
      <c r="I32" s="35" t="inlineStr">
        <is>
          <t>A8114</t>
        </is>
      </c>
      <c r="J32" s="152" t="n">
        <v>9</v>
      </c>
      <c r="K32" s="21" t="n"/>
      <c r="L32" s="25" t="n"/>
      <c r="M32" s="3" t="n"/>
      <c r="N32" s="3" t="n"/>
      <c r="O32" s="3" t="n"/>
      <c r="P32" s="3" t="n"/>
      <c r="Q32" s="24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</row>
    <row customHeight="1" ht="16.5" r="33" s="29">
      <c r="A33" s="64" t="n"/>
      <c r="B33" s="64" t="n"/>
      <c r="C33" s="50" t="inlineStr">
        <is>
          <t>一跳一迴旋</t>
        </is>
      </c>
      <c r="D33" s="50" t="inlineStr">
        <is>
          <t>男子組</t>
        </is>
      </c>
      <c r="E33" s="50" t="inlineStr">
        <is>
          <t>特教組</t>
        </is>
      </c>
      <c r="F33" s="35" t="inlineStr">
        <is>
          <t>文光國小</t>
        </is>
      </c>
      <c r="G33" s="35" t="inlineStr">
        <is>
          <t>陳子義</t>
        </is>
      </c>
      <c r="H33" s="35" t="inlineStr">
        <is>
          <t>洪清林</t>
        </is>
      </c>
      <c r="I33" s="35" t="inlineStr">
        <is>
          <t>A8134</t>
        </is>
      </c>
      <c r="J33" s="152" t="n">
        <v>9</v>
      </c>
      <c r="K33" s="21" t="n"/>
      <c r="L33" s="25" t="n"/>
      <c r="M33" s="3" t="n"/>
      <c r="N33" s="3" t="n"/>
      <c r="O33" s="3" t="n"/>
      <c r="P33" s="3" t="n"/>
      <c r="Q33" s="24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</row>
    <row customHeight="1" ht="16.5" r="34" s="29">
      <c r="A34" s="64" t="n"/>
      <c r="B34" s="64" t="n"/>
      <c r="C34" s="50" t="inlineStr">
        <is>
          <t>一跳一迴旋</t>
        </is>
      </c>
      <c r="D34" s="50" t="inlineStr">
        <is>
          <t>男子組</t>
        </is>
      </c>
      <c r="E34" s="50" t="inlineStr">
        <is>
          <t>特教組</t>
        </is>
      </c>
      <c r="F34" s="35" t="inlineStr">
        <is>
          <t>講美國小</t>
        </is>
      </c>
      <c r="G34" s="35" t="inlineStr">
        <is>
          <t>許義傑</t>
        </is>
      </c>
      <c r="H34" s="35" t="inlineStr">
        <is>
          <t>吳筠容</t>
        </is>
      </c>
      <c r="I34" s="35" t="inlineStr">
        <is>
          <t>A8113</t>
        </is>
      </c>
      <c r="J34" s="152" t="n">
        <v>8</v>
      </c>
      <c r="K34" s="21" t="n"/>
      <c r="L34" s="25" t="n"/>
      <c r="M34" s="3" t="n"/>
      <c r="N34" s="3" t="n"/>
      <c r="O34" s="3" t="n"/>
      <c r="P34" s="3" t="n"/>
      <c r="Q34" s="24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</row>
    <row customHeight="1" ht="16.5" r="35" s="29">
      <c r="A35" s="64" t="n"/>
      <c r="B35" s="64" t="n"/>
      <c r="C35" s="50" t="inlineStr">
        <is>
          <t>一跳一迴旋</t>
        </is>
      </c>
      <c r="D35" s="50" t="inlineStr">
        <is>
          <t>男子組</t>
        </is>
      </c>
      <c r="E35" s="50" t="inlineStr">
        <is>
          <t>特教組</t>
        </is>
      </c>
      <c r="F35" s="35" t="inlineStr">
        <is>
          <t>文澳國小</t>
        </is>
      </c>
      <c r="G35" s="35" t="inlineStr">
        <is>
          <t>歐耀文</t>
        </is>
      </c>
      <c r="H35" s="35" t="inlineStr">
        <is>
          <t>吳桂美</t>
        </is>
      </c>
      <c r="I35" s="35" t="inlineStr">
        <is>
          <t>A8120</t>
        </is>
      </c>
      <c r="J35" s="152" t="n">
        <v>6</v>
      </c>
      <c r="K35" s="21" t="n"/>
      <c r="L35" s="21" t="n"/>
      <c r="M35" s="3" t="n"/>
      <c r="N35" s="3" t="n"/>
      <c r="O35" s="3" t="n"/>
      <c r="P35" s="3" t="n"/>
      <c r="Q35" s="24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</row>
    <row customHeight="1" ht="16.5" r="36" s="29">
      <c r="A36" s="64" t="n"/>
      <c r="B36" s="64" t="n"/>
      <c r="C36" s="50" t="inlineStr">
        <is>
          <t>一跳一迴旋</t>
        </is>
      </c>
      <c r="D36" s="50" t="inlineStr">
        <is>
          <t>男子組</t>
        </is>
      </c>
      <c r="E36" s="50" t="inlineStr">
        <is>
          <t>特教組</t>
        </is>
      </c>
      <c r="F36" s="35" t="inlineStr">
        <is>
          <t>湖西國小</t>
        </is>
      </c>
      <c r="G36" s="35" t="inlineStr">
        <is>
          <t>李鈞皓</t>
        </is>
      </c>
      <c r="H36" s="35" t="inlineStr">
        <is>
          <t>周明賢</t>
        </is>
      </c>
      <c r="I36" s="35" t="inlineStr">
        <is>
          <t>A8107</t>
        </is>
      </c>
      <c r="J36" s="152" t="n">
        <v>3</v>
      </c>
      <c r="K36" s="21" t="n"/>
      <c r="L36" s="25" t="n"/>
      <c r="M36" s="3" t="n"/>
      <c r="N36" s="3" t="n"/>
      <c r="O36" s="3" t="n"/>
      <c r="P36" s="3" t="n"/>
      <c r="Q36" s="24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</row>
    <row customHeight="1" ht="16.5" r="37" s="29">
      <c r="A37" s="64" t="n"/>
      <c r="B37" s="64" t="n"/>
      <c r="C37" s="50" t="n"/>
      <c r="D37" s="50" t="n"/>
      <c r="E37" s="50" t="n"/>
      <c r="F37" s="35" t="n"/>
      <c r="G37" s="35" t="n"/>
      <c r="H37" s="35" t="n"/>
      <c r="I37" s="35" t="n"/>
      <c r="J37" s="152" t="n"/>
      <c r="K37" s="21" t="n"/>
      <c r="L37" s="25" t="n"/>
      <c r="M37" s="3" t="n"/>
      <c r="N37" s="3" t="n"/>
      <c r="O37" s="3" t="n"/>
      <c r="P37" s="3" t="n"/>
      <c r="Q37" s="24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</row>
    <row customHeight="1" ht="16.5" r="38" s="29">
      <c r="A38" s="64" t="n"/>
      <c r="B38" s="64" t="n"/>
      <c r="C38" s="50" t="n"/>
      <c r="D38" s="50" t="n"/>
      <c r="E38" s="50" t="n"/>
      <c r="F38" s="35" t="n"/>
      <c r="G38" s="35" t="n"/>
      <c r="H38" s="35" t="n"/>
      <c r="I38" s="35" t="n"/>
      <c r="J38" s="152" t="n"/>
      <c r="K38" s="21" t="n"/>
      <c r="L38" s="25" t="n"/>
      <c r="M38" s="3" t="n"/>
      <c r="N38" s="3" t="n"/>
      <c r="O38" s="3" t="n"/>
      <c r="P38" s="3" t="n"/>
      <c r="Q38" s="24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</row>
    <row customHeight="1" ht="16.5" r="39" s="29">
      <c r="A39" s="64" t="n"/>
      <c r="B39" s="64" t="n"/>
      <c r="C39" s="50" t="n"/>
      <c r="D39" s="50" t="n"/>
      <c r="E39" s="50" t="n"/>
      <c r="F39" s="35" t="n"/>
      <c r="G39" s="35" t="n"/>
      <c r="H39" s="35" t="n"/>
      <c r="I39" s="35" t="n"/>
      <c r="J39" s="152" t="n"/>
      <c r="K39" s="21" t="n"/>
      <c r="L39" s="21" t="n"/>
      <c r="M39" s="3" t="n"/>
      <c r="N39" s="3" t="n"/>
      <c r="O39" s="3" t="n"/>
      <c r="P39" s="3" t="n"/>
      <c r="Q39" s="24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</row>
    <row customHeight="1" ht="16.5" r="40" s="29">
      <c r="A40" s="64" t="n"/>
      <c r="B40" s="64" t="n"/>
      <c r="C40" s="50" t="n"/>
      <c r="D40" s="50" t="n"/>
      <c r="E40" s="50" t="n"/>
      <c r="F40" s="35" t="n"/>
      <c r="G40" s="35" t="n"/>
      <c r="H40" s="35" t="n"/>
      <c r="I40" s="35" t="n"/>
      <c r="J40" s="152" t="n"/>
      <c r="K40" s="21" t="n"/>
      <c r="L40" s="25" t="n"/>
      <c r="M40" s="3" t="n"/>
      <c r="N40" s="3" t="n"/>
      <c r="O40" s="3" t="n"/>
      <c r="P40" s="3" t="n"/>
      <c r="Q40" s="24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</row>
    <row customHeight="1" ht="16.5" r="41" s="29">
      <c r="A41" s="36" t="n"/>
      <c r="B41" s="36" t="n"/>
      <c r="C41" s="50" t="n"/>
      <c r="D41" s="50" t="n"/>
      <c r="E41" s="50" t="n"/>
      <c r="F41" s="35" t="n"/>
      <c r="G41" s="35" t="n"/>
      <c r="H41" s="35" t="n"/>
      <c r="I41" s="35" t="n"/>
      <c r="J41" s="152" t="n"/>
      <c r="K41" s="21" t="n"/>
      <c r="L41" s="25" t="n"/>
      <c r="M41" s="3" t="n"/>
      <c r="N41" s="3" t="n"/>
      <c r="O41" s="3" t="n"/>
      <c r="P41" s="3" t="n"/>
      <c r="Q41" s="24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</row>
    <row customHeight="1" ht="16.5" r="42" s="29">
      <c r="A42" s="36" t="n"/>
      <c r="B42" s="36" t="n"/>
      <c r="C42" s="50" t="n"/>
      <c r="D42" s="50" t="n"/>
      <c r="E42" s="50" t="n"/>
      <c r="F42" s="35" t="n"/>
      <c r="G42" s="35" t="n"/>
      <c r="H42" s="35" t="n"/>
      <c r="I42" s="35" t="n"/>
      <c r="J42" s="152" t="n"/>
      <c r="K42" s="21" t="n"/>
      <c r="L42" s="25" t="n"/>
      <c r="M42" s="3" t="n"/>
      <c r="N42" s="3" t="n"/>
      <c r="O42" s="3" t="n"/>
      <c r="P42" s="3" t="n"/>
      <c r="Q42" s="24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</row>
    <row customHeight="1" ht="16.5" r="43" s="29">
      <c r="A43" s="64" t="n"/>
      <c r="B43" s="64" t="n"/>
      <c r="C43" s="50" t="n"/>
      <c r="D43" s="50" t="n"/>
      <c r="E43" s="50" t="n"/>
      <c r="F43" s="35" t="n"/>
      <c r="G43" s="35" t="n"/>
      <c r="H43" s="35" t="n"/>
      <c r="I43" s="35" t="n"/>
      <c r="J43" s="152" t="n"/>
      <c r="K43" s="21" t="n"/>
      <c r="L43" s="25" t="n"/>
      <c r="M43" s="3" t="n"/>
      <c r="N43" s="3" t="n"/>
      <c r="O43" s="3" t="n"/>
      <c r="P43" s="3" t="n"/>
      <c r="Q43" s="24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</row>
    <row customHeight="1" ht="16.5" r="44" s="29">
      <c r="A44" s="64" t="n"/>
      <c r="B44" s="64" t="n"/>
      <c r="C44" s="50" t="n"/>
      <c r="D44" s="50" t="n"/>
      <c r="E44" s="50" t="n"/>
      <c r="F44" s="35" t="n"/>
      <c r="G44" s="35" t="n"/>
      <c r="H44" s="35" t="n"/>
      <c r="I44" s="35" t="n"/>
      <c r="J44" s="152" t="n"/>
      <c r="K44" s="21" t="n"/>
      <c r="L44" s="25" t="n"/>
      <c r="M44" s="3" t="n"/>
      <c r="N44" s="3" t="n"/>
      <c r="O44" s="3" t="n"/>
      <c r="P44" s="3" t="n"/>
      <c r="Q44" s="24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</row>
    <row customHeight="1" ht="16.5" r="45" s="29">
      <c r="A45" s="64" t="n"/>
      <c r="B45" s="64" t="n"/>
      <c r="C45" s="50" t="n"/>
      <c r="D45" s="50" t="n"/>
      <c r="E45" s="50" t="n"/>
      <c r="F45" s="35" t="n"/>
      <c r="G45" s="35" t="n"/>
      <c r="H45" s="35" t="n"/>
      <c r="I45" s="35" t="n"/>
      <c r="J45" s="152" t="n"/>
      <c r="K45" s="21" t="n"/>
      <c r="L45" s="21" t="n"/>
      <c r="M45" s="3" t="n"/>
      <c r="N45" s="3" t="n"/>
      <c r="O45" s="3" t="n"/>
      <c r="P45" s="3" t="n"/>
      <c r="Q45" s="24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</row>
    <row customHeight="1" ht="16.5" r="46" s="29">
      <c r="A46" s="64" t="n"/>
      <c r="B46" s="64" t="n"/>
      <c r="C46" s="50" t="n"/>
      <c r="D46" s="50" t="n"/>
      <c r="E46" s="50" t="n"/>
      <c r="F46" s="35" t="n"/>
      <c r="G46" s="35" t="n"/>
      <c r="H46" s="35" t="n"/>
      <c r="I46" s="35" t="n"/>
      <c r="J46" s="152" t="n"/>
      <c r="K46" s="21" t="n"/>
      <c r="L46" s="25" t="n"/>
      <c r="M46" s="3" t="n"/>
      <c r="N46" s="3" t="n"/>
      <c r="O46" s="3" t="n"/>
      <c r="P46" s="3" t="n"/>
      <c r="Q46" s="24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</row>
    <row customHeight="1" ht="16.5" r="47" s="29">
      <c r="A47" s="64" t="n"/>
      <c r="B47" s="64" t="n"/>
      <c r="C47" s="50" t="n"/>
      <c r="D47" s="50" t="n"/>
      <c r="E47" s="50" t="n"/>
      <c r="F47" s="35" t="n"/>
      <c r="G47" s="35" t="n"/>
      <c r="H47" s="35" t="n"/>
      <c r="I47" s="35" t="n"/>
      <c r="J47" s="152" t="n"/>
      <c r="K47" s="21" t="n"/>
      <c r="L47" s="25" t="n"/>
      <c r="M47" s="3" t="n"/>
      <c r="N47" s="3" t="n"/>
      <c r="O47" s="3" t="n"/>
      <c r="P47" s="3" t="n"/>
      <c r="Q47" s="24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</row>
    <row customHeight="1" ht="16.5" r="48" s="29">
      <c r="A48" s="64" t="n"/>
      <c r="B48" s="64" t="n"/>
      <c r="C48" s="50" t="n"/>
      <c r="D48" s="50" t="n"/>
      <c r="E48" s="50" t="n"/>
      <c r="F48" s="35" t="n"/>
      <c r="G48" s="35" t="n"/>
      <c r="H48" s="35" t="n"/>
      <c r="I48" s="35" t="n"/>
      <c r="J48" s="152" t="n"/>
      <c r="K48" s="21" t="n"/>
      <c r="L48" s="25" t="n"/>
      <c r="M48" s="3" t="n"/>
      <c r="N48" s="3" t="n"/>
      <c r="O48" s="3" t="n"/>
      <c r="P48" s="3" t="n"/>
      <c r="Q48" s="24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</row>
    <row customHeight="1" ht="16.5" r="49" s="29">
      <c r="A49" s="64" t="n"/>
      <c r="B49" s="64" t="n"/>
      <c r="C49" s="50" t="n"/>
      <c r="D49" s="50" t="n"/>
      <c r="E49" s="50" t="n"/>
      <c r="F49" s="35" t="n"/>
      <c r="G49" s="35" t="n"/>
      <c r="H49" s="35" t="n"/>
      <c r="I49" s="35" t="n"/>
      <c r="J49" s="152" t="n"/>
      <c r="K49" s="21" t="n"/>
      <c r="L49" s="25" t="n"/>
      <c r="M49" s="3" t="n"/>
      <c r="N49" s="3" t="n"/>
      <c r="O49" s="3" t="n"/>
      <c r="P49" s="3" t="n"/>
      <c r="Q49" s="24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</row>
    <row customHeight="1" ht="16.5" r="50" s="29">
      <c r="A50" s="64" t="n"/>
      <c r="B50" s="64" t="n"/>
      <c r="C50" s="50" t="n"/>
      <c r="D50" s="50" t="n"/>
      <c r="E50" s="50" t="n"/>
      <c r="F50" s="35" t="n"/>
      <c r="G50" s="35" t="n"/>
      <c r="H50" s="35" t="n"/>
      <c r="I50" s="35" t="n"/>
      <c r="J50" s="152" t="n"/>
      <c r="K50" s="21" t="n"/>
      <c r="L50" s="25" t="n"/>
      <c r="M50" s="3" t="n"/>
      <c r="N50" s="3" t="n"/>
      <c r="O50" s="3" t="n"/>
      <c r="P50" s="3" t="n"/>
      <c r="Q50" s="24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</row>
    <row customHeight="1" ht="16.5" r="51" s="29">
      <c r="A51" s="64" t="n"/>
      <c r="B51" s="64" t="n"/>
      <c r="C51" s="50" t="n"/>
      <c r="D51" s="50" t="n"/>
      <c r="E51" s="50" t="n"/>
      <c r="F51" s="35" t="n"/>
      <c r="G51" s="35" t="n"/>
      <c r="H51" s="35" t="n"/>
      <c r="I51" s="35" t="n"/>
      <c r="J51" s="152" t="n"/>
      <c r="K51" s="21" t="n"/>
      <c r="L51" s="25" t="n"/>
      <c r="M51" s="3" t="n"/>
      <c r="N51" s="3" t="n"/>
      <c r="O51" s="3" t="n"/>
      <c r="P51" s="3" t="n"/>
      <c r="Q51" s="24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</row>
    <row customHeight="1" ht="16.5" r="52" s="29">
      <c r="A52" s="36" t="n"/>
      <c r="B52" s="36" t="n"/>
      <c r="C52" s="50" t="n"/>
      <c r="D52" s="50" t="n"/>
      <c r="E52" s="50" t="n"/>
      <c r="F52" s="35" t="n"/>
      <c r="G52" s="35" t="n"/>
      <c r="H52" s="35" t="n"/>
      <c r="I52" s="35" t="n"/>
      <c r="J52" s="152" t="n"/>
      <c r="K52" s="21" t="n"/>
      <c r="L52" s="25" t="n"/>
      <c r="M52" s="3" t="n"/>
      <c r="N52" s="3" t="n"/>
      <c r="O52" s="3" t="n"/>
      <c r="P52" s="3" t="n"/>
      <c r="Q52" s="24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</row>
    <row customHeight="1" ht="16.5" r="53" s="29">
      <c r="A53" s="64" t="n"/>
      <c r="B53" s="64" t="n"/>
      <c r="C53" s="50" t="n"/>
      <c r="D53" s="50" t="n"/>
      <c r="E53" s="50" t="n"/>
      <c r="F53" s="35" t="n"/>
      <c r="G53" s="35" t="n"/>
      <c r="H53" s="35" t="n"/>
      <c r="I53" s="35" t="n"/>
      <c r="J53" s="152" t="n"/>
      <c r="K53" s="21" t="n"/>
      <c r="L53" s="25" t="n"/>
      <c r="M53" s="3" t="n"/>
      <c r="N53" s="3" t="n"/>
      <c r="O53" s="3" t="n"/>
      <c r="P53" s="3" t="n"/>
      <c r="Q53" s="24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</row>
    <row customHeight="1" ht="16.5" r="54" s="29">
      <c r="A54" s="64" t="n"/>
      <c r="B54" s="64" t="n"/>
      <c r="C54" s="50" t="n"/>
      <c r="D54" s="50" t="n"/>
      <c r="E54" s="50" t="n"/>
      <c r="F54" s="35" t="n"/>
      <c r="G54" s="35" t="n"/>
      <c r="H54" s="35" t="n"/>
      <c r="I54" s="35" t="n"/>
      <c r="J54" s="152" t="n"/>
      <c r="K54" s="21" t="n"/>
      <c r="L54" s="25" t="n"/>
      <c r="M54" s="3" t="n"/>
      <c r="N54" s="3" t="n"/>
      <c r="O54" s="3" t="n"/>
      <c r="P54" s="3" t="n"/>
      <c r="Q54" s="24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</row>
    <row customHeight="1" ht="16.5" r="55" s="29">
      <c r="A55" s="64" t="n"/>
      <c r="B55" s="64" t="n"/>
      <c r="C55" s="50" t="n"/>
      <c r="D55" s="50" t="n"/>
      <c r="E55" s="50" t="n"/>
      <c r="F55" s="35" t="n"/>
      <c r="G55" s="35" t="n"/>
      <c r="H55" s="35" t="n"/>
      <c r="I55" s="35" t="n"/>
      <c r="J55" s="152" t="n"/>
      <c r="K55" s="21" t="n"/>
      <c r="L55" s="21" t="n"/>
      <c r="M55" s="3" t="n"/>
      <c r="N55" s="3" t="n"/>
      <c r="O55" s="3" t="n"/>
      <c r="P55" s="3" t="n"/>
      <c r="Q55" s="24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</row>
    <row customHeight="1" ht="16.5" r="56" s="29">
      <c r="A56" s="36" t="n"/>
      <c r="B56" s="36" t="n"/>
      <c r="C56" s="50" t="n"/>
      <c r="D56" s="50" t="n"/>
      <c r="E56" s="50" t="n"/>
      <c r="F56" s="35" t="n"/>
      <c r="G56" s="35" t="n"/>
      <c r="H56" s="35" t="n"/>
      <c r="I56" s="35" t="n"/>
      <c r="J56" s="152" t="n"/>
      <c r="K56" s="11" t="n"/>
      <c r="L56" s="25" t="n"/>
      <c r="M56" s="3" t="n"/>
      <c r="N56" s="3" t="n"/>
      <c r="O56" s="3" t="n"/>
      <c r="P56" s="3" t="n"/>
      <c r="Q56" s="24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</row>
    <row customHeight="1" ht="16.5" r="57" s="29">
      <c r="A57" s="64" t="n"/>
      <c r="B57" s="64" t="n"/>
      <c r="C57" s="50" t="n"/>
      <c r="D57" s="50" t="n"/>
      <c r="E57" s="50" t="n"/>
      <c r="F57" s="50" t="n"/>
      <c r="G57" s="50" t="n"/>
      <c r="H57" s="50" t="n"/>
      <c r="I57" s="50" t="n"/>
      <c r="J57" s="152" t="n"/>
      <c r="K57" s="39" t="n"/>
      <c r="L57" s="25" t="n"/>
      <c r="M57" s="3" t="n"/>
      <c r="N57" s="3" t="n"/>
      <c r="O57" s="3" t="n"/>
      <c r="P57" s="3" t="n"/>
      <c r="Q57" s="24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</row>
    <row customHeight="1" ht="16.5" r="58" s="29">
      <c r="A58" s="64" t="n"/>
      <c r="B58" s="64" t="n"/>
      <c r="C58" s="50" t="n"/>
      <c r="D58" s="50" t="n"/>
      <c r="E58" s="50" t="n"/>
      <c r="F58" s="50" t="n"/>
      <c r="G58" s="50" t="n"/>
      <c r="H58" s="50" t="n"/>
      <c r="I58" s="50" t="n"/>
      <c r="J58" s="152" t="n"/>
      <c r="K58" s="11" t="n"/>
      <c r="L58" s="21" t="n"/>
      <c r="M58" s="3" t="n"/>
      <c r="N58" s="3" t="n"/>
      <c r="O58" s="3" t="n"/>
      <c r="P58" s="3" t="n"/>
      <c r="Q58" s="24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</row>
    <row customHeight="1" ht="16.5" r="59" s="29">
      <c r="A59" s="154" t="n"/>
      <c r="B59" s="154" t="n"/>
      <c r="C59" s="159" t="n"/>
      <c r="D59" s="160" t="n"/>
      <c r="E59" s="160" t="n"/>
      <c r="F59" s="160" t="n"/>
      <c r="G59" s="160" t="n"/>
      <c r="H59" s="160" t="n"/>
      <c r="I59" s="160" t="n"/>
      <c r="J59" s="150" t="n"/>
      <c r="K59" s="11" t="n"/>
      <c r="L59" s="21" t="n"/>
      <c r="M59" s="3" t="n"/>
      <c r="N59" s="3" t="n"/>
      <c r="O59" s="3" t="n"/>
      <c r="P59" s="3" t="n"/>
      <c r="Q59" s="24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</row>
    <row customHeight="1" ht="16.5" r="60" s="29">
      <c r="A60" s="36" t="n"/>
      <c r="B60" s="36" t="n"/>
      <c r="C60" s="67" t="n"/>
      <c r="D60" s="11" t="n"/>
      <c r="E60" s="11" t="n"/>
      <c r="F60" s="11" t="n"/>
      <c r="G60" s="11" t="n"/>
      <c r="H60" s="11" t="n"/>
      <c r="I60" s="11" t="n"/>
      <c r="J60" s="150" t="n"/>
      <c r="K60" s="39" t="n"/>
      <c r="L60" s="21" t="n"/>
      <c r="M60" s="3" t="n"/>
      <c r="N60" s="3" t="n"/>
      <c r="O60" s="3" t="n"/>
      <c r="P60" s="3" t="n"/>
      <c r="Q60" s="24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</row>
    <row customHeight="1" ht="16.5" r="61" s="29">
      <c r="A61" s="36" t="n"/>
      <c r="B61" s="36" t="n"/>
      <c r="C61" s="67" t="n"/>
      <c r="D61" s="11" t="n"/>
      <c r="E61" s="11" t="n"/>
      <c r="F61" s="11" t="n"/>
      <c r="G61" s="11" t="n"/>
      <c r="H61" s="11" t="n"/>
      <c r="I61" s="11" t="n"/>
      <c r="J61" s="150" t="n"/>
      <c r="K61" s="11" t="n"/>
      <c r="L61" s="21" t="n"/>
      <c r="M61" s="3" t="n"/>
      <c r="N61" s="3" t="n"/>
      <c r="O61" s="3" t="n"/>
      <c r="P61" s="3" t="n"/>
      <c r="Q61" s="24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</row>
    <row customHeight="1" ht="16.5" r="62" s="29">
      <c r="A62" s="36" t="n"/>
      <c r="B62" s="36" t="n"/>
      <c r="C62" s="67" t="n"/>
      <c r="D62" s="11" t="n"/>
      <c r="E62" s="11" t="n"/>
      <c r="F62" s="11" t="n"/>
      <c r="G62" s="11" t="n"/>
      <c r="H62" s="11" t="n"/>
      <c r="I62" s="11" t="n"/>
      <c r="J62" s="150" t="n"/>
      <c r="K62" s="11" t="n"/>
      <c r="L62" s="21" t="n"/>
      <c r="M62" s="3" t="n"/>
      <c r="N62" s="3" t="n"/>
      <c r="O62" s="3" t="n"/>
      <c r="P62" s="3" t="n"/>
      <c r="Q62" s="24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</row>
    <row customHeight="1" ht="16.5" r="63" s="29">
      <c r="A63" s="36" t="n"/>
      <c r="B63" s="36" t="n"/>
      <c r="C63" s="67" t="n"/>
      <c r="D63" s="11" t="n"/>
      <c r="E63" s="11" t="n"/>
      <c r="F63" s="11" t="n"/>
      <c r="G63" s="11" t="n"/>
      <c r="H63" s="11" t="n"/>
      <c r="I63" s="11" t="n"/>
      <c r="J63" s="150" t="n"/>
      <c r="K63" s="11" t="n"/>
      <c r="L63" s="21" t="n"/>
      <c r="M63" s="3" t="n"/>
      <c r="N63" s="3" t="n"/>
      <c r="O63" s="3" t="n"/>
      <c r="P63" s="3" t="n"/>
      <c r="Q63" s="24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</row>
    <row customHeight="1" ht="16.5" r="64" s="29">
      <c r="A64" s="36" t="n"/>
      <c r="B64" s="36" t="n"/>
      <c r="C64" s="67" t="n"/>
      <c r="D64" s="11" t="n"/>
      <c r="E64" s="11" t="n"/>
      <c r="F64" s="11" t="n"/>
      <c r="G64" s="11" t="n"/>
      <c r="H64" s="11" t="n"/>
      <c r="I64" s="11" t="n"/>
      <c r="J64" s="150" t="n"/>
      <c r="K64" s="11" t="n"/>
      <c r="L64" s="21" t="n"/>
      <c r="M64" s="3" t="n"/>
      <c r="N64" s="3" t="n"/>
      <c r="O64" s="3" t="n"/>
      <c r="P64" s="3" t="n"/>
      <c r="Q64" s="24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</row>
    <row customHeight="1" ht="16.5" r="65" s="29">
      <c r="A65" s="36" t="n"/>
      <c r="B65" s="36" t="n"/>
      <c r="C65" s="67" t="n"/>
      <c r="D65" s="11" t="n"/>
      <c r="E65" s="11" t="n"/>
      <c r="F65" s="11" t="n"/>
      <c r="G65" s="11" t="n"/>
      <c r="H65" s="11" t="n"/>
      <c r="I65" s="11" t="n"/>
      <c r="J65" s="150" t="n"/>
      <c r="K65" s="11" t="n"/>
      <c r="L65" s="21" t="n"/>
      <c r="M65" s="3" t="n"/>
      <c r="N65" s="3" t="n"/>
      <c r="O65" s="3" t="n"/>
      <c r="P65" s="3" t="n"/>
      <c r="Q65" s="24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</row>
    <row customHeight="1" ht="16.5" r="66" s="29">
      <c r="A66" s="36" t="n"/>
      <c r="B66" s="36" t="n"/>
      <c r="C66" s="67" t="n"/>
      <c r="D66" s="21" t="n"/>
      <c r="E66" s="21" t="n"/>
      <c r="F66" s="21" t="n"/>
      <c r="G66" s="21" t="n"/>
      <c r="H66" s="21" t="n"/>
      <c r="I66" s="11" t="n"/>
      <c r="J66" s="150" t="n"/>
      <c r="K66" s="11" t="n"/>
      <c r="L66" s="21" t="n"/>
      <c r="M66" s="3" t="n"/>
      <c r="N66" s="3" t="n"/>
      <c r="O66" s="3" t="n"/>
      <c r="P66" s="3" t="n"/>
      <c r="Q66" s="24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</row>
    <row customHeight="1" ht="16.5" r="67" s="29">
      <c r="A67" s="36" t="n"/>
      <c r="B67" s="36" t="n"/>
      <c r="C67" s="67" t="n"/>
      <c r="D67" s="21" t="n"/>
      <c r="E67" s="21" t="n"/>
      <c r="F67" s="21" t="n"/>
      <c r="G67" s="21" t="n"/>
      <c r="H67" s="21" t="n"/>
      <c r="I67" s="11" t="n"/>
      <c r="J67" s="150" t="n"/>
      <c r="K67" s="39" t="n"/>
      <c r="L67" s="21" t="n"/>
      <c r="M67" s="3" t="n"/>
      <c r="N67" s="3" t="n"/>
      <c r="O67" s="3" t="n"/>
      <c r="P67" s="3" t="n"/>
      <c r="Q67" s="24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</row>
    <row customHeight="1" ht="16.5" r="68" s="29">
      <c r="A68" s="36" t="n"/>
      <c r="B68" s="36" t="n"/>
      <c r="C68" s="67" t="n"/>
      <c r="D68" s="21" t="n"/>
      <c r="E68" s="21" t="n"/>
      <c r="F68" s="21" t="n"/>
      <c r="G68" s="21" t="n"/>
      <c r="H68" s="21" t="n"/>
      <c r="I68" s="11" t="n"/>
      <c r="J68" s="150" t="n"/>
      <c r="K68" s="11" t="n"/>
      <c r="L68" s="21" t="n"/>
      <c r="M68" s="3" t="n"/>
      <c r="N68" s="3" t="n"/>
      <c r="O68" s="3" t="n"/>
      <c r="P68" s="3" t="n"/>
      <c r="Q68" s="24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</row>
    <row customHeight="1" ht="16.5" r="69" s="29">
      <c r="A69" s="36" t="n"/>
      <c r="B69" s="36" t="n"/>
      <c r="C69" s="67" t="n"/>
      <c r="D69" s="21" t="n"/>
      <c r="E69" s="21" t="n"/>
      <c r="F69" s="21" t="n"/>
      <c r="G69" s="21" t="n"/>
      <c r="H69" s="21" t="n"/>
      <c r="I69" s="11" t="n"/>
      <c r="J69" s="150" t="n"/>
      <c r="K69" s="11" t="n"/>
      <c r="L69" s="21" t="n"/>
      <c r="M69" s="3" t="n"/>
      <c r="N69" s="3" t="n"/>
      <c r="O69" s="3" t="n"/>
      <c r="P69" s="3" t="n"/>
      <c r="Q69" s="24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</row>
    <row customHeight="1" ht="16.5" r="70" s="29">
      <c r="A70" s="36" t="n"/>
      <c r="B70" s="36" t="n"/>
      <c r="C70" s="67" t="n"/>
      <c r="D70" s="21" t="n"/>
      <c r="E70" s="21" t="n"/>
      <c r="F70" s="21" t="n"/>
      <c r="G70" s="21" t="n"/>
      <c r="H70" s="21" t="n"/>
      <c r="I70" s="11" t="n"/>
      <c r="J70" s="150" t="n"/>
      <c r="K70" s="11" t="n"/>
      <c r="L70" s="21" t="n"/>
      <c r="M70" s="3" t="n"/>
      <c r="N70" s="3" t="n"/>
      <c r="O70" s="3" t="n"/>
      <c r="P70" s="3" t="n"/>
      <c r="Q70" s="24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</row>
    <row customHeight="1" ht="16.5" r="71" s="29">
      <c r="A71" s="36" t="n"/>
      <c r="B71" s="36" t="n"/>
      <c r="C71" s="67" t="n"/>
      <c r="D71" s="21" t="n"/>
      <c r="E71" s="21" t="n"/>
      <c r="F71" s="21" t="n"/>
      <c r="G71" s="21" t="n"/>
      <c r="H71" s="21" t="n"/>
      <c r="I71" s="11" t="n"/>
      <c r="J71" s="150" t="n"/>
      <c r="K71" s="39" t="n"/>
      <c r="L71" s="34" t="n"/>
      <c r="M71" s="24" t="n"/>
      <c r="N71" s="24" t="n"/>
      <c r="O71" s="24" t="n"/>
      <c r="P71" s="24" t="n"/>
      <c r="Q71" s="24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</row>
    <row customHeight="1" ht="16.5" r="72" s="29">
      <c r="A72" s="36" t="n"/>
      <c r="B72" s="36" t="n"/>
      <c r="C72" s="67" t="n"/>
      <c r="D72" s="21" t="n"/>
      <c r="E72" s="21" t="n"/>
      <c r="F72" s="21" t="n"/>
      <c r="G72" s="21" t="n"/>
      <c r="H72" s="21" t="n"/>
      <c r="I72" s="11" t="n"/>
      <c r="J72" s="150" t="n"/>
      <c r="K72" s="11" t="n"/>
      <c r="L72" s="34" t="n"/>
      <c r="M72" s="24" t="n"/>
      <c r="N72" s="24" t="n"/>
      <c r="O72" s="24" t="n"/>
      <c r="P72" s="24" t="n"/>
      <c r="Q72" s="24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</row>
    <row customHeight="1" ht="16.5" r="73" s="29">
      <c r="A73" s="36" t="n"/>
      <c r="B73" s="36" t="n"/>
      <c r="C73" s="67" t="n"/>
      <c r="D73" s="21" t="n"/>
      <c r="E73" s="21" t="n"/>
      <c r="F73" s="21" t="n"/>
      <c r="G73" s="21" t="n"/>
      <c r="H73" s="21" t="n"/>
      <c r="I73" s="11" t="n"/>
      <c r="J73" s="150" t="n"/>
      <c r="K73" s="11" t="n"/>
      <c r="L73" s="34" t="n"/>
      <c r="M73" s="24" t="n"/>
      <c r="N73" s="24" t="n"/>
      <c r="O73" s="24" t="n"/>
      <c r="P73" s="24" t="n"/>
      <c r="Q73" s="24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</row>
    <row customHeight="1" ht="16.5" r="74" s="29">
      <c r="A74" s="36" t="n"/>
      <c r="B74" s="36" t="n"/>
      <c r="C74" s="67" t="n"/>
      <c r="D74" s="21" t="n"/>
      <c r="E74" s="21" t="n"/>
      <c r="F74" s="21" t="n"/>
      <c r="G74" s="21" t="n"/>
      <c r="H74" s="21" t="n"/>
      <c r="I74" s="11" t="n"/>
      <c r="J74" s="150" t="n"/>
      <c r="K74" s="11" t="n"/>
      <c r="L74" s="34" t="n"/>
      <c r="M74" s="24" t="n"/>
      <c r="N74" s="24" t="n"/>
      <c r="O74" s="24" t="n"/>
      <c r="P74" s="24" t="n"/>
      <c r="Q74" s="24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</row>
    <row customHeight="1" ht="16.5" r="75" s="29">
      <c r="A75" s="36" t="n"/>
      <c r="B75" s="36" t="n"/>
      <c r="C75" s="67" t="n"/>
      <c r="D75" s="21" t="n"/>
      <c r="E75" s="21" t="n"/>
      <c r="F75" s="21" t="n"/>
      <c r="G75" s="21" t="n"/>
      <c r="H75" s="21" t="n"/>
      <c r="I75" s="11" t="n"/>
      <c r="J75" s="150" t="n"/>
      <c r="K75" s="11" t="n"/>
      <c r="L75" s="34" t="n"/>
      <c r="M75" s="24" t="n"/>
      <c r="N75" s="24" t="n"/>
      <c r="O75" s="24" t="n"/>
      <c r="P75" s="24" t="n"/>
      <c r="Q75" s="24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</row>
    <row customHeight="1" ht="16.5" r="76" s="29">
      <c r="A76" s="36" t="n"/>
      <c r="B76" s="36" t="n"/>
      <c r="C76" s="21" t="n"/>
      <c r="D76" s="21" t="n"/>
      <c r="E76" s="21" t="n"/>
      <c r="F76" s="21" t="n"/>
      <c r="G76" s="21" t="n"/>
      <c r="H76" s="21" t="n"/>
      <c r="I76" s="11" t="n"/>
      <c r="J76" s="150" t="n"/>
      <c r="K76" s="11" t="n"/>
      <c r="L76" s="34" t="n"/>
      <c r="M76" s="24" t="n"/>
      <c r="N76" s="24" t="n"/>
      <c r="O76" s="24" t="n"/>
      <c r="P76" s="24" t="n"/>
      <c r="Q76" s="24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</row>
    <row customHeight="1" ht="16.5" r="77" s="29">
      <c r="A77" s="36" t="n"/>
      <c r="B77" s="36" t="n"/>
      <c r="C77" s="21" t="n"/>
      <c r="D77" s="21" t="n"/>
      <c r="E77" s="21" t="n"/>
      <c r="F77" s="21" t="n"/>
      <c r="G77" s="21" t="n"/>
      <c r="H77" s="21" t="n"/>
      <c r="I77" s="11" t="n"/>
      <c r="J77" s="150" t="n"/>
      <c r="K77" s="11" t="n"/>
      <c r="L77" s="34" t="n"/>
      <c r="M77" s="24" t="n"/>
      <c r="N77" s="24" t="n"/>
      <c r="O77" s="24" t="n"/>
      <c r="P77" s="24" t="n"/>
      <c r="Q77" s="24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</row>
    <row customHeight="1" ht="16.5" r="78" s="29">
      <c r="A78" s="36" t="n"/>
      <c r="B78" s="36" t="n"/>
      <c r="C78" s="21" t="n"/>
      <c r="D78" s="21" t="n"/>
      <c r="E78" s="21" t="n"/>
      <c r="F78" s="21" t="n"/>
      <c r="G78" s="21" t="n"/>
      <c r="H78" s="21" t="n"/>
      <c r="I78" s="11" t="n"/>
      <c r="J78" s="150" t="n"/>
      <c r="K78" s="11" t="n"/>
      <c r="L78" s="34" t="n"/>
      <c r="M78" s="24" t="n"/>
      <c r="N78" s="24" t="n"/>
      <c r="O78" s="24" t="n"/>
      <c r="P78" s="24" t="n"/>
      <c r="Q78" s="24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</row>
    <row customHeight="1" ht="16.5" r="79" s="29">
      <c r="A79" s="36" t="n"/>
      <c r="B79" s="36" t="n"/>
      <c r="C79" s="21" t="n"/>
      <c r="D79" s="21" t="n"/>
      <c r="E79" s="21" t="n"/>
      <c r="F79" s="21" t="n"/>
      <c r="G79" s="21" t="n"/>
      <c r="H79" s="21" t="n"/>
      <c r="I79" s="11" t="n"/>
      <c r="J79" s="150" t="n"/>
      <c r="K79" s="11" t="n"/>
      <c r="L79" s="34" t="n"/>
      <c r="M79" s="24" t="n"/>
      <c r="N79" s="24" t="n"/>
      <c r="O79" s="24" t="n"/>
      <c r="P79" s="24" t="n"/>
      <c r="Q79" s="24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</row>
    <row customHeight="1" ht="16.5" r="80" s="29">
      <c r="A80" s="36" t="n"/>
      <c r="B80" s="36" t="n"/>
      <c r="C80" s="21" t="n"/>
      <c r="D80" s="21" t="n"/>
      <c r="E80" s="21" t="n"/>
      <c r="F80" s="21" t="n"/>
      <c r="G80" s="21" t="n"/>
      <c r="H80" s="21" t="n"/>
      <c r="I80" s="11" t="n"/>
      <c r="J80" s="150" t="n"/>
      <c r="K80" s="11" t="n"/>
      <c r="L80" s="34" t="n"/>
      <c r="M80" s="24" t="n"/>
      <c r="N80" s="24" t="n"/>
      <c r="O80" s="24" t="n"/>
      <c r="P80" s="24" t="n"/>
      <c r="Q80" s="24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</row>
    <row customHeight="1" ht="16.5" r="81" s="29">
      <c r="A81" s="36" t="n"/>
      <c r="B81" s="36" t="n"/>
      <c r="C81" s="33" t="n"/>
      <c r="D81" s="21" t="n"/>
      <c r="E81" s="33" t="n"/>
      <c r="F81" s="11" t="n"/>
      <c r="G81" s="33" t="n"/>
      <c r="H81" s="33" t="n"/>
      <c r="I81" s="33" t="n"/>
      <c r="J81" s="150" t="n"/>
      <c r="K81" s="11" t="n"/>
      <c r="L81" s="34" t="n"/>
      <c r="M81" s="24" t="n"/>
      <c r="N81" s="24" t="n"/>
      <c r="O81" s="24" t="n"/>
      <c r="P81" s="24" t="n"/>
      <c r="Q81" s="24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</row>
    <row customHeight="1" ht="16.5" r="82" s="29">
      <c r="A82" s="36" t="n"/>
      <c r="B82" s="36" t="n"/>
      <c r="C82" s="33" t="n"/>
      <c r="D82" s="21" t="n"/>
      <c r="E82" s="33" t="n"/>
      <c r="F82" s="11" t="n"/>
      <c r="G82" s="33" t="n"/>
      <c r="H82" s="33" t="n"/>
      <c r="I82" s="33" t="n"/>
      <c r="J82" s="150" t="n"/>
      <c r="K82" s="11" t="n"/>
      <c r="L82" s="34" t="n"/>
      <c r="M82" s="24" t="n"/>
      <c r="N82" s="24" t="n"/>
      <c r="O82" s="24" t="n"/>
      <c r="P82" s="24" t="n"/>
      <c r="Q82" s="24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</row>
    <row customHeight="1" ht="16.5" r="83" s="29">
      <c r="A83" s="36" t="n"/>
      <c r="B83" s="36" t="n"/>
      <c r="C83" s="33" t="n"/>
      <c r="D83" s="33" t="n"/>
      <c r="E83" s="33" t="n"/>
      <c r="F83" s="11" t="n"/>
      <c r="G83" s="33" t="n"/>
      <c r="H83" s="33" t="n"/>
      <c r="I83" s="33" t="n"/>
      <c r="J83" s="150" t="n"/>
      <c r="K83" s="25" t="n"/>
      <c r="L83" s="34" t="n"/>
      <c r="M83" s="24" t="n"/>
      <c r="N83" s="24" t="n"/>
      <c r="O83" s="24" t="n"/>
      <c r="P83" s="24" t="n"/>
      <c r="Q83" s="24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</row>
    <row customHeight="1" ht="16.5" r="84" s="29">
      <c r="A84" s="36" t="n"/>
      <c r="B84" s="36" t="n"/>
      <c r="C84" s="33" t="n"/>
      <c r="D84" s="33" t="n"/>
      <c r="E84" s="33" t="n"/>
      <c r="F84" s="11" t="n"/>
      <c r="G84" s="33" t="n"/>
      <c r="H84" s="33" t="n"/>
      <c r="I84" s="33" t="n"/>
      <c r="J84" s="150" t="n"/>
      <c r="K84" s="25" t="n"/>
      <c r="L84" s="34" t="n"/>
      <c r="M84" s="24" t="n"/>
      <c r="N84" s="24" t="n"/>
      <c r="O84" s="24" t="n"/>
      <c r="P84" s="24" t="n"/>
      <c r="Q84" s="24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</row>
    <row customHeight="1" ht="16.5" r="85" s="29">
      <c r="A85" s="36" t="n"/>
      <c r="B85" s="36" t="n"/>
      <c r="C85" s="33" t="n"/>
      <c r="D85" s="33" t="n"/>
      <c r="E85" s="33" t="n"/>
      <c r="F85" s="11" t="n"/>
      <c r="G85" s="33" t="n"/>
      <c r="H85" s="33" t="n"/>
      <c r="I85" s="33" t="n"/>
      <c r="J85" s="150" t="n"/>
      <c r="K85" s="25" t="n"/>
      <c r="L85" s="34" t="n"/>
      <c r="M85" s="24" t="n"/>
      <c r="N85" s="24" t="n"/>
      <c r="O85" s="24" t="n"/>
      <c r="P85" s="24" t="n"/>
      <c r="Q85" s="24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</row>
    <row customHeight="1" ht="16.5" r="86" s="29">
      <c r="A86" s="36" t="n"/>
      <c r="B86" s="36" t="n"/>
      <c r="C86" s="33" t="n"/>
      <c r="D86" s="33" t="n"/>
      <c r="E86" s="33" t="n"/>
      <c r="F86" s="11" t="n"/>
      <c r="G86" s="33" t="n"/>
      <c r="H86" s="33" t="n"/>
      <c r="I86" s="33" t="n"/>
      <c r="J86" s="150" t="n"/>
      <c r="K86" s="25" t="n"/>
      <c r="L86" s="34" t="n"/>
      <c r="M86" s="24" t="n"/>
      <c r="N86" s="24" t="n"/>
      <c r="O86" s="24" t="n"/>
      <c r="P86" s="24" t="n"/>
      <c r="Q86" s="24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</row>
    <row customHeight="1" ht="16.5" r="87" s="29">
      <c r="A87" s="36" t="n"/>
      <c r="B87" s="36" t="n"/>
      <c r="C87" s="33" t="n"/>
      <c r="D87" s="33" t="n"/>
      <c r="E87" s="33" t="n"/>
      <c r="F87" s="11" t="n"/>
      <c r="G87" s="33" t="n"/>
      <c r="H87" s="33" t="n"/>
      <c r="I87" s="33" t="n"/>
      <c r="J87" s="150" t="n"/>
      <c r="K87" s="25" t="n"/>
      <c r="L87" s="34" t="n"/>
      <c r="M87" s="24" t="n"/>
      <c r="N87" s="24" t="n"/>
      <c r="O87" s="24" t="n"/>
      <c r="P87" s="24" t="n"/>
      <c r="Q87" s="24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</row>
    <row customHeight="1" ht="16.5" r="88" s="29">
      <c r="A88" s="36" t="n"/>
      <c r="B88" s="36" t="n"/>
      <c r="C88" s="33" t="n"/>
      <c r="D88" s="33" t="n"/>
      <c r="E88" s="33" t="n"/>
      <c r="F88" s="11" t="n"/>
      <c r="G88" s="33" t="n"/>
      <c r="H88" s="33" t="n"/>
      <c r="I88" s="33" t="n"/>
      <c r="J88" s="150" t="n"/>
      <c r="K88" s="25" t="n"/>
      <c r="L88" s="34" t="n"/>
      <c r="M88" s="24" t="n"/>
      <c r="N88" s="24" t="n"/>
      <c r="O88" s="24" t="n"/>
      <c r="P88" s="24" t="n"/>
      <c r="Q88" s="24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</row>
    <row customHeight="1" ht="16.5" r="89" s="29">
      <c r="A89" s="36" t="n"/>
      <c r="B89" s="36" t="n"/>
      <c r="C89" s="33" t="n"/>
      <c r="D89" s="33" t="n"/>
      <c r="E89" s="33" t="n"/>
      <c r="F89" s="11" t="n"/>
      <c r="G89" s="33" t="n"/>
      <c r="H89" s="33" t="n"/>
      <c r="I89" s="33" t="n"/>
      <c r="J89" s="150" t="n"/>
      <c r="K89" s="25" t="n"/>
      <c r="L89" s="34" t="n"/>
      <c r="M89" s="24" t="n"/>
      <c r="N89" s="24" t="n"/>
      <c r="O89" s="24" t="n"/>
      <c r="P89" s="24" t="n"/>
      <c r="Q89" s="24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</row>
    <row customHeight="1" ht="16.5" r="90" s="29">
      <c r="A90" s="36" t="n"/>
      <c r="B90" s="36" t="n"/>
      <c r="C90" s="33" t="n"/>
      <c r="D90" s="33" t="n"/>
      <c r="E90" s="33" t="n"/>
      <c r="F90" s="11" t="n"/>
      <c r="G90" s="33" t="n"/>
      <c r="H90" s="33" t="n"/>
      <c r="I90" s="33" t="n"/>
      <c r="J90" s="150" t="n"/>
      <c r="K90" s="25" t="n"/>
      <c r="L90" s="34" t="n"/>
      <c r="M90" s="24" t="n"/>
      <c r="N90" s="24" t="n"/>
      <c r="O90" s="24" t="n"/>
      <c r="P90" s="24" t="n"/>
      <c r="Q90" s="24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</row>
    <row customHeight="1" ht="16.5" r="91" s="29">
      <c r="A91" s="36" t="n"/>
      <c r="B91" s="36" t="n"/>
      <c r="C91" s="33" t="n"/>
      <c r="D91" s="33" t="n"/>
      <c r="E91" s="33" t="n"/>
      <c r="F91" s="11" t="n"/>
      <c r="G91" s="33" t="n"/>
      <c r="H91" s="33" t="n"/>
      <c r="I91" s="33" t="n"/>
      <c r="J91" s="150" t="n"/>
      <c r="K91" s="25" t="n"/>
      <c r="L91" s="34" t="n"/>
      <c r="M91" s="24" t="n"/>
      <c r="N91" s="24" t="n"/>
      <c r="O91" s="24" t="n"/>
      <c r="P91" s="24" t="n"/>
      <c r="Q91" s="24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</row>
    <row customHeight="1" ht="16.5" r="92" s="29">
      <c r="A92" s="36" t="n"/>
      <c r="B92" s="36" t="n"/>
      <c r="C92" s="33" t="n"/>
      <c r="D92" s="33" t="n"/>
      <c r="E92" s="33" t="n"/>
      <c r="F92" s="33" t="n"/>
      <c r="G92" s="33" t="n"/>
      <c r="H92" s="33" t="n"/>
      <c r="I92" s="33" t="n"/>
      <c r="J92" s="150" t="n"/>
      <c r="K92" s="25" t="n"/>
      <c r="L92" s="34" t="n"/>
      <c r="M92" s="24" t="n"/>
      <c r="N92" s="24" t="n"/>
      <c r="O92" s="24" t="n"/>
      <c r="P92" s="24" t="n"/>
      <c r="Q92" s="24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</row>
    <row customHeight="1" ht="16.5" r="93" s="29">
      <c r="A93" s="36" t="n"/>
      <c r="B93" s="36" t="n"/>
      <c r="C93" s="33" t="n"/>
      <c r="D93" s="33" t="n"/>
      <c r="E93" s="33" t="n"/>
      <c r="F93" s="33" t="n"/>
      <c r="G93" s="33" t="n"/>
      <c r="H93" s="33" t="n"/>
      <c r="I93" s="33" t="n"/>
      <c r="J93" s="150" t="n"/>
      <c r="K93" s="25" t="n"/>
      <c r="L93" s="34" t="n"/>
      <c r="M93" s="24" t="n"/>
      <c r="N93" s="24" t="n"/>
      <c r="O93" s="24" t="n"/>
      <c r="P93" s="24" t="n"/>
      <c r="Q93" s="24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</row>
    <row customHeight="1" ht="16.5" r="94" s="29">
      <c r="A94" s="36" t="n"/>
      <c r="B94" s="36" t="n"/>
      <c r="C94" s="33" t="n"/>
      <c r="D94" s="33" t="n"/>
      <c r="E94" s="33" t="n"/>
      <c r="F94" s="33" t="n"/>
      <c r="G94" s="33" t="n"/>
      <c r="H94" s="33" t="n"/>
      <c r="I94" s="33" t="n"/>
      <c r="J94" s="150" t="n"/>
      <c r="K94" s="25" t="n"/>
      <c r="L94" s="34" t="n"/>
      <c r="M94" s="24" t="n"/>
      <c r="N94" s="24" t="n"/>
      <c r="O94" s="24" t="n"/>
      <c r="P94" s="24" t="n"/>
      <c r="Q94" s="24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</row>
    <row customHeight="1" ht="16.5" r="95" s="29">
      <c r="A95" s="36" t="n"/>
      <c r="B95" s="36" t="n"/>
      <c r="C95" s="33" t="n"/>
      <c r="D95" s="33" t="n"/>
      <c r="E95" s="33" t="n"/>
      <c r="F95" s="33" t="n"/>
      <c r="G95" s="33" t="n"/>
      <c r="H95" s="33" t="n"/>
      <c r="I95" s="33" t="n"/>
      <c r="J95" s="150" t="n"/>
      <c r="K95" s="25" t="n"/>
      <c r="L95" s="34" t="n"/>
      <c r="M95" s="24" t="n"/>
      <c r="N95" s="24" t="n"/>
      <c r="O95" s="24" t="n"/>
      <c r="P95" s="24" t="n"/>
      <c r="Q95" s="24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</row>
    <row customHeight="1" ht="16.5" r="96" s="29">
      <c r="A96" s="36" t="n"/>
      <c r="B96" s="36" t="n"/>
      <c r="C96" s="33" t="n"/>
      <c r="D96" s="33" t="n"/>
      <c r="E96" s="33" t="n"/>
      <c r="F96" s="33" t="n"/>
      <c r="G96" s="33" t="n"/>
      <c r="H96" s="33" t="n"/>
      <c r="I96" s="33" t="n"/>
      <c r="J96" s="150" t="n"/>
      <c r="K96" s="25" t="n"/>
      <c r="L96" s="34" t="n"/>
      <c r="M96" s="24" t="n"/>
      <c r="N96" s="24" t="n"/>
      <c r="O96" s="24" t="n"/>
      <c r="P96" s="24" t="n"/>
      <c r="Q96" s="24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</row>
    <row customHeight="1" ht="16.5" r="97" s="29">
      <c r="A97" s="36" t="n"/>
      <c r="B97" s="36" t="n"/>
      <c r="C97" s="21" t="n"/>
      <c r="D97" s="33" t="n"/>
      <c r="E97" s="21" t="n"/>
      <c r="F97" s="21" t="n"/>
      <c r="G97" s="21" t="n"/>
      <c r="H97" s="21" t="n"/>
      <c r="I97" s="11" t="n"/>
      <c r="J97" s="150" t="n"/>
      <c r="K97" s="25" t="n"/>
      <c r="L97" s="34" t="n"/>
      <c r="M97" s="24" t="n"/>
      <c r="N97" s="24" t="n"/>
      <c r="O97" s="24" t="n"/>
      <c r="P97" s="24" t="n"/>
      <c r="Q97" s="24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</row>
    <row customHeight="1" ht="16.5" r="98" s="29">
      <c r="A98" s="36" t="n"/>
      <c r="B98" s="36" t="n"/>
      <c r="C98" s="21" t="n"/>
      <c r="D98" s="21" t="n"/>
      <c r="E98" s="21" t="n"/>
      <c r="F98" s="21" t="n"/>
      <c r="G98" s="21" t="n"/>
      <c r="H98" s="21" t="n"/>
      <c r="I98" s="11" t="n"/>
      <c r="J98" s="150" t="n"/>
      <c r="K98" s="25" t="n"/>
      <c r="L98" s="34" t="n"/>
      <c r="M98" s="24" t="n"/>
      <c r="N98" s="24" t="n"/>
      <c r="O98" s="24" t="n"/>
      <c r="P98" s="24" t="n"/>
      <c r="Q98" s="24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</row>
    <row customHeight="1" ht="16.5" r="99" s="29">
      <c r="A99" s="36" t="n"/>
      <c r="B99" s="36" t="n"/>
      <c r="C99" s="21" t="n"/>
      <c r="D99" s="21" t="n"/>
      <c r="E99" s="21" t="n"/>
      <c r="F99" s="21" t="n"/>
      <c r="G99" s="21" t="n"/>
      <c r="H99" s="21" t="n"/>
      <c r="I99" s="11" t="n"/>
      <c r="J99" s="150" t="n"/>
      <c r="K99" s="25" t="n"/>
      <c r="L99" s="34" t="n"/>
      <c r="M99" s="24" t="n"/>
      <c r="N99" s="24" t="n"/>
      <c r="O99" s="24" t="n"/>
      <c r="P99" s="24" t="n"/>
      <c r="Q99" s="24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</row>
    <row customHeight="1" ht="16.5" r="100" s="29">
      <c r="A100" s="36" t="n"/>
      <c r="B100" s="36" t="n"/>
      <c r="C100" s="21" t="n"/>
      <c r="D100" s="33" t="n"/>
      <c r="E100" s="21" t="n"/>
      <c r="F100" s="21" t="n"/>
      <c r="G100" s="21" t="n"/>
      <c r="H100" s="21" t="n"/>
      <c r="I100" s="11" t="n"/>
      <c r="J100" s="150" t="n"/>
      <c r="K100" s="25" t="n"/>
      <c r="L100" s="34" t="n"/>
      <c r="M100" s="24" t="n"/>
      <c r="N100" s="24" t="n"/>
      <c r="O100" s="24" t="n"/>
      <c r="P100" s="24" t="n"/>
      <c r="Q100" s="24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</row>
    <row customHeight="1" ht="16.5" r="101" s="29">
      <c r="A101" s="36" t="n"/>
      <c r="B101" s="36" t="n"/>
      <c r="C101" s="33" t="n"/>
      <c r="D101" s="33" t="n"/>
      <c r="E101" s="33" t="n"/>
      <c r="F101" s="33" t="n"/>
      <c r="G101" s="33" t="n"/>
      <c r="H101" s="33" t="n"/>
      <c r="I101" s="33" t="n"/>
      <c r="J101" s="150" t="n"/>
      <c r="K101" s="25" t="n"/>
      <c r="L101" s="34" t="n"/>
      <c r="M101" s="24" t="n"/>
      <c r="N101" s="24" t="n"/>
      <c r="O101" s="24" t="n"/>
      <c r="P101" s="24" t="n"/>
      <c r="Q101" s="24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</row>
    <row customHeight="1" ht="16.5" r="102" s="29">
      <c r="A102" s="36" t="n"/>
      <c r="B102" s="36" t="n"/>
      <c r="C102" s="33" t="n"/>
      <c r="D102" s="33" t="n"/>
      <c r="E102" s="33" t="n"/>
      <c r="F102" s="33" t="n"/>
      <c r="G102" s="33" t="n"/>
      <c r="H102" s="33" t="n"/>
      <c r="I102" s="33" t="n"/>
      <c r="J102" s="150" t="n"/>
      <c r="K102" s="25" t="n"/>
      <c r="L102" s="34" t="n"/>
      <c r="M102" s="24" t="n"/>
      <c r="N102" s="24" t="n"/>
      <c r="O102" s="24" t="n"/>
      <c r="P102" s="24" t="n"/>
      <c r="Q102" s="24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</row>
    <row customHeight="1" ht="16.5" r="103" s="29">
      <c r="A103" s="36" t="n"/>
      <c r="B103" s="36" t="n"/>
      <c r="C103" s="33" t="n"/>
      <c r="D103" s="33" t="n"/>
      <c r="E103" s="33" t="n"/>
      <c r="F103" s="33" t="n"/>
      <c r="G103" s="33" t="n"/>
      <c r="H103" s="33" t="n"/>
      <c r="I103" s="33" t="n"/>
      <c r="J103" s="150" t="n"/>
      <c r="K103" s="25" t="n"/>
      <c r="L103" s="34" t="n"/>
      <c r="M103" s="24" t="n"/>
      <c r="N103" s="24" t="n"/>
      <c r="O103" s="24" t="n"/>
      <c r="P103" s="24" t="n"/>
      <c r="Q103" s="24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</row>
    <row customHeight="1" ht="16.5" r="104" s="29">
      <c r="A104" s="36" t="n"/>
      <c r="B104" s="36" t="n"/>
      <c r="C104" s="33" t="n"/>
      <c r="D104" s="33" t="n"/>
      <c r="E104" s="33" t="n"/>
      <c r="F104" s="33" t="n"/>
      <c r="G104" s="33" t="n"/>
      <c r="H104" s="33" t="n"/>
      <c r="I104" s="33" t="n"/>
      <c r="J104" s="150" t="n"/>
      <c r="K104" s="25" t="n"/>
      <c r="L104" s="34" t="n"/>
      <c r="M104" s="24" t="n"/>
      <c r="N104" s="24" t="n"/>
      <c r="O104" s="24" t="n"/>
      <c r="P104" s="24" t="n"/>
      <c r="Q104" s="24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</row>
    <row customHeight="1" ht="16.5" r="105" s="29">
      <c r="A105" s="36" t="n"/>
      <c r="B105" s="36" t="n"/>
      <c r="C105" s="33" t="n"/>
      <c r="D105" s="33" t="n"/>
      <c r="E105" s="33" t="n"/>
      <c r="F105" s="33" t="n"/>
      <c r="G105" s="33" t="n"/>
      <c r="H105" s="33" t="n"/>
      <c r="I105" s="33" t="n"/>
      <c r="J105" s="150" t="n"/>
      <c r="K105" s="25" t="n"/>
      <c r="L105" s="34" t="n"/>
      <c r="M105" s="24" t="n"/>
      <c r="N105" s="24" t="n"/>
      <c r="O105" s="24" t="n"/>
      <c r="P105" s="24" t="n"/>
      <c r="Q105" s="24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</row>
    <row customHeight="1" ht="16.5" r="106" s="29">
      <c r="A106" s="36" t="n"/>
      <c r="B106" s="36" t="n"/>
      <c r="C106" s="33" t="n"/>
      <c r="D106" s="33" t="n"/>
      <c r="E106" s="33" t="n"/>
      <c r="F106" s="33" t="n"/>
      <c r="G106" s="33" t="n"/>
      <c r="H106" s="33" t="n"/>
      <c r="I106" s="33" t="n"/>
      <c r="J106" s="150" t="n"/>
      <c r="K106" s="25" t="n"/>
      <c r="L106" s="34" t="n"/>
      <c r="M106" s="24" t="n"/>
      <c r="N106" s="24" t="n"/>
      <c r="O106" s="24" t="n"/>
      <c r="P106" s="24" t="n"/>
      <c r="Q106" s="24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</row>
    <row customHeight="1" ht="16.5" r="107" s="29">
      <c r="A107" s="36" t="n"/>
      <c r="B107" s="36" t="n"/>
      <c r="C107" s="33" t="n"/>
      <c r="D107" s="33" t="n"/>
      <c r="E107" s="33" t="n"/>
      <c r="F107" s="33" t="n"/>
      <c r="G107" s="33" t="n"/>
      <c r="H107" s="33" t="n"/>
      <c r="I107" s="33" t="n"/>
      <c r="J107" s="150" t="n"/>
      <c r="K107" s="25" t="n"/>
      <c r="L107" s="34" t="n"/>
      <c r="M107" s="24" t="n"/>
      <c r="N107" s="24" t="n"/>
      <c r="O107" s="24" t="n"/>
      <c r="P107" s="24" t="n"/>
      <c r="Q107" s="24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</row>
    <row customHeight="1" ht="16.5" r="108" s="29">
      <c r="A108" s="36" t="n"/>
      <c r="B108" s="36" t="n"/>
      <c r="C108" s="33" t="n"/>
      <c r="D108" s="33" t="n"/>
      <c r="E108" s="33" t="n"/>
      <c r="F108" s="33" t="n"/>
      <c r="G108" s="33" t="n"/>
      <c r="H108" s="33" t="n"/>
      <c r="I108" s="33" t="n"/>
      <c r="J108" s="150" t="n"/>
      <c r="K108" s="25" t="n"/>
      <c r="L108" s="34" t="n"/>
      <c r="M108" s="24" t="n"/>
      <c r="N108" s="24" t="n"/>
      <c r="O108" s="24" t="n"/>
      <c r="P108" s="24" t="n"/>
      <c r="Q108" s="24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</row>
    <row customHeight="1" ht="16.5" r="109" s="29">
      <c r="A109" s="36" t="n"/>
      <c r="B109" s="36" t="n"/>
      <c r="C109" s="33" t="n"/>
      <c r="D109" s="33" t="n"/>
      <c r="E109" s="33" t="n"/>
      <c r="F109" s="33" t="n"/>
      <c r="G109" s="33" t="n"/>
      <c r="H109" s="33" t="n"/>
      <c r="I109" s="33" t="n"/>
      <c r="J109" s="150" t="n"/>
      <c r="K109" s="25" t="n"/>
      <c r="L109" s="34" t="n"/>
      <c r="M109" s="24" t="n"/>
      <c r="N109" s="24" t="n"/>
      <c r="O109" s="24" t="n"/>
      <c r="P109" s="24" t="n"/>
      <c r="Q109" s="24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</row>
    <row customHeight="1" ht="16.5" r="110" s="29">
      <c r="A110" s="36" t="n"/>
      <c r="B110" s="36" t="n"/>
      <c r="C110" s="33" t="n"/>
      <c r="D110" s="33" t="n"/>
      <c r="E110" s="33" t="n"/>
      <c r="F110" s="33" t="n"/>
      <c r="G110" s="33" t="n"/>
      <c r="H110" s="33" t="n"/>
      <c r="I110" s="33" t="n"/>
      <c r="J110" s="150" t="n"/>
      <c r="K110" s="25" t="n"/>
      <c r="L110" s="34" t="n"/>
      <c r="M110" s="24" t="n"/>
      <c r="N110" s="24" t="n"/>
      <c r="O110" s="24" t="n"/>
      <c r="P110" s="24" t="n"/>
      <c r="Q110" s="24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</row>
    <row customHeight="1" ht="16.5" r="111" s="29">
      <c r="A111" s="36" t="n"/>
      <c r="B111" s="36" t="n"/>
      <c r="C111" s="33" t="n"/>
      <c r="D111" s="33" t="n"/>
      <c r="E111" s="33" t="n"/>
      <c r="F111" s="33" t="n"/>
      <c r="G111" s="33" t="n"/>
      <c r="H111" s="33" t="n"/>
      <c r="I111" s="33" t="n"/>
      <c r="J111" s="150" t="n"/>
      <c r="K111" s="25" t="n"/>
      <c r="L111" s="34" t="n"/>
      <c r="M111" s="24" t="n"/>
      <c r="N111" s="24" t="n"/>
      <c r="O111" s="24" t="n"/>
      <c r="P111" s="24" t="n"/>
      <c r="Q111" s="24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</row>
    <row customHeight="1" ht="16.5" r="112" s="29">
      <c r="A112" s="36" t="n"/>
      <c r="B112" s="36" t="n"/>
      <c r="C112" s="33" t="n"/>
      <c r="D112" s="33" t="n"/>
      <c r="E112" s="33" t="n"/>
      <c r="F112" s="33" t="n"/>
      <c r="G112" s="33" t="n"/>
      <c r="H112" s="33" t="n"/>
      <c r="I112" s="33" t="n"/>
      <c r="J112" s="150" t="n"/>
      <c r="K112" s="34" t="n"/>
      <c r="L112" s="34" t="n"/>
      <c r="M112" s="24" t="n"/>
      <c r="N112" s="24" t="n"/>
      <c r="O112" s="24" t="n"/>
      <c r="P112" s="24" t="n"/>
      <c r="Q112" s="24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</row>
    <row customHeight="1" ht="16.5" r="113" s="29">
      <c r="A113" s="36" t="n"/>
      <c r="B113" s="36" t="n"/>
      <c r="C113" s="33" t="n"/>
      <c r="D113" s="33" t="n"/>
      <c r="E113" s="33" t="n"/>
      <c r="F113" s="33" t="n"/>
      <c r="G113" s="33" t="n"/>
      <c r="H113" s="33" t="n"/>
      <c r="I113" s="33" t="n"/>
      <c r="J113" s="150" t="n"/>
      <c r="K113" s="34" t="n"/>
      <c r="L113" s="34" t="n"/>
      <c r="M113" s="24" t="n"/>
      <c r="N113" s="24" t="n"/>
      <c r="O113" s="24" t="n"/>
      <c r="P113" s="24" t="n"/>
      <c r="Q113" s="24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</row>
    <row customHeight="1" ht="16.5" r="114" s="29">
      <c r="A114" s="36" t="n"/>
      <c r="B114" s="36" t="n"/>
      <c r="C114" s="33" t="n"/>
      <c r="D114" s="33" t="n"/>
      <c r="E114" s="33" t="n"/>
      <c r="F114" s="33" t="n"/>
      <c r="G114" s="33" t="n"/>
      <c r="H114" s="33" t="n"/>
      <c r="I114" s="33" t="n"/>
      <c r="J114" s="150" t="n"/>
      <c r="K114" s="34" t="n"/>
      <c r="L114" s="34" t="n"/>
      <c r="M114" s="24" t="n"/>
      <c r="N114" s="24" t="n"/>
      <c r="O114" s="24" t="n"/>
      <c r="P114" s="24" t="n"/>
      <c r="Q114" s="24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</row>
    <row customHeight="1" ht="16.5" r="115" s="29">
      <c r="A115" s="36" t="n"/>
      <c r="B115" s="36" t="n"/>
      <c r="C115" s="33" t="n"/>
      <c r="D115" s="33" t="n"/>
      <c r="E115" s="33" t="n"/>
      <c r="F115" s="33" t="n"/>
      <c r="G115" s="33" t="n"/>
      <c r="H115" s="33" t="n"/>
      <c r="I115" s="33" t="n"/>
      <c r="J115" s="150" t="n"/>
      <c r="K115" s="34" t="n"/>
      <c r="L115" s="34" t="n"/>
      <c r="M115" s="24" t="n"/>
      <c r="N115" s="24" t="n"/>
      <c r="O115" s="24" t="n"/>
      <c r="P115" s="24" t="n"/>
      <c r="Q115" s="24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</row>
    <row customHeight="1" ht="16.5" r="116" s="29">
      <c r="A116" s="36" t="n"/>
      <c r="B116" s="36" t="n"/>
      <c r="C116" s="33" t="n"/>
      <c r="D116" s="33" t="n"/>
      <c r="E116" s="33" t="n"/>
      <c r="F116" s="33" t="n"/>
      <c r="G116" s="33" t="n"/>
      <c r="H116" s="33" t="n"/>
      <c r="I116" s="33" t="n"/>
      <c r="J116" s="150" t="n"/>
      <c r="K116" s="34" t="n"/>
      <c r="L116" s="34" t="n"/>
      <c r="M116" s="24" t="n"/>
      <c r="N116" s="24" t="n"/>
      <c r="O116" s="24" t="n"/>
      <c r="P116" s="24" t="n"/>
      <c r="Q116" s="24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</row>
    <row customHeight="1" ht="16.5" r="117" s="29">
      <c r="A117" s="36" t="n"/>
      <c r="B117" s="36" t="n"/>
      <c r="C117" s="33" t="n"/>
      <c r="D117" s="33" t="n"/>
      <c r="E117" s="33" t="n"/>
      <c r="F117" s="33" t="n"/>
      <c r="G117" s="33" t="n"/>
      <c r="H117" s="33" t="n"/>
      <c r="I117" s="33" t="n"/>
      <c r="J117" s="150" t="n"/>
      <c r="K117" s="34" t="n"/>
      <c r="L117" s="34" t="n"/>
      <c r="M117" s="24" t="n"/>
      <c r="N117" s="24" t="n"/>
      <c r="O117" s="24" t="n"/>
      <c r="P117" s="24" t="n"/>
      <c r="Q117" s="24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</row>
    <row customHeight="1" ht="16.5" r="118" s="29">
      <c r="A118" s="36" t="n"/>
      <c r="B118" s="36" t="n"/>
      <c r="C118" s="33" t="n"/>
      <c r="D118" s="33" t="n"/>
      <c r="E118" s="33" t="n"/>
      <c r="F118" s="33" t="n"/>
      <c r="G118" s="33" t="n"/>
      <c r="H118" s="33" t="n"/>
      <c r="I118" s="33" t="n"/>
      <c r="J118" s="150" t="n"/>
      <c r="K118" s="34" t="n"/>
      <c r="L118" s="34" t="n"/>
      <c r="M118" s="24" t="n"/>
      <c r="N118" s="24" t="n"/>
      <c r="O118" s="24" t="n"/>
      <c r="P118" s="24" t="n"/>
      <c r="Q118" s="24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</row>
    <row customHeight="1" ht="16.5" r="119" s="29">
      <c r="A119" s="36" t="n"/>
      <c r="B119" s="36" t="n"/>
      <c r="C119" s="33" t="n"/>
      <c r="D119" s="33" t="n"/>
      <c r="E119" s="33" t="n"/>
      <c r="F119" s="33" t="n"/>
      <c r="G119" s="33" t="n"/>
      <c r="H119" s="33" t="n"/>
      <c r="I119" s="33" t="n"/>
      <c r="J119" s="150" t="n"/>
      <c r="K119" s="34" t="n"/>
      <c r="L119" s="34" t="n"/>
      <c r="M119" s="24" t="n"/>
      <c r="N119" s="24" t="n"/>
      <c r="O119" s="24" t="n"/>
      <c r="P119" s="24" t="n"/>
      <c r="Q119" s="24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</row>
    <row customHeight="1" ht="16.5" r="120" s="29">
      <c r="A120" s="36" t="n"/>
      <c r="B120" s="36" t="n"/>
      <c r="C120" s="33" t="n"/>
      <c r="D120" s="33" t="n"/>
      <c r="E120" s="33" t="n"/>
      <c r="F120" s="33" t="n"/>
      <c r="G120" s="33" t="n"/>
      <c r="H120" s="33" t="n"/>
      <c r="I120" s="33" t="n"/>
      <c r="J120" s="150" t="n"/>
      <c r="K120" s="34" t="n"/>
      <c r="L120" s="34" t="n"/>
      <c r="M120" s="24" t="n"/>
      <c r="N120" s="24" t="n"/>
      <c r="O120" s="24" t="n"/>
      <c r="P120" s="24" t="n"/>
      <c r="Q120" s="24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</row>
    <row customHeight="1" ht="16.5" r="121" s="29">
      <c r="A121" s="36" t="n"/>
      <c r="B121" s="36" t="n"/>
      <c r="C121" s="33" t="n"/>
      <c r="D121" s="33" t="n"/>
      <c r="E121" s="33" t="n"/>
      <c r="F121" s="33" t="n"/>
      <c r="G121" s="33" t="n"/>
      <c r="H121" s="33" t="n"/>
      <c r="I121" s="33" t="n"/>
      <c r="J121" s="150" t="n"/>
      <c r="K121" s="34" t="n"/>
      <c r="L121" s="34" t="n"/>
      <c r="M121" s="24" t="n"/>
      <c r="N121" s="24" t="n"/>
      <c r="O121" s="24" t="n"/>
      <c r="P121" s="24" t="n"/>
      <c r="Q121" s="24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</row>
    <row customHeight="1" ht="16.5" r="122" s="29">
      <c r="A122" s="36" t="n"/>
      <c r="B122" s="36" t="n"/>
      <c r="C122" s="33" t="n"/>
      <c r="D122" s="33" t="n"/>
      <c r="E122" s="33" t="n"/>
      <c r="F122" s="33" t="n"/>
      <c r="G122" s="33" t="n"/>
      <c r="H122" s="33" t="n"/>
      <c r="I122" s="33" t="n"/>
      <c r="J122" s="150" t="n"/>
      <c r="K122" s="34" t="n"/>
      <c r="L122" s="34" t="n"/>
      <c r="M122" s="24" t="n"/>
      <c r="N122" s="24" t="n"/>
      <c r="O122" s="24" t="n"/>
      <c r="P122" s="24" t="n"/>
      <c r="Q122" s="24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</row>
    <row customHeight="1" ht="16.5" r="123" s="29">
      <c r="A123" s="36" t="n"/>
      <c r="B123" s="36" t="n"/>
      <c r="C123" s="33" t="n"/>
      <c r="D123" s="33" t="n"/>
      <c r="E123" s="33" t="n"/>
      <c r="F123" s="33" t="n"/>
      <c r="G123" s="33" t="n"/>
      <c r="H123" s="33" t="n"/>
      <c r="I123" s="33" t="n"/>
      <c r="J123" s="150" t="n"/>
      <c r="K123" s="34" t="n"/>
      <c r="L123" s="34" t="n"/>
      <c r="M123" s="24" t="n"/>
      <c r="N123" s="24" t="n"/>
      <c r="O123" s="24" t="n"/>
      <c r="P123" s="24" t="n"/>
      <c r="Q123" s="24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</row>
    <row customHeight="1" ht="16.5" r="124" s="29">
      <c r="A124" s="36" t="n"/>
      <c r="B124" s="36" t="n"/>
      <c r="C124" s="33" t="n"/>
      <c r="D124" s="33" t="n"/>
      <c r="E124" s="33" t="n"/>
      <c r="F124" s="33" t="n"/>
      <c r="G124" s="33" t="n"/>
      <c r="H124" s="33" t="n"/>
      <c r="I124" s="33" t="n"/>
      <c r="J124" s="150" t="n"/>
      <c r="K124" s="34" t="n"/>
      <c r="L124" s="34" t="n"/>
      <c r="M124" s="24" t="n"/>
      <c r="N124" s="24" t="n"/>
      <c r="O124" s="24" t="n"/>
      <c r="P124" s="24" t="n"/>
      <c r="Q124" s="24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</row>
    <row customHeight="1" ht="16.5" r="125" s="29">
      <c r="A125" s="36" t="n"/>
      <c r="B125" s="36" t="n"/>
      <c r="C125" s="33" t="n"/>
      <c r="D125" s="33" t="n"/>
      <c r="E125" s="33" t="n"/>
      <c r="F125" s="33" t="n"/>
      <c r="G125" s="33" t="n"/>
      <c r="H125" s="33" t="n"/>
      <c r="I125" s="33" t="n"/>
      <c r="J125" s="150" t="n"/>
      <c r="K125" s="34" t="n"/>
      <c r="L125" s="34" t="n"/>
      <c r="M125" s="24" t="n"/>
      <c r="N125" s="24" t="n"/>
      <c r="O125" s="24" t="n"/>
      <c r="P125" s="24" t="n"/>
      <c r="Q125" s="24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</row>
    <row customHeight="1" ht="16.5" r="126" s="29">
      <c r="A126" s="36" t="n"/>
      <c r="B126" s="36" t="n"/>
      <c r="C126" s="33" t="n"/>
      <c r="D126" s="33" t="n"/>
      <c r="E126" s="33" t="n"/>
      <c r="F126" s="33" t="n"/>
      <c r="G126" s="33" t="n"/>
      <c r="H126" s="33" t="n"/>
      <c r="I126" s="33" t="n"/>
      <c r="J126" s="150" t="n"/>
      <c r="K126" s="34" t="n"/>
      <c r="L126" s="34" t="n"/>
      <c r="M126" s="24" t="n"/>
      <c r="N126" s="24" t="n"/>
      <c r="O126" s="24" t="n"/>
      <c r="P126" s="24" t="n"/>
      <c r="Q126" s="24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</row>
    <row customHeight="1" ht="16.5" r="127" s="29">
      <c r="A127" s="36" t="n"/>
      <c r="B127" s="36" t="n"/>
      <c r="C127" s="33" t="n"/>
      <c r="D127" s="33" t="n"/>
      <c r="E127" s="33" t="n"/>
      <c r="F127" s="33" t="n"/>
      <c r="G127" s="33" t="n"/>
      <c r="H127" s="33" t="n"/>
      <c r="I127" s="33" t="n"/>
      <c r="J127" s="150" t="n"/>
      <c r="K127" s="34" t="n"/>
      <c r="L127" s="34" t="n"/>
      <c r="M127" s="24" t="n"/>
      <c r="N127" s="24" t="n"/>
      <c r="O127" s="24" t="n"/>
      <c r="P127" s="24" t="n"/>
      <c r="Q127" s="24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</row>
    <row customHeight="1" ht="16.5" r="128" s="29">
      <c r="A128" s="36" t="n"/>
      <c r="B128" s="36" t="n"/>
      <c r="C128" s="33" t="n"/>
      <c r="D128" s="33" t="n"/>
      <c r="E128" s="33" t="n"/>
      <c r="F128" s="33" t="n"/>
      <c r="G128" s="33" t="n"/>
      <c r="H128" s="33" t="n"/>
      <c r="I128" s="33" t="n"/>
      <c r="J128" s="150" t="n"/>
      <c r="K128" s="34" t="n"/>
      <c r="L128" s="34" t="n"/>
      <c r="M128" s="24" t="n"/>
      <c r="N128" s="24" t="n"/>
      <c r="O128" s="24" t="n"/>
      <c r="P128" s="24" t="n"/>
      <c r="Q128" s="24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</row>
    <row customHeight="1" ht="16.5" r="129" s="29">
      <c r="A129" s="36" t="n"/>
      <c r="B129" s="36" t="n"/>
      <c r="C129" s="33" t="n"/>
      <c r="D129" s="33" t="n"/>
      <c r="E129" s="33" t="n"/>
      <c r="F129" s="33" t="n"/>
      <c r="G129" s="33" t="n"/>
      <c r="H129" s="33" t="n"/>
      <c r="I129" s="33" t="n"/>
      <c r="J129" s="150" t="n"/>
      <c r="K129" s="34" t="n"/>
      <c r="L129" s="34" t="n"/>
      <c r="M129" s="24" t="n"/>
      <c r="N129" s="24" t="n"/>
      <c r="O129" s="24" t="n"/>
      <c r="P129" s="24" t="n"/>
      <c r="Q129" s="24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</row>
    <row customHeight="1" ht="16.5" r="130" s="29">
      <c r="A130" s="36" t="n"/>
      <c r="B130" s="36" t="n"/>
      <c r="C130" s="33" t="n"/>
      <c r="D130" s="33" t="n"/>
      <c r="E130" s="33" t="n"/>
      <c r="F130" s="33" t="n"/>
      <c r="G130" s="33" t="n"/>
      <c r="H130" s="33" t="n"/>
      <c r="I130" s="33" t="n"/>
      <c r="J130" s="150" t="n"/>
      <c r="K130" s="34" t="n"/>
      <c r="L130" s="34" t="n"/>
      <c r="M130" s="24" t="n"/>
      <c r="N130" s="24" t="n"/>
      <c r="O130" s="24" t="n"/>
      <c r="P130" s="24" t="n"/>
      <c r="Q130" s="24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</row>
    <row customHeight="1" ht="16.5" r="131" s="29">
      <c r="A131" s="36" t="n"/>
      <c r="B131" s="36" t="n"/>
      <c r="C131" s="33" t="n"/>
      <c r="D131" s="33" t="n"/>
      <c r="E131" s="33" t="n"/>
      <c r="F131" s="33" t="n"/>
      <c r="G131" s="33" t="n"/>
      <c r="H131" s="33" t="n"/>
      <c r="I131" s="33" t="n"/>
      <c r="J131" s="150" t="n"/>
      <c r="K131" s="34" t="n"/>
      <c r="L131" s="34" t="n"/>
      <c r="M131" s="24" t="n"/>
      <c r="N131" s="24" t="n"/>
      <c r="O131" s="24" t="n"/>
      <c r="P131" s="24" t="n"/>
      <c r="Q131" s="24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</row>
    <row customHeight="1" ht="16.5" r="132" s="29">
      <c r="A132" s="36" t="n"/>
      <c r="B132" s="36" t="n"/>
      <c r="C132" s="33" t="n"/>
      <c r="D132" s="33" t="n"/>
      <c r="E132" s="33" t="n"/>
      <c r="F132" s="33" t="n"/>
      <c r="G132" s="33" t="n"/>
      <c r="H132" s="33" t="n"/>
      <c r="I132" s="33" t="n"/>
      <c r="J132" s="150" t="n"/>
      <c r="K132" s="34" t="n"/>
      <c r="L132" s="34" t="n"/>
      <c r="M132" s="24" t="n"/>
      <c r="N132" s="24" t="n"/>
      <c r="O132" s="24" t="n"/>
      <c r="P132" s="24" t="n"/>
      <c r="Q132" s="24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</row>
    <row customHeight="1" ht="16.5" r="133" s="29">
      <c r="A133" s="36" t="n"/>
      <c r="B133" s="36" t="n"/>
      <c r="C133" s="33" t="n"/>
      <c r="D133" s="33" t="n"/>
      <c r="E133" s="33" t="n"/>
      <c r="F133" s="33" t="n"/>
      <c r="G133" s="33" t="n"/>
      <c r="H133" s="33" t="n"/>
      <c r="I133" s="33" t="n"/>
      <c r="J133" s="150" t="n"/>
      <c r="K133" s="34" t="n"/>
      <c r="L133" s="34" t="n"/>
      <c r="M133" s="24" t="n"/>
      <c r="N133" s="24" t="n"/>
      <c r="O133" s="24" t="n"/>
      <c r="P133" s="24" t="n"/>
      <c r="Q133" s="24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</row>
    <row customHeight="1" ht="16.5" r="134" s="29">
      <c r="A134" s="36" t="n"/>
      <c r="B134" s="36" t="n"/>
      <c r="C134" s="33" t="n"/>
      <c r="D134" s="33" t="n"/>
      <c r="E134" s="33" t="n"/>
      <c r="F134" s="33" t="n"/>
      <c r="G134" s="33" t="n"/>
      <c r="H134" s="33" t="n"/>
      <c r="I134" s="33" t="n"/>
      <c r="J134" s="150" t="n"/>
      <c r="K134" s="34" t="n"/>
      <c r="L134" s="34" t="n"/>
      <c r="M134" s="24" t="n"/>
      <c r="N134" s="24" t="n"/>
      <c r="O134" s="24" t="n"/>
      <c r="P134" s="24" t="n"/>
      <c r="Q134" s="24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</row>
    <row customHeight="1" ht="16.5" r="135" s="29">
      <c r="A135" s="36" t="n"/>
      <c r="B135" s="36" t="n"/>
      <c r="C135" s="33" t="n"/>
      <c r="D135" s="33" t="n"/>
      <c r="E135" s="33" t="n"/>
      <c r="F135" s="33" t="n"/>
      <c r="G135" s="33" t="n"/>
      <c r="H135" s="33" t="n"/>
      <c r="I135" s="33" t="n"/>
      <c r="J135" s="150" t="n"/>
      <c r="K135" s="34" t="n"/>
      <c r="L135" s="34" t="n"/>
      <c r="M135" s="24" t="n"/>
      <c r="N135" s="24" t="n"/>
      <c r="O135" s="24" t="n"/>
      <c r="P135" s="24" t="n"/>
      <c r="Q135" s="24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</row>
    <row customHeight="1" ht="16.5" r="136" s="29">
      <c r="A136" s="36" t="n"/>
      <c r="B136" s="36" t="n"/>
      <c r="C136" s="33" t="n"/>
      <c r="D136" s="33" t="n"/>
      <c r="E136" s="33" t="n"/>
      <c r="F136" s="33" t="n"/>
      <c r="G136" s="33" t="n"/>
      <c r="H136" s="33" t="n"/>
      <c r="I136" s="33" t="n"/>
      <c r="J136" s="150" t="n"/>
      <c r="K136" s="34" t="n"/>
      <c r="L136" s="34" t="n"/>
      <c r="M136" s="24" t="n"/>
      <c r="N136" s="24" t="n"/>
      <c r="O136" s="24" t="n"/>
      <c r="P136" s="24" t="n"/>
      <c r="Q136" s="24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</row>
    <row customHeight="1" ht="16.5" r="137" s="29">
      <c r="A137" s="36" t="n"/>
      <c r="B137" s="36" t="n"/>
      <c r="C137" s="33" t="n"/>
      <c r="D137" s="33" t="n"/>
      <c r="E137" s="33" t="n"/>
      <c r="F137" s="33" t="n"/>
      <c r="G137" s="33" t="n"/>
      <c r="H137" s="33" t="n"/>
      <c r="I137" s="33" t="n"/>
      <c r="J137" s="150" t="n"/>
      <c r="K137" s="34" t="n"/>
      <c r="L137" s="34" t="n"/>
      <c r="M137" s="24" t="n"/>
      <c r="N137" s="24" t="n"/>
      <c r="O137" s="24" t="n"/>
      <c r="P137" s="24" t="n"/>
      <c r="Q137" s="24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</row>
    <row customHeight="1" ht="16.5" r="138" s="29">
      <c r="A138" s="36" t="n"/>
      <c r="B138" s="36" t="n"/>
      <c r="C138" s="33" t="n"/>
      <c r="D138" s="33" t="n"/>
      <c r="E138" s="33" t="n"/>
      <c r="F138" s="33" t="n"/>
      <c r="G138" s="33" t="n"/>
      <c r="H138" s="33" t="n"/>
      <c r="I138" s="33" t="n"/>
      <c r="J138" s="150" t="n"/>
      <c r="K138" s="34" t="n"/>
      <c r="L138" s="34" t="n"/>
      <c r="M138" s="24" t="n"/>
      <c r="N138" s="24" t="n"/>
      <c r="O138" s="24" t="n"/>
      <c r="P138" s="24" t="n"/>
      <c r="Q138" s="24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</row>
    <row customHeight="1" ht="16.5" r="139" s="29">
      <c r="A139" s="36" t="n"/>
      <c r="B139" s="36" t="n"/>
      <c r="C139" s="33" t="n"/>
      <c r="D139" s="33" t="n"/>
      <c r="E139" s="33" t="n"/>
      <c r="F139" s="33" t="n"/>
      <c r="G139" s="33" t="n"/>
      <c r="H139" s="33" t="n"/>
      <c r="I139" s="33" t="n"/>
      <c r="J139" s="150" t="n"/>
      <c r="K139" s="34" t="n"/>
      <c r="L139" s="34" t="n"/>
      <c r="M139" s="24" t="n"/>
      <c r="N139" s="24" t="n"/>
      <c r="O139" s="24" t="n"/>
      <c r="P139" s="24" t="n"/>
      <c r="Q139" s="24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</row>
    <row customHeight="1" ht="16.5" r="140" s="29">
      <c r="A140" s="36" t="n"/>
      <c r="B140" s="36" t="n"/>
      <c r="C140" s="33" t="n"/>
      <c r="D140" s="33" t="n"/>
      <c r="E140" s="33" t="n"/>
      <c r="F140" s="33" t="n"/>
      <c r="G140" s="33" t="n"/>
      <c r="H140" s="33" t="n"/>
      <c r="I140" s="33" t="n"/>
      <c r="J140" s="150" t="n"/>
      <c r="K140" s="34" t="n"/>
      <c r="L140" s="34" t="n"/>
      <c r="M140" s="24" t="n"/>
      <c r="N140" s="24" t="n"/>
      <c r="O140" s="24" t="n"/>
      <c r="P140" s="24" t="n"/>
      <c r="Q140" s="24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</row>
    <row customHeight="1" ht="16.5" r="141" s="29">
      <c r="A141" s="36" t="n"/>
      <c r="B141" s="36" t="n"/>
      <c r="C141" s="33" t="n"/>
      <c r="D141" s="33" t="n"/>
      <c r="E141" s="33" t="n"/>
      <c r="F141" s="33" t="n"/>
      <c r="G141" s="33" t="n"/>
      <c r="H141" s="33" t="n"/>
      <c r="I141" s="33" t="n"/>
      <c r="J141" s="150" t="n"/>
      <c r="K141" s="34" t="n"/>
      <c r="L141" s="34" t="n"/>
      <c r="M141" s="24" t="n"/>
      <c r="N141" s="24" t="n"/>
      <c r="O141" s="24" t="n"/>
      <c r="P141" s="24" t="n"/>
      <c r="Q141" s="24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</row>
    <row customHeight="1" ht="16.5" r="142" s="29">
      <c r="A142" s="36" t="n"/>
      <c r="B142" s="36" t="n"/>
      <c r="C142" s="33" t="n"/>
      <c r="D142" s="33" t="n"/>
      <c r="E142" s="33" t="n"/>
      <c r="F142" s="33" t="n"/>
      <c r="G142" s="33" t="n"/>
      <c r="H142" s="33" t="n"/>
      <c r="I142" s="33" t="n"/>
      <c r="J142" s="150" t="n"/>
      <c r="K142" s="34" t="n"/>
      <c r="L142" s="34" t="n"/>
      <c r="M142" s="24" t="n"/>
      <c r="N142" s="24" t="n"/>
      <c r="O142" s="24" t="n"/>
      <c r="P142" s="24" t="n"/>
      <c r="Q142" s="24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</row>
    <row customHeight="1" ht="16.5" r="143" s="29">
      <c r="A143" s="36" t="n"/>
      <c r="B143" s="36" t="n"/>
      <c r="C143" s="33" t="n"/>
      <c r="D143" s="33" t="n"/>
      <c r="E143" s="33" t="n"/>
      <c r="F143" s="33" t="n"/>
      <c r="G143" s="33" t="n"/>
      <c r="H143" s="33" t="n"/>
      <c r="I143" s="33" t="n"/>
      <c r="J143" s="150" t="n"/>
      <c r="K143" s="34" t="n"/>
      <c r="L143" s="34" t="n"/>
      <c r="M143" s="24" t="n"/>
      <c r="N143" s="24" t="n"/>
      <c r="O143" s="24" t="n"/>
      <c r="P143" s="24" t="n"/>
      <c r="Q143" s="24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</row>
    <row customHeight="1" ht="16.5" r="144" s="29">
      <c r="A144" s="36" t="n"/>
      <c r="B144" s="36" t="n"/>
      <c r="C144" s="33" t="n"/>
      <c r="D144" s="33" t="n"/>
      <c r="E144" s="33" t="n"/>
      <c r="F144" s="33" t="n"/>
      <c r="G144" s="33" t="n"/>
      <c r="H144" s="33" t="n"/>
      <c r="I144" s="33" t="n"/>
      <c r="J144" s="150" t="n"/>
      <c r="K144" s="34" t="n"/>
      <c r="L144" s="34" t="n"/>
      <c r="M144" s="24" t="n"/>
      <c r="N144" s="24" t="n"/>
      <c r="O144" s="24" t="n"/>
      <c r="P144" s="24" t="n"/>
      <c r="Q144" s="24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</row>
    <row customHeight="1" ht="16.5" r="145" s="29">
      <c r="A145" s="36" t="n"/>
      <c r="B145" s="36" t="n"/>
      <c r="C145" s="33" t="n"/>
      <c r="D145" s="33" t="n"/>
      <c r="E145" s="33" t="n"/>
      <c r="F145" s="33" t="n"/>
      <c r="G145" s="33" t="n"/>
      <c r="H145" s="33" t="n"/>
      <c r="I145" s="33" t="n"/>
      <c r="J145" s="150" t="n"/>
      <c r="K145" s="34" t="n"/>
      <c r="L145" s="34" t="n"/>
      <c r="M145" s="24" t="n"/>
      <c r="N145" s="24" t="n"/>
      <c r="O145" s="24" t="n"/>
      <c r="P145" s="24" t="n"/>
      <c r="Q145" s="24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</row>
    <row customHeight="1" ht="16.5" r="146" s="29">
      <c r="A146" s="36" t="n"/>
      <c r="B146" s="36" t="n"/>
      <c r="C146" s="33" t="n"/>
      <c r="D146" s="33" t="n"/>
      <c r="E146" s="33" t="n"/>
      <c r="F146" s="33" t="n"/>
      <c r="G146" s="33" t="n"/>
      <c r="H146" s="33" t="n"/>
      <c r="I146" s="33" t="n"/>
      <c r="J146" s="150" t="n"/>
      <c r="K146" s="34" t="n"/>
      <c r="L146" s="34" t="n"/>
      <c r="M146" s="24" t="n"/>
      <c r="N146" s="24" t="n"/>
      <c r="O146" s="24" t="n"/>
      <c r="P146" s="24" t="n"/>
      <c r="Q146" s="24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</row>
    <row customHeight="1" ht="16.5" r="147" s="29">
      <c r="A147" s="36" t="n"/>
      <c r="B147" s="36" t="n"/>
      <c r="C147" s="33" t="n"/>
      <c r="D147" s="33" t="n"/>
      <c r="E147" s="33" t="n"/>
      <c r="F147" s="33" t="n"/>
      <c r="G147" s="33" t="n"/>
      <c r="H147" s="33" t="n"/>
      <c r="I147" s="33" t="n"/>
      <c r="J147" s="150" t="n"/>
      <c r="K147" s="34" t="n"/>
      <c r="L147" s="34" t="n"/>
      <c r="M147" s="24" t="n"/>
      <c r="N147" s="24" t="n"/>
      <c r="O147" s="24" t="n"/>
      <c r="P147" s="24" t="n"/>
      <c r="Q147" s="24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</row>
    <row customHeight="1" ht="16.5" r="148" s="29">
      <c r="A148" s="36" t="n"/>
      <c r="B148" s="36" t="n"/>
      <c r="C148" s="33" t="n"/>
      <c r="D148" s="33" t="n"/>
      <c r="E148" s="33" t="n"/>
      <c r="F148" s="33" t="n"/>
      <c r="G148" s="33" t="n"/>
      <c r="H148" s="33" t="n"/>
      <c r="I148" s="33" t="n"/>
      <c r="J148" s="150" t="n"/>
      <c r="K148" s="34" t="n"/>
      <c r="L148" s="34" t="n"/>
      <c r="M148" s="24" t="n"/>
      <c r="N148" s="24" t="n"/>
      <c r="O148" s="24" t="n"/>
      <c r="P148" s="24" t="n"/>
      <c r="Q148" s="24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</row>
    <row customHeight="1" ht="16.5" r="149" s="29">
      <c r="A149" s="36" t="n"/>
      <c r="B149" s="36" t="n"/>
      <c r="C149" s="33" t="n"/>
      <c r="D149" s="33" t="n"/>
      <c r="E149" s="33" t="n"/>
      <c r="F149" s="33" t="n"/>
      <c r="G149" s="33" t="n"/>
      <c r="H149" s="33" t="n"/>
      <c r="I149" s="33" t="n"/>
      <c r="J149" s="150" t="n"/>
      <c r="K149" s="34" t="n"/>
      <c r="L149" s="34" t="n"/>
      <c r="M149" s="24" t="n"/>
      <c r="N149" s="24" t="n"/>
      <c r="O149" s="24" t="n"/>
      <c r="P149" s="24" t="n"/>
      <c r="Q149" s="24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</row>
    <row customHeight="1" ht="16.5" r="150" s="29">
      <c r="A150" s="36" t="n"/>
      <c r="B150" s="36" t="n"/>
      <c r="C150" s="33" t="n"/>
      <c r="D150" s="33" t="n"/>
      <c r="E150" s="33" t="n"/>
      <c r="F150" s="33" t="n"/>
      <c r="G150" s="33" t="n"/>
      <c r="H150" s="33" t="n"/>
      <c r="I150" s="33" t="n"/>
      <c r="J150" s="150" t="n"/>
      <c r="K150" s="34" t="n"/>
      <c r="L150" s="34" t="n"/>
      <c r="M150" s="24" t="n"/>
      <c r="N150" s="24" t="n"/>
      <c r="O150" s="24" t="n"/>
      <c r="P150" s="24" t="n"/>
      <c r="Q150" s="24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</row>
    <row customHeight="1" ht="16.5" r="151" s="29">
      <c r="A151" s="36" t="n"/>
      <c r="B151" s="36" t="n"/>
      <c r="C151" s="33" t="n"/>
      <c r="D151" s="33" t="n"/>
      <c r="E151" s="33" t="n"/>
      <c r="F151" s="33" t="n"/>
      <c r="G151" s="33" t="n"/>
      <c r="H151" s="33" t="n"/>
      <c r="I151" s="33" t="n"/>
      <c r="J151" s="150" t="n"/>
      <c r="K151" s="34" t="n"/>
      <c r="L151" s="34" t="n"/>
      <c r="M151" s="24" t="n"/>
      <c r="N151" s="24" t="n"/>
      <c r="O151" s="24" t="n"/>
      <c r="P151" s="24" t="n"/>
      <c r="Q151" s="24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</row>
    <row customHeight="1" ht="16.5" r="152" s="29">
      <c r="A152" s="36" t="n"/>
      <c r="B152" s="36" t="n"/>
      <c r="C152" s="33" t="n"/>
      <c r="D152" s="33" t="n"/>
      <c r="E152" s="33" t="n"/>
      <c r="F152" s="33" t="n"/>
      <c r="G152" s="33" t="n"/>
      <c r="H152" s="33" t="n"/>
      <c r="I152" s="33" t="n"/>
      <c r="J152" s="150" t="n"/>
      <c r="K152" s="34" t="n"/>
      <c r="L152" s="34" t="n"/>
      <c r="M152" s="24" t="n"/>
      <c r="N152" s="24" t="n"/>
      <c r="O152" s="24" t="n"/>
      <c r="P152" s="24" t="n"/>
      <c r="Q152" s="24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</row>
    <row customHeight="1" ht="16.5" r="153" s="29">
      <c r="A153" s="36" t="n"/>
      <c r="B153" s="36" t="n"/>
      <c r="C153" s="33" t="n"/>
      <c r="D153" s="33" t="n"/>
      <c r="E153" s="33" t="n"/>
      <c r="F153" s="33" t="n"/>
      <c r="G153" s="33" t="n"/>
      <c r="H153" s="33" t="n"/>
      <c r="I153" s="33" t="n"/>
      <c r="J153" s="150" t="n"/>
      <c r="K153" s="34" t="n"/>
      <c r="L153" s="34" t="n"/>
      <c r="M153" s="24" t="n"/>
      <c r="N153" s="24" t="n"/>
      <c r="O153" s="24" t="n"/>
      <c r="P153" s="24" t="n"/>
      <c r="Q153" s="24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</row>
    <row customHeight="1" ht="16.5" r="154" s="29">
      <c r="A154" s="36" t="n"/>
      <c r="B154" s="36" t="n"/>
      <c r="C154" s="33" t="n"/>
      <c r="D154" s="33" t="n"/>
      <c r="E154" s="33" t="n"/>
      <c r="F154" s="33" t="n"/>
      <c r="G154" s="33" t="n"/>
      <c r="H154" s="33" t="n"/>
      <c r="I154" s="33" t="n"/>
      <c r="J154" s="150" t="n"/>
      <c r="K154" s="34" t="n"/>
      <c r="L154" s="34" t="n"/>
      <c r="M154" s="24" t="n"/>
      <c r="N154" s="24" t="n"/>
      <c r="O154" s="24" t="n"/>
      <c r="P154" s="24" t="n"/>
      <c r="Q154" s="24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</row>
    <row customHeight="1" ht="16.5" r="155" s="29">
      <c r="A155" s="36" t="n"/>
      <c r="B155" s="36" t="n"/>
      <c r="C155" s="33" t="n"/>
      <c r="D155" s="33" t="n"/>
      <c r="E155" s="33" t="n"/>
      <c r="F155" s="33" t="n"/>
      <c r="G155" s="33" t="n"/>
      <c r="H155" s="33" t="n"/>
      <c r="I155" s="33" t="n"/>
      <c r="J155" s="150" t="n"/>
      <c r="K155" s="34" t="n"/>
      <c r="L155" s="34" t="n"/>
      <c r="M155" s="24" t="n"/>
      <c r="N155" s="24" t="n"/>
      <c r="O155" s="24" t="n"/>
      <c r="P155" s="24" t="n"/>
      <c r="Q155" s="24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</row>
    <row customHeight="1" ht="16.5" r="156" s="29">
      <c r="A156" s="36" t="n"/>
      <c r="B156" s="36" t="n"/>
      <c r="C156" s="33" t="n"/>
      <c r="D156" s="33" t="n"/>
      <c r="E156" s="33" t="n"/>
      <c r="F156" s="33" t="n"/>
      <c r="G156" s="33" t="n"/>
      <c r="H156" s="33" t="n"/>
      <c r="I156" s="33" t="n"/>
      <c r="J156" s="150" t="n"/>
      <c r="K156" s="34" t="n"/>
      <c r="L156" s="34" t="n"/>
      <c r="M156" s="24" t="n"/>
      <c r="N156" s="24" t="n"/>
      <c r="O156" s="24" t="n"/>
      <c r="P156" s="24" t="n"/>
      <c r="Q156" s="24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</row>
    <row customHeight="1" ht="16.5" r="157" s="29">
      <c r="A157" s="36" t="n"/>
      <c r="B157" s="36" t="n"/>
      <c r="C157" s="33" t="n"/>
      <c r="D157" s="33" t="n"/>
      <c r="E157" s="33" t="n"/>
      <c r="F157" s="33" t="n"/>
      <c r="G157" s="33" t="n"/>
      <c r="H157" s="33" t="n"/>
      <c r="I157" s="33" t="n"/>
      <c r="J157" s="150" t="n"/>
      <c r="K157" s="34" t="n"/>
      <c r="L157" s="34" t="n"/>
      <c r="M157" s="24" t="n"/>
      <c r="N157" s="24" t="n"/>
      <c r="O157" s="24" t="n"/>
      <c r="P157" s="24" t="n"/>
      <c r="Q157" s="24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</row>
    <row customHeight="1" ht="16.5" r="158" s="29">
      <c r="A158" s="36" t="n"/>
      <c r="B158" s="36" t="n"/>
      <c r="C158" s="33" t="n"/>
      <c r="D158" s="33" t="n"/>
      <c r="E158" s="33" t="n"/>
      <c r="F158" s="33" t="n"/>
      <c r="G158" s="33" t="n"/>
      <c r="H158" s="33" t="n"/>
      <c r="I158" s="33" t="n"/>
      <c r="J158" s="150" t="n"/>
      <c r="K158" s="34" t="n"/>
      <c r="L158" s="34" t="n"/>
      <c r="M158" s="24" t="n"/>
      <c r="N158" s="24" t="n"/>
      <c r="O158" s="24" t="n"/>
      <c r="P158" s="24" t="n"/>
      <c r="Q158" s="24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</row>
    <row customHeight="1" ht="16.5" r="159" s="29">
      <c r="A159" s="36" t="n"/>
      <c r="B159" s="36" t="n"/>
      <c r="C159" s="33" t="n"/>
      <c r="D159" s="33" t="n"/>
      <c r="E159" s="33" t="n"/>
      <c r="F159" s="33" t="n"/>
      <c r="G159" s="33" t="n"/>
      <c r="H159" s="33" t="n"/>
      <c r="I159" s="33" t="n"/>
      <c r="J159" s="150" t="n"/>
      <c r="K159" s="34" t="n"/>
      <c r="L159" s="34" t="n"/>
      <c r="M159" s="24" t="n"/>
      <c r="N159" s="24" t="n"/>
      <c r="O159" s="24" t="n"/>
      <c r="P159" s="24" t="n"/>
      <c r="Q159" s="24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</row>
    <row customHeight="1" ht="16.5" r="160" s="29">
      <c r="A160" s="36" t="n"/>
      <c r="B160" s="36" t="n"/>
      <c r="C160" s="33" t="n"/>
      <c r="D160" s="33" t="n"/>
      <c r="E160" s="33" t="n"/>
      <c r="F160" s="33" t="n"/>
      <c r="G160" s="33" t="n"/>
      <c r="H160" s="33" t="n"/>
      <c r="I160" s="33" t="n"/>
      <c r="J160" s="150" t="n"/>
      <c r="K160" s="34" t="n"/>
      <c r="L160" s="34" t="n"/>
      <c r="M160" s="24" t="n"/>
      <c r="N160" s="24" t="n"/>
      <c r="O160" s="24" t="n"/>
      <c r="P160" s="24" t="n"/>
      <c r="Q160" s="24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</row>
    <row customHeight="1" ht="16.5" r="161" s="29">
      <c r="A161" s="36" t="n"/>
      <c r="B161" s="36" t="n"/>
      <c r="C161" s="33" t="n"/>
      <c r="D161" s="33" t="n"/>
      <c r="E161" s="33" t="n"/>
      <c r="F161" s="33" t="n"/>
      <c r="G161" s="33" t="n"/>
      <c r="H161" s="33" t="n"/>
      <c r="I161" s="33" t="n"/>
      <c r="J161" s="150" t="n"/>
      <c r="K161" s="34" t="n"/>
      <c r="L161" s="34" t="n"/>
      <c r="M161" s="24" t="n"/>
      <c r="N161" s="24" t="n"/>
      <c r="O161" s="24" t="n"/>
      <c r="P161" s="24" t="n"/>
      <c r="Q161" s="24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</row>
    <row customHeight="1" ht="16.5" r="162" s="29">
      <c r="A162" s="36" t="n"/>
      <c r="B162" s="36" t="n"/>
      <c r="C162" s="33" t="n"/>
      <c r="D162" s="33" t="n"/>
      <c r="E162" s="33" t="n"/>
      <c r="F162" s="33" t="n"/>
      <c r="G162" s="33" t="n"/>
      <c r="H162" s="33" t="n"/>
      <c r="I162" s="33" t="n"/>
      <c r="J162" s="150" t="n"/>
      <c r="K162" s="34" t="n"/>
      <c r="L162" s="34" t="n"/>
      <c r="M162" s="24" t="n"/>
      <c r="N162" s="24" t="n"/>
      <c r="O162" s="24" t="n"/>
      <c r="P162" s="24" t="n"/>
      <c r="Q162" s="24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</row>
    <row customHeight="1" ht="16.5" r="163" s="29">
      <c r="A163" s="36" t="n"/>
      <c r="B163" s="36" t="n"/>
      <c r="C163" s="33" t="n"/>
      <c r="D163" s="33" t="n"/>
      <c r="E163" s="33" t="n"/>
      <c r="F163" s="33" t="n"/>
      <c r="G163" s="33" t="n"/>
      <c r="H163" s="33" t="n"/>
      <c r="I163" s="33" t="n"/>
      <c r="J163" s="150" t="n"/>
      <c r="K163" s="34" t="n"/>
      <c r="L163" s="34" t="n"/>
      <c r="M163" s="24" t="n"/>
      <c r="N163" s="24" t="n"/>
      <c r="O163" s="24" t="n"/>
      <c r="P163" s="24" t="n"/>
      <c r="Q163" s="24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</row>
    <row customHeight="1" ht="16.5" r="164" s="29">
      <c r="A164" s="36" t="n"/>
      <c r="B164" s="36" t="n"/>
      <c r="C164" s="33" t="n"/>
      <c r="D164" s="33" t="n"/>
      <c r="E164" s="33" t="n"/>
      <c r="F164" s="33" t="n"/>
      <c r="G164" s="33" t="n"/>
      <c r="H164" s="33" t="n"/>
      <c r="I164" s="33" t="n"/>
      <c r="J164" s="150" t="n"/>
      <c r="K164" s="34" t="n"/>
      <c r="L164" s="34" t="n"/>
      <c r="M164" s="24" t="n"/>
      <c r="N164" s="24" t="n"/>
      <c r="O164" s="24" t="n"/>
      <c r="P164" s="24" t="n"/>
      <c r="Q164" s="24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</row>
    <row customHeight="1" ht="16.5" r="165" s="29">
      <c r="A165" s="36" t="n"/>
      <c r="B165" s="36" t="n"/>
      <c r="C165" s="33" t="n"/>
      <c r="D165" s="33" t="n"/>
      <c r="E165" s="33" t="n"/>
      <c r="F165" s="33" t="n"/>
      <c r="G165" s="33" t="n"/>
      <c r="H165" s="33" t="n"/>
      <c r="I165" s="33" t="n"/>
      <c r="J165" s="150" t="n"/>
      <c r="K165" s="34" t="n"/>
      <c r="L165" s="34" t="n"/>
      <c r="M165" s="24" t="n"/>
      <c r="N165" s="24" t="n"/>
      <c r="O165" s="24" t="n"/>
      <c r="P165" s="24" t="n"/>
      <c r="Q165" s="24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</row>
    <row customHeight="1" ht="16.5" r="166" s="29">
      <c r="A166" s="36" t="n"/>
      <c r="B166" s="36" t="n"/>
      <c r="C166" s="33" t="n"/>
      <c r="D166" s="33" t="n"/>
      <c r="E166" s="33" t="n"/>
      <c r="F166" s="33" t="n"/>
      <c r="G166" s="33" t="n"/>
      <c r="H166" s="33" t="n"/>
      <c r="I166" s="33" t="n"/>
      <c r="J166" s="150" t="n"/>
      <c r="K166" s="34" t="n"/>
      <c r="L166" s="34" t="n"/>
      <c r="M166" s="24" t="n"/>
      <c r="N166" s="24" t="n"/>
      <c r="O166" s="24" t="n"/>
      <c r="P166" s="24" t="n"/>
      <c r="Q166" s="24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</row>
    <row customHeight="1" ht="16.5" r="167" s="29">
      <c r="A167" s="36" t="n"/>
      <c r="B167" s="36" t="n"/>
      <c r="C167" s="33" t="n"/>
      <c r="D167" s="33" t="n"/>
      <c r="E167" s="33" t="n"/>
      <c r="F167" s="33" t="n"/>
      <c r="G167" s="33" t="n"/>
      <c r="H167" s="33" t="n"/>
      <c r="I167" s="33" t="n"/>
      <c r="J167" s="150" t="n"/>
      <c r="K167" s="34" t="n"/>
      <c r="L167" s="34" t="n"/>
      <c r="M167" s="24" t="n"/>
      <c r="N167" s="24" t="n"/>
      <c r="O167" s="24" t="n"/>
      <c r="P167" s="24" t="n"/>
      <c r="Q167" s="24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</row>
    <row customHeight="1" ht="16.5" r="168" s="29">
      <c r="A168" s="36" t="n"/>
      <c r="B168" s="36" t="n"/>
      <c r="C168" s="33" t="n"/>
      <c r="D168" s="33" t="n"/>
      <c r="E168" s="33" t="n"/>
      <c r="F168" s="33" t="n"/>
      <c r="G168" s="33" t="n"/>
      <c r="H168" s="33" t="n"/>
      <c r="I168" s="33" t="n"/>
      <c r="J168" s="150" t="n"/>
      <c r="K168" s="34" t="n"/>
      <c r="L168" s="34" t="n"/>
      <c r="M168" s="24" t="n"/>
      <c r="N168" s="24" t="n"/>
      <c r="O168" s="24" t="n"/>
      <c r="P168" s="24" t="n"/>
      <c r="Q168" s="24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</row>
    <row customHeight="1" ht="16.5" r="169" s="29">
      <c r="A169" s="36" t="n"/>
      <c r="B169" s="36" t="n"/>
      <c r="C169" s="33" t="n"/>
      <c r="D169" s="33" t="n"/>
      <c r="E169" s="33" t="n"/>
      <c r="F169" s="33" t="n"/>
      <c r="G169" s="33" t="n"/>
      <c r="H169" s="33" t="n"/>
      <c r="I169" s="33" t="n"/>
      <c r="J169" s="150" t="n"/>
      <c r="K169" s="34" t="n"/>
      <c r="L169" s="34" t="n"/>
      <c r="M169" s="24" t="n"/>
      <c r="N169" s="24" t="n"/>
      <c r="O169" s="24" t="n"/>
      <c r="P169" s="24" t="n"/>
      <c r="Q169" s="24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</row>
    <row customHeight="1" ht="16.5" r="170" s="29">
      <c r="A170" s="36" t="n"/>
      <c r="B170" s="36" t="n"/>
      <c r="C170" s="33" t="n"/>
      <c r="D170" s="33" t="n"/>
      <c r="E170" s="33" t="n"/>
      <c r="F170" s="33" t="n"/>
      <c r="G170" s="33" t="n"/>
      <c r="H170" s="33" t="n"/>
      <c r="I170" s="33" t="n"/>
      <c r="J170" s="150" t="n"/>
      <c r="K170" s="34" t="n"/>
      <c r="L170" s="34" t="n"/>
      <c r="M170" s="24" t="n"/>
      <c r="N170" s="24" t="n"/>
      <c r="O170" s="24" t="n"/>
      <c r="P170" s="24" t="n"/>
      <c r="Q170" s="24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</row>
    <row customHeight="1" ht="16.5" r="171" s="29">
      <c r="A171" s="36" t="n"/>
      <c r="B171" s="36" t="n"/>
      <c r="C171" s="33" t="n"/>
      <c r="D171" s="33" t="n"/>
      <c r="E171" s="33" t="n"/>
      <c r="F171" s="33" t="n"/>
      <c r="G171" s="33" t="n"/>
      <c r="H171" s="33" t="n"/>
      <c r="I171" s="33" t="n"/>
      <c r="J171" s="150" t="n"/>
      <c r="K171" s="34" t="n"/>
      <c r="L171" s="34" t="n"/>
      <c r="M171" s="24" t="n"/>
      <c r="N171" s="24" t="n"/>
      <c r="O171" s="24" t="n"/>
      <c r="P171" s="24" t="n"/>
      <c r="Q171" s="24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</row>
    <row customHeight="1" ht="16.5" r="172" s="29">
      <c r="A172" s="36" t="n"/>
      <c r="B172" s="36" t="n"/>
      <c r="C172" s="33" t="n"/>
      <c r="D172" s="33" t="n"/>
      <c r="E172" s="33" t="n"/>
      <c r="F172" s="33" t="n"/>
      <c r="G172" s="33" t="n"/>
      <c r="H172" s="33" t="n"/>
      <c r="I172" s="33" t="n"/>
      <c r="J172" s="150" t="n"/>
      <c r="K172" s="34" t="n"/>
      <c r="L172" s="34" t="n"/>
      <c r="M172" s="24" t="n"/>
      <c r="N172" s="24" t="n"/>
      <c r="O172" s="24" t="n"/>
      <c r="P172" s="24" t="n"/>
      <c r="Q172" s="24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</row>
    <row customHeight="1" ht="16.5" r="173" s="29">
      <c r="A173" s="36" t="n"/>
      <c r="B173" s="36" t="n"/>
      <c r="C173" s="33" t="n"/>
      <c r="D173" s="33" t="n"/>
      <c r="E173" s="33" t="n"/>
      <c r="F173" s="33" t="n"/>
      <c r="G173" s="33" t="n"/>
      <c r="H173" s="33" t="n"/>
      <c r="I173" s="33" t="n"/>
      <c r="J173" s="150" t="n"/>
      <c r="K173" s="34" t="n"/>
      <c r="L173" s="34" t="n"/>
      <c r="M173" s="24" t="n"/>
      <c r="N173" s="24" t="n"/>
      <c r="O173" s="24" t="n"/>
      <c r="P173" s="24" t="n"/>
      <c r="Q173" s="24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</row>
    <row customHeight="1" ht="16.5" r="174" s="29">
      <c r="A174" s="36" t="n"/>
      <c r="B174" s="36" t="n"/>
      <c r="C174" s="33" t="n"/>
      <c r="D174" s="33" t="n"/>
      <c r="E174" s="33" t="n"/>
      <c r="F174" s="33" t="n"/>
      <c r="G174" s="33" t="n"/>
      <c r="H174" s="33" t="n"/>
      <c r="I174" s="33" t="n"/>
      <c r="J174" s="150" t="n"/>
      <c r="K174" s="34" t="n"/>
      <c r="L174" s="34" t="n"/>
      <c r="M174" s="24" t="n"/>
      <c r="N174" s="24" t="n"/>
      <c r="O174" s="24" t="n"/>
      <c r="P174" s="24" t="n"/>
      <c r="Q174" s="24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</row>
    <row customHeight="1" ht="16.5" r="175" s="29">
      <c r="A175" s="36" t="n"/>
      <c r="B175" s="36" t="n"/>
      <c r="C175" s="33" t="n"/>
      <c r="D175" s="33" t="n"/>
      <c r="E175" s="33" t="n"/>
      <c r="F175" s="33" t="n"/>
      <c r="G175" s="33" t="n"/>
      <c r="H175" s="33" t="n"/>
      <c r="I175" s="33" t="n"/>
      <c r="J175" s="150" t="n"/>
      <c r="K175" s="34" t="n"/>
      <c r="L175" s="34" t="n"/>
      <c r="M175" s="24" t="n"/>
      <c r="N175" s="24" t="n"/>
      <c r="O175" s="24" t="n"/>
      <c r="P175" s="24" t="n"/>
      <c r="Q175" s="24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</row>
    <row customHeight="1" ht="16.5" r="176" s="29">
      <c r="A176" s="36" t="n"/>
      <c r="B176" s="36" t="n"/>
      <c r="C176" s="33" t="n"/>
      <c r="D176" s="33" t="n"/>
      <c r="E176" s="33" t="n"/>
      <c r="F176" s="33" t="n"/>
      <c r="G176" s="33" t="n"/>
      <c r="H176" s="33" t="n"/>
      <c r="I176" s="33" t="n"/>
      <c r="J176" s="150" t="n"/>
      <c r="K176" s="34" t="n"/>
      <c r="L176" s="34" t="n"/>
      <c r="M176" s="24" t="n"/>
      <c r="N176" s="24" t="n"/>
      <c r="O176" s="24" t="n"/>
      <c r="P176" s="24" t="n"/>
      <c r="Q176" s="24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</row>
    <row customHeight="1" ht="16.5" r="177" s="29">
      <c r="A177" s="36" t="n"/>
      <c r="B177" s="36" t="n"/>
      <c r="C177" s="33" t="n"/>
      <c r="D177" s="33" t="n"/>
      <c r="E177" s="33" t="n"/>
      <c r="F177" s="33" t="n"/>
      <c r="G177" s="33" t="n"/>
      <c r="H177" s="33" t="n"/>
      <c r="I177" s="33" t="n"/>
      <c r="J177" s="150" t="n"/>
      <c r="K177" s="34" t="n"/>
      <c r="L177" s="34" t="n"/>
      <c r="M177" s="24" t="n"/>
      <c r="N177" s="24" t="n"/>
      <c r="O177" s="24" t="n"/>
      <c r="P177" s="24" t="n"/>
      <c r="Q177" s="24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</row>
    <row customHeight="1" ht="16.5" r="178" s="29">
      <c r="A178" s="36" t="n"/>
      <c r="B178" s="36" t="n"/>
      <c r="C178" s="33" t="n"/>
      <c r="D178" s="33" t="n"/>
      <c r="E178" s="33" t="n"/>
      <c r="F178" s="33" t="n"/>
      <c r="G178" s="33" t="n"/>
      <c r="H178" s="33" t="n"/>
      <c r="I178" s="33" t="n"/>
      <c r="J178" s="150" t="n"/>
      <c r="K178" s="34" t="n"/>
      <c r="L178" s="34" t="n"/>
      <c r="M178" s="24" t="n"/>
      <c r="N178" s="24" t="n"/>
      <c r="O178" s="24" t="n"/>
      <c r="P178" s="24" t="n"/>
      <c r="Q178" s="24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</row>
    <row customHeight="1" ht="16.5" r="179" s="29">
      <c r="A179" s="36" t="n"/>
      <c r="B179" s="36" t="n"/>
      <c r="C179" s="33" t="n"/>
      <c r="D179" s="33" t="n"/>
      <c r="E179" s="33" t="n"/>
      <c r="F179" s="33" t="n"/>
      <c r="G179" s="33" t="n"/>
      <c r="H179" s="33" t="n"/>
      <c r="I179" s="33" t="n"/>
      <c r="J179" s="150" t="n"/>
      <c r="K179" s="34" t="n"/>
      <c r="L179" s="34" t="n"/>
      <c r="M179" s="24" t="n"/>
      <c r="N179" s="24" t="n"/>
      <c r="O179" s="24" t="n"/>
      <c r="P179" s="24" t="n"/>
      <c r="Q179" s="24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</row>
    <row customHeight="1" ht="16.5" r="180" s="29">
      <c r="A180" s="36" t="n"/>
      <c r="B180" s="36" t="n"/>
      <c r="C180" s="33" t="n"/>
      <c r="D180" s="33" t="n"/>
      <c r="E180" s="33" t="n"/>
      <c r="F180" s="33" t="n"/>
      <c r="G180" s="33" t="n"/>
      <c r="H180" s="33" t="n"/>
      <c r="I180" s="33" t="n"/>
      <c r="J180" s="150" t="n"/>
      <c r="K180" s="34" t="n"/>
      <c r="L180" s="34" t="n"/>
      <c r="M180" s="24" t="n"/>
      <c r="N180" s="24" t="n"/>
      <c r="O180" s="24" t="n"/>
      <c r="P180" s="24" t="n"/>
      <c r="Q180" s="24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</row>
    <row customHeight="1" ht="16.5" r="181" s="29">
      <c r="A181" s="36" t="n"/>
      <c r="B181" s="36" t="n"/>
      <c r="C181" s="33" t="n"/>
      <c r="D181" s="33" t="n"/>
      <c r="E181" s="33" t="n"/>
      <c r="F181" s="33" t="n"/>
      <c r="G181" s="33" t="n"/>
      <c r="H181" s="33" t="n"/>
      <c r="I181" s="33" t="n"/>
      <c r="J181" s="150" t="n"/>
      <c r="K181" s="34" t="n"/>
      <c r="L181" s="34" t="n"/>
      <c r="M181" s="24" t="n"/>
      <c r="N181" s="24" t="n"/>
      <c r="O181" s="24" t="n"/>
      <c r="P181" s="24" t="n"/>
      <c r="Q181" s="24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</row>
    <row customHeight="1" ht="16.5" r="182" s="29">
      <c r="A182" s="36" t="n"/>
      <c r="B182" s="36" t="n"/>
      <c r="C182" s="33" t="n"/>
      <c r="D182" s="33" t="n"/>
      <c r="E182" s="33" t="n"/>
      <c r="F182" s="33" t="n"/>
      <c r="G182" s="33" t="n"/>
      <c r="H182" s="33" t="n"/>
      <c r="I182" s="33" t="n"/>
      <c r="J182" s="150" t="n"/>
      <c r="K182" s="34" t="n"/>
      <c r="L182" s="34" t="n"/>
      <c r="M182" s="24" t="n"/>
      <c r="N182" s="24" t="n"/>
      <c r="O182" s="24" t="n"/>
      <c r="P182" s="24" t="n"/>
      <c r="Q182" s="24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</row>
    <row customHeight="1" ht="16.5" r="183" s="29">
      <c r="A183" s="36" t="n"/>
      <c r="B183" s="36" t="n"/>
      <c r="C183" s="33" t="n"/>
      <c r="D183" s="33" t="n"/>
      <c r="E183" s="33" t="n"/>
      <c r="F183" s="33" t="n"/>
      <c r="G183" s="33" t="n"/>
      <c r="H183" s="33" t="n"/>
      <c r="I183" s="33" t="n"/>
      <c r="J183" s="150" t="n"/>
      <c r="K183" s="34" t="n"/>
      <c r="L183" s="34" t="n"/>
      <c r="M183" s="24" t="n"/>
      <c r="N183" s="24" t="n"/>
      <c r="O183" s="24" t="n"/>
      <c r="P183" s="24" t="n"/>
      <c r="Q183" s="24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</row>
    <row customHeight="1" ht="16.5" r="184" s="29">
      <c r="A184" s="36" t="n"/>
      <c r="B184" s="36" t="n"/>
      <c r="C184" s="33" t="n"/>
      <c r="D184" s="33" t="n"/>
      <c r="E184" s="33" t="n"/>
      <c r="F184" s="33" t="n"/>
      <c r="G184" s="33" t="n"/>
      <c r="H184" s="33" t="n"/>
      <c r="I184" s="33" t="n"/>
      <c r="J184" s="150" t="n"/>
      <c r="K184" s="34" t="n"/>
      <c r="L184" s="34" t="n"/>
      <c r="M184" s="24" t="n"/>
      <c r="N184" s="24" t="n"/>
      <c r="O184" s="24" t="n"/>
      <c r="P184" s="24" t="n"/>
      <c r="Q184" s="24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</row>
    <row customHeight="1" ht="16.5" r="185" s="29">
      <c r="A185" s="36" t="n"/>
      <c r="B185" s="36" t="n"/>
      <c r="C185" s="33" t="n"/>
      <c r="D185" s="33" t="n"/>
      <c r="E185" s="33" t="n"/>
      <c r="F185" s="33" t="n"/>
      <c r="G185" s="33" t="n"/>
      <c r="H185" s="33" t="n"/>
      <c r="I185" s="33" t="n"/>
      <c r="J185" s="150" t="n"/>
      <c r="K185" s="34" t="n"/>
      <c r="L185" s="34" t="n"/>
      <c r="M185" s="24" t="n"/>
      <c r="N185" s="24" t="n"/>
      <c r="O185" s="24" t="n"/>
      <c r="P185" s="24" t="n"/>
      <c r="Q185" s="24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</row>
    <row customHeight="1" ht="16.5" r="186" s="29">
      <c r="A186" s="36" t="n"/>
      <c r="B186" s="36" t="n"/>
      <c r="C186" s="33" t="n"/>
      <c r="D186" s="33" t="n"/>
      <c r="E186" s="33" t="n"/>
      <c r="F186" s="33" t="n"/>
      <c r="G186" s="33" t="n"/>
      <c r="H186" s="33" t="n"/>
      <c r="I186" s="33" t="n"/>
      <c r="J186" s="150" t="n"/>
      <c r="K186" s="34" t="n"/>
      <c r="L186" s="34" t="n"/>
      <c r="M186" s="24" t="n"/>
      <c r="N186" s="24" t="n"/>
      <c r="O186" s="24" t="n"/>
      <c r="P186" s="24" t="n"/>
      <c r="Q186" s="24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</row>
    <row customHeight="1" ht="16.5" r="187" s="29">
      <c r="A187" s="36" t="n"/>
      <c r="B187" s="36" t="n"/>
      <c r="C187" s="33" t="n"/>
      <c r="D187" s="33" t="n"/>
      <c r="E187" s="33" t="n"/>
      <c r="F187" s="33" t="n"/>
      <c r="G187" s="33" t="n"/>
      <c r="H187" s="33" t="n"/>
      <c r="I187" s="33" t="n"/>
      <c r="J187" s="150" t="n"/>
      <c r="K187" s="34" t="n"/>
      <c r="L187" s="34" t="n"/>
      <c r="M187" s="24" t="n"/>
      <c r="N187" s="24" t="n"/>
      <c r="O187" s="24" t="n"/>
      <c r="P187" s="24" t="n"/>
      <c r="Q187" s="24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</row>
    <row customHeight="1" ht="16.5" r="188" s="29">
      <c r="A188" s="36" t="n"/>
      <c r="B188" s="36" t="n"/>
      <c r="C188" s="33" t="n"/>
      <c r="D188" s="33" t="n"/>
      <c r="E188" s="33" t="n"/>
      <c r="F188" s="33" t="n"/>
      <c r="G188" s="33" t="n"/>
      <c r="H188" s="33" t="n"/>
      <c r="I188" s="33" t="n"/>
      <c r="J188" s="150" t="n"/>
      <c r="K188" s="34" t="n"/>
      <c r="L188" s="34" t="n"/>
      <c r="M188" s="24" t="n"/>
      <c r="N188" s="24" t="n"/>
      <c r="O188" s="24" t="n"/>
      <c r="P188" s="24" t="n"/>
      <c r="Q188" s="24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</row>
    <row customHeight="1" ht="16.5" r="189" s="29">
      <c r="A189" s="36" t="n"/>
      <c r="B189" s="36" t="n"/>
      <c r="C189" s="33" t="n"/>
      <c r="D189" s="33" t="n"/>
      <c r="E189" s="33" t="n"/>
      <c r="F189" s="33" t="n"/>
      <c r="G189" s="33" t="n"/>
      <c r="H189" s="33" t="n"/>
      <c r="I189" s="33" t="n"/>
      <c r="J189" s="150" t="n"/>
      <c r="K189" s="34" t="n"/>
      <c r="L189" s="34" t="n"/>
      <c r="M189" s="24" t="n"/>
      <c r="N189" s="24" t="n"/>
      <c r="O189" s="24" t="n"/>
      <c r="P189" s="24" t="n"/>
      <c r="Q189" s="24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</row>
    <row customHeight="1" ht="16.5" r="190" s="29">
      <c r="A190" s="36" t="n"/>
      <c r="B190" s="36" t="n"/>
      <c r="C190" s="33" t="n"/>
      <c r="D190" s="33" t="n"/>
      <c r="E190" s="33" t="n"/>
      <c r="F190" s="33" t="n"/>
      <c r="G190" s="33" t="n"/>
      <c r="H190" s="33" t="n"/>
      <c r="I190" s="33" t="n"/>
      <c r="J190" s="150" t="n"/>
      <c r="K190" s="34" t="n"/>
      <c r="L190" s="34" t="n"/>
      <c r="M190" s="24" t="n"/>
      <c r="N190" s="24" t="n"/>
      <c r="O190" s="24" t="n"/>
      <c r="P190" s="24" t="n"/>
      <c r="Q190" s="24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</row>
    <row customHeight="1" ht="16.5" r="191" s="29">
      <c r="A191" s="36" t="n"/>
      <c r="B191" s="36" t="n"/>
      <c r="C191" s="33" t="n"/>
      <c r="D191" s="33" t="n"/>
      <c r="E191" s="33" t="n"/>
      <c r="F191" s="33" t="n"/>
      <c r="G191" s="33" t="n"/>
      <c r="H191" s="33" t="n"/>
      <c r="I191" s="33" t="n"/>
      <c r="J191" s="150" t="n"/>
      <c r="K191" s="34" t="n"/>
      <c r="L191" s="34" t="n"/>
      <c r="M191" s="24" t="n"/>
      <c r="N191" s="24" t="n"/>
      <c r="O191" s="24" t="n"/>
      <c r="P191" s="24" t="n"/>
      <c r="Q191" s="24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</row>
    <row customHeight="1" ht="16.5" r="192" s="29">
      <c r="A192" s="36" t="n"/>
      <c r="B192" s="36" t="n"/>
      <c r="C192" s="33" t="n"/>
      <c r="D192" s="33" t="n"/>
      <c r="E192" s="33" t="n"/>
      <c r="F192" s="33" t="n"/>
      <c r="G192" s="33" t="n"/>
      <c r="H192" s="33" t="n"/>
      <c r="I192" s="33" t="n"/>
      <c r="J192" s="150" t="n"/>
      <c r="K192" s="34" t="n"/>
      <c r="L192" s="34" t="n"/>
      <c r="M192" s="24" t="n"/>
      <c r="N192" s="24" t="n"/>
      <c r="O192" s="24" t="n"/>
      <c r="P192" s="24" t="n"/>
      <c r="Q192" s="24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</row>
    <row customHeight="1" ht="16.5" r="193" s="29">
      <c r="A193" s="36" t="n"/>
      <c r="B193" s="36" t="n"/>
      <c r="C193" s="33" t="n"/>
      <c r="D193" s="33" t="n"/>
      <c r="E193" s="33" t="n"/>
      <c r="F193" s="33" t="n"/>
      <c r="G193" s="33" t="n"/>
      <c r="H193" s="33" t="n"/>
      <c r="I193" s="33" t="n"/>
      <c r="J193" s="150" t="n"/>
      <c r="K193" s="34" t="n"/>
      <c r="L193" s="34" t="n"/>
      <c r="M193" s="24" t="n"/>
      <c r="N193" s="24" t="n"/>
      <c r="O193" s="24" t="n"/>
      <c r="P193" s="24" t="n"/>
      <c r="Q193" s="24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</row>
    <row customHeight="1" ht="16.5" r="194" s="29">
      <c r="A194" s="36" t="n"/>
      <c r="B194" s="36" t="n"/>
      <c r="C194" s="33" t="n"/>
      <c r="D194" s="33" t="n"/>
      <c r="E194" s="33" t="n"/>
      <c r="F194" s="33" t="n"/>
      <c r="G194" s="33" t="n"/>
      <c r="H194" s="33" t="n"/>
      <c r="I194" s="33" t="n"/>
      <c r="J194" s="150" t="n"/>
      <c r="K194" s="34" t="n"/>
      <c r="L194" s="34" t="n"/>
      <c r="M194" s="24" t="n"/>
      <c r="N194" s="24" t="n"/>
      <c r="O194" s="24" t="n"/>
      <c r="P194" s="24" t="n"/>
      <c r="Q194" s="24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</row>
    <row customHeight="1" ht="16.5" r="195" s="29">
      <c r="A195" s="36" t="n"/>
      <c r="B195" s="36" t="n"/>
      <c r="C195" s="33" t="n"/>
      <c r="D195" s="33" t="n"/>
      <c r="E195" s="33" t="n"/>
      <c r="F195" s="33" t="n"/>
      <c r="G195" s="33" t="n"/>
      <c r="H195" s="33" t="n"/>
      <c r="I195" s="33" t="n"/>
      <c r="J195" s="150" t="n"/>
      <c r="K195" s="34" t="n"/>
      <c r="L195" s="34" t="n"/>
      <c r="M195" s="24" t="n"/>
      <c r="N195" s="24" t="n"/>
      <c r="O195" s="24" t="n"/>
      <c r="P195" s="24" t="n"/>
      <c r="Q195" s="24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</row>
    <row customHeight="1" ht="16.5" r="196" s="29">
      <c r="A196" s="36" t="n"/>
      <c r="B196" s="36" t="n"/>
      <c r="C196" s="33" t="n"/>
      <c r="D196" s="33" t="n"/>
      <c r="E196" s="33" t="n"/>
      <c r="F196" s="33" t="n"/>
      <c r="G196" s="33" t="n"/>
      <c r="H196" s="33" t="n"/>
      <c r="I196" s="33" t="n"/>
      <c r="J196" s="150" t="n"/>
      <c r="K196" s="34" t="n"/>
      <c r="L196" s="34" t="n"/>
      <c r="M196" s="24" t="n"/>
      <c r="N196" s="24" t="n"/>
      <c r="O196" s="24" t="n"/>
      <c r="P196" s="24" t="n"/>
      <c r="Q196" s="24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</row>
    <row customHeight="1" ht="16.5" r="197" s="29">
      <c r="A197" s="36" t="n"/>
      <c r="B197" s="36" t="n"/>
      <c r="C197" s="33" t="n"/>
      <c r="D197" s="33" t="n"/>
      <c r="E197" s="33" t="n"/>
      <c r="F197" s="33" t="n"/>
      <c r="G197" s="33" t="n"/>
      <c r="H197" s="33" t="n"/>
      <c r="I197" s="33" t="n"/>
      <c r="J197" s="150" t="n"/>
      <c r="K197" s="34" t="n"/>
      <c r="L197" s="34" t="n"/>
      <c r="M197" s="24" t="n"/>
      <c r="N197" s="24" t="n"/>
      <c r="O197" s="24" t="n"/>
      <c r="P197" s="24" t="n"/>
      <c r="Q197" s="24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</row>
    <row customHeight="1" ht="16.5" r="198" s="29">
      <c r="A198" s="36" t="n"/>
      <c r="B198" s="36" t="n"/>
      <c r="C198" s="33" t="n"/>
      <c r="D198" s="33" t="n"/>
      <c r="E198" s="33" t="n"/>
      <c r="F198" s="33" t="n"/>
      <c r="G198" s="33" t="n"/>
      <c r="H198" s="33" t="n"/>
      <c r="I198" s="33" t="n"/>
      <c r="J198" s="150" t="n"/>
      <c r="K198" s="34" t="n"/>
      <c r="L198" s="34" t="n"/>
      <c r="M198" s="24" t="n"/>
      <c r="N198" s="24" t="n"/>
      <c r="O198" s="24" t="n"/>
      <c r="P198" s="24" t="n"/>
      <c r="Q198" s="24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</row>
    <row customHeight="1" ht="16.5" r="199" s="29">
      <c r="A199" s="36" t="n"/>
      <c r="B199" s="36" t="n"/>
      <c r="C199" s="33" t="n"/>
      <c r="D199" s="33" t="n"/>
      <c r="E199" s="33" t="n"/>
      <c r="F199" s="33" t="n"/>
      <c r="G199" s="33" t="n"/>
      <c r="H199" s="33" t="n"/>
      <c r="I199" s="33" t="n"/>
      <c r="J199" s="150" t="n"/>
      <c r="K199" s="34" t="n"/>
      <c r="L199" s="34" t="n"/>
      <c r="M199" s="24" t="n"/>
      <c r="N199" s="24" t="n"/>
      <c r="O199" s="24" t="n"/>
      <c r="P199" s="24" t="n"/>
      <c r="Q199" s="24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</row>
    <row customHeight="1" ht="16.5" r="200" s="29">
      <c r="A200" s="36" t="n"/>
      <c r="B200" s="36" t="n"/>
      <c r="C200" s="33" t="n"/>
      <c r="D200" s="33" t="n"/>
      <c r="E200" s="33" t="n"/>
      <c r="F200" s="33" t="n"/>
      <c r="G200" s="33" t="n"/>
      <c r="H200" s="33" t="n"/>
      <c r="I200" s="33" t="n"/>
      <c r="J200" s="150" t="n"/>
      <c r="K200" s="34" t="n"/>
      <c r="L200" s="34" t="n"/>
      <c r="M200" s="24" t="n"/>
      <c r="N200" s="24" t="n"/>
      <c r="O200" s="24" t="n"/>
      <c r="P200" s="24" t="n"/>
      <c r="Q200" s="24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</row>
    <row customHeight="1" ht="16.5" r="201" s="29">
      <c r="A201" s="36" t="n"/>
      <c r="B201" s="36" t="n"/>
      <c r="C201" s="33" t="n"/>
      <c r="D201" s="33" t="n"/>
      <c r="E201" s="33" t="n"/>
      <c r="F201" s="33" t="n"/>
      <c r="G201" s="33" t="n"/>
      <c r="H201" s="33" t="n"/>
      <c r="I201" s="33" t="n"/>
      <c r="J201" s="150" t="n"/>
      <c r="K201" s="34" t="n"/>
      <c r="L201" s="34" t="n"/>
      <c r="M201" s="24" t="n"/>
      <c r="N201" s="24" t="n"/>
      <c r="O201" s="24" t="n"/>
      <c r="P201" s="24" t="n"/>
      <c r="Q201" s="24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</row>
    <row customHeight="1" ht="16.5" r="202" s="29">
      <c r="A202" s="36" t="n"/>
      <c r="B202" s="36" t="n"/>
      <c r="C202" s="33" t="n"/>
      <c r="D202" s="33" t="n"/>
      <c r="E202" s="33" t="n"/>
      <c r="F202" s="33" t="n"/>
      <c r="G202" s="33" t="n"/>
      <c r="H202" s="33" t="n"/>
      <c r="I202" s="33" t="n"/>
      <c r="J202" s="150" t="n"/>
      <c r="K202" s="34" t="n"/>
      <c r="L202" s="34" t="n"/>
      <c r="M202" s="24" t="n"/>
      <c r="N202" s="24" t="n"/>
      <c r="O202" s="24" t="n"/>
      <c r="P202" s="24" t="n"/>
      <c r="Q202" s="24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</row>
    <row customHeight="1" ht="16.5" r="203" s="29">
      <c r="A203" s="36" t="n"/>
      <c r="B203" s="36" t="n"/>
      <c r="C203" s="33" t="n"/>
      <c r="D203" s="33" t="n"/>
      <c r="E203" s="33" t="n"/>
      <c r="F203" s="33" t="n"/>
      <c r="G203" s="33" t="n"/>
      <c r="H203" s="33" t="n"/>
      <c r="I203" s="33" t="n"/>
      <c r="J203" s="150" t="n"/>
      <c r="K203" s="34" t="n"/>
      <c r="L203" s="34" t="n"/>
      <c r="M203" s="24" t="n"/>
      <c r="N203" s="24" t="n"/>
      <c r="O203" s="24" t="n"/>
      <c r="P203" s="24" t="n"/>
      <c r="Q203" s="24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</row>
    <row customHeight="1" ht="16.5" r="204" s="29">
      <c r="A204" s="36" t="n"/>
      <c r="B204" s="36" t="n"/>
      <c r="C204" s="33" t="n"/>
      <c r="D204" s="33" t="n"/>
      <c r="E204" s="33" t="n"/>
      <c r="F204" s="33" t="n"/>
      <c r="G204" s="33" t="n"/>
      <c r="H204" s="33" t="n"/>
      <c r="I204" s="33" t="n"/>
      <c r="J204" s="150" t="n"/>
      <c r="K204" s="34" t="n"/>
      <c r="L204" s="34" t="n"/>
      <c r="M204" s="24" t="n"/>
      <c r="N204" s="24" t="n"/>
      <c r="O204" s="24" t="n"/>
      <c r="P204" s="24" t="n"/>
      <c r="Q204" s="24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</row>
    <row customHeight="1" ht="16.5" r="205" s="29">
      <c r="A205" s="36" t="n"/>
      <c r="B205" s="36" t="n"/>
      <c r="C205" s="33" t="n"/>
      <c r="D205" s="33" t="n"/>
      <c r="E205" s="33" t="n"/>
      <c r="F205" s="33" t="n"/>
      <c r="G205" s="33" t="n"/>
      <c r="H205" s="33" t="n"/>
      <c r="I205" s="33" t="n"/>
      <c r="J205" s="150" t="n"/>
      <c r="K205" s="34" t="n"/>
      <c r="L205" s="34" t="n"/>
      <c r="M205" s="24" t="n"/>
      <c r="N205" s="24" t="n"/>
      <c r="O205" s="24" t="n"/>
      <c r="P205" s="24" t="n"/>
      <c r="Q205" s="24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</row>
    <row customHeight="1" ht="16.5" r="206" s="29">
      <c r="A206" s="36" t="n"/>
      <c r="B206" s="36" t="n"/>
      <c r="C206" s="33" t="n"/>
      <c r="D206" s="33" t="n"/>
      <c r="E206" s="33" t="n"/>
      <c r="F206" s="33" t="n"/>
      <c r="G206" s="33" t="n"/>
      <c r="H206" s="33" t="n"/>
      <c r="I206" s="33" t="n"/>
      <c r="J206" s="150" t="n"/>
      <c r="K206" s="34" t="n"/>
      <c r="L206" s="34" t="n"/>
      <c r="M206" s="24" t="n"/>
      <c r="N206" s="24" t="n"/>
      <c r="O206" s="24" t="n"/>
      <c r="P206" s="24" t="n"/>
      <c r="Q206" s="24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</row>
    <row customHeight="1" ht="16.5" r="207" s="29">
      <c r="A207" s="36" t="n"/>
      <c r="B207" s="36" t="n"/>
      <c r="C207" s="33" t="n"/>
      <c r="D207" s="33" t="n"/>
      <c r="E207" s="33" t="n"/>
      <c r="F207" s="33" t="n"/>
      <c r="G207" s="33" t="n"/>
      <c r="H207" s="33" t="n"/>
      <c r="I207" s="33" t="n"/>
      <c r="J207" s="150" t="n"/>
      <c r="K207" s="34" t="n"/>
      <c r="L207" s="34" t="n"/>
      <c r="M207" s="24" t="n"/>
      <c r="N207" s="24" t="n"/>
      <c r="O207" s="24" t="n"/>
      <c r="P207" s="24" t="n"/>
      <c r="Q207" s="24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</row>
    <row customHeight="1" ht="16.5" r="208" s="29">
      <c r="A208" s="36" t="n"/>
      <c r="B208" s="36" t="n"/>
      <c r="C208" s="33" t="n"/>
      <c r="D208" s="33" t="n"/>
      <c r="E208" s="33" t="n"/>
      <c r="F208" s="33" t="n"/>
      <c r="G208" s="33" t="n"/>
      <c r="H208" s="33" t="n"/>
      <c r="I208" s="33" t="n"/>
      <c r="J208" s="150" t="n"/>
      <c r="K208" s="34" t="n"/>
      <c r="L208" s="34" t="n"/>
      <c r="M208" s="24" t="n"/>
      <c r="N208" s="24" t="n"/>
      <c r="O208" s="24" t="n"/>
      <c r="P208" s="24" t="n"/>
      <c r="Q208" s="24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</row>
    <row customHeight="1" ht="16.5" r="209" s="29">
      <c r="A209" s="36" t="n"/>
      <c r="B209" s="36" t="n"/>
      <c r="C209" s="33" t="n"/>
      <c r="D209" s="33" t="n"/>
      <c r="E209" s="33" t="n"/>
      <c r="F209" s="33" t="n"/>
      <c r="G209" s="33" t="n"/>
      <c r="H209" s="33" t="n"/>
      <c r="I209" s="33" t="n"/>
      <c r="J209" s="150" t="n"/>
      <c r="K209" s="34" t="n"/>
      <c r="L209" s="34" t="n"/>
      <c r="M209" s="24" t="n"/>
      <c r="N209" s="24" t="n"/>
      <c r="O209" s="24" t="n"/>
      <c r="P209" s="24" t="n"/>
      <c r="Q209" s="24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</row>
    <row customHeight="1" ht="16.5" r="210" s="29">
      <c r="A210" s="36" t="n"/>
      <c r="B210" s="36" t="n"/>
      <c r="C210" s="33" t="n"/>
      <c r="D210" s="33" t="n"/>
      <c r="E210" s="33" t="n"/>
      <c r="F210" s="33" t="n"/>
      <c r="G210" s="33" t="n"/>
      <c r="H210" s="33" t="n"/>
      <c r="I210" s="33" t="n"/>
      <c r="J210" s="150" t="n"/>
      <c r="K210" s="34" t="n"/>
      <c r="L210" s="34" t="n"/>
      <c r="M210" s="24" t="n"/>
      <c r="N210" s="24" t="n"/>
      <c r="O210" s="24" t="n"/>
      <c r="P210" s="24" t="n"/>
      <c r="Q210" s="24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</row>
    <row customHeight="1" ht="16.5" r="211" s="29">
      <c r="A211" s="36" t="n"/>
      <c r="B211" s="36" t="n"/>
      <c r="C211" s="33" t="n"/>
      <c r="D211" s="33" t="n"/>
      <c r="E211" s="33" t="n"/>
      <c r="F211" s="33" t="n"/>
      <c r="G211" s="33" t="n"/>
      <c r="H211" s="33" t="n"/>
      <c r="I211" s="33" t="n"/>
      <c r="J211" s="150" t="n"/>
      <c r="K211" s="34" t="n"/>
      <c r="L211" s="34" t="n"/>
      <c r="M211" s="24" t="n"/>
      <c r="N211" s="24" t="n"/>
      <c r="O211" s="24" t="n"/>
      <c r="P211" s="24" t="n"/>
      <c r="Q211" s="24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</row>
    <row customHeight="1" ht="16.5" r="212" s="29">
      <c r="A212" s="36" t="n"/>
      <c r="B212" s="36" t="n"/>
      <c r="C212" s="33" t="n"/>
      <c r="D212" s="33" t="n"/>
      <c r="E212" s="33" t="n"/>
      <c r="F212" s="33" t="n"/>
      <c r="G212" s="33" t="n"/>
      <c r="H212" s="33" t="n"/>
      <c r="I212" s="33" t="n"/>
      <c r="J212" s="150" t="n"/>
      <c r="K212" s="34" t="n"/>
      <c r="L212" s="34" t="n"/>
      <c r="M212" s="24" t="n"/>
      <c r="N212" s="24" t="n"/>
      <c r="O212" s="24" t="n"/>
      <c r="P212" s="24" t="n"/>
      <c r="Q212" s="24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</row>
    <row customHeight="1" ht="16.5" r="213" s="29">
      <c r="A213" s="36" t="n"/>
      <c r="B213" s="36" t="n"/>
      <c r="C213" s="33" t="n"/>
      <c r="D213" s="33" t="n"/>
      <c r="E213" s="33" t="n"/>
      <c r="F213" s="33" t="n"/>
      <c r="G213" s="33" t="n"/>
      <c r="H213" s="33" t="n"/>
      <c r="I213" s="33" t="n"/>
      <c r="J213" s="150" t="n"/>
      <c r="K213" s="34" t="n"/>
      <c r="L213" s="34" t="n"/>
      <c r="M213" s="24" t="n"/>
      <c r="N213" s="24" t="n"/>
      <c r="O213" s="24" t="n"/>
      <c r="P213" s="24" t="n"/>
      <c r="Q213" s="24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</row>
    <row customHeight="1" ht="16.5" r="214" s="29">
      <c r="A214" s="36" t="n"/>
      <c r="B214" s="36" t="n"/>
      <c r="C214" s="33" t="n"/>
      <c r="D214" s="33" t="n"/>
      <c r="E214" s="33" t="n"/>
      <c r="F214" s="33" t="n"/>
      <c r="G214" s="33" t="n"/>
      <c r="H214" s="33" t="n"/>
      <c r="I214" s="33" t="n"/>
      <c r="J214" s="150" t="n"/>
      <c r="K214" s="34" t="n"/>
      <c r="L214" s="34" t="n"/>
      <c r="M214" s="24" t="n"/>
      <c r="N214" s="24" t="n"/>
      <c r="O214" s="24" t="n"/>
      <c r="P214" s="24" t="n"/>
      <c r="Q214" s="24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</row>
    <row customHeight="1" ht="16.5" r="215" s="29">
      <c r="A215" s="36" t="n"/>
      <c r="B215" s="36" t="n"/>
      <c r="C215" s="33" t="n"/>
      <c r="D215" s="33" t="n"/>
      <c r="E215" s="33" t="n"/>
      <c r="F215" s="33" t="n"/>
      <c r="G215" s="33" t="n"/>
      <c r="H215" s="33" t="n"/>
      <c r="I215" s="33" t="n"/>
      <c r="J215" s="150" t="n"/>
      <c r="K215" s="34" t="n"/>
      <c r="L215" s="34" t="n"/>
      <c r="M215" s="24" t="n"/>
      <c r="N215" s="24" t="n"/>
      <c r="O215" s="24" t="n"/>
      <c r="P215" s="24" t="n"/>
      <c r="Q215" s="24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</row>
    <row customHeight="1" ht="16.5" r="216" s="29">
      <c r="A216" s="36" t="n"/>
      <c r="B216" s="36" t="n"/>
      <c r="C216" s="33" t="n"/>
      <c r="D216" s="33" t="n"/>
      <c r="E216" s="33" t="n"/>
      <c r="F216" s="33" t="n"/>
      <c r="G216" s="33" t="n"/>
      <c r="H216" s="33" t="n"/>
      <c r="I216" s="33" t="n"/>
      <c r="J216" s="150" t="n"/>
      <c r="K216" s="34" t="n"/>
      <c r="L216" s="34" t="n"/>
      <c r="M216" s="24" t="n"/>
      <c r="N216" s="24" t="n"/>
      <c r="O216" s="24" t="n"/>
      <c r="P216" s="24" t="n"/>
      <c r="Q216" s="24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</row>
    <row customHeight="1" ht="16.5" r="217" s="29">
      <c r="A217" s="36" t="n"/>
      <c r="B217" s="36" t="n"/>
      <c r="C217" s="33" t="n"/>
      <c r="D217" s="33" t="n"/>
      <c r="E217" s="33" t="n"/>
      <c r="F217" s="33" t="n"/>
      <c r="G217" s="33" t="n"/>
      <c r="H217" s="33" t="n"/>
      <c r="I217" s="33" t="n"/>
      <c r="J217" s="150" t="n"/>
      <c r="K217" s="34" t="n"/>
      <c r="L217" s="34" t="n"/>
      <c r="M217" s="24" t="n"/>
      <c r="N217" s="24" t="n"/>
      <c r="O217" s="24" t="n"/>
      <c r="P217" s="24" t="n"/>
      <c r="Q217" s="24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</row>
    <row customHeight="1" ht="16.5" r="218" s="29">
      <c r="A218" s="36" t="n"/>
      <c r="B218" s="36" t="n"/>
      <c r="C218" s="33" t="n"/>
      <c r="D218" s="33" t="n"/>
      <c r="E218" s="33" t="n"/>
      <c r="F218" s="33" t="n"/>
      <c r="G218" s="33" t="n"/>
      <c r="H218" s="33" t="n"/>
      <c r="I218" s="33" t="n"/>
      <c r="J218" s="150" t="n"/>
      <c r="K218" s="34" t="n"/>
      <c r="L218" s="34" t="n"/>
      <c r="M218" s="24" t="n"/>
      <c r="N218" s="24" t="n"/>
      <c r="O218" s="24" t="n"/>
      <c r="P218" s="24" t="n"/>
      <c r="Q218" s="24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</row>
    <row customHeight="1" ht="16.5" r="219" s="29">
      <c r="A219" s="36" t="n"/>
      <c r="B219" s="36" t="n"/>
      <c r="C219" s="33" t="n"/>
      <c r="D219" s="33" t="n"/>
      <c r="E219" s="33" t="n"/>
      <c r="F219" s="33" t="n"/>
      <c r="G219" s="33" t="n"/>
      <c r="H219" s="33" t="n"/>
      <c r="I219" s="33" t="n"/>
      <c r="J219" s="150" t="n"/>
      <c r="K219" s="34" t="n"/>
      <c r="L219" s="34" t="n"/>
      <c r="M219" s="24" t="n"/>
      <c r="N219" s="24" t="n"/>
      <c r="O219" s="24" t="n"/>
      <c r="P219" s="24" t="n"/>
      <c r="Q219" s="24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</row>
    <row customHeight="1" ht="16.5" r="220" s="29">
      <c r="A220" s="36" t="n"/>
      <c r="B220" s="36" t="n"/>
      <c r="C220" s="33" t="n"/>
      <c r="D220" s="33" t="n"/>
      <c r="E220" s="33" t="n"/>
      <c r="F220" s="33" t="n"/>
      <c r="G220" s="33" t="n"/>
      <c r="H220" s="33" t="n"/>
      <c r="I220" s="33" t="n"/>
      <c r="J220" s="150" t="n"/>
      <c r="K220" s="34" t="n"/>
      <c r="L220" s="34" t="n"/>
      <c r="M220" s="24" t="n"/>
      <c r="N220" s="24" t="n"/>
      <c r="O220" s="24" t="n"/>
      <c r="P220" s="24" t="n"/>
      <c r="Q220" s="24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</row>
    <row customHeight="1" ht="16.5" r="221" s="29">
      <c r="A221" s="36" t="n"/>
      <c r="B221" s="36" t="n"/>
      <c r="C221" s="33" t="n"/>
      <c r="D221" s="33" t="n"/>
      <c r="E221" s="33" t="n"/>
      <c r="F221" s="33" t="n"/>
      <c r="G221" s="33" t="n"/>
      <c r="H221" s="33" t="n"/>
      <c r="I221" s="33" t="n"/>
      <c r="J221" s="150" t="n"/>
      <c r="K221" s="34" t="n"/>
      <c r="L221" s="34" t="n"/>
      <c r="M221" s="24" t="n"/>
      <c r="N221" s="24" t="n"/>
      <c r="O221" s="24" t="n"/>
      <c r="P221" s="24" t="n"/>
      <c r="Q221" s="24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</row>
    <row customHeight="1" ht="16.5" r="222" s="29">
      <c r="A222" s="36" t="n"/>
      <c r="B222" s="36" t="n"/>
      <c r="C222" s="33" t="n"/>
      <c r="D222" s="33" t="n"/>
      <c r="E222" s="33" t="n"/>
      <c r="F222" s="33" t="n"/>
      <c r="G222" s="33" t="n"/>
      <c r="H222" s="33" t="n"/>
      <c r="I222" s="33" t="n"/>
      <c r="J222" s="150" t="n"/>
      <c r="K222" s="34" t="n"/>
      <c r="L222" s="34" t="n"/>
      <c r="M222" s="24" t="n"/>
      <c r="N222" s="24" t="n"/>
      <c r="O222" s="24" t="n"/>
      <c r="P222" s="24" t="n"/>
      <c r="Q222" s="24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</row>
    <row customHeight="1" ht="16.5" r="223" s="29">
      <c r="A223" s="36" t="n"/>
      <c r="B223" s="36" t="n"/>
      <c r="C223" s="33" t="n"/>
      <c r="D223" s="33" t="n"/>
      <c r="E223" s="33" t="n"/>
      <c r="F223" s="33" t="n"/>
      <c r="G223" s="33" t="n"/>
      <c r="H223" s="33" t="n"/>
      <c r="I223" s="33" t="n"/>
      <c r="J223" s="150" t="n"/>
      <c r="K223" s="34" t="n"/>
      <c r="L223" s="34" t="n"/>
      <c r="M223" s="24" t="n"/>
      <c r="N223" s="24" t="n"/>
      <c r="O223" s="24" t="n"/>
      <c r="P223" s="24" t="n"/>
      <c r="Q223" s="24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</row>
    <row customHeight="1" ht="16.5" r="224" s="29">
      <c r="A224" s="36" t="n"/>
      <c r="B224" s="36" t="n"/>
      <c r="C224" s="33" t="n"/>
      <c r="D224" s="33" t="n"/>
      <c r="E224" s="33" t="n"/>
      <c r="F224" s="33" t="n"/>
      <c r="G224" s="33" t="n"/>
      <c r="H224" s="33" t="n"/>
      <c r="I224" s="33" t="n"/>
      <c r="J224" s="150" t="n"/>
      <c r="K224" s="34" t="n"/>
      <c r="L224" s="34" t="n"/>
      <c r="M224" s="24" t="n"/>
      <c r="N224" s="24" t="n"/>
      <c r="O224" s="24" t="n"/>
      <c r="P224" s="24" t="n"/>
      <c r="Q224" s="24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</row>
    <row customHeight="1" ht="16.5" r="225" s="29">
      <c r="A225" s="36" t="n"/>
      <c r="B225" s="36" t="n"/>
      <c r="C225" s="33" t="n"/>
      <c r="D225" s="33" t="n"/>
      <c r="E225" s="33" t="n"/>
      <c r="F225" s="33" t="n"/>
      <c r="G225" s="33" t="n"/>
      <c r="H225" s="33" t="n"/>
      <c r="I225" s="33" t="n"/>
      <c r="J225" s="150" t="n"/>
      <c r="K225" s="34" t="n"/>
      <c r="L225" s="34" t="n"/>
      <c r="M225" s="24" t="n"/>
      <c r="N225" s="24" t="n"/>
      <c r="O225" s="24" t="n"/>
      <c r="P225" s="24" t="n"/>
      <c r="Q225" s="24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</row>
    <row customHeight="1" ht="16.5" r="226" s="29">
      <c r="A226" s="36" t="n"/>
      <c r="B226" s="36" t="n"/>
      <c r="C226" s="33" t="n"/>
      <c r="D226" s="33" t="n"/>
      <c r="E226" s="33" t="n"/>
      <c r="F226" s="33" t="n"/>
      <c r="G226" s="33" t="n"/>
      <c r="H226" s="33" t="n"/>
      <c r="I226" s="33" t="n"/>
      <c r="J226" s="150" t="n"/>
      <c r="K226" s="34" t="n"/>
      <c r="L226" s="34" t="n"/>
      <c r="M226" s="24" t="n"/>
      <c r="N226" s="24" t="n"/>
      <c r="O226" s="24" t="n"/>
      <c r="P226" s="24" t="n"/>
      <c r="Q226" s="24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</row>
    <row customHeight="1" ht="16.5" r="227" s="29">
      <c r="A227" s="36" t="n"/>
      <c r="B227" s="36" t="n"/>
      <c r="C227" s="33" t="n"/>
      <c r="D227" s="33" t="n"/>
      <c r="E227" s="33" t="n"/>
      <c r="F227" s="33" t="n"/>
      <c r="G227" s="33" t="n"/>
      <c r="H227" s="33" t="n"/>
      <c r="I227" s="33" t="n"/>
      <c r="J227" s="150" t="n"/>
      <c r="K227" s="34" t="n"/>
      <c r="L227" s="34" t="n"/>
      <c r="M227" s="24" t="n"/>
      <c r="N227" s="24" t="n"/>
      <c r="O227" s="24" t="n"/>
      <c r="P227" s="24" t="n"/>
      <c r="Q227" s="24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</row>
    <row customHeight="1" ht="16.5" r="228" s="29">
      <c r="A228" s="36" t="n"/>
      <c r="B228" s="36" t="n"/>
      <c r="C228" s="33" t="n"/>
      <c r="D228" s="33" t="n"/>
      <c r="E228" s="33" t="n"/>
      <c r="F228" s="33" t="n"/>
      <c r="G228" s="33" t="n"/>
      <c r="H228" s="33" t="n"/>
      <c r="I228" s="33" t="n"/>
      <c r="J228" s="150" t="n"/>
      <c r="K228" s="34" t="n"/>
      <c r="L228" s="34" t="n"/>
      <c r="M228" s="24" t="n"/>
      <c r="N228" s="24" t="n"/>
      <c r="O228" s="24" t="n"/>
      <c r="P228" s="24" t="n"/>
      <c r="Q228" s="24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</row>
    <row customHeight="1" ht="16.5" r="229" s="29">
      <c r="A229" s="36" t="n"/>
      <c r="B229" s="36" t="n"/>
      <c r="C229" s="33" t="n"/>
      <c r="D229" s="33" t="n"/>
      <c r="E229" s="33" t="n"/>
      <c r="F229" s="33" t="n"/>
      <c r="G229" s="33" t="n"/>
      <c r="H229" s="33" t="n"/>
      <c r="I229" s="33" t="n"/>
      <c r="J229" s="150" t="n"/>
      <c r="K229" s="34" t="n"/>
      <c r="L229" s="34" t="n"/>
      <c r="M229" s="24" t="n"/>
      <c r="N229" s="24" t="n"/>
      <c r="O229" s="24" t="n"/>
      <c r="P229" s="24" t="n"/>
      <c r="Q229" s="24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</row>
    <row customHeight="1" ht="16.5" r="230" s="29">
      <c r="A230" s="36" t="n"/>
      <c r="B230" s="36" t="n"/>
      <c r="C230" s="33" t="n"/>
      <c r="D230" s="33" t="n"/>
      <c r="E230" s="33" t="n"/>
      <c r="F230" s="33" t="n"/>
      <c r="G230" s="33" t="n"/>
      <c r="H230" s="33" t="n"/>
      <c r="I230" s="33" t="n"/>
      <c r="J230" s="150" t="n"/>
      <c r="K230" s="34" t="n"/>
      <c r="L230" s="34" t="n"/>
      <c r="M230" s="24" t="n"/>
      <c r="N230" s="24" t="n"/>
      <c r="O230" s="24" t="n"/>
      <c r="P230" s="24" t="n"/>
      <c r="Q230" s="24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</row>
    <row customHeight="1" ht="16.5" r="231" s="29">
      <c r="A231" s="36" t="n"/>
      <c r="B231" s="36" t="n"/>
      <c r="C231" s="33" t="n"/>
      <c r="D231" s="33" t="n"/>
      <c r="E231" s="33" t="n"/>
      <c r="F231" s="33" t="n"/>
      <c r="G231" s="33" t="n"/>
      <c r="H231" s="33" t="n"/>
      <c r="I231" s="33" t="n"/>
      <c r="J231" s="150" t="n"/>
      <c r="K231" s="34" t="n"/>
      <c r="L231" s="34" t="n"/>
      <c r="M231" s="24" t="n"/>
      <c r="N231" s="24" t="n"/>
      <c r="O231" s="24" t="n"/>
      <c r="P231" s="24" t="n"/>
      <c r="Q231" s="24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</row>
    <row customHeight="1" ht="16.5" r="232" s="29">
      <c r="A232" s="36" t="n"/>
      <c r="B232" s="36" t="n"/>
      <c r="C232" s="33" t="n"/>
      <c r="D232" s="33" t="n"/>
      <c r="E232" s="33" t="n"/>
      <c r="F232" s="33" t="n"/>
      <c r="G232" s="33" t="n"/>
      <c r="H232" s="33" t="n"/>
      <c r="I232" s="33" t="n"/>
      <c r="J232" s="150" t="n"/>
      <c r="K232" s="34" t="n"/>
      <c r="L232" s="34" t="n"/>
      <c r="M232" s="24" t="n"/>
      <c r="N232" s="24" t="n"/>
      <c r="O232" s="24" t="n"/>
      <c r="P232" s="24" t="n"/>
      <c r="Q232" s="24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</row>
    <row customHeight="1" ht="16.5" r="233" s="29">
      <c r="A233" s="36" t="n"/>
      <c r="B233" s="36" t="n"/>
      <c r="C233" s="33" t="n"/>
      <c r="D233" s="33" t="n"/>
      <c r="E233" s="33" t="n"/>
      <c r="F233" s="33" t="n"/>
      <c r="G233" s="33" t="n"/>
      <c r="H233" s="33" t="n"/>
      <c r="I233" s="33" t="n"/>
      <c r="J233" s="150" t="n"/>
      <c r="K233" s="34" t="n"/>
      <c r="L233" s="34" t="n"/>
      <c r="M233" s="24" t="n"/>
      <c r="N233" s="24" t="n"/>
      <c r="O233" s="24" t="n"/>
      <c r="P233" s="24" t="n"/>
      <c r="Q233" s="24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</row>
    <row customHeight="1" ht="16.5" r="234" s="29">
      <c r="A234" s="36" t="n"/>
      <c r="B234" s="36" t="n"/>
      <c r="C234" s="33" t="n"/>
      <c r="D234" s="33" t="n"/>
      <c r="E234" s="33" t="n"/>
      <c r="F234" s="33" t="n"/>
      <c r="G234" s="33" t="n"/>
      <c r="H234" s="33" t="n"/>
      <c r="I234" s="33" t="n"/>
      <c r="J234" s="150" t="n"/>
      <c r="K234" s="34" t="n"/>
      <c r="L234" s="34" t="n"/>
      <c r="M234" s="24" t="n"/>
      <c r="N234" s="24" t="n"/>
      <c r="O234" s="24" t="n"/>
      <c r="P234" s="24" t="n"/>
      <c r="Q234" s="24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</row>
    <row customHeight="1" ht="16.5" r="235" s="29">
      <c r="A235" s="36" t="n"/>
      <c r="B235" s="36" t="n"/>
      <c r="C235" s="33" t="n"/>
      <c r="D235" s="33" t="n"/>
      <c r="E235" s="33" t="n"/>
      <c r="F235" s="33" t="n"/>
      <c r="G235" s="33" t="n"/>
      <c r="H235" s="33" t="n"/>
      <c r="I235" s="33" t="n"/>
      <c r="J235" s="150" t="n"/>
      <c r="K235" s="34" t="n"/>
      <c r="L235" s="34" t="n"/>
      <c r="M235" s="24" t="n"/>
      <c r="N235" s="24" t="n"/>
      <c r="O235" s="24" t="n"/>
      <c r="P235" s="24" t="n"/>
      <c r="Q235" s="24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</row>
    <row customHeight="1" ht="16.5" r="236" s="29">
      <c r="A236" s="36" t="n"/>
      <c r="B236" s="36" t="n"/>
      <c r="C236" s="33" t="n"/>
      <c r="D236" s="33" t="n"/>
      <c r="E236" s="33" t="n"/>
      <c r="F236" s="33" t="n"/>
      <c r="G236" s="33" t="n"/>
      <c r="H236" s="33" t="n"/>
      <c r="I236" s="33" t="n"/>
      <c r="J236" s="150" t="n"/>
      <c r="K236" s="34" t="n"/>
      <c r="L236" s="34" t="n"/>
      <c r="M236" s="24" t="n"/>
      <c r="N236" s="24" t="n"/>
      <c r="O236" s="24" t="n"/>
      <c r="P236" s="24" t="n"/>
      <c r="Q236" s="24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</row>
  </sheetData>
  <pageMargins bottom="0.75" footer="0" header="0" left="0.7" right="0.7" top="0.75"/>
  <pageSetup orientation="landscape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258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2.88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7.38"/>
    <col customWidth="1" max="10" min="10" style="29" width="6.13"/>
    <col customWidth="1" max="11" min="11" style="29" width="7.5"/>
    <col customWidth="1" max="12" min="12" style="29" width="5.25"/>
    <col customWidth="1" max="13" min="13" style="29" width="6.13"/>
    <col customWidth="1" max="14" min="14" style="29" width="4.5"/>
    <col customWidth="1" max="15" min="15" style="29" width="7.75"/>
    <col customWidth="1" max="16" min="16" style="29" width="41.13"/>
    <col customWidth="1" max="17" min="17" style="29" width="7.25"/>
    <col customWidth="1" max="26" min="18" style="29" width="7.75"/>
    <col customWidth="1" max="28" min="27" style="29" width="7"/>
    <col customWidth="1" max="29" min="29" style="29" width="11.75"/>
  </cols>
  <sheetData>
    <row customHeight="1" ht="39.75" r="1" s="29">
      <c r="A1" s="147" t="inlineStr">
        <is>
          <t>組</t>
        </is>
      </c>
      <c r="B1" s="147" t="inlineStr">
        <is>
          <t>序</t>
        </is>
      </c>
      <c r="C1" s="148" t="inlineStr">
        <is>
          <t>項目</t>
        </is>
      </c>
      <c r="D1" s="148" t="inlineStr">
        <is>
          <t>組別</t>
        </is>
      </c>
      <c r="E1" s="148" t="inlineStr">
        <is>
          <t>年級</t>
        </is>
      </c>
      <c r="F1" s="148" t="inlineStr">
        <is>
          <t>學校</t>
        </is>
      </c>
      <c r="G1" s="148" t="inlineStr">
        <is>
          <t>姓名</t>
        </is>
      </c>
      <c r="H1" s="149" t="inlineStr">
        <is>
          <t>指導
老師</t>
        </is>
      </c>
      <c r="I1" s="148" t="inlineStr">
        <is>
          <t>號碼</t>
        </is>
      </c>
      <c r="J1" s="150" t="inlineStr">
        <is>
          <t>成績</t>
        </is>
      </c>
      <c r="K1" s="13" t="inlineStr">
        <is>
          <t>等第</t>
        </is>
      </c>
      <c r="L1" s="13" t="inlineStr">
        <is>
          <t>名次</t>
        </is>
      </c>
      <c r="M1" s="151" t="inlineStr">
        <is>
          <t>積分</t>
        </is>
      </c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42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</row>
    <row customHeight="1" ht="16.5" r="2" s="29">
      <c r="A2" s="64" t="n"/>
      <c r="B2" s="64" t="n"/>
      <c r="C2" s="50" t="inlineStr">
        <is>
          <t>一跳一迴旋</t>
        </is>
      </c>
      <c r="D2" s="50" t="inlineStr">
        <is>
          <t>女子組</t>
        </is>
      </c>
      <c r="E2" s="50" t="inlineStr">
        <is>
          <t>特教組</t>
        </is>
      </c>
      <c r="F2" s="35" t="inlineStr">
        <is>
          <t>文澳國小</t>
        </is>
      </c>
      <c r="G2" s="35" t="inlineStr">
        <is>
          <t>蔡金玲</t>
        </is>
      </c>
      <c r="H2" s="35" t="inlineStr">
        <is>
          <t>魏心怡</t>
        </is>
      </c>
      <c r="I2" s="35" t="inlineStr">
        <is>
          <t>A8212</t>
        </is>
      </c>
      <c r="J2" s="152" t="n">
        <v>189</v>
      </c>
      <c r="K2" s="11" t="inlineStr">
        <is>
          <t>金質獎</t>
        </is>
      </c>
      <c r="L2" s="25" t="n"/>
      <c r="M2" s="3" t="n"/>
      <c r="N2" s="3">
        <f>COUNTIF($F$2:F2,F2)</f>
        <v/>
      </c>
      <c r="O2" s="153">
        <f>IF(COUNTIF($F$2:H2,H2)=1,1,0)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</row>
    <row customHeight="1" ht="16.5" r="3" s="29">
      <c r="A3" s="64" t="n"/>
      <c r="B3" s="64" t="n"/>
      <c r="C3" s="50" t="inlineStr">
        <is>
          <t>一跳一迴旋</t>
        </is>
      </c>
      <c r="D3" s="50" t="inlineStr">
        <is>
          <t>女子組</t>
        </is>
      </c>
      <c r="E3" s="50" t="inlineStr">
        <is>
          <t>特教組</t>
        </is>
      </c>
      <c r="F3" s="35" t="inlineStr">
        <is>
          <t>文澳國小</t>
        </is>
      </c>
      <c r="G3" s="35" t="inlineStr">
        <is>
          <t>葉羽紋</t>
        </is>
      </c>
      <c r="H3" s="35" t="inlineStr">
        <is>
          <t>盧雅雯</t>
        </is>
      </c>
      <c r="I3" s="35" t="inlineStr">
        <is>
          <t>A8211</t>
        </is>
      </c>
      <c r="J3" s="152" t="n">
        <v>172</v>
      </c>
      <c r="K3" s="11" t="inlineStr">
        <is>
          <t>金質獎</t>
        </is>
      </c>
      <c r="L3" s="25" t="n"/>
      <c r="M3" s="3" t="n"/>
      <c r="N3" s="3">
        <f>COUNTIF($F$2:F3,F3)</f>
        <v/>
      </c>
      <c r="O3" s="153">
        <f>IF(COUNTIF($F$2:H3,H3)=1,1,0)</f>
        <v/>
      </c>
      <c r="P3" s="3" t="inlineStr">
        <is>
          <t>成績會自動以前面的順序，對應到總成績表</t>
        </is>
      </c>
      <c r="Q3" s="11" t="inlineStr">
        <is>
          <t>銀質獎</t>
        </is>
      </c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</row>
    <row customHeight="1" ht="16.5" r="4" s="29">
      <c r="A4" s="64" t="n"/>
      <c r="B4" s="64" t="n"/>
      <c r="C4" s="50" t="inlineStr">
        <is>
          <t>一跳一迴旋</t>
        </is>
      </c>
      <c r="D4" s="50" t="inlineStr">
        <is>
          <t>女子組</t>
        </is>
      </c>
      <c r="E4" s="50" t="inlineStr">
        <is>
          <t>特教組</t>
        </is>
      </c>
      <c r="F4" s="35" t="inlineStr">
        <is>
          <t>文光國小</t>
        </is>
      </c>
      <c r="G4" s="35" t="inlineStr">
        <is>
          <t>羅玥而</t>
        </is>
      </c>
      <c r="H4" s="35" t="inlineStr">
        <is>
          <t>謝欣燕</t>
        </is>
      </c>
      <c r="I4" s="35" t="inlineStr">
        <is>
          <t>A8214</t>
        </is>
      </c>
      <c r="J4" s="152" t="n">
        <v>115</v>
      </c>
      <c r="K4" s="11" t="inlineStr">
        <is>
          <t>金質獎</t>
        </is>
      </c>
      <c r="L4" s="21" t="n"/>
      <c r="M4" s="3" t="n"/>
      <c r="N4" s="3">
        <f>COUNTIF($F$2:F4,F4)</f>
        <v/>
      </c>
      <c r="O4" s="153">
        <f>IF(COUNTIF($F$2:H4,H4)=1,1,0)</f>
        <v/>
      </c>
      <c r="Q4" s="11" t="inlineStr">
        <is>
          <t>銅質獎</t>
        </is>
      </c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</row>
    <row customHeight="1" ht="16.5" r="5" s="29">
      <c r="A5" s="64" t="n"/>
      <c r="B5" s="64" t="n"/>
      <c r="C5" s="50" t="inlineStr">
        <is>
          <t>一跳一迴旋</t>
        </is>
      </c>
      <c r="D5" s="50" t="inlineStr">
        <is>
          <t>女子組</t>
        </is>
      </c>
      <c r="E5" s="50" t="inlineStr">
        <is>
          <t>特教組</t>
        </is>
      </c>
      <c r="F5" s="35" t="inlineStr">
        <is>
          <t>文澳國小</t>
        </is>
      </c>
      <c r="G5" s="35" t="inlineStr">
        <is>
          <t>徐晨心</t>
        </is>
      </c>
      <c r="H5" s="35" t="inlineStr">
        <is>
          <t>廖乃萱</t>
        </is>
      </c>
      <c r="I5" s="35" t="inlineStr">
        <is>
          <t>A8208</t>
        </is>
      </c>
      <c r="J5" s="152" t="n">
        <v>98</v>
      </c>
      <c r="K5" s="11" t="inlineStr">
        <is>
          <t>金質獎</t>
        </is>
      </c>
      <c r="L5" s="25" t="n"/>
      <c r="M5" s="3" t="n"/>
      <c r="N5" s="3">
        <f>COUNTIF($F$2:F5,F5)</f>
        <v/>
      </c>
      <c r="O5" s="153">
        <f>IF(COUNTIF($F$2:H5,H5)=1,1,0)</f>
        <v/>
      </c>
      <c r="P5" s="3" t="inlineStr">
        <is>
          <t>第1-8名8…765432優勝1</t>
        </is>
      </c>
      <c r="Q5" s="44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</row>
    <row customHeight="1" ht="16.5" r="6" s="29">
      <c r="A6" s="64" t="n"/>
      <c r="B6" s="64" t="n"/>
      <c r="C6" s="50" t="inlineStr">
        <is>
          <t>一跳一迴旋</t>
        </is>
      </c>
      <c r="D6" s="50" t="inlineStr">
        <is>
          <t>女子組</t>
        </is>
      </c>
      <c r="E6" s="50" t="inlineStr">
        <is>
          <t>特教組</t>
        </is>
      </c>
      <c r="F6" s="35" t="inlineStr">
        <is>
          <t>文澳國小</t>
        </is>
      </c>
      <c r="G6" s="35" t="inlineStr">
        <is>
          <t>吳采蓁</t>
        </is>
      </c>
      <c r="H6" s="35" t="inlineStr">
        <is>
          <t>李冠生</t>
        </is>
      </c>
      <c r="I6" s="35" t="inlineStr">
        <is>
          <t>A8207</t>
        </is>
      </c>
      <c r="J6" s="152" t="n">
        <v>96</v>
      </c>
      <c r="K6" s="11" t="inlineStr">
        <is>
          <t>金質獎</t>
        </is>
      </c>
      <c r="L6" s="25" t="n"/>
      <c r="M6" s="3" t="n"/>
      <c r="N6" s="3">
        <f>COUNTIF($F$2:F6,F6)</f>
        <v/>
      </c>
      <c r="O6" s="153">
        <f>IF(COUNTIF($F$2:H6,H6)=1,1,0)</f>
        <v/>
      </c>
      <c r="P6" s="3" t="inlineStr">
        <is>
          <t>並列積分相加平均</t>
        </is>
      </c>
      <c r="Q6" s="44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</row>
    <row customHeight="1" ht="16.5" r="7" s="29">
      <c r="A7" s="36" t="n"/>
      <c r="B7" s="36" t="n"/>
      <c r="C7" s="50" t="inlineStr">
        <is>
          <t>一跳一迴旋</t>
        </is>
      </c>
      <c r="D7" s="50" t="inlineStr">
        <is>
          <t>女子組</t>
        </is>
      </c>
      <c r="E7" s="50" t="inlineStr">
        <is>
          <t>特教組</t>
        </is>
      </c>
      <c r="F7" s="35" t="inlineStr">
        <is>
          <t>中正國小</t>
        </is>
      </c>
      <c r="G7" s="35" t="inlineStr">
        <is>
          <t>紀蕎蓁</t>
        </is>
      </c>
      <c r="H7" s="35" t="inlineStr">
        <is>
          <t>王玉薰</t>
        </is>
      </c>
      <c r="I7" s="35" t="inlineStr">
        <is>
          <t>A8202</t>
        </is>
      </c>
      <c r="J7" s="152" t="n">
        <v>87</v>
      </c>
      <c r="K7" s="11" t="inlineStr">
        <is>
          <t>金質獎</t>
        </is>
      </c>
      <c r="L7" s="25" t="n"/>
      <c r="M7" s="3" t="n"/>
      <c r="N7" s="3">
        <f>COUNTIF($F$2:F7,F7)</f>
        <v/>
      </c>
      <c r="O7" s="153">
        <f>IF(COUNTIF($F$2:H7,H7)=1,1,0)</f>
        <v/>
      </c>
      <c r="P7" s="3" t="inlineStr">
        <is>
          <t>各校總積分最多取積分最高兩名</t>
        </is>
      </c>
      <c r="Q7" s="44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</row>
    <row customHeight="1" ht="16.5" r="8" s="29">
      <c r="A8" s="64" t="n"/>
      <c r="B8" s="64" t="n"/>
      <c r="C8" s="50" t="inlineStr">
        <is>
          <t>一跳一迴旋</t>
        </is>
      </c>
      <c r="D8" s="50" t="inlineStr">
        <is>
          <t>女子組</t>
        </is>
      </c>
      <c r="E8" s="50" t="inlineStr">
        <is>
          <t>特教組</t>
        </is>
      </c>
      <c r="F8" s="35" t="inlineStr">
        <is>
          <t>文光國小</t>
        </is>
      </c>
      <c r="G8" s="35" t="inlineStr">
        <is>
          <t>李婭晨</t>
        </is>
      </c>
      <c r="H8" s="35" t="inlineStr">
        <is>
          <t>廖勇順</t>
        </is>
      </c>
      <c r="I8" s="35" t="inlineStr">
        <is>
          <t>A8213</t>
        </is>
      </c>
      <c r="J8" s="152" t="n">
        <v>71</v>
      </c>
      <c r="K8" s="11" t="inlineStr">
        <is>
          <t>金質獎</t>
        </is>
      </c>
      <c r="L8" s="21" t="n"/>
      <c r="M8" s="3" t="n"/>
      <c r="N8" s="3">
        <f>COUNTIF($F$2:F8,F8)</f>
        <v/>
      </c>
      <c r="O8" s="153">
        <f>IF(COUNTIF($F$2:H8,H8)=1,1,0)</f>
        <v/>
      </c>
      <c r="P8" s="3" t="n"/>
      <c r="Q8" s="44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</row>
    <row customHeight="1" ht="16.5" r="9" s="29">
      <c r="A9" s="64" t="n"/>
      <c r="B9" s="64" t="n"/>
      <c r="C9" s="50" t="inlineStr">
        <is>
          <t>一跳一迴旋</t>
        </is>
      </c>
      <c r="D9" s="50" t="inlineStr">
        <is>
          <t>女子組</t>
        </is>
      </c>
      <c r="E9" s="50" t="inlineStr">
        <is>
          <t>特教組</t>
        </is>
      </c>
      <c r="F9" s="35" t="inlineStr">
        <is>
          <t>文澳國小</t>
        </is>
      </c>
      <c r="G9" s="35" t="inlineStr">
        <is>
          <t>曾雅雯</t>
        </is>
      </c>
      <c r="H9" s="35" t="inlineStr">
        <is>
          <t>蔡筱茜</t>
        </is>
      </c>
      <c r="I9" s="35" t="inlineStr">
        <is>
          <t>A8209</t>
        </is>
      </c>
      <c r="J9" s="152" t="n">
        <v>68</v>
      </c>
      <c r="K9" s="11" t="inlineStr">
        <is>
          <t>金質獎</t>
        </is>
      </c>
      <c r="L9" s="25" t="n"/>
      <c r="M9" s="3" t="n"/>
      <c r="N9" s="3">
        <f>COUNTIF($F$2:F9,F9)</f>
        <v/>
      </c>
      <c r="O9" s="153">
        <f>IF(COUNTIF($F$2:H9,H9)=1,1,0)</f>
        <v/>
      </c>
      <c r="P9" s="3" t="inlineStr">
        <is>
          <t>名次</t>
        </is>
      </c>
      <c r="Q9" s="44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</row>
    <row customHeight="1" ht="16.5" r="10" s="29">
      <c r="A10" s="64" t="n"/>
      <c r="B10" s="64" t="n"/>
      <c r="C10" s="50" t="inlineStr">
        <is>
          <t>一跳一迴旋</t>
        </is>
      </c>
      <c r="D10" s="50" t="inlineStr">
        <is>
          <t>女子組</t>
        </is>
      </c>
      <c r="E10" s="50" t="inlineStr">
        <is>
          <t>特教組</t>
        </is>
      </c>
      <c r="F10" s="35" t="inlineStr">
        <is>
          <t>文光國小</t>
        </is>
      </c>
      <c r="G10" s="35" t="inlineStr">
        <is>
          <t>陳雨歆</t>
        </is>
      </c>
      <c r="H10" s="35" t="inlineStr">
        <is>
          <t>龔燕娥</t>
        </is>
      </c>
      <c r="I10" s="35" t="inlineStr">
        <is>
          <t>A8215</t>
        </is>
      </c>
      <c r="J10" s="152" t="n">
        <v>64</v>
      </c>
      <c r="K10" s="11" t="inlineStr">
        <is>
          <t>金質獎</t>
        </is>
      </c>
      <c r="L10" s="25" t="n"/>
      <c r="M10" s="3" t="n"/>
      <c r="N10" s="3">
        <f>COUNTIF($F$2:F10,F10)</f>
        <v/>
      </c>
      <c r="O10" s="153">
        <f>IF(COUNTIF($F$2:H10,H10)=1,1,0)</f>
        <v/>
      </c>
      <c r="P10" s="3" t="inlineStr">
        <is>
          <t>可並列，但須扣除下一個名次</t>
        </is>
      </c>
      <c r="Q10" s="24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</row>
    <row customHeight="1" ht="16.5" r="11" s="29">
      <c r="A11" s="64" t="n"/>
      <c r="B11" s="64" t="n"/>
      <c r="C11" s="50" t="inlineStr">
        <is>
          <t>一跳一迴旋</t>
        </is>
      </c>
      <c r="D11" s="50" t="inlineStr">
        <is>
          <t>女子組</t>
        </is>
      </c>
      <c r="E11" s="50" t="inlineStr">
        <is>
          <t>特教組</t>
        </is>
      </c>
      <c r="F11" s="35" t="inlineStr">
        <is>
          <t>中正國小</t>
        </is>
      </c>
      <c r="G11" s="35" t="inlineStr">
        <is>
          <t>張霏棻</t>
        </is>
      </c>
      <c r="H11" s="35" t="inlineStr">
        <is>
          <t>林啟智</t>
        </is>
      </c>
      <c r="I11" s="35" t="inlineStr">
        <is>
          <t>A8201</t>
        </is>
      </c>
      <c r="J11" s="152" t="n">
        <v>58</v>
      </c>
      <c r="K11" s="11" t="inlineStr">
        <is>
          <t>銀質獎</t>
        </is>
      </c>
      <c r="L11" s="21" t="n"/>
      <c r="M11" s="3" t="n"/>
      <c r="N11" s="3">
        <f>COUNTIF($F$2:F11,F11)</f>
        <v/>
      </c>
      <c r="O11" s="153">
        <f>IF(COUNTIF($F$2:H11,H11)=1,1,0)</f>
        <v/>
      </c>
      <c r="P11" s="3" t="n"/>
      <c r="Q11" s="24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</row>
    <row customHeight="1" ht="16.5" r="12" s="29">
      <c r="A12" s="64" t="n"/>
      <c r="B12" s="64" t="n"/>
      <c r="C12" s="50" t="inlineStr">
        <is>
          <t>一跳一迴旋</t>
        </is>
      </c>
      <c r="D12" s="50" t="inlineStr">
        <is>
          <t>女子組</t>
        </is>
      </c>
      <c r="E12" s="50" t="inlineStr">
        <is>
          <t>特教組</t>
        </is>
      </c>
      <c r="F12" s="35" t="inlineStr">
        <is>
          <t>中正國小</t>
        </is>
      </c>
      <c r="G12" s="35" t="inlineStr">
        <is>
          <t>許昭玉</t>
        </is>
      </c>
      <c r="H12" s="35" t="inlineStr">
        <is>
          <t>劉又嘉</t>
        </is>
      </c>
      <c r="I12" s="35" t="inlineStr">
        <is>
          <t>A8203</t>
        </is>
      </c>
      <c r="J12" s="152" t="n">
        <v>51</v>
      </c>
      <c r="K12" s="11" t="inlineStr">
        <is>
          <t>銀質獎</t>
        </is>
      </c>
      <c r="L12" s="25" t="n"/>
      <c r="M12" s="3" t="n"/>
      <c r="N12" s="3">
        <f>COUNTIF($F$2:F12,F12)</f>
        <v/>
      </c>
      <c r="O12" s="153">
        <f>IF(COUNTIF($F$2:H12,H12)=1,1,0)</f>
        <v/>
      </c>
      <c r="P12" s="3" t="inlineStr">
        <is>
          <t>獎狀</t>
        </is>
      </c>
      <c r="Q12" s="24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</row>
    <row customHeight="1" ht="16.5" r="13" s="29">
      <c r="A13" s="64" t="n"/>
      <c r="B13" s="64" t="n"/>
      <c r="C13" s="50" t="inlineStr">
        <is>
          <t>一跳一迴旋</t>
        </is>
      </c>
      <c r="D13" s="50" t="inlineStr">
        <is>
          <t>女子組</t>
        </is>
      </c>
      <c r="E13" s="50" t="inlineStr">
        <is>
          <t>特教組</t>
        </is>
      </c>
      <c r="F13" s="35" t="inlineStr">
        <is>
          <t>湖西國小</t>
        </is>
      </c>
      <c r="G13" s="35" t="inlineStr">
        <is>
          <t>顏屹璘</t>
        </is>
      </c>
      <c r="H13" s="35" t="inlineStr">
        <is>
          <t>侯佳芸</t>
        </is>
      </c>
      <c r="I13" s="35" t="inlineStr">
        <is>
          <t>A8204</t>
        </is>
      </c>
      <c r="J13" s="152" t="n">
        <v>25</v>
      </c>
      <c r="K13" s="11" t="inlineStr">
        <is>
          <t>銀質獎</t>
        </is>
      </c>
      <c r="L13" s="25" t="n"/>
      <c r="M13" s="3" t="n"/>
      <c r="N13" s="3">
        <f>COUNTIF($F$2:F13,F13)</f>
        <v/>
      </c>
      <c r="O13" s="153">
        <f>IF(COUNTIF($F$2:H13,H13)=1,1,0)</f>
        <v/>
      </c>
      <c r="P13" s="3" t="inlineStr">
        <is>
          <t>獎狀生</t>
        </is>
      </c>
      <c r="Q13" s="24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</row>
    <row customHeight="1" ht="16.5" r="14" s="29">
      <c r="A14" s="36" t="n"/>
      <c r="B14" s="36" t="n"/>
      <c r="C14" s="50" t="inlineStr">
        <is>
          <t>一跳一迴旋</t>
        </is>
      </c>
      <c r="D14" s="50" t="inlineStr">
        <is>
          <t>女子組</t>
        </is>
      </c>
      <c r="E14" s="50" t="inlineStr">
        <is>
          <t>特教組</t>
        </is>
      </c>
      <c r="F14" s="35" t="inlineStr">
        <is>
          <t>龍門國小</t>
        </is>
      </c>
      <c r="G14" s="35" t="inlineStr">
        <is>
          <t>許嬿英</t>
        </is>
      </c>
      <c r="H14" s="35" t="inlineStr">
        <is>
          <t>林君諭</t>
        </is>
      </c>
      <c r="I14" s="35" t="inlineStr">
        <is>
          <t>A8205</t>
        </is>
      </c>
      <c r="J14" s="152" t="n">
        <v>24</v>
      </c>
      <c r="K14" s="11" t="inlineStr">
        <is>
          <t>銀質獎</t>
        </is>
      </c>
      <c r="L14" s="25" t="n"/>
      <c r="M14" s="3" t="n"/>
      <c r="N14" s="3">
        <f>COUNTIF($F$2:F14,F14)</f>
        <v/>
      </c>
      <c r="O14" s="153">
        <f>IF(COUNTIF($F$2:H14,H14)=1,1,0)</f>
        <v/>
      </c>
      <c r="P14" s="3" t="inlineStr">
        <is>
          <t>獎狀師</t>
        </is>
      </c>
      <c r="Q14" s="24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</row>
    <row customHeight="1" ht="16.5" r="15" s="29">
      <c r="A15" s="64" t="n"/>
      <c r="B15" s="64" t="n"/>
      <c r="C15" s="50" t="inlineStr">
        <is>
          <t>一跳一迴旋</t>
        </is>
      </c>
      <c r="D15" s="50" t="inlineStr">
        <is>
          <t>女子組</t>
        </is>
      </c>
      <c r="E15" s="50" t="inlineStr">
        <is>
          <t>特教組</t>
        </is>
      </c>
      <c r="F15" s="35" t="inlineStr">
        <is>
          <t>文澳國小</t>
        </is>
      </c>
      <c r="G15" s="35" t="inlineStr">
        <is>
          <t>歐書瑀</t>
        </is>
      </c>
      <c r="H15" s="35" t="inlineStr">
        <is>
          <t>呂佳玲</t>
        </is>
      </c>
      <c r="I15" s="35" t="inlineStr">
        <is>
          <t>A8210</t>
        </is>
      </c>
      <c r="J15" s="152" t="n">
        <v>20</v>
      </c>
      <c r="K15" s="11" t="inlineStr">
        <is>
          <t>銀質獎</t>
        </is>
      </c>
      <c r="L15" s="25" t="n"/>
      <c r="M15" s="3" t="n"/>
      <c r="N15" s="3">
        <f>COUNTIF($F$2:F15,F15)</f>
        <v/>
      </c>
      <c r="O15" s="153">
        <f>IF(COUNTIF($F$2:H15,H15)=1,1,0)</f>
        <v/>
      </c>
      <c r="P15" s="3" t="inlineStr">
        <is>
          <t>獎狀</t>
        </is>
      </c>
      <c r="Q15" s="24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</row>
    <row customHeight="1" ht="16.5" r="16" s="29">
      <c r="A16" s="64" t="n"/>
      <c r="B16" s="64" t="n"/>
      <c r="C16" s="50" t="inlineStr">
        <is>
          <t>一跳一迴旋</t>
        </is>
      </c>
      <c r="D16" s="50" t="inlineStr">
        <is>
          <t>女子組</t>
        </is>
      </c>
      <c r="E16" s="50" t="inlineStr">
        <is>
          <t>特教組</t>
        </is>
      </c>
      <c r="F16" s="35" t="inlineStr">
        <is>
          <t>隘門國小</t>
        </is>
      </c>
      <c r="G16" s="35" t="inlineStr">
        <is>
          <t>陳彩惠</t>
        </is>
      </c>
      <c r="H16" s="35" t="inlineStr">
        <is>
          <t>葉玉嫥</t>
        </is>
      </c>
      <c r="I16" s="35" t="inlineStr">
        <is>
          <t>A8206</t>
        </is>
      </c>
      <c r="J16" s="152" t="n">
        <v>3</v>
      </c>
      <c r="K16" s="11" t="inlineStr">
        <is>
          <t>銅質獎</t>
        </is>
      </c>
      <c r="L16" s="25" t="n"/>
      <c r="M16" s="3" t="n"/>
      <c r="N16" s="3">
        <f>COUNTIF($F$2:F16,F16)</f>
        <v/>
      </c>
      <c r="O16" s="153">
        <f>IF(COUNTIF($F$2:H16,H16)=1,1,0)</f>
        <v/>
      </c>
      <c r="Q16" s="24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</row>
    <row customHeight="1" ht="16.5" r="17" s="29">
      <c r="A17" s="64" t="n"/>
      <c r="B17" s="64" t="n"/>
      <c r="C17" s="50" t="inlineStr">
        <is>
          <t>一跳一迴旋</t>
        </is>
      </c>
      <c r="D17" s="50" t="inlineStr">
        <is>
          <t>女子組</t>
        </is>
      </c>
      <c r="E17" s="50" t="inlineStr">
        <is>
          <t>特教組</t>
        </is>
      </c>
      <c r="F17" s="35" t="n"/>
      <c r="G17" s="35" t="n"/>
      <c r="H17" s="35" t="n"/>
      <c r="I17" s="35" t="n"/>
      <c r="J17" s="152" t="n"/>
      <c r="K17" s="21" t="n"/>
      <c r="L17" s="21" t="n"/>
      <c r="M17" s="3" t="n"/>
      <c r="N17" s="3">
        <f>COUNTIF($F$2:F17,F17)</f>
        <v/>
      </c>
      <c r="O17" s="153">
        <f>IF(COUNTIF($F$2:H17,H17)=1,1,0)</f>
        <v/>
      </c>
      <c r="Q17" s="24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</row>
    <row customHeight="1" ht="16.5" r="18" s="29">
      <c r="A18" s="36" t="n"/>
      <c r="B18" s="36" t="n"/>
      <c r="C18" s="50" t="inlineStr">
        <is>
          <t>一跳一迴旋</t>
        </is>
      </c>
      <c r="D18" s="50" t="inlineStr">
        <is>
          <t>女子組</t>
        </is>
      </c>
      <c r="E18" s="50" t="inlineStr">
        <is>
          <t>特教組</t>
        </is>
      </c>
      <c r="F18" s="35" t="n"/>
      <c r="G18" s="35" t="n"/>
      <c r="H18" s="35" t="n"/>
      <c r="I18" s="35" t="n"/>
      <c r="J18" s="152" t="n"/>
      <c r="K18" s="21" t="n"/>
      <c r="L18" s="25" t="n"/>
      <c r="M18" s="3" t="n"/>
      <c r="N18" s="3" t="n"/>
      <c r="O18" s="3" t="n"/>
      <c r="Q18" s="24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</row>
    <row customHeight="1" ht="16.5" r="19" s="29">
      <c r="A19" s="64" t="n"/>
      <c r="B19" s="64" t="n"/>
      <c r="C19" s="50" t="inlineStr">
        <is>
          <t>一跳一迴旋</t>
        </is>
      </c>
      <c r="D19" s="50" t="inlineStr">
        <is>
          <t>女子組</t>
        </is>
      </c>
      <c r="E19" s="50" t="inlineStr">
        <is>
          <t>特教組</t>
        </is>
      </c>
      <c r="F19" s="35" t="n"/>
      <c r="G19" s="35" t="n"/>
      <c r="H19" s="35" t="n"/>
      <c r="I19" s="35" t="n"/>
      <c r="J19" s="152" t="n"/>
      <c r="K19" s="21" t="n"/>
      <c r="L19" s="25" t="n"/>
      <c r="M19" s="3" t="n"/>
      <c r="N19" s="3" t="n"/>
      <c r="O19" s="3" t="n"/>
      <c r="Q19" s="24">
        <f>COUNTA(G2:G17)+SUM(O2:O17)</f>
        <v/>
      </c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</row>
    <row customHeight="1" ht="16.5" r="20" s="29">
      <c r="A20" s="64" t="n"/>
      <c r="B20" s="64" t="n"/>
      <c r="C20" s="50" t="inlineStr">
        <is>
          <t>一跳一迴旋</t>
        </is>
      </c>
      <c r="D20" s="50" t="inlineStr">
        <is>
          <t>女子組</t>
        </is>
      </c>
      <c r="E20" s="50" t="inlineStr">
        <is>
          <t>特教組</t>
        </is>
      </c>
      <c r="F20" s="35" t="n"/>
      <c r="G20" s="35" t="n"/>
      <c r="H20" s="35" t="n"/>
      <c r="I20" s="35" t="n"/>
      <c r="J20" s="152" t="n"/>
      <c r="K20" s="21" t="n"/>
      <c r="L20" s="21" t="n"/>
      <c r="M20" s="3" t="n"/>
      <c r="N20" s="3" t="n"/>
      <c r="O20" s="3" t="n"/>
      <c r="Q20" s="24">
        <f>COUNTA(G2:G17)</f>
        <v/>
      </c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</row>
    <row customHeight="1" ht="16.5" r="21" s="29">
      <c r="A21" s="64" t="n"/>
      <c r="B21" s="64" t="n"/>
      <c r="C21" s="50" t="inlineStr">
        <is>
          <t>一跳一迴旋</t>
        </is>
      </c>
      <c r="D21" s="50" t="inlineStr">
        <is>
          <t>女子組</t>
        </is>
      </c>
      <c r="E21" s="50" t="inlineStr">
        <is>
          <t>特教組</t>
        </is>
      </c>
      <c r="F21" s="35" t="n"/>
      <c r="G21" s="35" t="n"/>
      <c r="H21" s="35" t="n"/>
      <c r="I21" s="35" t="n"/>
      <c r="J21" s="152" t="n"/>
      <c r="K21" s="21" t="n"/>
      <c r="L21" s="21" t="n"/>
      <c r="M21" s="3" t="n"/>
      <c r="N21" s="3" t="n"/>
      <c r="O21" s="3" t="n"/>
      <c r="Q21" s="24">
        <f>SUM(O2:O17)</f>
        <v/>
      </c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</row>
    <row customHeight="1" ht="16.5" r="22" s="29">
      <c r="A22" s="36" t="n"/>
      <c r="B22" s="36" t="n"/>
      <c r="C22" s="50" t="inlineStr">
        <is>
          <t>一跳一迴旋</t>
        </is>
      </c>
      <c r="D22" s="50" t="inlineStr">
        <is>
          <t>女子組</t>
        </is>
      </c>
      <c r="E22" s="50" t="inlineStr">
        <is>
          <t>特教組</t>
        </is>
      </c>
      <c r="F22" s="35" t="n"/>
      <c r="G22" s="35" t="n"/>
      <c r="H22" s="35" t="n"/>
      <c r="I22" s="35" t="n"/>
      <c r="J22" s="152" t="n"/>
      <c r="K22" s="21" t="n"/>
      <c r="L22" s="25" t="n"/>
      <c r="M22" s="3" t="n"/>
      <c r="N22" s="3" t="n"/>
      <c r="O22" s="3" t="n"/>
      <c r="Q22" s="24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</row>
    <row customHeight="1" ht="16.5" r="23" s="29">
      <c r="A23" s="36" t="n"/>
      <c r="B23" s="36" t="n"/>
      <c r="C23" s="50" t="inlineStr">
        <is>
          <t>一跳一迴旋</t>
        </is>
      </c>
      <c r="D23" s="50" t="inlineStr">
        <is>
          <t>女子組</t>
        </is>
      </c>
      <c r="E23" s="50" t="inlineStr">
        <is>
          <t>特教組</t>
        </is>
      </c>
      <c r="F23" s="35" t="n"/>
      <c r="G23" s="35" t="n"/>
      <c r="H23" s="35" t="n"/>
      <c r="I23" s="35" t="n"/>
      <c r="J23" s="152" t="n"/>
      <c r="K23" s="21" t="n"/>
      <c r="L23" s="25" t="n"/>
      <c r="M23" s="3" t="n"/>
      <c r="N23" s="3" t="n"/>
      <c r="O23" s="3" t="n"/>
      <c r="P23" s="3" t="n"/>
      <c r="Q23" s="24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</row>
    <row customHeight="1" ht="16.5" r="24" s="29">
      <c r="A24" s="64" t="n"/>
      <c r="B24" s="64" t="n"/>
      <c r="C24" s="50" t="inlineStr">
        <is>
          <t>一跳一迴旋</t>
        </is>
      </c>
      <c r="D24" s="50" t="inlineStr">
        <is>
          <t>女子組</t>
        </is>
      </c>
      <c r="E24" s="50" t="inlineStr">
        <is>
          <t>特教組</t>
        </is>
      </c>
      <c r="F24" s="35" t="n"/>
      <c r="G24" s="35" t="n"/>
      <c r="H24" s="35" t="n"/>
      <c r="I24" s="35" t="n"/>
      <c r="J24" s="152" t="n"/>
      <c r="K24" s="21" t="n"/>
      <c r="L24" s="21" t="n"/>
      <c r="M24" s="3" t="n"/>
      <c r="N24" s="3" t="n"/>
      <c r="O24" s="3" t="n"/>
      <c r="P24" s="3" t="n"/>
      <c r="Q24" s="24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</row>
    <row customHeight="1" ht="16.5" r="25" s="29">
      <c r="A25" s="36" t="n"/>
      <c r="B25" s="36" t="n"/>
      <c r="C25" s="50" t="inlineStr">
        <is>
          <t>一跳一迴旋</t>
        </is>
      </c>
      <c r="D25" s="50" t="inlineStr">
        <is>
          <t>女子組</t>
        </is>
      </c>
      <c r="E25" s="50" t="inlineStr">
        <is>
          <t>特教組</t>
        </is>
      </c>
      <c r="F25" s="35" t="n"/>
      <c r="G25" s="35" t="n"/>
      <c r="H25" s="35" t="n"/>
      <c r="I25" s="35" t="n"/>
      <c r="J25" s="152" t="n"/>
      <c r="K25" s="21" t="n"/>
      <c r="L25" s="25" t="n"/>
      <c r="M25" s="3" t="n"/>
      <c r="N25" s="3" t="n"/>
      <c r="O25" s="3" t="n"/>
      <c r="P25" s="3" t="n"/>
      <c r="Q25" s="24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</row>
    <row customHeight="1" ht="16.5" r="26" s="29">
      <c r="A26" s="64" t="n"/>
      <c r="B26" s="64" t="n"/>
      <c r="C26" s="50" t="inlineStr">
        <is>
          <t>一跳一迴旋</t>
        </is>
      </c>
      <c r="D26" s="50" t="inlineStr">
        <is>
          <t>女子組</t>
        </is>
      </c>
      <c r="E26" s="50" t="inlineStr">
        <is>
          <t>特教組</t>
        </is>
      </c>
      <c r="F26" s="35" t="n"/>
      <c r="G26" s="35" t="n"/>
      <c r="H26" s="35" t="n"/>
      <c r="I26" s="35" t="n"/>
      <c r="J26" s="152" t="n"/>
      <c r="K26" s="21" t="n"/>
      <c r="L26" s="25" t="n"/>
      <c r="M26" s="3" t="n"/>
      <c r="N26" s="3" t="n"/>
      <c r="O26" s="3" t="n"/>
      <c r="P26" s="3" t="n"/>
      <c r="Q26" s="24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</row>
    <row customHeight="1" ht="16.5" r="27" s="29">
      <c r="A27" s="64" t="n"/>
      <c r="B27" s="64" t="n"/>
      <c r="C27" s="50" t="inlineStr">
        <is>
          <t>一跳一迴旋</t>
        </is>
      </c>
      <c r="D27" s="50" t="inlineStr">
        <is>
          <t>女子組</t>
        </is>
      </c>
      <c r="E27" s="50" t="inlineStr">
        <is>
          <t>特教組</t>
        </is>
      </c>
      <c r="F27" s="35" t="n"/>
      <c r="G27" s="35" t="n"/>
      <c r="H27" s="35" t="n"/>
      <c r="I27" s="35" t="n"/>
      <c r="J27" s="152" t="n"/>
      <c r="K27" s="21" t="n"/>
      <c r="L27" s="25" t="n"/>
      <c r="M27" s="3" t="n"/>
      <c r="N27" s="3" t="n"/>
      <c r="O27" s="3" t="n"/>
      <c r="P27" s="3" t="n"/>
      <c r="Q27" s="24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</row>
    <row customHeight="1" ht="16.5" r="28" s="29">
      <c r="A28" s="64" t="n"/>
      <c r="B28" s="64" t="n"/>
      <c r="C28" s="50" t="inlineStr">
        <is>
          <t>一跳一迴旋</t>
        </is>
      </c>
      <c r="D28" s="50" t="inlineStr">
        <is>
          <t>女子組</t>
        </is>
      </c>
      <c r="E28" s="50" t="inlineStr">
        <is>
          <t>特教組</t>
        </is>
      </c>
      <c r="F28" s="35" t="n"/>
      <c r="G28" s="35" t="n"/>
      <c r="H28" s="35" t="n"/>
      <c r="I28" s="35" t="n"/>
      <c r="J28" s="152" t="n"/>
      <c r="K28" s="21" t="n"/>
      <c r="L28" s="25" t="n"/>
      <c r="M28" s="3" t="n"/>
      <c r="N28" s="3" t="n"/>
      <c r="O28" s="3" t="n"/>
      <c r="P28" s="3" t="n"/>
      <c r="Q28" s="24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</row>
    <row customHeight="1" ht="16.5" r="29" s="29">
      <c r="A29" s="64" t="n"/>
      <c r="B29" s="64" t="n"/>
      <c r="C29" s="50" t="inlineStr">
        <is>
          <t>一跳一迴旋</t>
        </is>
      </c>
      <c r="D29" s="50" t="inlineStr">
        <is>
          <t>女子組</t>
        </is>
      </c>
      <c r="E29" s="50" t="inlineStr">
        <is>
          <t>特教組</t>
        </is>
      </c>
      <c r="F29" s="35" t="n"/>
      <c r="G29" s="35" t="n"/>
      <c r="H29" s="35" t="n"/>
      <c r="I29" s="35" t="n"/>
      <c r="J29" s="152" t="n"/>
      <c r="K29" s="21" t="n"/>
      <c r="L29" s="21" t="n"/>
      <c r="M29" s="3" t="n"/>
      <c r="N29" s="3" t="n"/>
      <c r="O29" s="3" t="n"/>
      <c r="P29" s="3" t="n"/>
      <c r="Q29" s="24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</row>
    <row customHeight="1" ht="16.5" r="30" s="29">
      <c r="A30" s="64" t="n"/>
      <c r="B30" s="64" t="n"/>
      <c r="C30" s="50" t="inlineStr">
        <is>
          <t>一跳一迴旋</t>
        </is>
      </c>
      <c r="D30" s="50" t="inlineStr">
        <is>
          <t>女子組</t>
        </is>
      </c>
      <c r="E30" s="50" t="inlineStr">
        <is>
          <t>特教組</t>
        </is>
      </c>
      <c r="F30" s="35" t="n"/>
      <c r="G30" s="35" t="n"/>
      <c r="H30" s="35" t="n"/>
      <c r="I30" s="35" t="n"/>
      <c r="J30" s="152" t="n"/>
      <c r="K30" s="21" t="n"/>
      <c r="L30" s="25" t="n"/>
      <c r="M30" s="3" t="n"/>
      <c r="N30" s="3" t="n"/>
      <c r="O30" s="3" t="n"/>
      <c r="P30" s="3" t="n"/>
      <c r="Q30" s="24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</row>
    <row customHeight="1" ht="16.5" r="31" s="29">
      <c r="A31" s="64" t="n"/>
      <c r="B31" s="64" t="n"/>
      <c r="C31" s="50" t="inlineStr">
        <is>
          <t>一跳一迴旋</t>
        </is>
      </c>
      <c r="D31" s="50" t="inlineStr">
        <is>
          <t>女子組</t>
        </is>
      </c>
      <c r="E31" s="50" t="inlineStr">
        <is>
          <t>特教組</t>
        </is>
      </c>
      <c r="F31" s="35" t="n"/>
      <c r="G31" s="35" t="n"/>
      <c r="H31" s="35" t="n"/>
      <c r="I31" s="35" t="n"/>
      <c r="J31" s="152" t="n"/>
      <c r="K31" s="21" t="n"/>
      <c r="L31" s="25" t="n"/>
      <c r="M31" s="3" t="n"/>
      <c r="N31" s="3" t="n"/>
      <c r="O31" s="3" t="n"/>
      <c r="P31" s="3" t="n"/>
      <c r="Q31" s="24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</row>
    <row customHeight="1" ht="16.5" r="32" s="29">
      <c r="A32" s="64" t="n"/>
      <c r="B32" s="64" t="n"/>
      <c r="C32" s="50" t="inlineStr">
        <is>
          <t>一跳一迴旋</t>
        </is>
      </c>
      <c r="D32" s="50" t="inlineStr">
        <is>
          <t>女子組</t>
        </is>
      </c>
      <c r="E32" s="50" t="inlineStr">
        <is>
          <t>特教組</t>
        </is>
      </c>
      <c r="F32" s="35" t="n"/>
      <c r="G32" s="35" t="n"/>
      <c r="H32" s="35" t="n"/>
      <c r="I32" s="35" t="n"/>
      <c r="J32" s="152" t="n"/>
      <c r="K32" s="21" t="n"/>
      <c r="L32" s="25" t="n"/>
      <c r="M32" s="3" t="n"/>
      <c r="N32" s="3" t="n"/>
      <c r="O32" s="3" t="n"/>
      <c r="P32" s="3" t="n"/>
      <c r="Q32" s="24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</row>
    <row customHeight="1" ht="16.5" r="33" s="29">
      <c r="A33" s="64" t="n"/>
      <c r="B33" s="64" t="n"/>
      <c r="C33" s="50" t="inlineStr">
        <is>
          <t>一跳一迴旋</t>
        </is>
      </c>
      <c r="D33" s="50" t="inlineStr">
        <is>
          <t>女子組</t>
        </is>
      </c>
      <c r="E33" s="50" t="inlineStr">
        <is>
          <t>特教組</t>
        </is>
      </c>
      <c r="F33" s="35" t="n"/>
      <c r="G33" s="35" t="n"/>
      <c r="H33" s="35" t="n"/>
      <c r="I33" s="35" t="n"/>
      <c r="J33" s="152" t="n"/>
      <c r="K33" s="21" t="n"/>
      <c r="L33" s="25" t="n"/>
      <c r="M33" s="3" t="n"/>
      <c r="N33" s="3" t="n"/>
      <c r="O33" s="3" t="n"/>
      <c r="P33" s="3" t="n"/>
      <c r="Q33" s="24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</row>
    <row customHeight="1" ht="16.5" r="34" s="29">
      <c r="A34" s="64" t="n"/>
      <c r="B34" s="64" t="n"/>
      <c r="C34" s="50" t="inlineStr">
        <is>
          <t>一跳一迴旋</t>
        </is>
      </c>
      <c r="D34" s="50" t="inlineStr">
        <is>
          <t>女子組</t>
        </is>
      </c>
      <c r="E34" s="50" t="inlineStr">
        <is>
          <t>特教組</t>
        </is>
      </c>
      <c r="F34" s="35" t="n"/>
      <c r="G34" s="35" t="n"/>
      <c r="H34" s="35" t="n"/>
      <c r="I34" s="35" t="n"/>
      <c r="J34" s="152" t="n"/>
      <c r="K34" s="21" t="n"/>
      <c r="L34" s="25" t="n"/>
      <c r="M34" s="3" t="n"/>
      <c r="N34" s="3" t="n"/>
      <c r="O34" s="3" t="n"/>
      <c r="P34" s="3" t="n"/>
      <c r="Q34" s="24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</row>
    <row customHeight="1" ht="16.5" r="35" s="29">
      <c r="A35" s="64" t="n"/>
      <c r="B35" s="64" t="n"/>
      <c r="C35" s="50" t="inlineStr">
        <is>
          <t>一跳一迴旋</t>
        </is>
      </c>
      <c r="D35" s="50" t="inlineStr">
        <is>
          <t>女子組</t>
        </is>
      </c>
      <c r="E35" s="50" t="inlineStr">
        <is>
          <t>特教組</t>
        </is>
      </c>
      <c r="F35" s="35" t="n"/>
      <c r="G35" s="35" t="n"/>
      <c r="H35" s="35" t="n"/>
      <c r="I35" s="35" t="n"/>
      <c r="J35" s="152" t="n"/>
      <c r="K35" s="21" t="n"/>
      <c r="L35" s="21" t="n"/>
      <c r="M35" s="3" t="n"/>
      <c r="N35" s="3" t="n"/>
      <c r="O35" s="3" t="n"/>
      <c r="P35" s="3" t="n"/>
      <c r="Q35" s="24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</row>
    <row customHeight="1" ht="16.5" r="36" s="29">
      <c r="A36" s="64" t="n"/>
      <c r="B36" s="64" t="n"/>
      <c r="C36" s="50" t="inlineStr">
        <is>
          <t>一跳一迴旋</t>
        </is>
      </c>
      <c r="D36" s="50" t="inlineStr">
        <is>
          <t>女子組</t>
        </is>
      </c>
      <c r="E36" s="50" t="inlineStr">
        <is>
          <t>特教組</t>
        </is>
      </c>
      <c r="F36" s="35" t="n"/>
      <c r="G36" s="35" t="n"/>
      <c r="H36" s="35" t="n"/>
      <c r="I36" s="35" t="n"/>
      <c r="J36" s="152" t="n"/>
      <c r="K36" s="21" t="n"/>
      <c r="L36" s="25" t="n"/>
      <c r="M36" s="3" t="n"/>
      <c r="N36" s="3" t="n"/>
      <c r="O36" s="3" t="n"/>
      <c r="P36" s="3" t="n"/>
      <c r="Q36" s="24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</row>
    <row customHeight="1" ht="16.5" r="37" s="29">
      <c r="A37" s="64" t="n"/>
      <c r="B37" s="64" t="n"/>
      <c r="C37" s="50" t="inlineStr">
        <is>
          <t>一跳一迴旋</t>
        </is>
      </c>
      <c r="D37" s="50" t="inlineStr">
        <is>
          <t>女子組</t>
        </is>
      </c>
      <c r="E37" s="50" t="inlineStr">
        <is>
          <t>特教組</t>
        </is>
      </c>
      <c r="F37" s="35" t="n"/>
      <c r="G37" s="35" t="n"/>
      <c r="H37" s="35" t="n"/>
      <c r="I37" s="35" t="n"/>
      <c r="J37" s="152" t="n"/>
      <c r="K37" s="21" t="n"/>
      <c r="L37" s="25" t="n"/>
      <c r="M37" s="3" t="n"/>
      <c r="N37" s="3" t="n"/>
      <c r="O37" s="3" t="n"/>
      <c r="P37" s="3" t="n"/>
      <c r="Q37" s="24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</row>
    <row customHeight="1" ht="16.5" r="38" s="29">
      <c r="A38" s="64" t="n"/>
      <c r="B38" s="64" t="n"/>
      <c r="C38" s="50" t="inlineStr">
        <is>
          <t>一跳一迴旋</t>
        </is>
      </c>
      <c r="D38" s="50" t="inlineStr">
        <is>
          <t>女子組</t>
        </is>
      </c>
      <c r="E38" s="50" t="inlineStr">
        <is>
          <t>特教組</t>
        </is>
      </c>
      <c r="F38" s="35" t="n"/>
      <c r="G38" s="35" t="n"/>
      <c r="H38" s="35" t="n"/>
      <c r="I38" s="35" t="n"/>
      <c r="J38" s="152" t="n"/>
      <c r="K38" s="21" t="n"/>
      <c r="L38" s="25" t="n"/>
      <c r="M38" s="3" t="n"/>
      <c r="N38" s="3" t="n"/>
      <c r="O38" s="3" t="n"/>
      <c r="P38" s="3" t="n"/>
      <c r="Q38" s="24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</row>
    <row customHeight="1" ht="16.5" r="39" s="29">
      <c r="A39" s="64" t="n"/>
      <c r="B39" s="64" t="n"/>
      <c r="C39" s="50" t="inlineStr">
        <is>
          <t>一跳一迴旋</t>
        </is>
      </c>
      <c r="D39" s="50" t="inlineStr">
        <is>
          <t>女子組</t>
        </is>
      </c>
      <c r="E39" s="50" t="inlineStr">
        <is>
          <t>特教組</t>
        </is>
      </c>
      <c r="F39" s="35" t="n"/>
      <c r="G39" s="35" t="n"/>
      <c r="H39" s="35" t="n"/>
      <c r="I39" s="35" t="n"/>
      <c r="J39" s="152" t="n"/>
      <c r="K39" s="21" t="n"/>
      <c r="L39" s="21" t="n"/>
      <c r="M39" s="3" t="n"/>
      <c r="N39" s="3" t="n"/>
      <c r="O39" s="3" t="n"/>
      <c r="P39" s="3" t="n"/>
      <c r="Q39" s="24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</row>
    <row customHeight="1" ht="16.5" r="40" s="29">
      <c r="A40" s="64" t="n"/>
      <c r="B40" s="64" t="n"/>
      <c r="C40" s="50" t="inlineStr">
        <is>
          <t>一跳一迴旋</t>
        </is>
      </c>
      <c r="D40" s="50" t="inlineStr">
        <is>
          <t>女子組</t>
        </is>
      </c>
      <c r="E40" s="50" t="inlineStr">
        <is>
          <t>特教組</t>
        </is>
      </c>
      <c r="F40" s="35" t="n"/>
      <c r="G40" s="35" t="n"/>
      <c r="H40" s="35" t="n"/>
      <c r="I40" s="35" t="n"/>
      <c r="J40" s="152" t="n"/>
      <c r="K40" s="21" t="n"/>
      <c r="L40" s="25" t="n"/>
      <c r="M40" s="3" t="n"/>
      <c r="N40" s="3" t="n"/>
      <c r="O40" s="3" t="n"/>
      <c r="P40" s="3" t="n"/>
      <c r="Q40" s="24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</row>
    <row customHeight="1" ht="16.5" r="41" s="29">
      <c r="A41" s="36" t="n"/>
      <c r="B41" s="36" t="n"/>
      <c r="C41" s="50" t="inlineStr">
        <is>
          <t>一跳一迴旋</t>
        </is>
      </c>
      <c r="D41" s="50" t="inlineStr">
        <is>
          <t>女子組</t>
        </is>
      </c>
      <c r="E41" s="50" t="inlineStr">
        <is>
          <t>特教組</t>
        </is>
      </c>
      <c r="F41" s="35" t="n"/>
      <c r="G41" s="35" t="n"/>
      <c r="H41" s="35" t="n"/>
      <c r="I41" s="35" t="n"/>
      <c r="J41" s="152" t="n"/>
      <c r="K41" s="21" t="n"/>
      <c r="L41" s="25" t="n"/>
      <c r="M41" s="3" t="n"/>
      <c r="N41" s="3" t="n"/>
      <c r="O41" s="3" t="n"/>
      <c r="P41" s="3" t="n"/>
      <c r="Q41" s="24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</row>
    <row customHeight="1" ht="16.5" r="42" s="29">
      <c r="A42" s="36" t="n"/>
      <c r="B42" s="36" t="n"/>
      <c r="C42" s="50" t="inlineStr">
        <is>
          <t>一跳一迴旋</t>
        </is>
      </c>
      <c r="D42" s="50" t="inlineStr">
        <is>
          <t>女子組</t>
        </is>
      </c>
      <c r="E42" s="50" t="inlineStr">
        <is>
          <t>特教組</t>
        </is>
      </c>
      <c r="F42" s="35" t="n"/>
      <c r="G42" s="35" t="n"/>
      <c r="H42" s="35" t="n"/>
      <c r="I42" s="35" t="n"/>
      <c r="J42" s="152" t="n"/>
      <c r="K42" s="21" t="n"/>
      <c r="L42" s="25" t="n"/>
      <c r="M42" s="3" t="n"/>
      <c r="N42" s="3" t="n"/>
      <c r="O42" s="3" t="n"/>
      <c r="P42" s="3" t="n"/>
      <c r="Q42" s="24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</row>
    <row customHeight="1" ht="16.5" r="43" s="29">
      <c r="A43" s="64" t="n"/>
      <c r="B43" s="64" t="n"/>
      <c r="C43" s="50" t="inlineStr">
        <is>
          <t>一跳一迴旋</t>
        </is>
      </c>
      <c r="D43" s="50" t="inlineStr">
        <is>
          <t>女子組</t>
        </is>
      </c>
      <c r="E43" s="50" t="inlineStr">
        <is>
          <t>特教組</t>
        </is>
      </c>
      <c r="F43" s="35" t="n"/>
      <c r="G43" s="35" t="n"/>
      <c r="H43" s="35" t="n"/>
      <c r="I43" s="35" t="n"/>
      <c r="J43" s="152" t="n"/>
      <c r="K43" s="21" t="n"/>
      <c r="L43" s="25" t="n"/>
      <c r="M43" s="3" t="n"/>
      <c r="N43" s="3" t="n"/>
      <c r="O43" s="3" t="n"/>
      <c r="P43" s="3" t="n"/>
      <c r="Q43" s="24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</row>
    <row customHeight="1" ht="16.5" r="44" s="29">
      <c r="A44" s="64" t="n"/>
      <c r="B44" s="64" t="n"/>
      <c r="C44" s="50" t="inlineStr">
        <is>
          <t>一跳一迴旋</t>
        </is>
      </c>
      <c r="D44" s="50" t="inlineStr">
        <is>
          <t>女子組</t>
        </is>
      </c>
      <c r="E44" s="50" t="inlineStr">
        <is>
          <t>特教組</t>
        </is>
      </c>
      <c r="F44" s="35" t="n"/>
      <c r="G44" s="35" t="n"/>
      <c r="H44" s="35" t="n"/>
      <c r="I44" s="35" t="n"/>
      <c r="J44" s="152" t="n"/>
      <c r="K44" s="21" t="n"/>
      <c r="L44" s="25" t="n"/>
      <c r="M44" s="3" t="n"/>
      <c r="N44" s="3" t="n"/>
      <c r="O44" s="3" t="n"/>
      <c r="P44" s="3" t="n"/>
      <c r="Q44" s="24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</row>
    <row customHeight="1" ht="16.5" r="45" s="29">
      <c r="A45" s="64" t="n"/>
      <c r="B45" s="64" t="n"/>
      <c r="C45" s="50" t="inlineStr">
        <is>
          <t>一跳一迴旋</t>
        </is>
      </c>
      <c r="D45" s="50" t="inlineStr">
        <is>
          <t>女子組</t>
        </is>
      </c>
      <c r="E45" s="50" t="inlineStr">
        <is>
          <t>特教組</t>
        </is>
      </c>
      <c r="F45" s="35" t="n"/>
      <c r="G45" s="35" t="n"/>
      <c r="H45" s="35" t="n"/>
      <c r="I45" s="35" t="n"/>
      <c r="J45" s="152" t="n"/>
      <c r="K45" s="21" t="n"/>
      <c r="L45" s="21" t="n"/>
      <c r="M45" s="3" t="n"/>
      <c r="N45" s="3" t="n"/>
      <c r="O45" s="3" t="n"/>
      <c r="P45" s="3" t="n"/>
      <c r="Q45" s="24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</row>
    <row customHeight="1" ht="16.5" r="46" s="29">
      <c r="A46" s="64" t="n"/>
      <c r="B46" s="64" t="n"/>
      <c r="C46" s="50" t="inlineStr">
        <is>
          <t>一跳一迴旋</t>
        </is>
      </c>
      <c r="D46" s="50" t="inlineStr">
        <is>
          <t>女子組</t>
        </is>
      </c>
      <c r="E46" s="50" t="inlineStr">
        <is>
          <t>特教組</t>
        </is>
      </c>
      <c r="F46" s="35" t="n"/>
      <c r="G46" s="35" t="n"/>
      <c r="H46" s="35" t="n"/>
      <c r="I46" s="35" t="n"/>
      <c r="J46" s="152" t="n"/>
      <c r="K46" s="21" t="n"/>
      <c r="L46" s="25" t="n"/>
      <c r="M46" s="3" t="n"/>
      <c r="N46" s="3" t="n"/>
      <c r="O46" s="3" t="n"/>
      <c r="P46" s="3" t="n"/>
      <c r="Q46" s="24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</row>
    <row customHeight="1" ht="16.5" r="47" s="29">
      <c r="A47" s="64" t="n"/>
      <c r="B47" s="64" t="n"/>
      <c r="C47" s="50" t="inlineStr">
        <is>
          <t>一跳一迴旋</t>
        </is>
      </c>
      <c r="D47" s="50" t="inlineStr">
        <is>
          <t>女子組</t>
        </is>
      </c>
      <c r="E47" s="50" t="inlineStr">
        <is>
          <t>特教組</t>
        </is>
      </c>
      <c r="F47" s="35" t="n"/>
      <c r="G47" s="35" t="n"/>
      <c r="H47" s="35" t="n"/>
      <c r="I47" s="35" t="n"/>
      <c r="J47" s="152" t="n"/>
      <c r="K47" s="21" t="n"/>
      <c r="L47" s="25" t="n"/>
      <c r="M47" s="3" t="n"/>
      <c r="N47" s="3" t="n"/>
      <c r="O47" s="3" t="n"/>
      <c r="P47" s="3" t="n"/>
      <c r="Q47" s="24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</row>
    <row customHeight="1" ht="16.5" r="48" s="29">
      <c r="A48" s="64" t="n"/>
      <c r="B48" s="64" t="n"/>
      <c r="C48" s="50" t="inlineStr">
        <is>
          <t>一跳一迴旋</t>
        </is>
      </c>
      <c r="D48" s="50" t="inlineStr">
        <is>
          <t>女子組</t>
        </is>
      </c>
      <c r="E48" s="50" t="inlineStr">
        <is>
          <t>特教組</t>
        </is>
      </c>
      <c r="F48" s="35" t="n"/>
      <c r="G48" s="35" t="n"/>
      <c r="H48" s="35" t="n"/>
      <c r="I48" s="35" t="n"/>
      <c r="J48" s="152" t="n"/>
      <c r="K48" s="21" t="n"/>
      <c r="L48" s="25" t="n"/>
      <c r="M48" s="3" t="n"/>
      <c r="N48" s="3" t="n"/>
      <c r="O48" s="3" t="n"/>
      <c r="P48" s="3" t="n"/>
      <c r="Q48" s="24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</row>
    <row customHeight="1" ht="16.5" r="49" s="29">
      <c r="A49" s="64" t="n"/>
      <c r="B49" s="64" t="n"/>
      <c r="C49" s="50" t="inlineStr">
        <is>
          <t>一跳一迴旋</t>
        </is>
      </c>
      <c r="D49" s="50" t="inlineStr">
        <is>
          <t>女子組</t>
        </is>
      </c>
      <c r="E49" s="50" t="inlineStr">
        <is>
          <t>特教組</t>
        </is>
      </c>
      <c r="F49" s="35" t="n"/>
      <c r="G49" s="35" t="n"/>
      <c r="H49" s="35" t="n"/>
      <c r="I49" s="35" t="n"/>
      <c r="J49" s="152" t="n"/>
      <c r="K49" s="21" t="n"/>
      <c r="L49" s="25" t="n"/>
      <c r="M49" s="3" t="n"/>
      <c r="N49" s="3" t="n"/>
      <c r="O49" s="3" t="n"/>
      <c r="P49" s="3" t="n"/>
      <c r="Q49" s="24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</row>
    <row customHeight="1" ht="16.5" r="50" s="29">
      <c r="A50" s="64" t="n"/>
      <c r="B50" s="64" t="n"/>
      <c r="C50" s="50" t="inlineStr">
        <is>
          <t>一跳一迴旋</t>
        </is>
      </c>
      <c r="D50" s="50" t="inlineStr">
        <is>
          <t>女子組</t>
        </is>
      </c>
      <c r="E50" s="50" t="inlineStr">
        <is>
          <t>特教組</t>
        </is>
      </c>
      <c r="F50" s="35" t="n"/>
      <c r="G50" s="35" t="n"/>
      <c r="H50" s="35" t="n"/>
      <c r="I50" s="35" t="n"/>
      <c r="J50" s="152" t="n"/>
      <c r="K50" s="21" t="n"/>
      <c r="L50" s="25" t="n"/>
      <c r="M50" s="3" t="n"/>
      <c r="N50" s="3" t="n"/>
      <c r="O50" s="3" t="n"/>
      <c r="P50" s="3" t="n"/>
      <c r="Q50" s="24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</row>
    <row customHeight="1" ht="16.5" r="51" s="29">
      <c r="A51" s="64" t="n"/>
      <c r="B51" s="64" t="n"/>
      <c r="C51" s="50" t="inlineStr">
        <is>
          <t>一跳一迴旋</t>
        </is>
      </c>
      <c r="D51" s="50" t="inlineStr">
        <is>
          <t>女子組</t>
        </is>
      </c>
      <c r="E51" s="50" t="inlineStr">
        <is>
          <t>特教組</t>
        </is>
      </c>
      <c r="F51" s="35" t="n"/>
      <c r="G51" s="35" t="n"/>
      <c r="H51" s="35" t="n"/>
      <c r="I51" s="35" t="n"/>
      <c r="J51" s="152" t="n"/>
      <c r="K51" s="21" t="n"/>
      <c r="L51" s="25" t="n"/>
      <c r="M51" s="3" t="n"/>
      <c r="N51" s="3" t="n"/>
      <c r="O51" s="3" t="n"/>
      <c r="P51" s="3" t="n"/>
      <c r="Q51" s="24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</row>
    <row customHeight="1" ht="16.5" r="52" s="29">
      <c r="A52" s="36" t="n"/>
      <c r="B52" s="36" t="n"/>
      <c r="C52" s="50" t="inlineStr">
        <is>
          <t>一跳一迴旋</t>
        </is>
      </c>
      <c r="D52" s="50" t="inlineStr">
        <is>
          <t>女子組</t>
        </is>
      </c>
      <c r="E52" s="50" t="inlineStr">
        <is>
          <t>特教組</t>
        </is>
      </c>
      <c r="F52" s="35" t="n"/>
      <c r="G52" s="35" t="n"/>
      <c r="H52" s="35" t="n"/>
      <c r="I52" s="35" t="n"/>
      <c r="J52" s="152" t="n"/>
      <c r="K52" s="21" t="n"/>
      <c r="L52" s="25" t="n"/>
      <c r="M52" s="3" t="n"/>
      <c r="N52" s="3" t="n"/>
      <c r="O52" s="3" t="n"/>
      <c r="P52" s="3" t="n"/>
      <c r="Q52" s="24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</row>
    <row customHeight="1" ht="16.5" r="53" s="29">
      <c r="A53" s="64" t="n"/>
      <c r="B53" s="64" t="n"/>
      <c r="C53" s="50" t="inlineStr">
        <is>
          <t>一跳一迴旋</t>
        </is>
      </c>
      <c r="D53" s="50" t="inlineStr">
        <is>
          <t>女子組</t>
        </is>
      </c>
      <c r="E53" s="50" t="inlineStr">
        <is>
          <t>特教組</t>
        </is>
      </c>
      <c r="F53" s="35" t="n"/>
      <c r="G53" s="35" t="n"/>
      <c r="H53" s="35" t="n"/>
      <c r="I53" s="35" t="n"/>
      <c r="J53" s="152" t="n"/>
      <c r="K53" s="21" t="n"/>
      <c r="L53" s="25" t="n"/>
      <c r="M53" s="3" t="n"/>
      <c r="N53" s="3" t="n"/>
      <c r="O53" s="3" t="n"/>
      <c r="P53" s="3" t="n"/>
      <c r="Q53" s="24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</row>
    <row customHeight="1" ht="16.5" r="54" s="29">
      <c r="A54" s="64" t="n"/>
      <c r="B54" s="64" t="n"/>
      <c r="C54" s="50" t="inlineStr">
        <is>
          <t>一跳一迴旋</t>
        </is>
      </c>
      <c r="D54" s="50" t="inlineStr">
        <is>
          <t>女子組</t>
        </is>
      </c>
      <c r="E54" s="50" t="inlineStr">
        <is>
          <t>特教組</t>
        </is>
      </c>
      <c r="F54" s="35" t="n"/>
      <c r="G54" s="35" t="n"/>
      <c r="H54" s="35" t="n"/>
      <c r="I54" s="35" t="n"/>
      <c r="J54" s="152" t="n"/>
      <c r="K54" s="21" t="n"/>
      <c r="L54" s="25" t="n"/>
      <c r="M54" s="3" t="n"/>
      <c r="N54" s="3" t="n"/>
      <c r="O54" s="3" t="n"/>
      <c r="P54" s="3" t="n"/>
      <c r="Q54" s="24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</row>
    <row customHeight="1" ht="16.5" r="55" s="29">
      <c r="A55" s="64" t="n"/>
      <c r="B55" s="64" t="n"/>
      <c r="C55" s="50" t="inlineStr">
        <is>
          <t>一跳一迴旋</t>
        </is>
      </c>
      <c r="D55" s="50" t="inlineStr">
        <is>
          <t>女子組</t>
        </is>
      </c>
      <c r="E55" s="50" t="inlineStr">
        <is>
          <t>特教組</t>
        </is>
      </c>
      <c r="F55" s="35" t="n"/>
      <c r="G55" s="35" t="n"/>
      <c r="H55" s="35" t="n"/>
      <c r="I55" s="35" t="n"/>
      <c r="J55" s="152" t="n"/>
      <c r="K55" s="21" t="n"/>
      <c r="L55" s="21" t="n"/>
      <c r="M55" s="3" t="n"/>
      <c r="N55" s="3" t="n"/>
      <c r="O55" s="3" t="n"/>
      <c r="P55" s="3" t="n"/>
      <c r="Q55" s="24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</row>
    <row customHeight="1" ht="16.5" r="56" s="29">
      <c r="A56" s="36" t="n"/>
      <c r="B56" s="36" t="n"/>
      <c r="C56" s="50" t="inlineStr">
        <is>
          <t>一跳一迴旋</t>
        </is>
      </c>
      <c r="D56" s="50" t="inlineStr">
        <is>
          <t>女子組</t>
        </is>
      </c>
      <c r="E56" s="50" t="inlineStr">
        <is>
          <t>特教組</t>
        </is>
      </c>
      <c r="F56" s="35" t="n"/>
      <c r="G56" s="35" t="n"/>
      <c r="H56" s="35" t="n"/>
      <c r="I56" s="35" t="n"/>
      <c r="J56" s="152" t="n"/>
      <c r="K56" s="11" t="n"/>
      <c r="L56" s="25" t="n"/>
      <c r="M56" s="3" t="n"/>
      <c r="N56" s="3" t="n"/>
      <c r="O56" s="3" t="n"/>
      <c r="P56" s="3" t="n"/>
      <c r="Q56" s="24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</row>
    <row customHeight="1" ht="16.5" r="57" s="29">
      <c r="A57" s="64" t="n"/>
      <c r="B57" s="64" t="n"/>
      <c r="C57" s="50" t="inlineStr">
        <is>
          <t>一跳一迴旋</t>
        </is>
      </c>
      <c r="D57" s="50" t="inlineStr">
        <is>
          <t>女子組</t>
        </is>
      </c>
      <c r="E57" s="50" t="inlineStr">
        <is>
          <t>特教組</t>
        </is>
      </c>
      <c r="F57" s="50" t="n"/>
      <c r="G57" s="50" t="n"/>
      <c r="H57" s="50" t="n"/>
      <c r="I57" s="50" t="n"/>
      <c r="J57" s="152" t="n"/>
      <c r="K57" s="39" t="n"/>
      <c r="L57" s="25" t="n"/>
      <c r="M57" s="3" t="n"/>
      <c r="N57" s="3" t="n"/>
      <c r="O57" s="3" t="n"/>
      <c r="P57" s="3" t="n"/>
      <c r="Q57" s="24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</row>
    <row customHeight="1" ht="16.5" r="58" s="29">
      <c r="A58" s="64" t="n"/>
      <c r="B58" s="64" t="n"/>
      <c r="C58" s="50" t="inlineStr">
        <is>
          <t>一跳一迴旋</t>
        </is>
      </c>
      <c r="D58" s="50" t="inlineStr">
        <is>
          <t>女子組</t>
        </is>
      </c>
      <c r="E58" s="50" t="inlineStr">
        <is>
          <t>特教組</t>
        </is>
      </c>
      <c r="F58" s="50" t="n"/>
      <c r="G58" s="50" t="n"/>
      <c r="H58" s="50" t="n"/>
      <c r="I58" s="50" t="n"/>
      <c r="J58" s="152" t="n"/>
      <c r="K58" s="11" t="n"/>
      <c r="L58" s="21" t="n"/>
      <c r="M58" s="3" t="n"/>
      <c r="N58" s="3" t="n"/>
      <c r="O58" s="3" t="n"/>
      <c r="P58" s="3" t="n"/>
      <c r="Q58" s="24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</row>
    <row customHeight="1" ht="16.5" r="59" s="29">
      <c r="A59" s="154" t="n"/>
      <c r="B59" s="154" t="n"/>
      <c r="C59" s="159" t="n"/>
      <c r="D59" s="160" t="n"/>
      <c r="E59" s="160" t="n"/>
      <c r="F59" s="160" t="n"/>
      <c r="G59" s="160" t="n"/>
      <c r="H59" s="160" t="n"/>
      <c r="I59" s="160" t="n"/>
      <c r="J59" s="150" t="n"/>
      <c r="K59" s="11" t="n"/>
      <c r="L59" s="21" t="n"/>
      <c r="M59" s="3" t="n"/>
      <c r="N59" s="3" t="n"/>
      <c r="O59" s="3" t="n"/>
      <c r="P59" s="3" t="n"/>
      <c r="Q59" s="24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</row>
    <row customHeight="1" ht="16.5" r="60" s="29">
      <c r="A60" s="36" t="n"/>
      <c r="B60" s="36" t="n"/>
      <c r="C60" s="67" t="n"/>
      <c r="D60" s="11" t="n"/>
      <c r="E60" s="11" t="n"/>
      <c r="F60" s="11" t="n"/>
      <c r="G60" s="11" t="n"/>
      <c r="H60" s="11" t="n"/>
      <c r="I60" s="11" t="n"/>
      <c r="J60" s="150" t="n"/>
      <c r="K60" s="39" t="n"/>
      <c r="L60" s="21" t="n"/>
      <c r="M60" s="3" t="n"/>
      <c r="N60" s="3" t="n"/>
      <c r="O60" s="3" t="n"/>
      <c r="P60" s="3" t="n"/>
      <c r="Q60" s="24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</row>
    <row customHeight="1" ht="16.5" r="61" s="29">
      <c r="A61" s="36" t="n"/>
      <c r="B61" s="36" t="n"/>
      <c r="C61" s="67" t="n"/>
      <c r="D61" s="11" t="n"/>
      <c r="E61" s="11" t="n"/>
      <c r="F61" s="11" t="n"/>
      <c r="G61" s="11" t="n"/>
      <c r="H61" s="11" t="n"/>
      <c r="I61" s="11" t="n"/>
      <c r="J61" s="150" t="n"/>
      <c r="K61" s="11" t="n"/>
      <c r="L61" s="21" t="n"/>
      <c r="M61" s="3" t="n"/>
      <c r="N61" s="3" t="n"/>
      <c r="O61" s="3" t="n"/>
      <c r="P61" s="3" t="n"/>
      <c r="Q61" s="24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</row>
    <row customHeight="1" ht="16.5" r="62" s="29">
      <c r="A62" s="36" t="n"/>
      <c r="B62" s="36" t="n"/>
      <c r="C62" s="67" t="n"/>
      <c r="D62" s="11" t="n"/>
      <c r="E62" s="11" t="n"/>
      <c r="F62" s="11" t="n"/>
      <c r="G62" s="11" t="n"/>
      <c r="H62" s="11" t="n"/>
      <c r="I62" s="11" t="n"/>
      <c r="J62" s="150" t="n"/>
      <c r="K62" s="11" t="n"/>
      <c r="L62" s="21" t="n"/>
      <c r="M62" s="3" t="n"/>
      <c r="N62" s="3" t="n"/>
      <c r="O62" s="3" t="n"/>
      <c r="P62" s="3" t="n"/>
      <c r="Q62" s="24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</row>
    <row customHeight="1" ht="16.5" r="63" s="29">
      <c r="A63" s="36" t="n"/>
      <c r="B63" s="36" t="n"/>
      <c r="C63" s="67" t="n"/>
      <c r="D63" s="11" t="n"/>
      <c r="E63" s="11" t="n"/>
      <c r="F63" s="11" t="n"/>
      <c r="G63" s="11" t="n"/>
      <c r="H63" s="11" t="n"/>
      <c r="I63" s="11" t="n"/>
      <c r="J63" s="150" t="n"/>
      <c r="K63" s="11" t="n"/>
      <c r="L63" s="21" t="n"/>
      <c r="M63" s="3" t="n"/>
      <c r="N63" s="3" t="n"/>
      <c r="O63" s="3" t="n"/>
      <c r="P63" s="3" t="n"/>
      <c r="Q63" s="24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</row>
    <row customHeight="1" ht="16.5" r="64" s="29">
      <c r="A64" s="36" t="n"/>
      <c r="B64" s="36" t="n"/>
      <c r="C64" s="67" t="n"/>
      <c r="D64" s="11" t="n"/>
      <c r="E64" s="11" t="n"/>
      <c r="F64" s="11" t="n"/>
      <c r="G64" s="11" t="n"/>
      <c r="H64" s="11" t="n"/>
      <c r="I64" s="11" t="n"/>
      <c r="J64" s="150" t="n"/>
      <c r="K64" s="11" t="n"/>
      <c r="L64" s="21" t="n"/>
      <c r="M64" s="3" t="n"/>
      <c r="N64" s="3" t="n"/>
      <c r="O64" s="3" t="n"/>
      <c r="P64" s="3" t="n"/>
      <c r="Q64" s="24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</row>
    <row customHeight="1" ht="16.5" r="65" s="29">
      <c r="A65" s="36" t="n"/>
      <c r="B65" s="36" t="n"/>
      <c r="C65" s="67" t="n"/>
      <c r="D65" s="11" t="n"/>
      <c r="E65" s="11" t="n"/>
      <c r="F65" s="11" t="n"/>
      <c r="G65" s="11" t="n"/>
      <c r="H65" s="11" t="n"/>
      <c r="I65" s="11" t="n"/>
      <c r="J65" s="150" t="n"/>
      <c r="K65" s="11" t="n"/>
      <c r="L65" s="21" t="n"/>
      <c r="M65" s="3" t="n"/>
      <c r="N65" s="3" t="n"/>
      <c r="O65" s="3" t="n"/>
      <c r="P65" s="3" t="n"/>
      <c r="Q65" s="24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</row>
    <row customHeight="1" ht="16.5" r="66" s="29">
      <c r="A66" s="36" t="n"/>
      <c r="B66" s="36" t="n"/>
      <c r="C66" s="67" t="n"/>
      <c r="D66" s="21" t="n"/>
      <c r="E66" s="21" t="n"/>
      <c r="F66" s="21" t="n"/>
      <c r="G66" s="21" t="n"/>
      <c r="H66" s="21" t="n"/>
      <c r="I66" s="11" t="n"/>
      <c r="J66" s="150" t="n"/>
      <c r="K66" s="11" t="n"/>
      <c r="L66" s="21" t="n"/>
      <c r="M66" s="3" t="n"/>
      <c r="N66" s="3" t="n"/>
      <c r="O66" s="3" t="n"/>
      <c r="P66" s="3" t="n"/>
      <c r="Q66" s="24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</row>
    <row customHeight="1" ht="16.5" r="67" s="29">
      <c r="A67" s="36" t="n"/>
      <c r="B67" s="36" t="n"/>
      <c r="C67" s="67" t="n"/>
      <c r="D67" s="21" t="n"/>
      <c r="E67" s="21" t="n"/>
      <c r="F67" s="21" t="n"/>
      <c r="G67" s="21" t="n"/>
      <c r="H67" s="21" t="n"/>
      <c r="I67" s="11" t="n"/>
      <c r="J67" s="150" t="n"/>
      <c r="K67" s="39" t="n"/>
      <c r="L67" s="21" t="n"/>
      <c r="M67" s="3" t="n"/>
      <c r="N67" s="3" t="n"/>
      <c r="O67" s="3" t="n"/>
      <c r="P67" s="3" t="n"/>
      <c r="Q67" s="24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</row>
    <row customHeight="1" ht="16.5" r="68" s="29">
      <c r="A68" s="36" t="n"/>
      <c r="B68" s="36" t="n"/>
      <c r="C68" s="67" t="n"/>
      <c r="D68" s="21" t="n"/>
      <c r="E68" s="21" t="n"/>
      <c r="F68" s="21" t="n"/>
      <c r="G68" s="21" t="n"/>
      <c r="H68" s="21" t="n"/>
      <c r="I68" s="11" t="n"/>
      <c r="J68" s="150" t="n"/>
      <c r="K68" s="11" t="n"/>
      <c r="L68" s="21" t="n"/>
      <c r="M68" s="3" t="n"/>
      <c r="N68" s="3" t="n"/>
      <c r="O68" s="3" t="n"/>
      <c r="P68" s="3" t="n"/>
      <c r="Q68" s="24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</row>
    <row customHeight="1" ht="16.5" r="69" s="29">
      <c r="A69" s="36" t="n"/>
      <c r="B69" s="36" t="n"/>
      <c r="C69" s="67" t="n"/>
      <c r="D69" s="21" t="n"/>
      <c r="E69" s="21" t="n"/>
      <c r="F69" s="21" t="n"/>
      <c r="G69" s="21" t="n"/>
      <c r="H69" s="21" t="n"/>
      <c r="I69" s="11" t="n"/>
      <c r="J69" s="150" t="n"/>
      <c r="K69" s="11" t="n"/>
      <c r="L69" s="21" t="n"/>
      <c r="M69" s="3" t="n"/>
      <c r="N69" s="3" t="n"/>
      <c r="O69" s="3" t="n"/>
      <c r="P69" s="3" t="n"/>
      <c r="Q69" s="24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</row>
    <row customHeight="1" ht="16.5" r="70" s="29">
      <c r="A70" s="36" t="n"/>
      <c r="B70" s="36" t="n"/>
      <c r="C70" s="67" t="n"/>
      <c r="D70" s="21" t="n"/>
      <c r="E70" s="21" t="n"/>
      <c r="F70" s="21" t="n"/>
      <c r="G70" s="21" t="n"/>
      <c r="H70" s="21" t="n"/>
      <c r="I70" s="11" t="n"/>
      <c r="J70" s="150" t="n"/>
      <c r="K70" s="11" t="n"/>
      <c r="L70" s="21" t="n"/>
      <c r="M70" s="3" t="n"/>
      <c r="N70" s="3" t="n"/>
      <c r="O70" s="3" t="n"/>
      <c r="P70" s="3" t="n"/>
      <c r="Q70" s="24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</row>
    <row customHeight="1" ht="16.5" r="71" s="29">
      <c r="A71" s="36" t="n"/>
      <c r="B71" s="36" t="n"/>
      <c r="C71" s="67" t="n"/>
      <c r="D71" s="21" t="n"/>
      <c r="E71" s="21" t="n"/>
      <c r="F71" s="21" t="n"/>
      <c r="G71" s="21" t="n"/>
      <c r="H71" s="21" t="n"/>
      <c r="I71" s="11" t="n"/>
      <c r="J71" s="150" t="n"/>
      <c r="K71" s="39" t="n"/>
      <c r="L71" s="34" t="n"/>
      <c r="M71" s="24" t="n"/>
      <c r="N71" s="24" t="n"/>
      <c r="O71" s="24" t="n"/>
      <c r="P71" s="24" t="n"/>
      <c r="Q71" s="24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</row>
    <row customHeight="1" ht="16.5" r="72" s="29">
      <c r="A72" s="36" t="n"/>
      <c r="B72" s="36" t="n"/>
      <c r="C72" s="67" t="n"/>
      <c r="D72" s="21" t="n"/>
      <c r="E72" s="21" t="n"/>
      <c r="F72" s="21" t="n"/>
      <c r="G72" s="21" t="n"/>
      <c r="H72" s="21" t="n"/>
      <c r="I72" s="11" t="n"/>
      <c r="J72" s="150" t="n"/>
      <c r="K72" s="11" t="n"/>
      <c r="L72" s="34" t="n"/>
      <c r="M72" s="24" t="n"/>
      <c r="N72" s="24" t="n"/>
      <c r="O72" s="24" t="n"/>
      <c r="P72" s="24" t="n"/>
      <c r="Q72" s="24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</row>
    <row customHeight="1" ht="16.5" r="73" s="29">
      <c r="A73" s="36" t="n"/>
      <c r="B73" s="36" t="n"/>
      <c r="C73" s="67" t="n"/>
      <c r="D73" s="21" t="n"/>
      <c r="E73" s="21" t="n"/>
      <c r="F73" s="21" t="n"/>
      <c r="G73" s="21" t="n"/>
      <c r="H73" s="21" t="n"/>
      <c r="I73" s="11" t="n"/>
      <c r="J73" s="150" t="n"/>
      <c r="K73" s="11" t="n"/>
      <c r="L73" s="34" t="n"/>
      <c r="M73" s="24" t="n"/>
      <c r="N73" s="24" t="n"/>
      <c r="O73" s="24" t="n"/>
      <c r="P73" s="24" t="n"/>
      <c r="Q73" s="24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</row>
    <row customHeight="1" ht="16.5" r="74" s="29">
      <c r="A74" s="36" t="n"/>
      <c r="B74" s="36" t="n"/>
      <c r="C74" s="67" t="n"/>
      <c r="D74" s="21" t="n"/>
      <c r="E74" s="21" t="n"/>
      <c r="F74" s="21" t="n"/>
      <c r="G74" s="21" t="n"/>
      <c r="H74" s="21" t="n"/>
      <c r="I74" s="11" t="n"/>
      <c r="J74" s="150" t="n"/>
      <c r="K74" s="11" t="n"/>
      <c r="L74" s="34" t="n"/>
      <c r="M74" s="24" t="n"/>
      <c r="N74" s="24" t="n"/>
      <c r="O74" s="24" t="n"/>
      <c r="P74" s="24" t="n"/>
      <c r="Q74" s="24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</row>
    <row customHeight="1" ht="16.5" r="75" s="29">
      <c r="A75" s="36" t="n"/>
      <c r="B75" s="36" t="n"/>
      <c r="C75" s="67" t="n"/>
      <c r="D75" s="21" t="n"/>
      <c r="E75" s="21" t="n"/>
      <c r="F75" s="21" t="n"/>
      <c r="G75" s="21" t="n"/>
      <c r="H75" s="21" t="n"/>
      <c r="I75" s="11" t="n"/>
      <c r="J75" s="150" t="n"/>
      <c r="K75" s="11" t="n"/>
      <c r="L75" s="34" t="n"/>
      <c r="M75" s="24" t="n"/>
      <c r="N75" s="24" t="n"/>
      <c r="O75" s="24" t="n"/>
      <c r="P75" s="24" t="n"/>
      <c r="Q75" s="24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</row>
    <row customHeight="1" ht="16.5" r="76" s="29">
      <c r="A76" s="36" t="n"/>
      <c r="B76" s="36" t="n"/>
      <c r="C76" s="21" t="n"/>
      <c r="D76" s="21" t="n"/>
      <c r="E76" s="21" t="n"/>
      <c r="F76" s="21" t="n"/>
      <c r="G76" s="21" t="n"/>
      <c r="H76" s="21" t="n"/>
      <c r="I76" s="11" t="n"/>
      <c r="J76" s="150" t="n"/>
      <c r="K76" s="11" t="n"/>
      <c r="L76" s="34" t="n"/>
      <c r="M76" s="24" t="n"/>
      <c r="N76" s="24" t="n"/>
      <c r="O76" s="24" t="n"/>
      <c r="P76" s="24" t="n"/>
      <c r="Q76" s="24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</row>
    <row customHeight="1" ht="16.5" r="77" s="29">
      <c r="A77" s="36" t="n"/>
      <c r="B77" s="36" t="n"/>
      <c r="C77" s="21" t="n"/>
      <c r="D77" s="21" t="n"/>
      <c r="E77" s="21" t="n"/>
      <c r="F77" s="21" t="n"/>
      <c r="G77" s="21" t="n"/>
      <c r="H77" s="21" t="n"/>
      <c r="I77" s="11" t="n"/>
      <c r="J77" s="150" t="n"/>
      <c r="K77" s="11" t="n"/>
      <c r="L77" s="34" t="n"/>
      <c r="M77" s="24" t="n"/>
      <c r="N77" s="24" t="n"/>
      <c r="O77" s="24" t="n"/>
      <c r="P77" s="24" t="n"/>
      <c r="Q77" s="24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</row>
    <row customHeight="1" ht="16.5" r="78" s="29">
      <c r="A78" s="36" t="n"/>
      <c r="B78" s="36" t="n"/>
      <c r="C78" s="21" t="n"/>
      <c r="D78" s="21" t="n"/>
      <c r="E78" s="21" t="n"/>
      <c r="F78" s="21" t="n"/>
      <c r="G78" s="21" t="n"/>
      <c r="H78" s="21" t="n"/>
      <c r="I78" s="11" t="n"/>
      <c r="J78" s="150" t="n"/>
      <c r="K78" s="11" t="n"/>
      <c r="L78" s="34" t="n"/>
      <c r="M78" s="24" t="n"/>
      <c r="N78" s="24" t="n"/>
      <c r="O78" s="24" t="n"/>
      <c r="P78" s="24" t="n"/>
      <c r="Q78" s="24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</row>
    <row customHeight="1" ht="16.5" r="79" s="29">
      <c r="A79" s="36" t="n"/>
      <c r="B79" s="36" t="n"/>
      <c r="C79" s="21" t="n"/>
      <c r="D79" s="21" t="n"/>
      <c r="E79" s="21" t="n"/>
      <c r="F79" s="21" t="n"/>
      <c r="G79" s="21" t="n"/>
      <c r="H79" s="21" t="n"/>
      <c r="I79" s="11" t="n"/>
      <c r="J79" s="150" t="n"/>
      <c r="K79" s="11" t="n"/>
      <c r="L79" s="34" t="n"/>
      <c r="M79" s="24" t="n"/>
      <c r="N79" s="24" t="n"/>
      <c r="O79" s="24" t="n"/>
      <c r="P79" s="24" t="n"/>
      <c r="Q79" s="24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</row>
    <row customHeight="1" ht="16.5" r="80" s="29">
      <c r="A80" s="36" t="n"/>
      <c r="B80" s="36" t="n"/>
      <c r="C80" s="21" t="n"/>
      <c r="D80" s="21" t="n"/>
      <c r="E80" s="21" t="n"/>
      <c r="F80" s="21" t="n"/>
      <c r="G80" s="21" t="n"/>
      <c r="H80" s="21" t="n"/>
      <c r="I80" s="11" t="n"/>
      <c r="J80" s="150" t="n"/>
      <c r="K80" s="11" t="n"/>
      <c r="L80" s="34" t="n"/>
      <c r="M80" s="24" t="n"/>
      <c r="N80" s="24" t="n"/>
      <c r="O80" s="24" t="n"/>
      <c r="P80" s="24" t="n"/>
      <c r="Q80" s="24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</row>
    <row customHeight="1" ht="16.5" r="81" s="29">
      <c r="A81" s="36" t="n"/>
      <c r="B81" s="36" t="n"/>
      <c r="C81" s="33" t="n"/>
      <c r="D81" s="21" t="n"/>
      <c r="E81" s="33" t="n"/>
      <c r="F81" s="11" t="n"/>
      <c r="G81" s="33" t="n"/>
      <c r="H81" s="33" t="n"/>
      <c r="I81" s="33" t="n"/>
      <c r="J81" s="150" t="n"/>
      <c r="K81" s="11" t="n"/>
      <c r="L81" s="34" t="n"/>
      <c r="M81" s="24" t="n"/>
      <c r="N81" s="24" t="n"/>
      <c r="O81" s="24" t="n"/>
      <c r="P81" s="24" t="n"/>
      <c r="Q81" s="24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</row>
    <row customHeight="1" ht="16.5" r="82" s="29">
      <c r="A82" s="36" t="n"/>
      <c r="B82" s="36" t="n"/>
      <c r="C82" s="33" t="n"/>
      <c r="D82" s="21" t="n"/>
      <c r="E82" s="33" t="n"/>
      <c r="F82" s="11" t="n"/>
      <c r="G82" s="33" t="n"/>
      <c r="H82" s="33" t="n"/>
      <c r="I82" s="33" t="n"/>
      <c r="J82" s="150" t="n"/>
      <c r="K82" s="11" t="n"/>
      <c r="L82" s="34" t="n"/>
      <c r="M82" s="24" t="n"/>
      <c r="N82" s="24" t="n"/>
      <c r="O82" s="24" t="n"/>
      <c r="P82" s="24" t="n"/>
      <c r="Q82" s="24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</row>
    <row customHeight="1" ht="16.5" r="83" s="29">
      <c r="A83" s="36" t="n"/>
      <c r="B83" s="36" t="n"/>
      <c r="C83" s="33" t="n"/>
      <c r="D83" s="33" t="n"/>
      <c r="E83" s="33" t="n"/>
      <c r="F83" s="11" t="n"/>
      <c r="G83" s="33" t="n"/>
      <c r="H83" s="33" t="n"/>
      <c r="I83" s="33" t="n"/>
      <c r="J83" s="150" t="n"/>
      <c r="K83" s="25" t="n"/>
      <c r="L83" s="34" t="n"/>
      <c r="M83" s="24" t="n"/>
      <c r="N83" s="24" t="n"/>
      <c r="O83" s="24" t="n"/>
      <c r="P83" s="24" t="n"/>
      <c r="Q83" s="24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</row>
    <row customHeight="1" ht="16.5" r="84" s="29">
      <c r="A84" s="36" t="n"/>
      <c r="B84" s="36" t="n"/>
      <c r="C84" s="33" t="n"/>
      <c r="D84" s="33" t="n"/>
      <c r="E84" s="33" t="n"/>
      <c r="F84" s="11" t="n"/>
      <c r="G84" s="33" t="n"/>
      <c r="H84" s="33" t="n"/>
      <c r="I84" s="33" t="n"/>
      <c r="J84" s="150" t="n"/>
      <c r="K84" s="25" t="n"/>
      <c r="L84" s="34" t="n"/>
      <c r="M84" s="24" t="n"/>
      <c r="N84" s="24" t="n"/>
      <c r="O84" s="24" t="n"/>
      <c r="P84" s="24" t="n"/>
      <c r="Q84" s="24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</row>
    <row customHeight="1" ht="16.5" r="85" s="29">
      <c r="A85" s="36" t="n"/>
      <c r="B85" s="36" t="n"/>
      <c r="C85" s="33" t="n"/>
      <c r="D85" s="33" t="n"/>
      <c r="E85" s="33" t="n"/>
      <c r="F85" s="11" t="n"/>
      <c r="G85" s="33" t="n"/>
      <c r="H85" s="33" t="n"/>
      <c r="I85" s="33" t="n"/>
      <c r="J85" s="150" t="n"/>
      <c r="K85" s="25" t="n"/>
      <c r="L85" s="34" t="n"/>
      <c r="M85" s="24" t="n"/>
      <c r="N85" s="24" t="n"/>
      <c r="O85" s="24" t="n"/>
      <c r="P85" s="24" t="n"/>
      <c r="Q85" s="24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</row>
    <row customHeight="1" ht="16.5" r="86" s="29">
      <c r="A86" s="36" t="n"/>
      <c r="B86" s="36" t="n"/>
      <c r="C86" s="33" t="n"/>
      <c r="D86" s="33" t="n"/>
      <c r="E86" s="33" t="n"/>
      <c r="F86" s="11" t="n"/>
      <c r="G86" s="33" t="n"/>
      <c r="H86" s="33" t="n"/>
      <c r="I86" s="33" t="n"/>
      <c r="J86" s="150" t="n"/>
      <c r="K86" s="25" t="n"/>
      <c r="L86" s="34" t="n"/>
      <c r="M86" s="24" t="n"/>
      <c r="N86" s="24" t="n"/>
      <c r="O86" s="24" t="n"/>
      <c r="P86" s="24" t="n"/>
      <c r="Q86" s="24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</row>
    <row customHeight="1" ht="16.5" r="87" s="29">
      <c r="A87" s="36" t="n"/>
      <c r="B87" s="36" t="n"/>
      <c r="C87" s="33" t="n"/>
      <c r="D87" s="33" t="n"/>
      <c r="E87" s="33" t="n"/>
      <c r="F87" s="11" t="n"/>
      <c r="G87" s="33" t="n"/>
      <c r="H87" s="33" t="n"/>
      <c r="I87" s="33" t="n"/>
      <c r="J87" s="150" t="n"/>
      <c r="K87" s="25" t="n"/>
      <c r="L87" s="34" t="n"/>
      <c r="M87" s="24" t="n"/>
      <c r="N87" s="24" t="n"/>
      <c r="O87" s="24" t="n"/>
      <c r="P87" s="24" t="n"/>
      <c r="Q87" s="24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</row>
    <row customHeight="1" ht="16.5" r="88" s="29">
      <c r="A88" s="36" t="n"/>
      <c r="B88" s="36" t="n"/>
      <c r="C88" s="33" t="n"/>
      <c r="D88" s="33" t="n"/>
      <c r="E88" s="33" t="n"/>
      <c r="F88" s="11" t="n"/>
      <c r="G88" s="33" t="n"/>
      <c r="H88" s="33" t="n"/>
      <c r="I88" s="33" t="n"/>
      <c r="J88" s="150" t="n"/>
      <c r="K88" s="25" t="n"/>
      <c r="L88" s="34" t="n"/>
      <c r="M88" s="24" t="n"/>
      <c r="N88" s="24" t="n"/>
      <c r="O88" s="24" t="n"/>
      <c r="P88" s="24" t="n"/>
      <c r="Q88" s="24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</row>
    <row customHeight="1" ht="16.5" r="89" s="29">
      <c r="A89" s="36" t="n"/>
      <c r="B89" s="36" t="n"/>
      <c r="C89" s="33" t="n"/>
      <c r="D89" s="33" t="n"/>
      <c r="E89" s="33" t="n"/>
      <c r="F89" s="11" t="n"/>
      <c r="G89" s="33" t="n"/>
      <c r="H89" s="33" t="n"/>
      <c r="I89" s="33" t="n"/>
      <c r="J89" s="150" t="n"/>
      <c r="K89" s="25" t="n"/>
      <c r="L89" s="34" t="n"/>
      <c r="M89" s="24" t="n"/>
      <c r="N89" s="24" t="n"/>
      <c r="O89" s="24" t="n"/>
      <c r="P89" s="24" t="n"/>
      <c r="Q89" s="24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</row>
    <row customHeight="1" ht="16.5" r="90" s="29">
      <c r="A90" s="36" t="n"/>
      <c r="B90" s="36" t="n"/>
      <c r="C90" s="33" t="n"/>
      <c r="D90" s="33" t="n"/>
      <c r="E90" s="33" t="n"/>
      <c r="F90" s="11" t="n"/>
      <c r="G90" s="33" t="n"/>
      <c r="H90" s="33" t="n"/>
      <c r="I90" s="33" t="n"/>
      <c r="J90" s="150" t="n"/>
      <c r="K90" s="25" t="n"/>
      <c r="L90" s="34" t="n"/>
      <c r="M90" s="24" t="n"/>
      <c r="N90" s="24" t="n"/>
      <c r="O90" s="24" t="n"/>
      <c r="P90" s="24" t="n"/>
      <c r="Q90" s="24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</row>
    <row customHeight="1" ht="16.5" r="91" s="29">
      <c r="A91" s="36" t="n"/>
      <c r="B91" s="36" t="n"/>
      <c r="C91" s="33" t="n"/>
      <c r="D91" s="33" t="n"/>
      <c r="E91" s="33" t="n"/>
      <c r="F91" s="11" t="n"/>
      <c r="G91" s="33" t="n"/>
      <c r="H91" s="33" t="n"/>
      <c r="I91" s="33" t="n"/>
      <c r="J91" s="150" t="n"/>
      <c r="K91" s="25" t="n"/>
      <c r="L91" s="34" t="n"/>
      <c r="M91" s="24" t="n"/>
      <c r="N91" s="24" t="n"/>
      <c r="O91" s="24" t="n"/>
      <c r="P91" s="24" t="n"/>
      <c r="Q91" s="24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</row>
    <row customHeight="1" ht="16.5" r="92" s="29">
      <c r="A92" s="36" t="n"/>
      <c r="B92" s="36" t="n"/>
      <c r="C92" s="33" t="n"/>
      <c r="D92" s="33" t="n"/>
      <c r="E92" s="33" t="n"/>
      <c r="F92" s="33" t="n"/>
      <c r="G92" s="33" t="n"/>
      <c r="H92" s="33" t="n"/>
      <c r="I92" s="33" t="n"/>
      <c r="J92" s="150" t="n"/>
      <c r="K92" s="25" t="n"/>
      <c r="L92" s="34" t="n"/>
      <c r="M92" s="24" t="n"/>
      <c r="N92" s="24" t="n"/>
      <c r="O92" s="24" t="n"/>
      <c r="P92" s="24" t="n"/>
      <c r="Q92" s="24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</row>
    <row customHeight="1" ht="16.5" r="93" s="29">
      <c r="A93" s="36" t="n"/>
      <c r="B93" s="36" t="n"/>
      <c r="C93" s="33" t="n"/>
      <c r="D93" s="33" t="n"/>
      <c r="E93" s="33" t="n"/>
      <c r="F93" s="33" t="n"/>
      <c r="G93" s="33" t="n"/>
      <c r="H93" s="33" t="n"/>
      <c r="I93" s="33" t="n"/>
      <c r="J93" s="150" t="n"/>
      <c r="K93" s="25" t="n"/>
      <c r="L93" s="34" t="n"/>
      <c r="M93" s="24" t="n"/>
      <c r="N93" s="24" t="n"/>
      <c r="O93" s="24" t="n"/>
      <c r="P93" s="24" t="n"/>
      <c r="Q93" s="24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</row>
    <row customHeight="1" ht="16.5" r="94" s="29">
      <c r="A94" s="36" t="n"/>
      <c r="B94" s="36" t="n"/>
      <c r="C94" s="33" t="n"/>
      <c r="D94" s="33" t="n"/>
      <c r="E94" s="33" t="n"/>
      <c r="F94" s="33" t="n"/>
      <c r="G94" s="33" t="n"/>
      <c r="H94" s="33" t="n"/>
      <c r="I94" s="33" t="n"/>
      <c r="J94" s="150" t="n"/>
      <c r="K94" s="25" t="n"/>
      <c r="L94" s="34" t="n"/>
      <c r="M94" s="24" t="n"/>
      <c r="N94" s="24" t="n"/>
      <c r="O94" s="24" t="n"/>
      <c r="P94" s="24" t="n"/>
      <c r="Q94" s="24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</row>
    <row customHeight="1" ht="16.5" r="95" s="29">
      <c r="A95" s="36" t="n"/>
      <c r="B95" s="36" t="n"/>
      <c r="C95" s="33" t="n"/>
      <c r="D95" s="33" t="n"/>
      <c r="E95" s="33" t="n"/>
      <c r="F95" s="33" t="n"/>
      <c r="G95" s="33" t="n"/>
      <c r="H95" s="33" t="n"/>
      <c r="I95" s="33" t="n"/>
      <c r="J95" s="150" t="n"/>
      <c r="K95" s="25" t="n"/>
      <c r="L95" s="34" t="n"/>
      <c r="M95" s="24" t="n"/>
      <c r="N95" s="24" t="n"/>
      <c r="O95" s="24" t="n"/>
      <c r="P95" s="24" t="n"/>
      <c r="Q95" s="24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</row>
    <row customHeight="1" ht="16.5" r="96" s="29">
      <c r="A96" s="36" t="n"/>
      <c r="B96" s="36" t="n"/>
      <c r="C96" s="33" t="n"/>
      <c r="D96" s="33" t="n"/>
      <c r="E96" s="33" t="n"/>
      <c r="F96" s="33" t="n"/>
      <c r="G96" s="33" t="n"/>
      <c r="H96" s="33" t="n"/>
      <c r="I96" s="33" t="n"/>
      <c r="J96" s="150" t="n"/>
      <c r="K96" s="25" t="n"/>
      <c r="L96" s="34" t="n"/>
      <c r="M96" s="24" t="n"/>
      <c r="N96" s="24" t="n"/>
      <c r="O96" s="24" t="n"/>
      <c r="P96" s="24" t="n"/>
      <c r="Q96" s="24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</row>
    <row customHeight="1" ht="16.5" r="97" s="29">
      <c r="A97" s="36" t="n"/>
      <c r="B97" s="36" t="n"/>
      <c r="C97" s="21" t="n"/>
      <c r="D97" s="33" t="n"/>
      <c r="E97" s="21" t="n"/>
      <c r="F97" s="21" t="n"/>
      <c r="G97" s="21" t="n"/>
      <c r="H97" s="21" t="n"/>
      <c r="I97" s="11" t="n"/>
      <c r="J97" s="150" t="n"/>
      <c r="K97" s="25" t="n"/>
      <c r="L97" s="34" t="n"/>
      <c r="M97" s="24" t="n"/>
      <c r="N97" s="24" t="n"/>
      <c r="O97" s="24" t="n"/>
      <c r="P97" s="24" t="n"/>
      <c r="Q97" s="24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</row>
    <row customHeight="1" ht="16.5" r="98" s="29">
      <c r="A98" s="36" t="n"/>
      <c r="B98" s="36" t="n"/>
      <c r="C98" s="21" t="n"/>
      <c r="D98" s="21" t="n"/>
      <c r="E98" s="21" t="n"/>
      <c r="F98" s="21" t="n"/>
      <c r="G98" s="21" t="n"/>
      <c r="H98" s="21" t="n"/>
      <c r="I98" s="11" t="n"/>
      <c r="J98" s="150" t="n"/>
      <c r="K98" s="25" t="n"/>
      <c r="L98" s="34" t="n"/>
      <c r="M98" s="24" t="n"/>
      <c r="N98" s="24" t="n"/>
      <c r="O98" s="24" t="n"/>
      <c r="P98" s="24" t="n"/>
      <c r="Q98" s="24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</row>
    <row customHeight="1" ht="16.5" r="99" s="29">
      <c r="A99" s="36" t="n"/>
      <c r="B99" s="36" t="n"/>
      <c r="C99" s="21" t="n"/>
      <c r="D99" s="21" t="n"/>
      <c r="E99" s="21" t="n"/>
      <c r="F99" s="21" t="n"/>
      <c r="G99" s="21" t="n"/>
      <c r="H99" s="21" t="n"/>
      <c r="I99" s="11" t="n"/>
      <c r="J99" s="150" t="n"/>
      <c r="K99" s="25" t="n"/>
      <c r="L99" s="34" t="n"/>
      <c r="M99" s="24" t="n"/>
      <c r="N99" s="24" t="n"/>
      <c r="O99" s="24" t="n"/>
      <c r="P99" s="24" t="n"/>
      <c r="Q99" s="24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</row>
    <row customHeight="1" ht="16.5" r="100" s="29">
      <c r="A100" s="36" t="n"/>
      <c r="B100" s="36" t="n"/>
      <c r="C100" s="21" t="n"/>
      <c r="D100" s="33" t="n"/>
      <c r="E100" s="21" t="n"/>
      <c r="F100" s="21" t="n"/>
      <c r="G100" s="21" t="n"/>
      <c r="H100" s="21" t="n"/>
      <c r="I100" s="11" t="n"/>
      <c r="J100" s="150" t="n"/>
      <c r="K100" s="25" t="n"/>
      <c r="L100" s="34" t="n"/>
      <c r="M100" s="24" t="n"/>
      <c r="N100" s="24" t="n"/>
      <c r="O100" s="24" t="n"/>
      <c r="P100" s="24" t="n"/>
      <c r="Q100" s="24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</row>
    <row customHeight="1" ht="16.5" r="101" s="29">
      <c r="A101" s="36" t="n"/>
      <c r="B101" s="36" t="n"/>
      <c r="C101" s="33" t="n"/>
      <c r="D101" s="33" t="n"/>
      <c r="E101" s="33" t="n"/>
      <c r="F101" s="33" t="n"/>
      <c r="G101" s="33" t="n"/>
      <c r="H101" s="33" t="n"/>
      <c r="I101" s="33" t="n"/>
      <c r="J101" s="150" t="n"/>
      <c r="K101" s="25" t="n"/>
      <c r="L101" s="34" t="n"/>
      <c r="M101" s="24" t="n"/>
      <c r="N101" s="24" t="n"/>
      <c r="O101" s="24" t="n"/>
      <c r="P101" s="24" t="n"/>
      <c r="Q101" s="24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</row>
    <row customHeight="1" ht="16.5" r="102" s="29">
      <c r="A102" s="36" t="n"/>
      <c r="B102" s="36" t="n"/>
      <c r="C102" s="33" t="n"/>
      <c r="D102" s="33" t="n"/>
      <c r="E102" s="33" t="n"/>
      <c r="F102" s="33" t="n"/>
      <c r="G102" s="33" t="n"/>
      <c r="H102" s="33" t="n"/>
      <c r="I102" s="33" t="n"/>
      <c r="J102" s="150" t="n"/>
      <c r="K102" s="25" t="n"/>
      <c r="L102" s="34" t="n"/>
      <c r="M102" s="24" t="n"/>
      <c r="N102" s="24" t="n"/>
      <c r="O102" s="24" t="n"/>
      <c r="P102" s="24" t="n"/>
      <c r="Q102" s="24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</row>
    <row customHeight="1" ht="16.5" r="103" s="29">
      <c r="A103" s="36" t="n"/>
      <c r="B103" s="36" t="n"/>
      <c r="C103" s="33" t="n"/>
      <c r="D103" s="33" t="n"/>
      <c r="E103" s="33" t="n"/>
      <c r="F103" s="33" t="n"/>
      <c r="G103" s="33" t="n"/>
      <c r="H103" s="33" t="n"/>
      <c r="I103" s="33" t="n"/>
      <c r="J103" s="150" t="n"/>
      <c r="K103" s="25" t="n"/>
      <c r="L103" s="34" t="n"/>
      <c r="M103" s="24" t="n"/>
      <c r="N103" s="24" t="n"/>
      <c r="O103" s="24" t="n"/>
      <c r="P103" s="24" t="n"/>
      <c r="Q103" s="24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</row>
    <row customHeight="1" ht="16.5" r="104" s="29">
      <c r="A104" s="36" t="n"/>
      <c r="B104" s="36" t="n"/>
      <c r="C104" s="33" t="n"/>
      <c r="D104" s="33" t="n"/>
      <c r="E104" s="33" t="n"/>
      <c r="F104" s="33" t="n"/>
      <c r="G104" s="33" t="n"/>
      <c r="H104" s="33" t="n"/>
      <c r="I104" s="33" t="n"/>
      <c r="J104" s="150" t="n"/>
      <c r="K104" s="25" t="n"/>
      <c r="L104" s="34" t="n"/>
      <c r="M104" s="24" t="n"/>
      <c r="N104" s="24" t="n"/>
      <c r="O104" s="24" t="n"/>
      <c r="P104" s="24" t="n"/>
      <c r="Q104" s="24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</row>
    <row customHeight="1" ht="16.5" r="105" s="29">
      <c r="A105" s="36" t="n"/>
      <c r="B105" s="36" t="n"/>
      <c r="C105" s="33" t="n"/>
      <c r="D105" s="33" t="n"/>
      <c r="E105" s="33" t="n"/>
      <c r="F105" s="33" t="n"/>
      <c r="G105" s="33" t="n"/>
      <c r="H105" s="33" t="n"/>
      <c r="I105" s="33" t="n"/>
      <c r="J105" s="150" t="n"/>
      <c r="K105" s="25" t="n"/>
      <c r="L105" s="34" t="n"/>
      <c r="M105" s="24" t="n"/>
      <c r="N105" s="24" t="n"/>
      <c r="O105" s="24" t="n"/>
      <c r="P105" s="24" t="n"/>
      <c r="Q105" s="24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</row>
    <row customHeight="1" ht="16.5" r="106" s="29">
      <c r="A106" s="36" t="n"/>
      <c r="B106" s="36" t="n"/>
      <c r="C106" s="33" t="n"/>
      <c r="D106" s="33" t="n"/>
      <c r="E106" s="33" t="n"/>
      <c r="F106" s="33" t="n"/>
      <c r="G106" s="33" t="n"/>
      <c r="H106" s="33" t="n"/>
      <c r="I106" s="33" t="n"/>
      <c r="J106" s="150" t="n"/>
      <c r="K106" s="25" t="n"/>
      <c r="L106" s="34" t="n"/>
      <c r="M106" s="24" t="n"/>
      <c r="N106" s="24" t="n"/>
      <c r="O106" s="24" t="n"/>
      <c r="P106" s="24" t="n"/>
      <c r="Q106" s="24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</row>
    <row customHeight="1" ht="16.5" r="107" s="29">
      <c r="A107" s="36" t="n"/>
      <c r="B107" s="36" t="n"/>
      <c r="C107" s="33" t="n"/>
      <c r="D107" s="33" t="n"/>
      <c r="E107" s="33" t="n"/>
      <c r="F107" s="33" t="n"/>
      <c r="G107" s="33" t="n"/>
      <c r="H107" s="33" t="n"/>
      <c r="I107" s="33" t="n"/>
      <c r="J107" s="150" t="n"/>
      <c r="K107" s="25" t="n"/>
      <c r="L107" s="34" t="n"/>
      <c r="M107" s="24" t="n"/>
      <c r="N107" s="24" t="n"/>
      <c r="O107" s="24" t="n"/>
      <c r="P107" s="24" t="n"/>
      <c r="Q107" s="24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</row>
    <row customHeight="1" ht="16.5" r="108" s="29">
      <c r="A108" s="36" t="n"/>
      <c r="B108" s="36" t="n"/>
      <c r="C108" s="33" t="n"/>
      <c r="D108" s="33" t="n"/>
      <c r="E108" s="33" t="n"/>
      <c r="F108" s="33" t="n"/>
      <c r="G108" s="33" t="n"/>
      <c r="H108" s="33" t="n"/>
      <c r="I108" s="33" t="n"/>
      <c r="J108" s="150" t="n"/>
      <c r="K108" s="25" t="n"/>
      <c r="L108" s="34" t="n"/>
      <c r="M108" s="24" t="n"/>
      <c r="N108" s="24" t="n"/>
      <c r="O108" s="24" t="n"/>
      <c r="P108" s="24" t="n"/>
      <c r="Q108" s="24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</row>
    <row customHeight="1" ht="16.5" r="109" s="29">
      <c r="A109" s="36" t="n"/>
      <c r="B109" s="36" t="n"/>
      <c r="C109" s="33" t="n"/>
      <c r="D109" s="33" t="n"/>
      <c r="E109" s="33" t="n"/>
      <c r="F109" s="33" t="n"/>
      <c r="G109" s="33" t="n"/>
      <c r="H109" s="33" t="n"/>
      <c r="I109" s="33" t="n"/>
      <c r="J109" s="150" t="n"/>
      <c r="K109" s="25" t="n"/>
      <c r="L109" s="34" t="n"/>
      <c r="M109" s="24" t="n"/>
      <c r="N109" s="24" t="n"/>
      <c r="O109" s="24" t="n"/>
      <c r="P109" s="24" t="n"/>
      <c r="Q109" s="24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</row>
    <row customHeight="1" ht="16.5" r="110" s="29">
      <c r="A110" s="36" t="n"/>
      <c r="B110" s="36" t="n"/>
      <c r="C110" s="33" t="n"/>
      <c r="D110" s="33" t="n"/>
      <c r="E110" s="33" t="n"/>
      <c r="F110" s="33" t="n"/>
      <c r="G110" s="33" t="n"/>
      <c r="H110" s="33" t="n"/>
      <c r="I110" s="33" t="n"/>
      <c r="J110" s="150" t="n"/>
      <c r="K110" s="25" t="n"/>
      <c r="L110" s="34" t="n"/>
      <c r="M110" s="24" t="n"/>
      <c r="N110" s="24" t="n"/>
      <c r="O110" s="24" t="n"/>
      <c r="P110" s="24" t="n"/>
      <c r="Q110" s="24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</row>
    <row customHeight="1" ht="16.5" r="111" s="29">
      <c r="A111" s="36" t="n"/>
      <c r="B111" s="36" t="n"/>
      <c r="C111" s="33" t="n"/>
      <c r="D111" s="33" t="n"/>
      <c r="E111" s="33" t="n"/>
      <c r="F111" s="33" t="n"/>
      <c r="G111" s="33" t="n"/>
      <c r="H111" s="33" t="n"/>
      <c r="I111" s="33" t="n"/>
      <c r="J111" s="150" t="n"/>
      <c r="K111" s="25" t="n"/>
      <c r="L111" s="34" t="n"/>
      <c r="M111" s="24" t="n"/>
      <c r="N111" s="24" t="n"/>
      <c r="O111" s="24" t="n"/>
      <c r="P111" s="24" t="n"/>
      <c r="Q111" s="24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</row>
    <row customHeight="1" ht="16.5" r="112" s="29">
      <c r="A112" s="36" t="n"/>
      <c r="B112" s="36" t="n"/>
      <c r="C112" s="33" t="n"/>
      <c r="D112" s="33" t="n"/>
      <c r="E112" s="33" t="n"/>
      <c r="F112" s="33" t="n"/>
      <c r="G112" s="33" t="n"/>
      <c r="H112" s="33" t="n"/>
      <c r="I112" s="33" t="n"/>
      <c r="J112" s="150" t="n"/>
      <c r="K112" s="34" t="n"/>
      <c r="L112" s="34" t="n"/>
      <c r="M112" s="24" t="n"/>
      <c r="N112" s="24" t="n"/>
      <c r="O112" s="24" t="n"/>
      <c r="P112" s="24" t="n"/>
      <c r="Q112" s="24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</row>
    <row customHeight="1" ht="16.5" r="113" s="29">
      <c r="A113" s="36" t="n"/>
      <c r="B113" s="36" t="n"/>
      <c r="C113" s="33" t="n"/>
      <c r="D113" s="33" t="n"/>
      <c r="E113" s="33" t="n"/>
      <c r="F113" s="33" t="n"/>
      <c r="G113" s="33" t="n"/>
      <c r="H113" s="33" t="n"/>
      <c r="I113" s="33" t="n"/>
      <c r="J113" s="150" t="n"/>
      <c r="K113" s="34" t="n"/>
      <c r="L113" s="34" t="n"/>
      <c r="M113" s="24" t="n"/>
      <c r="N113" s="24" t="n"/>
      <c r="O113" s="24" t="n"/>
      <c r="P113" s="24" t="n"/>
      <c r="Q113" s="24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</row>
    <row customHeight="1" ht="16.5" r="114" s="29">
      <c r="A114" s="36" t="n"/>
      <c r="B114" s="36" t="n"/>
      <c r="C114" s="33" t="n"/>
      <c r="D114" s="33" t="n"/>
      <c r="E114" s="33" t="n"/>
      <c r="F114" s="33" t="n"/>
      <c r="G114" s="33" t="n"/>
      <c r="H114" s="33" t="n"/>
      <c r="I114" s="33" t="n"/>
      <c r="J114" s="150" t="n"/>
      <c r="K114" s="34" t="n"/>
      <c r="L114" s="34" t="n"/>
      <c r="M114" s="24" t="n"/>
      <c r="N114" s="24" t="n"/>
      <c r="O114" s="24" t="n"/>
      <c r="P114" s="24" t="n"/>
      <c r="Q114" s="24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</row>
    <row customHeight="1" ht="16.5" r="115" s="29">
      <c r="A115" s="36" t="n"/>
      <c r="B115" s="36" t="n"/>
      <c r="C115" s="33" t="n"/>
      <c r="D115" s="33" t="n"/>
      <c r="E115" s="33" t="n"/>
      <c r="F115" s="33" t="n"/>
      <c r="G115" s="33" t="n"/>
      <c r="H115" s="33" t="n"/>
      <c r="I115" s="33" t="n"/>
      <c r="J115" s="150" t="n"/>
      <c r="K115" s="34" t="n"/>
      <c r="L115" s="34" t="n"/>
      <c r="M115" s="24" t="n"/>
      <c r="N115" s="24" t="n"/>
      <c r="O115" s="24" t="n"/>
      <c r="P115" s="24" t="n"/>
      <c r="Q115" s="24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</row>
    <row customHeight="1" ht="16.5" r="116" s="29">
      <c r="A116" s="36" t="n"/>
      <c r="B116" s="36" t="n"/>
      <c r="C116" s="33" t="n"/>
      <c r="D116" s="33" t="n"/>
      <c r="E116" s="33" t="n"/>
      <c r="F116" s="33" t="n"/>
      <c r="G116" s="33" t="n"/>
      <c r="H116" s="33" t="n"/>
      <c r="I116" s="33" t="n"/>
      <c r="J116" s="150" t="n"/>
      <c r="K116" s="34" t="n"/>
      <c r="L116" s="34" t="n"/>
      <c r="M116" s="24" t="n"/>
      <c r="N116" s="24" t="n"/>
      <c r="O116" s="24" t="n"/>
      <c r="P116" s="24" t="n"/>
      <c r="Q116" s="24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</row>
    <row customHeight="1" ht="16.5" r="117" s="29">
      <c r="A117" s="36" t="n"/>
      <c r="B117" s="36" t="n"/>
      <c r="C117" s="33" t="n"/>
      <c r="D117" s="33" t="n"/>
      <c r="E117" s="33" t="n"/>
      <c r="F117" s="33" t="n"/>
      <c r="G117" s="33" t="n"/>
      <c r="H117" s="33" t="n"/>
      <c r="I117" s="33" t="n"/>
      <c r="J117" s="150" t="n"/>
      <c r="K117" s="34" t="n"/>
      <c r="L117" s="34" t="n"/>
      <c r="M117" s="24" t="n"/>
      <c r="N117" s="24" t="n"/>
      <c r="O117" s="24" t="n"/>
      <c r="P117" s="24" t="n"/>
      <c r="Q117" s="24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</row>
    <row customHeight="1" ht="16.5" r="118" s="29">
      <c r="A118" s="36" t="n"/>
      <c r="B118" s="36" t="n"/>
      <c r="C118" s="33" t="n"/>
      <c r="D118" s="33" t="n"/>
      <c r="E118" s="33" t="n"/>
      <c r="F118" s="33" t="n"/>
      <c r="G118" s="33" t="n"/>
      <c r="H118" s="33" t="n"/>
      <c r="I118" s="33" t="n"/>
      <c r="J118" s="150" t="n"/>
      <c r="K118" s="34" t="n"/>
      <c r="L118" s="34" t="n"/>
      <c r="M118" s="24" t="n"/>
      <c r="N118" s="24" t="n"/>
      <c r="O118" s="24" t="n"/>
      <c r="P118" s="24" t="n"/>
      <c r="Q118" s="24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</row>
    <row customHeight="1" ht="16.5" r="119" s="29">
      <c r="A119" s="36" t="n"/>
      <c r="B119" s="36" t="n"/>
      <c r="C119" s="33" t="n"/>
      <c r="D119" s="33" t="n"/>
      <c r="E119" s="33" t="n"/>
      <c r="F119" s="33" t="n"/>
      <c r="G119" s="33" t="n"/>
      <c r="H119" s="33" t="n"/>
      <c r="I119" s="33" t="n"/>
      <c r="J119" s="150" t="n"/>
      <c r="K119" s="34" t="n"/>
      <c r="L119" s="34" t="n"/>
      <c r="M119" s="24" t="n"/>
      <c r="N119" s="24" t="n"/>
      <c r="O119" s="24" t="n"/>
      <c r="P119" s="24" t="n"/>
      <c r="Q119" s="24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</row>
    <row customHeight="1" ht="16.5" r="120" s="29">
      <c r="A120" s="36" t="n"/>
      <c r="B120" s="36" t="n"/>
      <c r="C120" s="33" t="n"/>
      <c r="D120" s="33" t="n"/>
      <c r="E120" s="33" t="n"/>
      <c r="F120" s="33" t="n"/>
      <c r="G120" s="33" t="n"/>
      <c r="H120" s="33" t="n"/>
      <c r="I120" s="33" t="n"/>
      <c r="J120" s="150" t="n"/>
      <c r="K120" s="34" t="n"/>
      <c r="L120" s="34" t="n"/>
      <c r="M120" s="24" t="n"/>
      <c r="N120" s="24" t="n"/>
      <c r="O120" s="24" t="n"/>
      <c r="P120" s="24" t="n"/>
      <c r="Q120" s="24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</row>
    <row customHeight="1" ht="16.5" r="121" s="29">
      <c r="A121" s="36" t="n"/>
      <c r="B121" s="36" t="n"/>
      <c r="C121" s="33" t="n"/>
      <c r="D121" s="33" t="n"/>
      <c r="E121" s="33" t="n"/>
      <c r="F121" s="33" t="n"/>
      <c r="G121" s="33" t="n"/>
      <c r="H121" s="33" t="n"/>
      <c r="I121" s="33" t="n"/>
      <c r="J121" s="150" t="n"/>
      <c r="K121" s="34" t="n"/>
      <c r="L121" s="34" t="n"/>
      <c r="M121" s="24" t="n"/>
      <c r="N121" s="24" t="n"/>
      <c r="O121" s="24" t="n"/>
      <c r="P121" s="24" t="n"/>
      <c r="Q121" s="24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</row>
    <row customHeight="1" ht="16.5" r="122" s="29">
      <c r="A122" s="36" t="n"/>
      <c r="B122" s="36" t="n"/>
      <c r="C122" s="33" t="n"/>
      <c r="D122" s="33" t="n"/>
      <c r="E122" s="33" t="n"/>
      <c r="F122" s="33" t="n"/>
      <c r="G122" s="33" t="n"/>
      <c r="H122" s="33" t="n"/>
      <c r="I122" s="33" t="n"/>
      <c r="J122" s="150" t="n"/>
      <c r="K122" s="34" t="n"/>
      <c r="L122" s="34" t="n"/>
      <c r="M122" s="24" t="n"/>
      <c r="N122" s="24" t="n"/>
      <c r="O122" s="24" t="n"/>
      <c r="P122" s="24" t="n"/>
      <c r="Q122" s="24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</row>
    <row customHeight="1" ht="16.5" r="123" s="29">
      <c r="A123" s="36" t="n"/>
      <c r="B123" s="36" t="n"/>
      <c r="C123" s="33" t="n"/>
      <c r="D123" s="33" t="n"/>
      <c r="E123" s="33" t="n"/>
      <c r="F123" s="33" t="n"/>
      <c r="G123" s="33" t="n"/>
      <c r="H123" s="33" t="n"/>
      <c r="I123" s="33" t="n"/>
      <c r="J123" s="150" t="n"/>
      <c r="K123" s="34" t="n"/>
      <c r="L123" s="34" t="n"/>
      <c r="M123" s="24" t="n"/>
      <c r="N123" s="24" t="n"/>
      <c r="O123" s="24" t="n"/>
      <c r="P123" s="24" t="n"/>
      <c r="Q123" s="24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</row>
    <row customHeight="1" ht="16.5" r="124" s="29">
      <c r="A124" s="36" t="n"/>
      <c r="B124" s="36" t="n"/>
      <c r="C124" s="33" t="n"/>
      <c r="D124" s="33" t="n"/>
      <c r="E124" s="33" t="n"/>
      <c r="F124" s="33" t="n"/>
      <c r="G124" s="33" t="n"/>
      <c r="H124" s="33" t="n"/>
      <c r="I124" s="33" t="n"/>
      <c r="J124" s="150" t="n"/>
      <c r="K124" s="34" t="n"/>
      <c r="L124" s="34" t="n"/>
      <c r="M124" s="24" t="n"/>
      <c r="N124" s="24" t="n"/>
      <c r="O124" s="24" t="n"/>
      <c r="P124" s="24" t="n"/>
      <c r="Q124" s="24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</row>
    <row customHeight="1" ht="16.5" r="125" s="29">
      <c r="A125" s="36" t="n"/>
      <c r="B125" s="36" t="n"/>
      <c r="C125" s="33" t="n"/>
      <c r="D125" s="33" t="n"/>
      <c r="E125" s="33" t="n"/>
      <c r="F125" s="33" t="n"/>
      <c r="G125" s="33" t="n"/>
      <c r="H125" s="33" t="n"/>
      <c r="I125" s="33" t="n"/>
      <c r="J125" s="150" t="n"/>
      <c r="K125" s="34" t="n"/>
      <c r="L125" s="34" t="n"/>
      <c r="M125" s="24" t="n"/>
      <c r="N125" s="24" t="n"/>
      <c r="O125" s="24" t="n"/>
      <c r="P125" s="24" t="n"/>
      <c r="Q125" s="24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</row>
    <row customHeight="1" ht="16.5" r="126" s="29">
      <c r="A126" s="36" t="n"/>
      <c r="B126" s="36" t="n"/>
      <c r="C126" s="33" t="n"/>
      <c r="D126" s="33" t="n"/>
      <c r="E126" s="33" t="n"/>
      <c r="F126" s="33" t="n"/>
      <c r="G126" s="33" t="n"/>
      <c r="H126" s="33" t="n"/>
      <c r="I126" s="33" t="n"/>
      <c r="J126" s="150" t="n"/>
      <c r="K126" s="34" t="n"/>
      <c r="L126" s="34" t="n"/>
      <c r="M126" s="24" t="n"/>
      <c r="N126" s="24" t="n"/>
      <c r="O126" s="24" t="n"/>
      <c r="P126" s="24" t="n"/>
      <c r="Q126" s="24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</row>
    <row customHeight="1" ht="16.5" r="127" s="29">
      <c r="A127" s="36" t="n"/>
      <c r="B127" s="36" t="n"/>
      <c r="C127" s="33" t="n"/>
      <c r="D127" s="33" t="n"/>
      <c r="E127" s="33" t="n"/>
      <c r="F127" s="33" t="n"/>
      <c r="G127" s="33" t="n"/>
      <c r="H127" s="33" t="n"/>
      <c r="I127" s="33" t="n"/>
      <c r="J127" s="150" t="n"/>
      <c r="K127" s="34" t="n"/>
      <c r="L127" s="34" t="n"/>
      <c r="M127" s="24" t="n"/>
      <c r="N127" s="24" t="n"/>
      <c r="O127" s="24" t="n"/>
      <c r="P127" s="24" t="n"/>
      <c r="Q127" s="24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</row>
    <row customHeight="1" ht="16.5" r="128" s="29">
      <c r="A128" s="36" t="n"/>
      <c r="B128" s="36" t="n"/>
      <c r="C128" s="33" t="n"/>
      <c r="D128" s="33" t="n"/>
      <c r="E128" s="33" t="n"/>
      <c r="F128" s="33" t="n"/>
      <c r="G128" s="33" t="n"/>
      <c r="H128" s="33" t="n"/>
      <c r="I128" s="33" t="n"/>
      <c r="J128" s="150" t="n"/>
      <c r="K128" s="34" t="n"/>
      <c r="L128" s="34" t="n"/>
      <c r="M128" s="24" t="n"/>
      <c r="N128" s="24" t="n"/>
      <c r="O128" s="24" t="n"/>
      <c r="P128" s="24" t="n"/>
      <c r="Q128" s="24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</row>
    <row customHeight="1" ht="16.5" r="129" s="29">
      <c r="A129" s="36" t="n"/>
      <c r="B129" s="36" t="n"/>
      <c r="C129" s="33" t="n"/>
      <c r="D129" s="33" t="n"/>
      <c r="E129" s="33" t="n"/>
      <c r="F129" s="33" t="n"/>
      <c r="G129" s="33" t="n"/>
      <c r="H129" s="33" t="n"/>
      <c r="I129" s="33" t="n"/>
      <c r="J129" s="150" t="n"/>
      <c r="K129" s="34" t="n"/>
      <c r="L129" s="34" t="n"/>
      <c r="M129" s="24" t="n"/>
      <c r="N129" s="24" t="n"/>
      <c r="O129" s="24" t="n"/>
      <c r="P129" s="24" t="n"/>
      <c r="Q129" s="24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</row>
    <row customHeight="1" ht="16.5" r="130" s="29">
      <c r="A130" s="36" t="n"/>
      <c r="B130" s="36" t="n"/>
      <c r="C130" s="33" t="n"/>
      <c r="D130" s="33" t="n"/>
      <c r="E130" s="33" t="n"/>
      <c r="F130" s="33" t="n"/>
      <c r="G130" s="33" t="n"/>
      <c r="H130" s="33" t="n"/>
      <c r="I130" s="33" t="n"/>
      <c r="J130" s="150" t="n"/>
      <c r="K130" s="34" t="n"/>
      <c r="L130" s="34" t="n"/>
      <c r="M130" s="24" t="n"/>
      <c r="N130" s="24" t="n"/>
      <c r="O130" s="24" t="n"/>
      <c r="P130" s="24" t="n"/>
      <c r="Q130" s="24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</row>
    <row customHeight="1" ht="16.5" r="131" s="29">
      <c r="A131" s="36" t="n"/>
      <c r="B131" s="36" t="n"/>
      <c r="C131" s="33" t="n"/>
      <c r="D131" s="33" t="n"/>
      <c r="E131" s="33" t="n"/>
      <c r="F131" s="33" t="n"/>
      <c r="G131" s="33" t="n"/>
      <c r="H131" s="33" t="n"/>
      <c r="I131" s="33" t="n"/>
      <c r="J131" s="150" t="n"/>
      <c r="K131" s="34" t="n"/>
      <c r="L131" s="34" t="n"/>
      <c r="M131" s="24" t="n"/>
      <c r="N131" s="24" t="n"/>
      <c r="O131" s="24" t="n"/>
      <c r="P131" s="24" t="n"/>
      <c r="Q131" s="24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</row>
    <row customHeight="1" ht="16.5" r="132" s="29">
      <c r="A132" s="36" t="n"/>
      <c r="B132" s="36" t="n"/>
      <c r="C132" s="33" t="n"/>
      <c r="D132" s="33" t="n"/>
      <c r="E132" s="33" t="n"/>
      <c r="F132" s="33" t="n"/>
      <c r="G132" s="33" t="n"/>
      <c r="H132" s="33" t="n"/>
      <c r="I132" s="33" t="n"/>
      <c r="J132" s="150" t="n"/>
      <c r="K132" s="34" t="n"/>
      <c r="L132" s="34" t="n"/>
      <c r="M132" s="24" t="n"/>
      <c r="N132" s="24" t="n"/>
      <c r="O132" s="24" t="n"/>
      <c r="P132" s="24" t="n"/>
      <c r="Q132" s="24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</row>
    <row customHeight="1" ht="16.5" r="133" s="29">
      <c r="A133" s="36" t="n"/>
      <c r="B133" s="36" t="n"/>
      <c r="C133" s="33" t="n"/>
      <c r="D133" s="33" t="n"/>
      <c r="E133" s="33" t="n"/>
      <c r="F133" s="33" t="n"/>
      <c r="G133" s="33" t="n"/>
      <c r="H133" s="33" t="n"/>
      <c r="I133" s="33" t="n"/>
      <c r="J133" s="150" t="n"/>
      <c r="K133" s="34" t="n"/>
      <c r="L133" s="34" t="n"/>
      <c r="M133" s="24" t="n"/>
      <c r="N133" s="24" t="n"/>
      <c r="O133" s="24" t="n"/>
      <c r="P133" s="24" t="n"/>
      <c r="Q133" s="24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</row>
    <row customHeight="1" ht="16.5" r="134" s="29">
      <c r="A134" s="36" t="n"/>
      <c r="B134" s="36" t="n"/>
      <c r="C134" s="33" t="n"/>
      <c r="D134" s="33" t="n"/>
      <c r="E134" s="33" t="n"/>
      <c r="F134" s="33" t="n"/>
      <c r="G134" s="33" t="n"/>
      <c r="H134" s="33" t="n"/>
      <c r="I134" s="33" t="n"/>
      <c r="J134" s="150" t="n"/>
      <c r="K134" s="34" t="n"/>
      <c r="L134" s="34" t="n"/>
      <c r="M134" s="24" t="n"/>
      <c r="N134" s="24" t="n"/>
      <c r="O134" s="24" t="n"/>
      <c r="P134" s="24" t="n"/>
      <c r="Q134" s="24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</row>
    <row customHeight="1" ht="16.5" r="135" s="29">
      <c r="A135" s="36" t="n"/>
      <c r="B135" s="36" t="n"/>
      <c r="C135" s="33" t="n"/>
      <c r="D135" s="33" t="n"/>
      <c r="E135" s="33" t="n"/>
      <c r="F135" s="33" t="n"/>
      <c r="G135" s="33" t="n"/>
      <c r="H135" s="33" t="n"/>
      <c r="I135" s="33" t="n"/>
      <c r="J135" s="150" t="n"/>
      <c r="K135" s="34" t="n"/>
      <c r="L135" s="34" t="n"/>
      <c r="M135" s="24" t="n"/>
      <c r="N135" s="24" t="n"/>
      <c r="O135" s="24" t="n"/>
      <c r="P135" s="24" t="n"/>
      <c r="Q135" s="24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</row>
    <row customHeight="1" ht="16.5" r="136" s="29">
      <c r="A136" s="36" t="n"/>
      <c r="B136" s="36" t="n"/>
      <c r="C136" s="33" t="n"/>
      <c r="D136" s="33" t="n"/>
      <c r="E136" s="33" t="n"/>
      <c r="F136" s="33" t="n"/>
      <c r="G136" s="33" t="n"/>
      <c r="H136" s="33" t="n"/>
      <c r="I136" s="33" t="n"/>
      <c r="J136" s="150" t="n"/>
      <c r="K136" s="34" t="n"/>
      <c r="L136" s="34" t="n"/>
      <c r="M136" s="24" t="n"/>
      <c r="N136" s="24" t="n"/>
      <c r="O136" s="24" t="n"/>
      <c r="P136" s="24" t="n"/>
      <c r="Q136" s="24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</row>
    <row customHeight="1" ht="16.5" r="137" s="29">
      <c r="A137" s="36" t="n"/>
      <c r="B137" s="36" t="n"/>
      <c r="C137" s="33" t="n"/>
      <c r="D137" s="33" t="n"/>
      <c r="E137" s="33" t="n"/>
      <c r="F137" s="33" t="n"/>
      <c r="G137" s="33" t="n"/>
      <c r="H137" s="33" t="n"/>
      <c r="I137" s="33" t="n"/>
      <c r="J137" s="150" t="n"/>
      <c r="K137" s="34" t="n"/>
      <c r="L137" s="34" t="n"/>
      <c r="M137" s="24" t="n"/>
      <c r="N137" s="24" t="n"/>
      <c r="O137" s="24" t="n"/>
      <c r="P137" s="24" t="n"/>
      <c r="Q137" s="24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</row>
    <row customHeight="1" ht="16.5" r="138" s="29">
      <c r="A138" s="36" t="n"/>
      <c r="B138" s="36" t="n"/>
      <c r="C138" s="33" t="n"/>
      <c r="D138" s="33" t="n"/>
      <c r="E138" s="33" t="n"/>
      <c r="F138" s="33" t="n"/>
      <c r="G138" s="33" t="n"/>
      <c r="H138" s="33" t="n"/>
      <c r="I138" s="33" t="n"/>
      <c r="J138" s="150" t="n"/>
      <c r="K138" s="34" t="n"/>
      <c r="L138" s="34" t="n"/>
      <c r="M138" s="24" t="n"/>
      <c r="N138" s="24" t="n"/>
      <c r="O138" s="24" t="n"/>
      <c r="P138" s="24" t="n"/>
      <c r="Q138" s="24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</row>
    <row customHeight="1" ht="16.5" r="139" s="29">
      <c r="A139" s="36" t="n"/>
      <c r="B139" s="36" t="n"/>
      <c r="C139" s="33" t="n"/>
      <c r="D139" s="33" t="n"/>
      <c r="E139" s="33" t="n"/>
      <c r="F139" s="33" t="n"/>
      <c r="G139" s="33" t="n"/>
      <c r="H139" s="33" t="n"/>
      <c r="I139" s="33" t="n"/>
      <c r="J139" s="150" t="n"/>
      <c r="K139" s="34" t="n"/>
      <c r="L139" s="34" t="n"/>
      <c r="M139" s="24" t="n"/>
      <c r="N139" s="24" t="n"/>
      <c r="O139" s="24" t="n"/>
      <c r="P139" s="24" t="n"/>
      <c r="Q139" s="24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</row>
    <row customHeight="1" ht="16.5" r="140" s="29">
      <c r="A140" s="36" t="n"/>
      <c r="B140" s="36" t="n"/>
      <c r="C140" s="33" t="n"/>
      <c r="D140" s="33" t="n"/>
      <c r="E140" s="33" t="n"/>
      <c r="F140" s="33" t="n"/>
      <c r="G140" s="33" t="n"/>
      <c r="H140" s="33" t="n"/>
      <c r="I140" s="33" t="n"/>
      <c r="J140" s="150" t="n"/>
      <c r="K140" s="34" t="n"/>
      <c r="L140" s="34" t="n"/>
      <c r="M140" s="24" t="n"/>
      <c r="N140" s="24" t="n"/>
      <c r="O140" s="24" t="n"/>
      <c r="P140" s="24" t="n"/>
      <c r="Q140" s="24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</row>
    <row customHeight="1" ht="16.5" r="141" s="29">
      <c r="A141" s="36" t="n"/>
      <c r="B141" s="36" t="n"/>
      <c r="C141" s="33" t="n"/>
      <c r="D141" s="33" t="n"/>
      <c r="E141" s="33" t="n"/>
      <c r="F141" s="33" t="n"/>
      <c r="G141" s="33" t="n"/>
      <c r="H141" s="33" t="n"/>
      <c r="I141" s="33" t="n"/>
      <c r="J141" s="150" t="n"/>
      <c r="K141" s="34" t="n"/>
      <c r="L141" s="34" t="n"/>
      <c r="M141" s="24" t="n"/>
      <c r="N141" s="24" t="n"/>
      <c r="O141" s="24" t="n"/>
      <c r="P141" s="24" t="n"/>
      <c r="Q141" s="24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</row>
    <row customHeight="1" ht="16.5" r="142" s="29">
      <c r="A142" s="36" t="n"/>
      <c r="B142" s="36" t="n"/>
      <c r="C142" s="33" t="n"/>
      <c r="D142" s="33" t="n"/>
      <c r="E142" s="33" t="n"/>
      <c r="F142" s="33" t="n"/>
      <c r="G142" s="33" t="n"/>
      <c r="H142" s="33" t="n"/>
      <c r="I142" s="33" t="n"/>
      <c r="J142" s="150" t="n"/>
      <c r="K142" s="34" t="n"/>
      <c r="L142" s="34" t="n"/>
      <c r="M142" s="24" t="n"/>
      <c r="N142" s="24" t="n"/>
      <c r="O142" s="24" t="n"/>
      <c r="P142" s="24" t="n"/>
      <c r="Q142" s="24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</row>
    <row customHeight="1" ht="16.5" r="143" s="29">
      <c r="A143" s="36" t="n"/>
      <c r="B143" s="36" t="n"/>
      <c r="C143" s="33" t="n"/>
      <c r="D143" s="33" t="n"/>
      <c r="E143" s="33" t="n"/>
      <c r="F143" s="33" t="n"/>
      <c r="G143" s="33" t="n"/>
      <c r="H143" s="33" t="n"/>
      <c r="I143" s="33" t="n"/>
      <c r="J143" s="150" t="n"/>
      <c r="K143" s="34" t="n"/>
      <c r="L143" s="34" t="n"/>
      <c r="M143" s="24" t="n"/>
      <c r="N143" s="24" t="n"/>
      <c r="O143" s="24" t="n"/>
      <c r="P143" s="24" t="n"/>
      <c r="Q143" s="24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</row>
    <row customHeight="1" ht="16.5" r="144" s="29">
      <c r="A144" s="36" t="n"/>
      <c r="B144" s="36" t="n"/>
      <c r="C144" s="33" t="n"/>
      <c r="D144" s="33" t="n"/>
      <c r="E144" s="33" t="n"/>
      <c r="F144" s="33" t="n"/>
      <c r="G144" s="33" t="n"/>
      <c r="H144" s="33" t="n"/>
      <c r="I144" s="33" t="n"/>
      <c r="J144" s="150" t="n"/>
      <c r="K144" s="34" t="n"/>
      <c r="L144" s="34" t="n"/>
      <c r="M144" s="24" t="n"/>
      <c r="N144" s="24" t="n"/>
      <c r="O144" s="24" t="n"/>
      <c r="P144" s="24" t="n"/>
      <c r="Q144" s="24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</row>
    <row customHeight="1" ht="16.5" r="145" s="29">
      <c r="A145" s="36" t="n"/>
      <c r="B145" s="36" t="n"/>
      <c r="C145" s="33" t="n"/>
      <c r="D145" s="33" t="n"/>
      <c r="E145" s="33" t="n"/>
      <c r="F145" s="33" t="n"/>
      <c r="G145" s="33" t="n"/>
      <c r="H145" s="33" t="n"/>
      <c r="I145" s="33" t="n"/>
      <c r="J145" s="150" t="n"/>
      <c r="K145" s="34" t="n"/>
      <c r="L145" s="34" t="n"/>
      <c r="M145" s="24" t="n"/>
      <c r="N145" s="24" t="n"/>
      <c r="O145" s="24" t="n"/>
      <c r="P145" s="24" t="n"/>
      <c r="Q145" s="24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</row>
    <row customHeight="1" ht="16.5" r="146" s="29">
      <c r="A146" s="36" t="n"/>
      <c r="B146" s="36" t="n"/>
      <c r="C146" s="33" t="n"/>
      <c r="D146" s="33" t="n"/>
      <c r="E146" s="33" t="n"/>
      <c r="F146" s="33" t="n"/>
      <c r="G146" s="33" t="n"/>
      <c r="H146" s="33" t="n"/>
      <c r="I146" s="33" t="n"/>
      <c r="J146" s="150" t="n"/>
      <c r="K146" s="34" t="n"/>
      <c r="L146" s="34" t="n"/>
      <c r="M146" s="24" t="n"/>
      <c r="N146" s="24" t="n"/>
      <c r="O146" s="24" t="n"/>
      <c r="P146" s="24" t="n"/>
      <c r="Q146" s="24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</row>
    <row customHeight="1" ht="16.5" r="147" s="29">
      <c r="A147" s="36" t="n"/>
      <c r="B147" s="36" t="n"/>
      <c r="C147" s="33" t="n"/>
      <c r="D147" s="33" t="n"/>
      <c r="E147" s="33" t="n"/>
      <c r="F147" s="33" t="n"/>
      <c r="G147" s="33" t="n"/>
      <c r="H147" s="33" t="n"/>
      <c r="I147" s="33" t="n"/>
      <c r="J147" s="150" t="n"/>
      <c r="K147" s="34" t="n"/>
      <c r="L147" s="34" t="n"/>
      <c r="M147" s="24" t="n"/>
      <c r="N147" s="24" t="n"/>
      <c r="O147" s="24" t="n"/>
      <c r="P147" s="24" t="n"/>
      <c r="Q147" s="24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</row>
    <row customHeight="1" ht="16.5" r="148" s="29">
      <c r="A148" s="36" t="n"/>
      <c r="B148" s="36" t="n"/>
      <c r="C148" s="33" t="n"/>
      <c r="D148" s="33" t="n"/>
      <c r="E148" s="33" t="n"/>
      <c r="F148" s="33" t="n"/>
      <c r="G148" s="33" t="n"/>
      <c r="H148" s="33" t="n"/>
      <c r="I148" s="33" t="n"/>
      <c r="J148" s="150" t="n"/>
      <c r="K148" s="34" t="n"/>
      <c r="L148" s="34" t="n"/>
      <c r="M148" s="24" t="n"/>
      <c r="N148" s="24" t="n"/>
      <c r="O148" s="24" t="n"/>
      <c r="P148" s="24" t="n"/>
      <c r="Q148" s="24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</row>
    <row customHeight="1" ht="16.5" r="149" s="29">
      <c r="A149" s="36" t="n"/>
      <c r="B149" s="36" t="n"/>
      <c r="C149" s="33" t="n"/>
      <c r="D149" s="33" t="n"/>
      <c r="E149" s="33" t="n"/>
      <c r="F149" s="33" t="n"/>
      <c r="G149" s="33" t="n"/>
      <c r="H149" s="33" t="n"/>
      <c r="I149" s="33" t="n"/>
      <c r="J149" s="150" t="n"/>
      <c r="K149" s="34" t="n"/>
      <c r="L149" s="34" t="n"/>
      <c r="M149" s="24" t="n"/>
      <c r="N149" s="24" t="n"/>
      <c r="O149" s="24" t="n"/>
      <c r="P149" s="24" t="n"/>
      <c r="Q149" s="24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</row>
    <row customHeight="1" ht="16.5" r="150" s="29">
      <c r="A150" s="36" t="n"/>
      <c r="B150" s="36" t="n"/>
      <c r="C150" s="33" t="n"/>
      <c r="D150" s="33" t="n"/>
      <c r="E150" s="33" t="n"/>
      <c r="F150" s="33" t="n"/>
      <c r="G150" s="33" t="n"/>
      <c r="H150" s="33" t="n"/>
      <c r="I150" s="33" t="n"/>
      <c r="J150" s="150" t="n"/>
      <c r="K150" s="34" t="n"/>
      <c r="L150" s="34" t="n"/>
      <c r="M150" s="24" t="n"/>
      <c r="N150" s="24" t="n"/>
      <c r="O150" s="24" t="n"/>
      <c r="P150" s="24" t="n"/>
      <c r="Q150" s="24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</row>
    <row customHeight="1" ht="16.5" r="151" s="29">
      <c r="A151" s="36" t="n"/>
      <c r="B151" s="36" t="n"/>
      <c r="C151" s="33" t="n"/>
      <c r="D151" s="33" t="n"/>
      <c r="E151" s="33" t="n"/>
      <c r="F151" s="33" t="n"/>
      <c r="G151" s="33" t="n"/>
      <c r="H151" s="33" t="n"/>
      <c r="I151" s="33" t="n"/>
      <c r="J151" s="150" t="n"/>
      <c r="K151" s="34" t="n"/>
      <c r="L151" s="34" t="n"/>
      <c r="M151" s="24" t="n"/>
      <c r="N151" s="24" t="n"/>
      <c r="O151" s="24" t="n"/>
      <c r="P151" s="24" t="n"/>
      <c r="Q151" s="24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</row>
    <row customHeight="1" ht="16.5" r="152" s="29">
      <c r="A152" s="36" t="n"/>
      <c r="B152" s="36" t="n"/>
      <c r="C152" s="33" t="n"/>
      <c r="D152" s="33" t="n"/>
      <c r="E152" s="33" t="n"/>
      <c r="F152" s="33" t="n"/>
      <c r="G152" s="33" t="n"/>
      <c r="H152" s="33" t="n"/>
      <c r="I152" s="33" t="n"/>
      <c r="J152" s="150" t="n"/>
      <c r="K152" s="34" t="n"/>
      <c r="L152" s="34" t="n"/>
      <c r="M152" s="24" t="n"/>
      <c r="N152" s="24" t="n"/>
      <c r="O152" s="24" t="n"/>
      <c r="P152" s="24" t="n"/>
      <c r="Q152" s="24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</row>
    <row customHeight="1" ht="16.5" r="153" s="29">
      <c r="A153" s="36" t="n"/>
      <c r="B153" s="36" t="n"/>
      <c r="C153" s="33" t="n"/>
      <c r="D153" s="33" t="n"/>
      <c r="E153" s="33" t="n"/>
      <c r="F153" s="33" t="n"/>
      <c r="G153" s="33" t="n"/>
      <c r="H153" s="33" t="n"/>
      <c r="I153" s="33" t="n"/>
      <c r="J153" s="150" t="n"/>
      <c r="K153" s="34" t="n"/>
      <c r="L153" s="34" t="n"/>
      <c r="M153" s="24" t="n"/>
      <c r="N153" s="24" t="n"/>
      <c r="O153" s="24" t="n"/>
      <c r="P153" s="24" t="n"/>
      <c r="Q153" s="24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</row>
    <row customHeight="1" ht="16.5" r="154" s="29">
      <c r="A154" s="36" t="n"/>
      <c r="B154" s="36" t="n"/>
      <c r="C154" s="33" t="n"/>
      <c r="D154" s="33" t="n"/>
      <c r="E154" s="33" t="n"/>
      <c r="F154" s="33" t="n"/>
      <c r="G154" s="33" t="n"/>
      <c r="H154" s="33" t="n"/>
      <c r="I154" s="33" t="n"/>
      <c r="J154" s="150" t="n"/>
      <c r="K154" s="34" t="n"/>
      <c r="L154" s="34" t="n"/>
      <c r="M154" s="24" t="n"/>
      <c r="N154" s="24" t="n"/>
      <c r="O154" s="24" t="n"/>
      <c r="P154" s="24" t="n"/>
      <c r="Q154" s="24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</row>
    <row customHeight="1" ht="16.5" r="155" s="29">
      <c r="A155" s="36" t="n"/>
      <c r="B155" s="36" t="n"/>
      <c r="C155" s="33" t="n"/>
      <c r="D155" s="33" t="n"/>
      <c r="E155" s="33" t="n"/>
      <c r="F155" s="33" t="n"/>
      <c r="G155" s="33" t="n"/>
      <c r="H155" s="33" t="n"/>
      <c r="I155" s="33" t="n"/>
      <c r="J155" s="150" t="n"/>
      <c r="K155" s="34" t="n"/>
      <c r="L155" s="34" t="n"/>
      <c r="M155" s="24" t="n"/>
      <c r="N155" s="24" t="n"/>
      <c r="O155" s="24" t="n"/>
      <c r="P155" s="24" t="n"/>
      <c r="Q155" s="24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</row>
    <row customHeight="1" ht="16.5" r="156" s="29">
      <c r="A156" s="36" t="n"/>
      <c r="B156" s="36" t="n"/>
      <c r="C156" s="33" t="n"/>
      <c r="D156" s="33" t="n"/>
      <c r="E156" s="33" t="n"/>
      <c r="F156" s="33" t="n"/>
      <c r="G156" s="33" t="n"/>
      <c r="H156" s="33" t="n"/>
      <c r="I156" s="33" t="n"/>
      <c r="J156" s="150" t="n"/>
      <c r="K156" s="34" t="n"/>
      <c r="L156" s="34" t="n"/>
      <c r="M156" s="24" t="n"/>
      <c r="N156" s="24" t="n"/>
      <c r="O156" s="24" t="n"/>
      <c r="P156" s="24" t="n"/>
      <c r="Q156" s="24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</row>
    <row customHeight="1" ht="16.5" r="157" s="29">
      <c r="A157" s="36" t="n"/>
      <c r="B157" s="36" t="n"/>
      <c r="C157" s="33" t="n"/>
      <c r="D157" s="33" t="n"/>
      <c r="E157" s="33" t="n"/>
      <c r="F157" s="33" t="n"/>
      <c r="G157" s="33" t="n"/>
      <c r="H157" s="33" t="n"/>
      <c r="I157" s="33" t="n"/>
      <c r="J157" s="150" t="n"/>
      <c r="K157" s="34" t="n"/>
      <c r="L157" s="34" t="n"/>
      <c r="M157" s="24" t="n"/>
      <c r="N157" s="24" t="n"/>
      <c r="O157" s="24" t="n"/>
      <c r="P157" s="24" t="n"/>
      <c r="Q157" s="24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</row>
    <row customHeight="1" ht="16.5" r="158" s="29">
      <c r="A158" s="36" t="n"/>
      <c r="B158" s="36" t="n"/>
      <c r="C158" s="33" t="n"/>
      <c r="D158" s="33" t="n"/>
      <c r="E158" s="33" t="n"/>
      <c r="F158" s="33" t="n"/>
      <c r="G158" s="33" t="n"/>
      <c r="H158" s="33" t="n"/>
      <c r="I158" s="33" t="n"/>
      <c r="J158" s="150" t="n"/>
      <c r="K158" s="34" t="n"/>
      <c r="L158" s="34" t="n"/>
      <c r="M158" s="24" t="n"/>
      <c r="N158" s="24" t="n"/>
      <c r="O158" s="24" t="n"/>
      <c r="P158" s="24" t="n"/>
      <c r="Q158" s="24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</row>
    <row customHeight="1" ht="16.5" r="159" s="29">
      <c r="A159" s="36" t="n"/>
      <c r="B159" s="36" t="n"/>
      <c r="C159" s="33" t="n"/>
      <c r="D159" s="33" t="n"/>
      <c r="E159" s="33" t="n"/>
      <c r="F159" s="33" t="n"/>
      <c r="G159" s="33" t="n"/>
      <c r="H159" s="33" t="n"/>
      <c r="I159" s="33" t="n"/>
      <c r="J159" s="150" t="n"/>
      <c r="K159" s="34" t="n"/>
      <c r="L159" s="34" t="n"/>
      <c r="M159" s="24" t="n"/>
      <c r="N159" s="24" t="n"/>
      <c r="O159" s="24" t="n"/>
      <c r="P159" s="24" t="n"/>
      <c r="Q159" s="24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</row>
    <row customHeight="1" ht="16.5" r="160" s="29">
      <c r="A160" s="36" t="n"/>
      <c r="B160" s="36" t="n"/>
      <c r="C160" s="33" t="n"/>
      <c r="D160" s="33" t="n"/>
      <c r="E160" s="33" t="n"/>
      <c r="F160" s="33" t="n"/>
      <c r="G160" s="33" t="n"/>
      <c r="H160" s="33" t="n"/>
      <c r="I160" s="33" t="n"/>
      <c r="J160" s="150" t="n"/>
      <c r="K160" s="34" t="n"/>
      <c r="L160" s="34" t="n"/>
      <c r="M160" s="24" t="n"/>
      <c r="N160" s="24" t="n"/>
      <c r="O160" s="24" t="n"/>
      <c r="P160" s="24" t="n"/>
      <c r="Q160" s="24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</row>
    <row customHeight="1" ht="16.5" r="161" s="29">
      <c r="A161" s="36" t="n"/>
      <c r="B161" s="36" t="n"/>
      <c r="C161" s="33" t="n"/>
      <c r="D161" s="33" t="n"/>
      <c r="E161" s="33" t="n"/>
      <c r="F161" s="33" t="n"/>
      <c r="G161" s="33" t="n"/>
      <c r="H161" s="33" t="n"/>
      <c r="I161" s="33" t="n"/>
      <c r="J161" s="150" t="n"/>
      <c r="K161" s="34" t="n"/>
      <c r="L161" s="34" t="n"/>
      <c r="M161" s="24" t="n"/>
      <c r="N161" s="24" t="n"/>
      <c r="O161" s="24" t="n"/>
      <c r="P161" s="24" t="n"/>
      <c r="Q161" s="24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</row>
    <row customHeight="1" ht="16.5" r="162" s="29">
      <c r="A162" s="36" t="n"/>
      <c r="B162" s="36" t="n"/>
      <c r="C162" s="33" t="n"/>
      <c r="D162" s="33" t="n"/>
      <c r="E162" s="33" t="n"/>
      <c r="F162" s="33" t="n"/>
      <c r="G162" s="33" t="n"/>
      <c r="H162" s="33" t="n"/>
      <c r="I162" s="33" t="n"/>
      <c r="J162" s="150" t="n"/>
      <c r="K162" s="34" t="n"/>
      <c r="L162" s="34" t="n"/>
      <c r="M162" s="24" t="n"/>
      <c r="N162" s="24" t="n"/>
      <c r="O162" s="24" t="n"/>
      <c r="P162" s="24" t="n"/>
      <c r="Q162" s="24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</row>
    <row customHeight="1" ht="16.5" r="163" s="29">
      <c r="A163" s="36" t="n"/>
      <c r="B163" s="36" t="n"/>
      <c r="C163" s="33" t="n"/>
      <c r="D163" s="33" t="n"/>
      <c r="E163" s="33" t="n"/>
      <c r="F163" s="33" t="n"/>
      <c r="G163" s="33" t="n"/>
      <c r="H163" s="33" t="n"/>
      <c r="I163" s="33" t="n"/>
      <c r="J163" s="150" t="n"/>
      <c r="K163" s="34" t="n"/>
      <c r="L163" s="34" t="n"/>
      <c r="M163" s="24" t="n"/>
      <c r="N163" s="24" t="n"/>
      <c r="O163" s="24" t="n"/>
      <c r="P163" s="24" t="n"/>
      <c r="Q163" s="24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</row>
    <row customHeight="1" ht="16.5" r="164" s="29">
      <c r="A164" s="36" t="n"/>
      <c r="B164" s="36" t="n"/>
      <c r="C164" s="33" t="n"/>
      <c r="D164" s="33" t="n"/>
      <c r="E164" s="33" t="n"/>
      <c r="F164" s="33" t="n"/>
      <c r="G164" s="33" t="n"/>
      <c r="H164" s="33" t="n"/>
      <c r="I164" s="33" t="n"/>
      <c r="J164" s="150" t="n"/>
      <c r="K164" s="34" t="n"/>
      <c r="L164" s="34" t="n"/>
      <c r="M164" s="24" t="n"/>
      <c r="N164" s="24" t="n"/>
      <c r="O164" s="24" t="n"/>
      <c r="P164" s="24" t="n"/>
      <c r="Q164" s="24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</row>
    <row customHeight="1" ht="16.5" r="165" s="29">
      <c r="A165" s="36" t="n"/>
      <c r="B165" s="36" t="n"/>
      <c r="C165" s="33" t="n"/>
      <c r="D165" s="33" t="n"/>
      <c r="E165" s="33" t="n"/>
      <c r="F165" s="33" t="n"/>
      <c r="G165" s="33" t="n"/>
      <c r="H165" s="33" t="n"/>
      <c r="I165" s="33" t="n"/>
      <c r="J165" s="150" t="n"/>
      <c r="K165" s="34" t="n"/>
      <c r="L165" s="34" t="n"/>
      <c r="M165" s="24" t="n"/>
      <c r="N165" s="24" t="n"/>
      <c r="O165" s="24" t="n"/>
      <c r="P165" s="24" t="n"/>
      <c r="Q165" s="24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</row>
    <row customHeight="1" ht="16.5" r="166" s="29">
      <c r="A166" s="36" t="n"/>
      <c r="B166" s="36" t="n"/>
      <c r="C166" s="33" t="n"/>
      <c r="D166" s="33" t="n"/>
      <c r="E166" s="33" t="n"/>
      <c r="F166" s="33" t="n"/>
      <c r="G166" s="33" t="n"/>
      <c r="H166" s="33" t="n"/>
      <c r="I166" s="33" t="n"/>
      <c r="J166" s="150" t="n"/>
      <c r="K166" s="34" t="n"/>
      <c r="L166" s="34" t="n"/>
      <c r="M166" s="24" t="n"/>
      <c r="N166" s="24" t="n"/>
      <c r="O166" s="24" t="n"/>
      <c r="P166" s="24" t="n"/>
      <c r="Q166" s="24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</row>
    <row customHeight="1" ht="16.5" r="167" s="29">
      <c r="A167" s="36" t="n"/>
      <c r="B167" s="36" t="n"/>
      <c r="C167" s="33" t="n"/>
      <c r="D167" s="33" t="n"/>
      <c r="E167" s="33" t="n"/>
      <c r="F167" s="33" t="n"/>
      <c r="G167" s="33" t="n"/>
      <c r="H167" s="33" t="n"/>
      <c r="I167" s="33" t="n"/>
      <c r="J167" s="150" t="n"/>
      <c r="K167" s="34" t="n"/>
      <c r="L167" s="34" t="n"/>
      <c r="M167" s="24" t="n"/>
      <c r="N167" s="24" t="n"/>
      <c r="O167" s="24" t="n"/>
      <c r="P167" s="24" t="n"/>
      <c r="Q167" s="24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</row>
    <row customHeight="1" ht="16.5" r="168" s="29">
      <c r="A168" s="36" t="n"/>
      <c r="B168" s="36" t="n"/>
      <c r="C168" s="33" t="n"/>
      <c r="D168" s="33" t="n"/>
      <c r="E168" s="33" t="n"/>
      <c r="F168" s="33" t="n"/>
      <c r="G168" s="33" t="n"/>
      <c r="H168" s="33" t="n"/>
      <c r="I168" s="33" t="n"/>
      <c r="J168" s="150" t="n"/>
      <c r="K168" s="34" t="n"/>
      <c r="L168" s="34" t="n"/>
      <c r="M168" s="24" t="n"/>
      <c r="N168" s="24" t="n"/>
      <c r="O168" s="24" t="n"/>
      <c r="P168" s="24" t="n"/>
      <c r="Q168" s="24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</row>
    <row customHeight="1" ht="16.5" r="169" s="29">
      <c r="A169" s="36" t="n"/>
      <c r="B169" s="36" t="n"/>
      <c r="C169" s="33" t="n"/>
      <c r="D169" s="33" t="n"/>
      <c r="E169" s="33" t="n"/>
      <c r="F169" s="33" t="n"/>
      <c r="G169" s="33" t="n"/>
      <c r="H169" s="33" t="n"/>
      <c r="I169" s="33" t="n"/>
      <c r="J169" s="150" t="n"/>
      <c r="K169" s="34" t="n"/>
      <c r="L169" s="34" t="n"/>
      <c r="M169" s="24" t="n"/>
      <c r="N169" s="24" t="n"/>
      <c r="O169" s="24" t="n"/>
      <c r="P169" s="24" t="n"/>
      <c r="Q169" s="24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</row>
    <row customHeight="1" ht="16.5" r="170" s="29">
      <c r="A170" s="36" t="n"/>
      <c r="B170" s="36" t="n"/>
      <c r="C170" s="33" t="n"/>
      <c r="D170" s="33" t="n"/>
      <c r="E170" s="33" t="n"/>
      <c r="F170" s="33" t="n"/>
      <c r="G170" s="33" t="n"/>
      <c r="H170" s="33" t="n"/>
      <c r="I170" s="33" t="n"/>
      <c r="J170" s="150" t="n"/>
      <c r="K170" s="34" t="n"/>
      <c r="L170" s="34" t="n"/>
      <c r="M170" s="24" t="n"/>
      <c r="N170" s="24" t="n"/>
      <c r="O170" s="24" t="n"/>
      <c r="P170" s="24" t="n"/>
      <c r="Q170" s="24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</row>
    <row customHeight="1" ht="16.5" r="171" s="29">
      <c r="A171" s="36" t="n"/>
      <c r="B171" s="36" t="n"/>
      <c r="C171" s="33" t="n"/>
      <c r="D171" s="33" t="n"/>
      <c r="E171" s="33" t="n"/>
      <c r="F171" s="33" t="n"/>
      <c r="G171" s="33" t="n"/>
      <c r="H171" s="33" t="n"/>
      <c r="I171" s="33" t="n"/>
      <c r="J171" s="150" t="n"/>
      <c r="K171" s="34" t="n"/>
      <c r="L171" s="34" t="n"/>
      <c r="M171" s="24" t="n"/>
      <c r="N171" s="24" t="n"/>
      <c r="O171" s="24" t="n"/>
      <c r="P171" s="24" t="n"/>
      <c r="Q171" s="24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</row>
    <row customHeight="1" ht="16.5" r="172" s="29">
      <c r="A172" s="36" t="n"/>
      <c r="B172" s="36" t="n"/>
      <c r="C172" s="33" t="n"/>
      <c r="D172" s="33" t="n"/>
      <c r="E172" s="33" t="n"/>
      <c r="F172" s="33" t="n"/>
      <c r="G172" s="33" t="n"/>
      <c r="H172" s="33" t="n"/>
      <c r="I172" s="33" t="n"/>
      <c r="J172" s="150" t="n"/>
      <c r="K172" s="34" t="n"/>
      <c r="L172" s="34" t="n"/>
      <c r="M172" s="24" t="n"/>
      <c r="N172" s="24" t="n"/>
      <c r="O172" s="24" t="n"/>
      <c r="P172" s="24" t="n"/>
      <c r="Q172" s="24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</row>
    <row customHeight="1" ht="16.5" r="173" s="29">
      <c r="A173" s="36" t="n"/>
      <c r="B173" s="36" t="n"/>
      <c r="C173" s="33" t="n"/>
      <c r="D173" s="33" t="n"/>
      <c r="E173" s="33" t="n"/>
      <c r="F173" s="33" t="n"/>
      <c r="G173" s="33" t="n"/>
      <c r="H173" s="33" t="n"/>
      <c r="I173" s="33" t="n"/>
      <c r="J173" s="150" t="n"/>
      <c r="K173" s="34" t="n"/>
      <c r="L173" s="34" t="n"/>
      <c r="M173" s="24" t="n"/>
      <c r="N173" s="24" t="n"/>
      <c r="O173" s="24" t="n"/>
      <c r="P173" s="24" t="n"/>
      <c r="Q173" s="24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</row>
    <row customHeight="1" ht="16.5" r="174" s="29">
      <c r="A174" s="36" t="n"/>
      <c r="B174" s="36" t="n"/>
      <c r="C174" s="33" t="n"/>
      <c r="D174" s="33" t="n"/>
      <c r="E174" s="33" t="n"/>
      <c r="F174" s="33" t="n"/>
      <c r="G174" s="33" t="n"/>
      <c r="H174" s="33" t="n"/>
      <c r="I174" s="33" t="n"/>
      <c r="J174" s="150" t="n"/>
      <c r="K174" s="34" t="n"/>
      <c r="L174" s="34" t="n"/>
      <c r="M174" s="24" t="n"/>
      <c r="N174" s="24" t="n"/>
      <c r="O174" s="24" t="n"/>
      <c r="P174" s="24" t="n"/>
      <c r="Q174" s="24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</row>
    <row customHeight="1" ht="16.5" r="175" s="29">
      <c r="A175" s="36" t="n"/>
      <c r="B175" s="36" t="n"/>
      <c r="C175" s="33" t="n"/>
      <c r="D175" s="33" t="n"/>
      <c r="E175" s="33" t="n"/>
      <c r="F175" s="33" t="n"/>
      <c r="G175" s="33" t="n"/>
      <c r="H175" s="33" t="n"/>
      <c r="I175" s="33" t="n"/>
      <c r="J175" s="150" t="n"/>
      <c r="K175" s="34" t="n"/>
      <c r="L175" s="34" t="n"/>
      <c r="M175" s="24" t="n"/>
      <c r="N175" s="24" t="n"/>
      <c r="O175" s="24" t="n"/>
      <c r="P175" s="24" t="n"/>
      <c r="Q175" s="24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</row>
    <row customHeight="1" ht="16.5" r="176" s="29">
      <c r="A176" s="36" t="n"/>
      <c r="B176" s="36" t="n"/>
      <c r="C176" s="33" t="n"/>
      <c r="D176" s="33" t="n"/>
      <c r="E176" s="33" t="n"/>
      <c r="F176" s="33" t="n"/>
      <c r="G176" s="33" t="n"/>
      <c r="H176" s="33" t="n"/>
      <c r="I176" s="33" t="n"/>
      <c r="J176" s="150" t="n"/>
      <c r="K176" s="34" t="n"/>
      <c r="L176" s="34" t="n"/>
      <c r="M176" s="24" t="n"/>
      <c r="N176" s="24" t="n"/>
      <c r="O176" s="24" t="n"/>
      <c r="P176" s="24" t="n"/>
      <c r="Q176" s="24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</row>
    <row customHeight="1" ht="16.5" r="177" s="29">
      <c r="A177" s="36" t="n"/>
      <c r="B177" s="36" t="n"/>
      <c r="C177" s="33" t="n"/>
      <c r="D177" s="33" t="n"/>
      <c r="E177" s="33" t="n"/>
      <c r="F177" s="33" t="n"/>
      <c r="G177" s="33" t="n"/>
      <c r="H177" s="33" t="n"/>
      <c r="I177" s="33" t="n"/>
      <c r="J177" s="150" t="n"/>
      <c r="K177" s="34" t="n"/>
      <c r="L177" s="34" t="n"/>
      <c r="M177" s="24" t="n"/>
      <c r="N177" s="24" t="n"/>
      <c r="O177" s="24" t="n"/>
      <c r="P177" s="24" t="n"/>
      <c r="Q177" s="24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</row>
    <row customHeight="1" ht="16.5" r="178" s="29">
      <c r="A178" s="36" t="n"/>
      <c r="B178" s="36" t="n"/>
      <c r="C178" s="33" t="n"/>
      <c r="D178" s="33" t="n"/>
      <c r="E178" s="33" t="n"/>
      <c r="F178" s="33" t="n"/>
      <c r="G178" s="33" t="n"/>
      <c r="H178" s="33" t="n"/>
      <c r="I178" s="33" t="n"/>
      <c r="J178" s="150" t="n"/>
      <c r="K178" s="34" t="n"/>
      <c r="L178" s="34" t="n"/>
      <c r="M178" s="24" t="n"/>
      <c r="N178" s="24" t="n"/>
      <c r="O178" s="24" t="n"/>
      <c r="P178" s="24" t="n"/>
      <c r="Q178" s="24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</row>
    <row customHeight="1" ht="16.5" r="179" s="29">
      <c r="A179" s="36" t="n"/>
      <c r="B179" s="36" t="n"/>
      <c r="C179" s="33" t="n"/>
      <c r="D179" s="33" t="n"/>
      <c r="E179" s="33" t="n"/>
      <c r="F179" s="33" t="n"/>
      <c r="G179" s="33" t="n"/>
      <c r="H179" s="33" t="n"/>
      <c r="I179" s="33" t="n"/>
      <c r="J179" s="150" t="n"/>
      <c r="K179" s="34" t="n"/>
      <c r="L179" s="34" t="n"/>
      <c r="M179" s="24" t="n"/>
      <c r="N179" s="24" t="n"/>
      <c r="O179" s="24" t="n"/>
      <c r="P179" s="24" t="n"/>
      <c r="Q179" s="24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</row>
    <row customHeight="1" ht="16.5" r="180" s="29">
      <c r="A180" s="36" t="n"/>
      <c r="B180" s="36" t="n"/>
      <c r="C180" s="33" t="n"/>
      <c r="D180" s="33" t="n"/>
      <c r="E180" s="33" t="n"/>
      <c r="F180" s="33" t="n"/>
      <c r="G180" s="33" t="n"/>
      <c r="H180" s="33" t="n"/>
      <c r="I180" s="33" t="n"/>
      <c r="J180" s="150" t="n"/>
      <c r="K180" s="34" t="n"/>
      <c r="L180" s="34" t="n"/>
      <c r="M180" s="24" t="n"/>
      <c r="N180" s="24" t="n"/>
      <c r="O180" s="24" t="n"/>
      <c r="P180" s="24" t="n"/>
      <c r="Q180" s="24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</row>
    <row customHeight="1" ht="16.5" r="181" s="29">
      <c r="A181" s="36" t="n"/>
      <c r="B181" s="36" t="n"/>
      <c r="C181" s="33" t="n"/>
      <c r="D181" s="33" t="n"/>
      <c r="E181" s="33" t="n"/>
      <c r="F181" s="33" t="n"/>
      <c r="G181" s="33" t="n"/>
      <c r="H181" s="33" t="n"/>
      <c r="I181" s="33" t="n"/>
      <c r="J181" s="150" t="n"/>
      <c r="K181" s="34" t="n"/>
      <c r="L181" s="34" t="n"/>
      <c r="M181" s="24" t="n"/>
      <c r="N181" s="24" t="n"/>
      <c r="O181" s="24" t="n"/>
      <c r="P181" s="24" t="n"/>
      <c r="Q181" s="24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</row>
    <row customHeight="1" ht="16.5" r="182" s="29">
      <c r="A182" s="36" t="n"/>
      <c r="B182" s="36" t="n"/>
      <c r="C182" s="33" t="n"/>
      <c r="D182" s="33" t="n"/>
      <c r="E182" s="33" t="n"/>
      <c r="F182" s="33" t="n"/>
      <c r="G182" s="33" t="n"/>
      <c r="H182" s="33" t="n"/>
      <c r="I182" s="33" t="n"/>
      <c r="J182" s="150" t="n"/>
      <c r="K182" s="34" t="n"/>
      <c r="L182" s="34" t="n"/>
      <c r="M182" s="24" t="n"/>
      <c r="N182" s="24" t="n"/>
      <c r="O182" s="24" t="n"/>
      <c r="P182" s="24" t="n"/>
      <c r="Q182" s="24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</row>
    <row customHeight="1" ht="16.5" r="183" s="29">
      <c r="A183" s="36" t="n"/>
      <c r="B183" s="36" t="n"/>
      <c r="C183" s="33" t="n"/>
      <c r="D183" s="33" t="n"/>
      <c r="E183" s="33" t="n"/>
      <c r="F183" s="33" t="n"/>
      <c r="G183" s="33" t="n"/>
      <c r="H183" s="33" t="n"/>
      <c r="I183" s="33" t="n"/>
      <c r="J183" s="150" t="n"/>
      <c r="K183" s="34" t="n"/>
      <c r="L183" s="34" t="n"/>
      <c r="M183" s="24" t="n"/>
      <c r="N183" s="24" t="n"/>
      <c r="O183" s="24" t="n"/>
      <c r="P183" s="24" t="n"/>
      <c r="Q183" s="24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</row>
    <row customHeight="1" ht="16.5" r="184" s="29">
      <c r="A184" s="36" t="n"/>
      <c r="B184" s="36" t="n"/>
      <c r="C184" s="33" t="n"/>
      <c r="D184" s="33" t="n"/>
      <c r="E184" s="33" t="n"/>
      <c r="F184" s="33" t="n"/>
      <c r="G184" s="33" t="n"/>
      <c r="H184" s="33" t="n"/>
      <c r="I184" s="33" t="n"/>
      <c r="J184" s="150" t="n"/>
      <c r="K184" s="34" t="n"/>
      <c r="L184" s="34" t="n"/>
      <c r="M184" s="24" t="n"/>
      <c r="N184" s="24" t="n"/>
      <c r="O184" s="24" t="n"/>
      <c r="P184" s="24" t="n"/>
      <c r="Q184" s="24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</row>
    <row customHeight="1" ht="16.5" r="185" s="29">
      <c r="A185" s="36" t="n"/>
      <c r="B185" s="36" t="n"/>
      <c r="C185" s="33" t="n"/>
      <c r="D185" s="33" t="n"/>
      <c r="E185" s="33" t="n"/>
      <c r="F185" s="33" t="n"/>
      <c r="G185" s="33" t="n"/>
      <c r="H185" s="33" t="n"/>
      <c r="I185" s="33" t="n"/>
      <c r="J185" s="150" t="n"/>
      <c r="K185" s="34" t="n"/>
      <c r="L185" s="34" t="n"/>
      <c r="M185" s="24" t="n"/>
      <c r="N185" s="24" t="n"/>
      <c r="O185" s="24" t="n"/>
      <c r="P185" s="24" t="n"/>
      <c r="Q185" s="24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</row>
    <row customHeight="1" ht="16.5" r="186" s="29">
      <c r="A186" s="36" t="n"/>
      <c r="B186" s="36" t="n"/>
      <c r="C186" s="33" t="n"/>
      <c r="D186" s="33" t="n"/>
      <c r="E186" s="33" t="n"/>
      <c r="F186" s="33" t="n"/>
      <c r="G186" s="33" t="n"/>
      <c r="H186" s="33" t="n"/>
      <c r="I186" s="33" t="n"/>
      <c r="J186" s="150" t="n"/>
      <c r="K186" s="34" t="n"/>
      <c r="L186" s="34" t="n"/>
      <c r="M186" s="24" t="n"/>
      <c r="N186" s="24" t="n"/>
      <c r="O186" s="24" t="n"/>
      <c r="P186" s="24" t="n"/>
      <c r="Q186" s="24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</row>
    <row customHeight="1" ht="16.5" r="187" s="29">
      <c r="A187" s="36" t="n"/>
      <c r="B187" s="36" t="n"/>
      <c r="C187" s="33" t="n"/>
      <c r="D187" s="33" t="n"/>
      <c r="E187" s="33" t="n"/>
      <c r="F187" s="33" t="n"/>
      <c r="G187" s="33" t="n"/>
      <c r="H187" s="33" t="n"/>
      <c r="I187" s="33" t="n"/>
      <c r="J187" s="150" t="n"/>
      <c r="K187" s="34" t="n"/>
      <c r="L187" s="34" t="n"/>
      <c r="M187" s="24" t="n"/>
      <c r="N187" s="24" t="n"/>
      <c r="O187" s="24" t="n"/>
      <c r="P187" s="24" t="n"/>
      <c r="Q187" s="24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</row>
    <row customHeight="1" ht="16.5" r="188" s="29">
      <c r="A188" s="36" t="n"/>
      <c r="B188" s="36" t="n"/>
      <c r="C188" s="33" t="n"/>
      <c r="D188" s="33" t="n"/>
      <c r="E188" s="33" t="n"/>
      <c r="F188" s="33" t="n"/>
      <c r="G188" s="33" t="n"/>
      <c r="H188" s="33" t="n"/>
      <c r="I188" s="33" t="n"/>
      <c r="J188" s="150" t="n"/>
      <c r="K188" s="34" t="n"/>
      <c r="L188" s="34" t="n"/>
      <c r="M188" s="24" t="n"/>
      <c r="N188" s="24" t="n"/>
      <c r="O188" s="24" t="n"/>
      <c r="P188" s="24" t="n"/>
      <c r="Q188" s="24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</row>
    <row customHeight="1" ht="16.5" r="189" s="29">
      <c r="A189" s="36" t="n"/>
      <c r="B189" s="36" t="n"/>
      <c r="C189" s="33" t="n"/>
      <c r="D189" s="33" t="n"/>
      <c r="E189" s="33" t="n"/>
      <c r="F189" s="33" t="n"/>
      <c r="G189" s="33" t="n"/>
      <c r="H189" s="33" t="n"/>
      <c r="I189" s="33" t="n"/>
      <c r="J189" s="150" t="n"/>
      <c r="K189" s="34" t="n"/>
      <c r="L189" s="34" t="n"/>
      <c r="M189" s="24" t="n"/>
      <c r="N189" s="24" t="n"/>
      <c r="O189" s="24" t="n"/>
      <c r="P189" s="24" t="n"/>
      <c r="Q189" s="24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</row>
    <row customHeight="1" ht="16.5" r="190" s="29">
      <c r="A190" s="36" t="n"/>
      <c r="B190" s="36" t="n"/>
      <c r="C190" s="33" t="n"/>
      <c r="D190" s="33" t="n"/>
      <c r="E190" s="33" t="n"/>
      <c r="F190" s="33" t="n"/>
      <c r="G190" s="33" t="n"/>
      <c r="H190" s="33" t="n"/>
      <c r="I190" s="33" t="n"/>
      <c r="J190" s="150" t="n"/>
      <c r="K190" s="34" t="n"/>
      <c r="L190" s="34" t="n"/>
      <c r="M190" s="24" t="n"/>
      <c r="N190" s="24" t="n"/>
      <c r="O190" s="24" t="n"/>
      <c r="P190" s="24" t="n"/>
      <c r="Q190" s="24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</row>
    <row customHeight="1" ht="16.5" r="191" s="29">
      <c r="A191" s="36" t="n"/>
      <c r="B191" s="36" t="n"/>
      <c r="C191" s="33" t="n"/>
      <c r="D191" s="33" t="n"/>
      <c r="E191" s="33" t="n"/>
      <c r="F191" s="33" t="n"/>
      <c r="G191" s="33" t="n"/>
      <c r="H191" s="33" t="n"/>
      <c r="I191" s="33" t="n"/>
      <c r="J191" s="150" t="n"/>
      <c r="K191" s="34" t="n"/>
      <c r="L191" s="34" t="n"/>
      <c r="M191" s="24" t="n"/>
      <c r="N191" s="24" t="n"/>
      <c r="O191" s="24" t="n"/>
      <c r="P191" s="24" t="n"/>
      <c r="Q191" s="24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</row>
    <row customHeight="1" ht="16.5" r="192" s="29">
      <c r="A192" s="36" t="n"/>
      <c r="B192" s="36" t="n"/>
      <c r="C192" s="33" t="n"/>
      <c r="D192" s="33" t="n"/>
      <c r="E192" s="33" t="n"/>
      <c r="F192" s="33" t="n"/>
      <c r="G192" s="33" t="n"/>
      <c r="H192" s="33" t="n"/>
      <c r="I192" s="33" t="n"/>
      <c r="J192" s="150" t="n"/>
      <c r="K192" s="34" t="n"/>
      <c r="L192" s="34" t="n"/>
      <c r="M192" s="24" t="n"/>
      <c r="N192" s="24" t="n"/>
      <c r="O192" s="24" t="n"/>
      <c r="P192" s="24" t="n"/>
      <c r="Q192" s="24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</row>
    <row customHeight="1" ht="16.5" r="193" s="29">
      <c r="A193" s="36" t="n"/>
      <c r="B193" s="36" t="n"/>
      <c r="C193" s="33" t="n"/>
      <c r="D193" s="33" t="n"/>
      <c r="E193" s="33" t="n"/>
      <c r="F193" s="33" t="n"/>
      <c r="G193" s="33" t="n"/>
      <c r="H193" s="33" t="n"/>
      <c r="I193" s="33" t="n"/>
      <c r="J193" s="150" t="n"/>
      <c r="K193" s="34" t="n"/>
      <c r="L193" s="34" t="n"/>
      <c r="M193" s="24" t="n"/>
      <c r="N193" s="24" t="n"/>
      <c r="O193" s="24" t="n"/>
      <c r="P193" s="24" t="n"/>
      <c r="Q193" s="24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</row>
    <row customHeight="1" ht="16.5" r="194" s="29">
      <c r="A194" s="36" t="n"/>
      <c r="B194" s="36" t="n"/>
      <c r="C194" s="33" t="n"/>
      <c r="D194" s="33" t="n"/>
      <c r="E194" s="33" t="n"/>
      <c r="F194" s="33" t="n"/>
      <c r="G194" s="33" t="n"/>
      <c r="H194" s="33" t="n"/>
      <c r="I194" s="33" t="n"/>
      <c r="J194" s="150" t="n"/>
      <c r="K194" s="34" t="n"/>
      <c r="L194" s="34" t="n"/>
      <c r="M194" s="24" t="n"/>
      <c r="N194" s="24" t="n"/>
      <c r="O194" s="24" t="n"/>
      <c r="P194" s="24" t="n"/>
      <c r="Q194" s="24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</row>
    <row customHeight="1" ht="16.5" r="195" s="29">
      <c r="A195" s="36" t="n"/>
      <c r="B195" s="36" t="n"/>
      <c r="C195" s="33" t="n"/>
      <c r="D195" s="33" t="n"/>
      <c r="E195" s="33" t="n"/>
      <c r="F195" s="33" t="n"/>
      <c r="G195" s="33" t="n"/>
      <c r="H195" s="33" t="n"/>
      <c r="I195" s="33" t="n"/>
      <c r="J195" s="150" t="n"/>
      <c r="K195" s="34" t="n"/>
      <c r="L195" s="34" t="n"/>
      <c r="M195" s="24" t="n"/>
      <c r="N195" s="24" t="n"/>
      <c r="O195" s="24" t="n"/>
      <c r="P195" s="24" t="n"/>
      <c r="Q195" s="24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</row>
    <row customHeight="1" ht="16.5" r="196" s="29">
      <c r="A196" s="36" t="n"/>
      <c r="B196" s="36" t="n"/>
      <c r="C196" s="33" t="n"/>
      <c r="D196" s="33" t="n"/>
      <c r="E196" s="33" t="n"/>
      <c r="F196" s="33" t="n"/>
      <c r="G196" s="33" t="n"/>
      <c r="H196" s="33" t="n"/>
      <c r="I196" s="33" t="n"/>
      <c r="J196" s="150" t="n"/>
      <c r="K196" s="34" t="n"/>
      <c r="L196" s="34" t="n"/>
      <c r="M196" s="24" t="n"/>
      <c r="N196" s="24" t="n"/>
      <c r="O196" s="24" t="n"/>
      <c r="P196" s="24" t="n"/>
      <c r="Q196" s="24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</row>
    <row customHeight="1" ht="16.5" r="197" s="29">
      <c r="A197" s="36" t="n"/>
      <c r="B197" s="36" t="n"/>
      <c r="C197" s="33" t="n"/>
      <c r="D197" s="33" t="n"/>
      <c r="E197" s="33" t="n"/>
      <c r="F197" s="33" t="n"/>
      <c r="G197" s="33" t="n"/>
      <c r="H197" s="33" t="n"/>
      <c r="I197" s="33" t="n"/>
      <c r="J197" s="150" t="n"/>
      <c r="K197" s="34" t="n"/>
      <c r="L197" s="34" t="n"/>
      <c r="M197" s="24" t="n"/>
      <c r="N197" s="24" t="n"/>
      <c r="O197" s="24" t="n"/>
      <c r="P197" s="24" t="n"/>
      <c r="Q197" s="24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</row>
    <row customHeight="1" ht="16.5" r="198" s="29">
      <c r="A198" s="36" t="n"/>
      <c r="B198" s="36" t="n"/>
      <c r="C198" s="33" t="n"/>
      <c r="D198" s="33" t="n"/>
      <c r="E198" s="33" t="n"/>
      <c r="F198" s="33" t="n"/>
      <c r="G198" s="33" t="n"/>
      <c r="H198" s="33" t="n"/>
      <c r="I198" s="33" t="n"/>
      <c r="J198" s="150" t="n"/>
      <c r="K198" s="34" t="n"/>
      <c r="L198" s="34" t="n"/>
      <c r="M198" s="24" t="n"/>
      <c r="N198" s="24" t="n"/>
      <c r="O198" s="24" t="n"/>
      <c r="P198" s="24" t="n"/>
      <c r="Q198" s="24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</row>
    <row customHeight="1" ht="16.5" r="199" s="29">
      <c r="A199" s="36" t="n"/>
      <c r="B199" s="36" t="n"/>
      <c r="C199" s="33" t="n"/>
      <c r="D199" s="33" t="n"/>
      <c r="E199" s="33" t="n"/>
      <c r="F199" s="33" t="n"/>
      <c r="G199" s="33" t="n"/>
      <c r="H199" s="33" t="n"/>
      <c r="I199" s="33" t="n"/>
      <c r="J199" s="150" t="n"/>
      <c r="K199" s="34" t="n"/>
      <c r="L199" s="34" t="n"/>
      <c r="M199" s="24" t="n"/>
      <c r="N199" s="24" t="n"/>
      <c r="O199" s="24" t="n"/>
      <c r="P199" s="24" t="n"/>
      <c r="Q199" s="24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</row>
    <row customHeight="1" ht="16.5" r="200" s="29">
      <c r="A200" s="36" t="n"/>
      <c r="B200" s="36" t="n"/>
      <c r="C200" s="33" t="n"/>
      <c r="D200" s="33" t="n"/>
      <c r="E200" s="33" t="n"/>
      <c r="F200" s="33" t="n"/>
      <c r="G200" s="33" t="n"/>
      <c r="H200" s="33" t="n"/>
      <c r="I200" s="33" t="n"/>
      <c r="J200" s="150" t="n"/>
      <c r="K200" s="34" t="n"/>
      <c r="L200" s="34" t="n"/>
      <c r="M200" s="24" t="n"/>
      <c r="N200" s="24" t="n"/>
      <c r="O200" s="24" t="n"/>
      <c r="P200" s="24" t="n"/>
      <c r="Q200" s="24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</row>
    <row customHeight="1" ht="16.5" r="201" s="29">
      <c r="A201" s="36" t="n"/>
      <c r="B201" s="36" t="n"/>
      <c r="C201" s="33" t="n"/>
      <c r="D201" s="33" t="n"/>
      <c r="E201" s="33" t="n"/>
      <c r="F201" s="33" t="n"/>
      <c r="G201" s="33" t="n"/>
      <c r="H201" s="33" t="n"/>
      <c r="I201" s="33" t="n"/>
      <c r="J201" s="150" t="n"/>
      <c r="K201" s="34" t="n"/>
      <c r="L201" s="34" t="n"/>
      <c r="M201" s="24" t="n"/>
      <c r="N201" s="24" t="n"/>
      <c r="O201" s="24" t="n"/>
      <c r="P201" s="24" t="n"/>
      <c r="Q201" s="24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</row>
    <row customHeight="1" ht="16.5" r="202" s="29">
      <c r="A202" s="36" t="n"/>
      <c r="B202" s="36" t="n"/>
      <c r="C202" s="33" t="n"/>
      <c r="D202" s="33" t="n"/>
      <c r="E202" s="33" t="n"/>
      <c r="F202" s="33" t="n"/>
      <c r="G202" s="33" t="n"/>
      <c r="H202" s="33" t="n"/>
      <c r="I202" s="33" t="n"/>
      <c r="J202" s="150" t="n"/>
      <c r="K202" s="34" t="n"/>
      <c r="L202" s="34" t="n"/>
      <c r="M202" s="24" t="n"/>
      <c r="N202" s="24" t="n"/>
      <c r="O202" s="24" t="n"/>
      <c r="P202" s="24" t="n"/>
      <c r="Q202" s="24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</row>
    <row customHeight="1" ht="16.5" r="203" s="29">
      <c r="A203" s="36" t="n"/>
      <c r="B203" s="36" t="n"/>
      <c r="C203" s="33" t="n"/>
      <c r="D203" s="33" t="n"/>
      <c r="E203" s="33" t="n"/>
      <c r="F203" s="33" t="n"/>
      <c r="G203" s="33" t="n"/>
      <c r="H203" s="33" t="n"/>
      <c r="I203" s="33" t="n"/>
      <c r="J203" s="150" t="n"/>
      <c r="K203" s="34" t="n"/>
      <c r="L203" s="34" t="n"/>
      <c r="M203" s="24" t="n"/>
      <c r="N203" s="24" t="n"/>
      <c r="O203" s="24" t="n"/>
      <c r="P203" s="24" t="n"/>
      <c r="Q203" s="24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</row>
    <row customHeight="1" ht="16.5" r="204" s="29">
      <c r="A204" s="36" t="n"/>
      <c r="B204" s="36" t="n"/>
      <c r="C204" s="33" t="n"/>
      <c r="D204" s="33" t="n"/>
      <c r="E204" s="33" t="n"/>
      <c r="F204" s="33" t="n"/>
      <c r="G204" s="33" t="n"/>
      <c r="H204" s="33" t="n"/>
      <c r="I204" s="33" t="n"/>
      <c r="J204" s="150" t="n"/>
      <c r="K204" s="34" t="n"/>
      <c r="L204" s="34" t="n"/>
      <c r="M204" s="24" t="n"/>
      <c r="N204" s="24" t="n"/>
      <c r="O204" s="24" t="n"/>
      <c r="P204" s="24" t="n"/>
      <c r="Q204" s="24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</row>
    <row customHeight="1" ht="16.5" r="205" s="29">
      <c r="A205" s="36" t="n"/>
      <c r="B205" s="36" t="n"/>
      <c r="C205" s="33" t="n"/>
      <c r="D205" s="33" t="n"/>
      <c r="E205" s="33" t="n"/>
      <c r="F205" s="33" t="n"/>
      <c r="G205" s="33" t="n"/>
      <c r="H205" s="33" t="n"/>
      <c r="I205" s="33" t="n"/>
      <c r="J205" s="150" t="n"/>
      <c r="K205" s="34" t="n"/>
      <c r="L205" s="34" t="n"/>
      <c r="M205" s="24" t="n"/>
      <c r="N205" s="24" t="n"/>
      <c r="O205" s="24" t="n"/>
      <c r="P205" s="24" t="n"/>
      <c r="Q205" s="24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</row>
    <row customHeight="1" ht="16.5" r="206" s="29">
      <c r="A206" s="36" t="n"/>
      <c r="B206" s="36" t="n"/>
      <c r="C206" s="33" t="n"/>
      <c r="D206" s="33" t="n"/>
      <c r="E206" s="33" t="n"/>
      <c r="F206" s="33" t="n"/>
      <c r="G206" s="33" t="n"/>
      <c r="H206" s="33" t="n"/>
      <c r="I206" s="33" t="n"/>
      <c r="J206" s="150" t="n"/>
      <c r="K206" s="34" t="n"/>
      <c r="L206" s="34" t="n"/>
      <c r="M206" s="24" t="n"/>
      <c r="N206" s="24" t="n"/>
      <c r="O206" s="24" t="n"/>
      <c r="P206" s="24" t="n"/>
      <c r="Q206" s="24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</row>
    <row customHeight="1" ht="16.5" r="207" s="29">
      <c r="A207" s="36" t="n"/>
      <c r="B207" s="36" t="n"/>
      <c r="C207" s="33" t="n"/>
      <c r="D207" s="33" t="n"/>
      <c r="E207" s="33" t="n"/>
      <c r="F207" s="33" t="n"/>
      <c r="G207" s="33" t="n"/>
      <c r="H207" s="33" t="n"/>
      <c r="I207" s="33" t="n"/>
      <c r="J207" s="150" t="n"/>
      <c r="K207" s="34" t="n"/>
      <c r="L207" s="34" t="n"/>
      <c r="M207" s="24" t="n"/>
      <c r="N207" s="24" t="n"/>
      <c r="O207" s="24" t="n"/>
      <c r="P207" s="24" t="n"/>
      <c r="Q207" s="24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</row>
    <row customHeight="1" ht="16.5" r="208" s="29">
      <c r="A208" s="36" t="n"/>
      <c r="B208" s="36" t="n"/>
      <c r="C208" s="33" t="n"/>
      <c r="D208" s="33" t="n"/>
      <c r="E208" s="33" t="n"/>
      <c r="F208" s="33" t="n"/>
      <c r="G208" s="33" t="n"/>
      <c r="H208" s="33" t="n"/>
      <c r="I208" s="33" t="n"/>
      <c r="J208" s="150" t="n"/>
      <c r="K208" s="34" t="n"/>
      <c r="L208" s="34" t="n"/>
      <c r="M208" s="24" t="n"/>
      <c r="N208" s="24" t="n"/>
      <c r="O208" s="24" t="n"/>
      <c r="P208" s="24" t="n"/>
      <c r="Q208" s="24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</row>
    <row customHeight="1" ht="16.5" r="209" s="29">
      <c r="A209" s="36" t="n"/>
      <c r="B209" s="36" t="n"/>
      <c r="C209" s="33" t="n"/>
      <c r="D209" s="33" t="n"/>
      <c r="E209" s="33" t="n"/>
      <c r="F209" s="33" t="n"/>
      <c r="G209" s="33" t="n"/>
      <c r="H209" s="33" t="n"/>
      <c r="I209" s="33" t="n"/>
      <c r="J209" s="150" t="n"/>
      <c r="K209" s="34" t="n"/>
      <c r="L209" s="34" t="n"/>
      <c r="M209" s="24" t="n"/>
      <c r="N209" s="24" t="n"/>
      <c r="O209" s="24" t="n"/>
      <c r="P209" s="24" t="n"/>
      <c r="Q209" s="24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</row>
    <row customHeight="1" ht="16.5" r="210" s="29">
      <c r="A210" s="36" t="n"/>
      <c r="B210" s="36" t="n"/>
      <c r="C210" s="33" t="n"/>
      <c r="D210" s="33" t="n"/>
      <c r="E210" s="33" t="n"/>
      <c r="F210" s="33" t="n"/>
      <c r="G210" s="33" t="n"/>
      <c r="H210" s="33" t="n"/>
      <c r="I210" s="33" t="n"/>
      <c r="J210" s="150" t="n"/>
      <c r="K210" s="34" t="n"/>
      <c r="L210" s="34" t="n"/>
      <c r="M210" s="24" t="n"/>
      <c r="N210" s="24" t="n"/>
      <c r="O210" s="24" t="n"/>
      <c r="P210" s="24" t="n"/>
      <c r="Q210" s="24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</row>
    <row customHeight="1" ht="16.5" r="211" s="29">
      <c r="A211" s="36" t="n"/>
      <c r="B211" s="36" t="n"/>
      <c r="C211" s="33" t="n"/>
      <c r="D211" s="33" t="n"/>
      <c r="E211" s="33" t="n"/>
      <c r="F211" s="33" t="n"/>
      <c r="G211" s="33" t="n"/>
      <c r="H211" s="33" t="n"/>
      <c r="I211" s="33" t="n"/>
      <c r="J211" s="150" t="n"/>
      <c r="K211" s="34" t="n"/>
      <c r="L211" s="34" t="n"/>
      <c r="M211" s="24" t="n"/>
      <c r="N211" s="24" t="n"/>
      <c r="O211" s="24" t="n"/>
      <c r="P211" s="24" t="n"/>
      <c r="Q211" s="24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</row>
    <row customHeight="1" ht="16.5" r="212" s="29">
      <c r="A212" s="36" t="n"/>
      <c r="B212" s="36" t="n"/>
      <c r="C212" s="33" t="n"/>
      <c r="D212" s="33" t="n"/>
      <c r="E212" s="33" t="n"/>
      <c r="F212" s="33" t="n"/>
      <c r="G212" s="33" t="n"/>
      <c r="H212" s="33" t="n"/>
      <c r="I212" s="33" t="n"/>
      <c r="J212" s="150" t="n"/>
      <c r="K212" s="34" t="n"/>
      <c r="L212" s="34" t="n"/>
      <c r="M212" s="24" t="n"/>
      <c r="N212" s="24" t="n"/>
      <c r="O212" s="24" t="n"/>
      <c r="P212" s="24" t="n"/>
      <c r="Q212" s="24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</row>
    <row customHeight="1" ht="16.5" r="213" s="29">
      <c r="A213" s="36" t="n"/>
      <c r="B213" s="36" t="n"/>
      <c r="C213" s="33" t="n"/>
      <c r="D213" s="33" t="n"/>
      <c r="E213" s="33" t="n"/>
      <c r="F213" s="33" t="n"/>
      <c r="G213" s="33" t="n"/>
      <c r="H213" s="33" t="n"/>
      <c r="I213" s="33" t="n"/>
      <c r="J213" s="150" t="n"/>
      <c r="K213" s="34" t="n"/>
      <c r="L213" s="34" t="n"/>
      <c r="M213" s="24" t="n"/>
      <c r="N213" s="24" t="n"/>
      <c r="O213" s="24" t="n"/>
      <c r="P213" s="24" t="n"/>
      <c r="Q213" s="24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</row>
    <row customHeight="1" ht="16.5" r="214" s="29">
      <c r="A214" s="36" t="n"/>
      <c r="B214" s="36" t="n"/>
      <c r="C214" s="33" t="n"/>
      <c r="D214" s="33" t="n"/>
      <c r="E214" s="33" t="n"/>
      <c r="F214" s="33" t="n"/>
      <c r="G214" s="33" t="n"/>
      <c r="H214" s="33" t="n"/>
      <c r="I214" s="33" t="n"/>
      <c r="J214" s="150" t="n"/>
      <c r="K214" s="34" t="n"/>
      <c r="L214" s="34" t="n"/>
      <c r="M214" s="24" t="n"/>
      <c r="N214" s="24" t="n"/>
      <c r="O214" s="24" t="n"/>
      <c r="P214" s="24" t="n"/>
      <c r="Q214" s="24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</row>
    <row customHeight="1" ht="16.5" r="215" s="29">
      <c r="A215" s="36" t="n"/>
      <c r="B215" s="36" t="n"/>
      <c r="C215" s="33" t="n"/>
      <c r="D215" s="33" t="n"/>
      <c r="E215" s="33" t="n"/>
      <c r="F215" s="33" t="n"/>
      <c r="G215" s="33" t="n"/>
      <c r="H215" s="33" t="n"/>
      <c r="I215" s="33" t="n"/>
      <c r="J215" s="150" t="n"/>
      <c r="K215" s="34" t="n"/>
      <c r="L215" s="34" t="n"/>
      <c r="M215" s="24" t="n"/>
      <c r="N215" s="24" t="n"/>
      <c r="O215" s="24" t="n"/>
      <c r="P215" s="24" t="n"/>
      <c r="Q215" s="24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</row>
    <row customHeight="1" ht="16.5" r="216" s="29">
      <c r="A216" s="36" t="n"/>
      <c r="B216" s="36" t="n"/>
      <c r="C216" s="33" t="n"/>
      <c r="D216" s="33" t="n"/>
      <c r="E216" s="33" t="n"/>
      <c r="F216" s="33" t="n"/>
      <c r="G216" s="33" t="n"/>
      <c r="H216" s="33" t="n"/>
      <c r="I216" s="33" t="n"/>
      <c r="J216" s="150" t="n"/>
      <c r="K216" s="34" t="n"/>
      <c r="L216" s="34" t="n"/>
      <c r="M216" s="24" t="n"/>
      <c r="N216" s="24" t="n"/>
      <c r="O216" s="24" t="n"/>
      <c r="P216" s="24" t="n"/>
      <c r="Q216" s="24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</row>
    <row customHeight="1" ht="16.5" r="217" s="29">
      <c r="A217" s="36" t="n"/>
      <c r="B217" s="36" t="n"/>
      <c r="C217" s="33" t="n"/>
      <c r="D217" s="33" t="n"/>
      <c r="E217" s="33" t="n"/>
      <c r="F217" s="33" t="n"/>
      <c r="G217" s="33" t="n"/>
      <c r="H217" s="33" t="n"/>
      <c r="I217" s="33" t="n"/>
      <c r="J217" s="150" t="n"/>
      <c r="K217" s="34" t="n"/>
      <c r="L217" s="34" t="n"/>
      <c r="M217" s="24" t="n"/>
      <c r="N217" s="24" t="n"/>
      <c r="O217" s="24" t="n"/>
      <c r="P217" s="24" t="n"/>
      <c r="Q217" s="24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</row>
    <row customHeight="1" ht="16.5" r="218" s="29">
      <c r="A218" s="36" t="n"/>
      <c r="B218" s="36" t="n"/>
      <c r="C218" s="33" t="n"/>
      <c r="D218" s="33" t="n"/>
      <c r="E218" s="33" t="n"/>
      <c r="F218" s="33" t="n"/>
      <c r="G218" s="33" t="n"/>
      <c r="H218" s="33" t="n"/>
      <c r="I218" s="33" t="n"/>
      <c r="J218" s="150" t="n"/>
      <c r="K218" s="34" t="n"/>
      <c r="L218" s="34" t="n"/>
      <c r="M218" s="24" t="n"/>
      <c r="N218" s="24" t="n"/>
      <c r="O218" s="24" t="n"/>
      <c r="P218" s="24" t="n"/>
      <c r="Q218" s="24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</row>
    <row customHeight="1" ht="16.5" r="219" s="29">
      <c r="A219" s="36" t="n"/>
      <c r="B219" s="36" t="n"/>
      <c r="C219" s="33" t="n"/>
      <c r="D219" s="33" t="n"/>
      <c r="E219" s="33" t="n"/>
      <c r="F219" s="33" t="n"/>
      <c r="G219" s="33" t="n"/>
      <c r="H219" s="33" t="n"/>
      <c r="I219" s="33" t="n"/>
      <c r="J219" s="150" t="n"/>
      <c r="K219" s="34" t="n"/>
      <c r="L219" s="34" t="n"/>
      <c r="M219" s="24" t="n"/>
      <c r="N219" s="24" t="n"/>
      <c r="O219" s="24" t="n"/>
      <c r="P219" s="24" t="n"/>
      <c r="Q219" s="24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</row>
    <row customHeight="1" ht="16.5" r="220" s="29">
      <c r="A220" s="36" t="n"/>
      <c r="B220" s="36" t="n"/>
      <c r="C220" s="33" t="n"/>
      <c r="D220" s="33" t="n"/>
      <c r="E220" s="33" t="n"/>
      <c r="F220" s="33" t="n"/>
      <c r="G220" s="33" t="n"/>
      <c r="H220" s="33" t="n"/>
      <c r="I220" s="33" t="n"/>
      <c r="J220" s="150" t="n"/>
      <c r="K220" s="34" t="n"/>
      <c r="L220" s="34" t="n"/>
      <c r="M220" s="24" t="n"/>
      <c r="N220" s="24" t="n"/>
      <c r="O220" s="24" t="n"/>
      <c r="P220" s="24" t="n"/>
      <c r="Q220" s="24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</row>
    <row customHeight="1" ht="16.5" r="221" s="29">
      <c r="A221" s="36" t="n"/>
      <c r="B221" s="36" t="n"/>
      <c r="C221" s="33" t="n"/>
      <c r="D221" s="33" t="n"/>
      <c r="E221" s="33" t="n"/>
      <c r="F221" s="33" t="n"/>
      <c r="G221" s="33" t="n"/>
      <c r="H221" s="33" t="n"/>
      <c r="I221" s="33" t="n"/>
      <c r="J221" s="150" t="n"/>
      <c r="K221" s="34" t="n"/>
      <c r="L221" s="34" t="n"/>
      <c r="M221" s="24" t="n"/>
      <c r="N221" s="24" t="n"/>
      <c r="O221" s="24" t="n"/>
      <c r="P221" s="24" t="n"/>
      <c r="Q221" s="24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</row>
    <row customHeight="1" ht="16.5" r="222" s="29">
      <c r="A222" s="36" t="n"/>
      <c r="B222" s="36" t="n"/>
      <c r="C222" s="33" t="n"/>
      <c r="D222" s="33" t="n"/>
      <c r="E222" s="33" t="n"/>
      <c r="F222" s="33" t="n"/>
      <c r="G222" s="33" t="n"/>
      <c r="H222" s="33" t="n"/>
      <c r="I222" s="33" t="n"/>
      <c r="J222" s="150" t="n"/>
      <c r="K222" s="34" t="n"/>
      <c r="L222" s="34" t="n"/>
      <c r="M222" s="24" t="n"/>
      <c r="N222" s="24" t="n"/>
      <c r="O222" s="24" t="n"/>
      <c r="P222" s="24" t="n"/>
      <c r="Q222" s="24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</row>
    <row customHeight="1" ht="16.5" r="223" s="29">
      <c r="A223" s="36" t="n"/>
      <c r="B223" s="36" t="n"/>
      <c r="C223" s="33" t="n"/>
      <c r="D223" s="33" t="n"/>
      <c r="E223" s="33" t="n"/>
      <c r="F223" s="33" t="n"/>
      <c r="G223" s="33" t="n"/>
      <c r="H223" s="33" t="n"/>
      <c r="I223" s="33" t="n"/>
      <c r="J223" s="150" t="n"/>
      <c r="K223" s="34" t="n"/>
      <c r="L223" s="34" t="n"/>
      <c r="M223" s="24" t="n"/>
      <c r="N223" s="24" t="n"/>
      <c r="O223" s="24" t="n"/>
      <c r="P223" s="24" t="n"/>
      <c r="Q223" s="24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</row>
    <row customHeight="1" ht="16.5" r="224" s="29">
      <c r="A224" s="36" t="n"/>
      <c r="B224" s="36" t="n"/>
      <c r="C224" s="33" t="n"/>
      <c r="D224" s="33" t="n"/>
      <c r="E224" s="33" t="n"/>
      <c r="F224" s="33" t="n"/>
      <c r="G224" s="33" t="n"/>
      <c r="H224" s="33" t="n"/>
      <c r="I224" s="33" t="n"/>
      <c r="J224" s="150" t="n"/>
      <c r="K224" s="34" t="n"/>
      <c r="L224" s="34" t="n"/>
      <c r="M224" s="24" t="n"/>
      <c r="N224" s="24" t="n"/>
      <c r="O224" s="24" t="n"/>
      <c r="P224" s="24" t="n"/>
      <c r="Q224" s="24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</row>
    <row customHeight="1" ht="16.5" r="225" s="29">
      <c r="A225" s="36" t="n"/>
      <c r="B225" s="36" t="n"/>
      <c r="C225" s="33" t="n"/>
      <c r="D225" s="33" t="n"/>
      <c r="E225" s="33" t="n"/>
      <c r="F225" s="33" t="n"/>
      <c r="G225" s="33" t="n"/>
      <c r="H225" s="33" t="n"/>
      <c r="I225" s="33" t="n"/>
      <c r="J225" s="150" t="n"/>
      <c r="K225" s="34" t="n"/>
      <c r="L225" s="34" t="n"/>
      <c r="M225" s="24" t="n"/>
      <c r="N225" s="24" t="n"/>
      <c r="O225" s="24" t="n"/>
      <c r="P225" s="24" t="n"/>
      <c r="Q225" s="24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</row>
    <row customHeight="1" ht="16.5" r="226" s="29">
      <c r="A226" s="36" t="n"/>
      <c r="B226" s="36" t="n"/>
      <c r="C226" s="33" t="n"/>
      <c r="D226" s="33" t="n"/>
      <c r="E226" s="33" t="n"/>
      <c r="F226" s="33" t="n"/>
      <c r="G226" s="33" t="n"/>
      <c r="H226" s="33" t="n"/>
      <c r="I226" s="33" t="n"/>
      <c r="J226" s="150" t="n"/>
      <c r="K226" s="34" t="n"/>
      <c r="L226" s="34" t="n"/>
      <c r="M226" s="24" t="n"/>
      <c r="N226" s="24" t="n"/>
      <c r="O226" s="24" t="n"/>
      <c r="P226" s="24" t="n"/>
      <c r="Q226" s="24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</row>
    <row customHeight="1" ht="16.5" r="227" s="29">
      <c r="A227" s="36" t="n"/>
      <c r="B227" s="36" t="n"/>
      <c r="C227" s="33" t="n"/>
      <c r="D227" s="33" t="n"/>
      <c r="E227" s="33" t="n"/>
      <c r="F227" s="33" t="n"/>
      <c r="G227" s="33" t="n"/>
      <c r="H227" s="33" t="n"/>
      <c r="I227" s="33" t="n"/>
      <c r="J227" s="150" t="n"/>
      <c r="K227" s="34" t="n"/>
      <c r="L227" s="34" t="n"/>
      <c r="M227" s="24" t="n"/>
      <c r="N227" s="24" t="n"/>
      <c r="O227" s="24" t="n"/>
      <c r="P227" s="24" t="n"/>
      <c r="Q227" s="24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</row>
    <row customHeight="1" ht="16.5" r="228" s="29">
      <c r="A228" s="36" t="n"/>
      <c r="B228" s="36" t="n"/>
      <c r="C228" s="33" t="n"/>
      <c r="D228" s="33" t="n"/>
      <c r="E228" s="33" t="n"/>
      <c r="F228" s="33" t="n"/>
      <c r="G228" s="33" t="n"/>
      <c r="H228" s="33" t="n"/>
      <c r="I228" s="33" t="n"/>
      <c r="J228" s="150" t="n"/>
      <c r="K228" s="34" t="n"/>
      <c r="L228" s="34" t="n"/>
      <c r="M228" s="24" t="n"/>
      <c r="N228" s="24" t="n"/>
      <c r="O228" s="24" t="n"/>
      <c r="P228" s="24" t="n"/>
      <c r="Q228" s="24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</row>
    <row customHeight="1" ht="16.5" r="229" s="29">
      <c r="A229" s="36" t="n"/>
      <c r="B229" s="36" t="n"/>
      <c r="C229" s="33" t="n"/>
      <c r="D229" s="33" t="n"/>
      <c r="E229" s="33" t="n"/>
      <c r="F229" s="33" t="n"/>
      <c r="G229" s="33" t="n"/>
      <c r="H229" s="33" t="n"/>
      <c r="I229" s="33" t="n"/>
      <c r="J229" s="150" t="n"/>
      <c r="K229" s="34" t="n"/>
      <c r="L229" s="34" t="n"/>
      <c r="M229" s="24" t="n"/>
      <c r="N229" s="24" t="n"/>
      <c r="O229" s="24" t="n"/>
      <c r="P229" s="24" t="n"/>
      <c r="Q229" s="24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</row>
    <row customHeight="1" ht="16.5" r="230" s="29">
      <c r="A230" s="36" t="n"/>
      <c r="B230" s="36" t="n"/>
      <c r="C230" s="33" t="n"/>
      <c r="D230" s="33" t="n"/>
      <c r="E230" s="33" t="n"/>
      <c r="F230" s="33" t="n"/>
      <c r="G230" s="33" t="n"/>
      <c r="H230" s="33" t="n"/>
      <c r="I230" s="33" t="n"/>
      <c r="J230" s="150" t="n"/>
      <c r="K230" s="34" t="n"/>
      <c r="L230" s="34" t="n"/>
      <c r="M230" s="24" t="n"/>
      <c r="N230" s="24" t="n"/>
      <c r="O230" s="24" t="n"/>
      <c r="P230" s="24" t="n"/>
      <c r="Q230" s="24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</row>
    <row customHeight="1" ht="16.5" r="231" s="29">
      <c r="A231" s="36" t="n"/>
      <c r="B231" s="36" t="n"/>
      <c r="C231" s="33" t="n"/>
      <c r="D231" s="33" t="n"/>
      <c r="E231" s="33" t="n"/>
      <c r="F231" s="33" t="n"/>
      <c r="G231" s="33" t="n"/>
      <c r="H231" s="33" t="n"/>
      <c r="I231" s="33" t="n"/>
      <c r="J231" s="150" t="n"/>
      <c r="K231" s="34" t="n"/>
      <c r="L231" s="34" t="n"/>
      <c r="M231" s="24" t="n"/>
      <c r="N231" s="24" t="n"/>
      <c r="O231" s="24" t="n"/>
      <c r="P231" s="24" t="n"/>
      <c r="Q231" s="24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</row>
    <row customHeight="1" ht="16.5" r="232" s="29">
      <c r="A232" s="36" t="n"/>
      <c r="B232" s="36" t="n"/>
      <c r="C232" s="33" t="n"/>
      <c r="D232" s="33" t="n"/>
      <c r="E232" s="33" t="n"/>
      <c r="F232" s="33" t="n"/>
      <c r="G232" s="33" t="n"/>
      <c r="H232" s="33" t="n"/>
      <c r="I232" s="33" t="n"/>
      <c r="J232" s="150" t="n"/>
      <c r="K232" s="34" t="n"/>
      <c r="L232" s="34" t="n"/>
      <c r="M232" s="24" t="n"/>
      <c r="N232" s="24" t="n"/>
      <c r="O232" s="24" t="n"/>
      <c r="P232" s="24" t="n"/>
      <c r="Q232" s="24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</row>
    <row customHeight="1" ht="16.5" r="233" s="29">
      <c r="A233" s="36" t="n"/>
      <c r="B233" s="36" t="n"/>
      <c r="C233" s="33" t="n"/>
      <c r="D233" s="33" t="n"/>
      <c r="E233" s="33" t="n"/>
      <c r="F233" s="33" t="n"/>
      <c r="G233" s="33" t="n"/>
      <c r="H233" s="33" t="n"/>
      <c r="I233" s="33" t="n"/>
      <c r="J233" s="150" t="n"/>
      <c r="K233" s="34" t="n"/>
      <c r="L233" s="34" t="n"/>
      <c r="M233" s="24" t="n"/>
      <c r="N233" s="24" t="n"/>
      <c r="O233" s="24" t="n"/>
      <c r="P233" s="24" t="n"/>
      <c r="Q233" s="24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</row>
    <row customHeight="1" ht="16.5" r="234" s="29">
      <c r="A234" s="36" t="n"/>
      <c r="B234" s="36" t="n"/>
      <c r="C234" s="33" t="n"/>
      <c r="D234" s="33" t="n"/>
      <c r="E234" s="33" t="n"/>
      <c r="F234" s="33" t="n"/>
      <c r="G234" s="33" t="n"/>
      <c r="H234" s="33" t="n"/>
      <c r="I234" s="33" t="n"/>
      <c r="J234" s="150" t="n"/>
      <c r="K234" s="34" t="n"/>
      <c r="L234" s="34" t="n"/>
      <c r="M234" s="24" t="n"/>
      <c r="N234" s="24" t="n"/>
      <c r="O234" s="24" t="n"/>
      <c r="P234" s="24" t="n"/>
      <c r="Q234" s="24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</row>
    <row customHeight="1" ht="16.5" r="235" s="29">
      <c r="A235" s="36" t="n"/>
      <c r="B235" s="36" t="n"/>
      <c r="C235" s="33" t="n"/>
      <c r="D235" s="33" t="n"/>
      <c r="E235" s="33" t="n"/>
      <c r="F235" s="33" t="n"/>
      <c r="G235" s="33" t="n"/>
      <c r="H235" s="33" t="n"/>
      <c r="I235" s="33" t="n"/>
      <c r="J235" s="150" t="n"/>
      <c r="K235" s="34" t="n"/>
      <c r="L235" s="34" t="n"/>
      <c r="M235" s="24" t="n"/>
      <c r="N235" s="24" t="n"/>
      <c r="O235" s="24" t="n"/>
      <c r="P235" s="24" t="n"/>
      <c r="Q235" s="24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</row>
    <row customHeight="1" ht="16.5" r="236" s="29">
      <c r="A236" s="36" t="n"/>
      <c r="B236" s="36" t="n"/>
      <c r="C236" s="33" t="n"/>
      <c r="D236" s="33" t="n"/>
      <c r="E236" s="33" t="n"/>
      <c r="F236" s="33" t="n"/>
      <c r="G236" s="33" t="n"/>
      <c r="H236" s="33" t="n"/>
      <c r="I236" s="33" t="n"/>
      <c r="J236" s="150" t="n"/>
      <c r="K236" s="34" t="n"/>
      <c r="L236" s="34" t="n"/>
      <c r="M236" s="24" t="n"/>
      <c r="N236" s="24" t="n"/>
      <c r="O236" s="24" t="n"/>
      <c r="P236" s="24" t="n"/>
      <c r="Q236" s="24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</row>
    <row customHeight="1" ht="16.5" r="237" s="29">
      <c r="A237" s="36" t="n"/>
      <c r="B237" s="36" t="n"/>
      <c r="C237" s="33" t="n"/>
      <c r="D237" s="33" t="n"/>
      <c r="E237" s="33" t="n"/>
      <c r="F237" s="33" t="n"/>
      <c r="G237" s="33" t="n"/>
      <c r="H237" s="33" t="n"/>
      <c r="I237" s="33" t="n"/>
      <c r="J237" s="150" t="n"/>
      <c r="K237" s="34" t="n"/>
      <c r="L237" s="34" t="n"/>
      <c r="M237" s="24" t="n"/>
      <c r="N237" s="24" t="n"/>
      <c r="O237" s="24" t="n"/>
      <c r="P237" s="24" t="n"/>
      <c r="Q237" s="24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</row>
    <row customHeight="1" ht="16.5" r="238" s="29">
      <c r="A238" s="36" t="n"/>
      <c r="B238" s="36" t="n"/>
      <c r="C238" s="33" t="n"/>
      <c r="D238" s="33" t="n"/>
      <c r="E238" s="33" t="n"/>
      <c r="F238" s="33" t="n"/>
      <c r="G238" s="33" t="n"/>
      <c r="H238" s="33" t="n"/>
      <c r="I238" s="33" t="n"/>
      <c r="J238" s="150" t="n"/>
      <c r="K238" s="34" t="n"/>
      <c r="L238" s="34" t="n"/>
      <c r="M238" s="24" t="n"/>
      <c r="N238" s="24" t="n"/>
      <c r="O238" s="24" t="n"/>
      <c r="P238" s="24" t="n"/>
      <c r="Q238" s="24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</row>
    <row customHeight="1" ht="16.5" r="239" s="29">
      <c r="A239" s="36" t="n"/>
      <c r="B239" s="36" t="n"/>
      <c r="C239" s="33" t="n"/>
      <c r="D239" s="33" t="n"/>
      <c r="E239" s="33" t="n"/>
      <c r="F239" s="33" t="n"/>
      <c r="G239" s="33" t="n"/>
      <c r="H239" s="33" t="n"/>
      <c r="I239" s="33" t="n"/>
      <c r="J239" s="150" t="n"/>
      <c r="K239" s="34" t="n"/>
      <c r="L239" s="34" t="n"/>
      <c r="M239" s="24" t="n"/>
      <c r="N239" s="24" t="n"/>
      <c r="O239" s="24" t="n"/>
      <c r="P239" s="24" t="n"/>
      <c r="Q239" s="24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</row>
    <row customHeight="1" ht="16.5" r="240" s="29">
      <c r="A240" s="36" t="n"/>
      <c r="B240" s="36" t="n"/>
      <c r="C240" s="33" t="n"/>
      <c r="D240" s="33" t="n"/>
      <c r="E240" s="33" t="n"/>
      <c r="F240" s="33" t="n"/>
      <c r="G240" s="33" t="n"/>
      <c r="H240" s="33" t="n"/>
      <c r="I240" s="33" t="n"/>
      <c r="J240" s="150" t="n"/>
      <c r="K240" s="34" t="n"/>
      <c r="L240" s="34" t="n"/>
      <c r="M240" s="24" t="n"/>
      <c r="N240" s="24" t="n"/>
      <c r="O240" s="24" t="n"/>
      <c r="P240" s="24" t="n"/>
      <c r="Q240" s="24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</row>
    <row customHeight="1" ht="16.5" r="241" s="29">
      <c r="A241" s="36" t="n"/>
      <c r="B241" s="36" t="n"/>
      <c r="C241" s="33" t="n"/>
      <c r="D241" s="33" t="n"/>
      <c r="E241" s="33" t="n"/>
      <c r="F241" s="33" t="n"/>
      <c r="G241" s="33" t="n"/>
      <c r="H241" s="33" t="n"/>
      <c r="I241" s="33" t="n"/>
      <c r="J241" s="150" t="n"/>
      <c r="K241" s="34" t="n"/>
      <c r="L241" s="34" t="n"/>
      <c r="M241" s="24" t="n"/>
      <c r="N241" s="24" t="n"/>
      <c r="O241" s="24" t="n"/>
      <c r="P241" s="24" t="n"/>
      <c r="Q241" s="24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</row>
    <row customHeight="1" ht="16.5" r="242" s="29">
      <c r="A242" s="36" t="n"/>
      <c r="B242" s="36" t="n"/>
      <c r="C242" s="33" t="n"/>
      <c r="D242" s="33" t="n"/>
      <c r="E242" s="33" t="n"/>
      <c r="F242" s="33" t="n"/>
      <c r="G242" s="33" t="n"/>
      <c r="H242" s="33" t="n"/>
      <c r="I242" s="33" t="n"/>
      <c r="J242" s="150" t="n"/>
      <c r="K242" s="34" t="n"/>
      <c r="L242" s="34" t="n"/>
      <c r="M242" s="24" t="n"/>
      <c r="N242" s="24" t="n"/>
      <c r="O242" s="24" t="n"/>
      <c r="P242" s="24" t="n"/>
      <c r="Q242" s="24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</row>
    <row customHeight="1" ht="16.5" r="243" s="29">
      <c r="A243" s="36" t="n"/>
      <c r="B243" s="36" t="n"/>
      <c r="C243" s="33" t="n"/>
      <c r="D243" s="33" t="n"/>
      <c r="E243" s="33" t="n"/>
      <c r="F243" s="33" t="n"/>
      <c r="G243" s="33" t="n"/>
      <c r="H243" s="33" t="n"/>
      <c r="I243" s="33" t="n"/>
      <c r="J243" s="150" t="n"/>
      <c r="K243" s="34" t="n"/>
      <c r="L243" s="34" t="n"/>
      <c r="M243" s="24" t="n"/>
      <c r="N243" s="24" t="n"/>
      <c r="O243" s="24" t="n"/>
      <c r="P243" s="24" t="n"/>
      <c r="Q243" s="24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</row>
    <row customHeight="1" ht="16.5" r="244" s="29">
      <c r="A244" s="36" t="n"/>
      <c r="B244" s="36" t="n"/>
      <c r="C244" s="33" t="n"/>
      <c r="D244" s="33" t="n"/>
      <c r="E244" s="33" t="n"/>
      <c r="F244" s="33" t="n"/>
      <c r="G244" s="33" t="n"/>
      <c r="H244" s="33" t="n"/>
      <c r="I244" s="33" t="n"/>
      <c r="J244" s="150" t="n"/>
      <c r="K244" s="34" t="n"/>
      <c r="L244" s="34" t="n"/>
      <c r="M244" s="24" t="n"/>
      <c r="N244" s="24" t="n"/>
      <c r="O244" s="24" t="n"/>
      <c r="P244" s="24" t="n"/>
      <c r="Q244" s="24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</row>
    <row customHeight="1" ht="16.5" r="245" s="29">
      <c r="A245" s="36" t="n"/>
      <c r="B245" s="36" t="n"/>
      <c r="C245" s="33" t="n"/>
      <c r="D245" s="33" t="n"/>
      <c r="E245" s="33" t="n"/>
      <c r="F245" s="33" t="n"/>
      <c r="G245" s="33" t="n"/>
      <c r="H245" s="33" t="n"/>
      <c r="I245" s="33" t="n"/>
      <c r="J245" s="150" t="n"/>
      <c r="K245" s="34" t="n"/>
      <c r="L245" s="34" t="n"/>
      <c r="M245" s="24" t="n"/>
      <c r="N245" s="24" t="n"/>
      <c r="O245" s="24" t="n"/>
      <c r="P245" s="24" t="n"/>
      <c r="Q245" s="24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</row>
    <row customHeight="1" ht="16.5" r="246" s="29">
      <c r="A246" s="36" t="n"/>
      <c r="B246" s="36" t="n"/>
      <c r="C246" s="33" t="n"/>
      <c r="D246" s="33" t="n"/>
      <c r="E246" s="33" t="n"/>
      <c r="F246" s="33" t="n"/>
      <c r="G246" s="33" t="n"/>
      <c r="H246" s="33" t="n"/>
      <c r="I246" s="33" t="n"/>
      <c r="J246" s="150" t="n"/>
      <c r="K246" s="34" t="n"/>
      <c r="L246" s="34" t="n"/>
      <c r="M246" s="24" t="n"/>
      <c r="N246" s="24" t="n"/>
      <c r="O246" s="24" t="n"/>
      <c r="P246" s="24" t="n"/>
      <c r="Q246" s="24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</row>
    <row customHeight="1" ht="16.5" r="247" s="29">
      <c r="A247" s="36" t="n"/>
      <c r="B247" s="36" t="n"/>
      <c r="C247" s="33" t="n"/>
      <c r="D247" s="33" t="n"/>
      <c r="E247" s="33" t="n"/>
      <c r="F247" s="33" t="n"/>
      <c r="G247" s="33" t="n"/>
      <c r="H247" s="33" t="n"/>
      <c r="I247" s="33" t="n"/>
      <c r="J247" s="150" t="n"/>
      <c r="K247" s="34" t="n"/>
      <c r="L247" s="34" t="n"/>
      <c r="M247" s="24" t="n"/>
      <c r="N247" s="24" t="n"/>
      <c r="O247" s="24" t="n"/>
      <c r="P247" s="24" t="n"/>
      <c r="Q247" s="24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</row>
    <row customHeight="1" ht="16.5" r="248" s="29">
      <c r="A248" s="36" t="n"/>
      <c r="B248" s="36" t="n"/>
      <c r="C248" s="33" t="n"/>
      <c r="D248" s="33" t="n"/>
      <c r="E248" s="33" t="n"/>
      <c r="F248" s="33" t="n"/>
      <c r="G248" s="33" t="n"/>
      <c r="H248" s="33" t="n"/>
      <c r="I248" s="33" t="n"/>
      <c r="J248" s="150" t="n"/>
      <c r="K248" s="34" t="n"/>
      <c r="L248" s="34" t="n"/>
      <c r="M248" s="24" t="n"/>
      <c r="N248" s="24" t="n"/>
      <c r="O248" s="24" t="n"/>
      <c r="P248" s="24" t="n"/>
      <c r="Q248" s="24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</row>
    <row customHeight="1" ht="16.5" r="249" s="29">
      <c r="A249" s="36" t="n"/>
      <c r="B249" s="36" t="n"/>
      <c r="C249" s="33" t="n"/>
      <c r="D249" s="33" t="n"/>
      <c r="E249" s="33" t="n"/>
      <c r="F249" s="33" t="n"/>
      <c r="G249" s="33" t="n"/>
      <c r="H249" s="33" t="n"/>
      <c r="I249" s="33" t="n"/>
      <c r="J249" s="150" t="n"/>
      <c r="K249" s="34" t="n"/>
      <c r="L249" s="34" t="n"/>
      <c r="M249" s="24" t="n"/>
      <c r="N249" s="24" t="n"/>
      <c r="O249" s="24" t="n"/>
      <c r="P249" s="24" t="n"/>
      <c r="Q249" s="24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</row>
    <row customHeight="1" ht="16.5" r="250" s="29">
      <c r="A250" s="36" t="n"/>
      <c r="B250" s="36" t="n"/>
      <c r="C250" s="33" t="n"/>
      <c r="D250" s="33" t="n"/>
      <c r="E250" s="33" t="n"/>
      <c r="F250" s="33" t="n"/>
      <c r="G250" s="33" t="n"/>
      <c r="H250" s="33" t="n"/>
      <c r="I250" s="33" t="n"/>
      <c r="J250" s="150" t="n"/>
      <c r="K250" s="34" t="n"/>
      <c r="L250" s="34" t="n"/>
      <c r="M250" s="24" t="n"/>
      <c r="N250" s="24" t="n"/>
      <c r="O250" s="24" t="n"/>
      <c r="P250" s="24" t="n"/>
      <c r="Q250" s="24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</row>
    <row customHeight="1" ht="16.5" r="251" s="29">
      <c r="A251" s="36" t="n"/>
      <c r="B251" s="36" t="n"/>
      <c r="C251" s="33" t="n"/>
      <c r="D251" s="33" t="n"/>
      <c r="E251" s="33" t="n"/>
      <c r="F251" s="33" t="n"/>
      <c r="G251" s="33" t="n"/>
      <c r="H251" s="33" t="n"/>
      <c r="I251" s="33" t="n"/>
      <c r="J251" s="150" t="n"/>
      <c r="K251" s="34" t="n"/>
      <c r="L251" s="34" t="n"/>
      <c r="M251" s="24" t="n"/>
      <c r="N251" s="24" t="n"/>
      <c r="O251" s="24" t="n"/>
      <c r="P251" s="24" t="n"/>
      <c r="Q251" s="24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</row>
    <row customHeight="1" ht="16.5" r="252" s="29">
      <c r="A252" s="36" t="n"/>
      <c r="B252" s="36" t="n"/>
      <c r="C252" s="33" t="n"/>
      <c r="D252" s="33" t="n"/>
      <c r="E252" s="33" t="n"/>
      <c r="F252" s="33" t="n"/>
      <c r="G252" s="33" t="n"/>
      <c r="H252" s="33" t="n"/>
      <c r="I252" s="33" t="n"/>
      <c r="J252" s="150" t="n"/>
      <c r="K252" s="34" t="n"/>
      <c r="L252" s="34" t="n"/>
      <c r="M252" s="24" t="n"/>
      <c r="N252" s="24" t="n"/>
      <c r="O252" s="24" t="n"/>
      <c r="P252" s="24" t="n"/>
      <c r="Q252" s="24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</row>
    <row customHeight="1" ht="16.5" r="253" s="29">
      <c r="A253" s="36" t="n"/>
      <c r="B253" s="36" t="n"/>
      <c r="C253" s="33" t="n"/>
      <c r="D253" s="33" t="n"/>
      <c r="E253" s="33" t="n"/>
      <c r="F253" s="33" t="n"/>
      <c r="G253" s="33" t="n"/>
      <c r="H253" s="33" t="n"/>
      <c r="I253" s="33" t="n"/>
      <c r="J253" s="150" t="n"/>
      <c r="K253" s="34" t="n"/>
      <c r="L253" s="34" t="n"/>
      <c r="M253" s="24" t="n"/>
      <c r="N253" s="24" t="n"/>
      <c r="O253" s="24" t="n"/>
      <c r="P253" s="24" t="n"/>
      <c r="Q253" s="24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</row>
    <row customHeight="1" ht="16.5" r="254" s="29">
      <c r="A254" s="36" t="n"/>
      <c r="B254" s="36" t="n"/>
      <c r="C254" s="33" t="n"/>
      <c r="D254" s="33" t="n"/>
      <c r="E254" s="33" t="n"/>
      <c r="F254" s="33" t="n"/>
      <c r="G254" s="33" t="n"/>
      <c r="H254" s="33" t="n"/>
      <c r="I254" s="33" t="n"/>
      <c r="J254" s="150" t="n"/>
      <c r="K254" s="34" t="n"/>
      <c r="L254" s="34" t="n"/>
      <c r="M254" s="24" t="n"/>
      <c r="N254" s="24" t="n"/>
      <c r="O254" s="24" t="n"/>
      <c r="P254" s="24" t="n"/>
      <c r="Q254" s="24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</row>
    <row customHeight="1" ht="16.5" r="255" s="29">
      <c r="A255" s="36" t="n"/>
      <c r="B255" s="36" t="n"/>
      <c r="C255" s="33" t="n"/>
      <c r="D255" s="33" t="n"/>
      <c r="E255" s="33" t="n"/>
      <c r="F255" s="33" t="n"/>
      <c r="G255" s="33" t="n"/>
      <c r="H255" s="33" t="n"/>
      <c r="I255" s="33" t="n"/>
      <c r="J255" s="150" t="n"/>
      <c r="K255" s="34" t="n"/>
      <c r="L255" s="34" t="n"/>
      <c r="M255" s="24" t="n"/>
      <c r="N255" s="24" t="n"/>
      <c r="O255" s="24" t="n"/>
      <c r="P255" s="24" t="n"/>
      <c r="Q255" s="24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</row>
    <row customHeight="1" ht="16.5" r="256" s="29">
      <c r="A256" s="36" t="n"/>
      <c r="B256" s="36" t="n"/>
      <c r="C256" s="33" t="n"/>
      <c r="D256" s="33" t="n"/>
      <c r="E256" s="33" t="n"/>
      <c r="F256" s="33" t="n"/>
      <c r="G256" s="33" t="n"/>
      <c r="H256" s="33" t="n"/>
      <c r="I256" s="33" t="n"/>
      <c r="J256" s="150" t="n"/>
      <c r="K256" s="34" t="n"/>
      <c r="L256" s="34" t="n"/>
      <c r="M256" s="24" t="n"/>
      <c r="N256" s="24" t="n"/>
      <c r="O256" s="24" t="n"/>
      <c r="P256" s="24" t="n"/>
      <c r="Q256" s="24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</row>
    <row customHeight="1" ht="16.5" r="257" s="29">
      <c r="A257" s="36" t="n"/>
      <c r="B257" s="36" t="n"/>
      <c r="C257" s="33" t="n"/>
      <c r="D257" s="33" t="n"/>
      <c r="E257" s="33" t="n"/>
      <c r="F257" s="33" t="n"/>
      <c r="G257" s="33" t="n"/>
      <c r="H257" s="33" t="n"/>
      <c r="I257" s="33" t="n"/>
      <c r="J257" s="150" t="n"/>
      <c r="K257" s="34" t="n"/>
      <c r="L257" s="34" t="n"/>
      <c r="M257" s="24" t="n"/>
      <c r="N257" s="24" t="n"/>
      <c r="O257" s="24" t="n"/>
      <c r="P257" s="24" t="n"/>
      <c r="Q257" s="24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</row>
    <row customHeight="1" ht="16.5" r="258" s="29">
      <c r="A258" s="36" t="n"/>
      <c r="B258" s="36" t="n"/>
      <c r="C258" s="33" t="n"/>
      <c r="D258" s="33" t="n"/>
      <c r="E258" s="33" t="n"/>
      <c r="F258" s="33" t="n"/>
      <c r="G258" s="33" t="n"/>
      <c r="H258" s="33" t="n"/>
      <c r="I258" s="33" t="n"/>
      <c r="J258" s="150" t="n"/>
      <c r="K258" s="34" t="n"/>
      <c r="L258" s="34" t="n"/>
      <c r="M258" s="24" t="n"/>
      <c r="N258" s="24" t="n"/>
      <c r="O258" s="24" t="n"/>
      <c r="P258" s="24" t="n"/>
      <c r="Q258" s="24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</row>
  </sheetData>
  <pageMargins bottom="0.75" footer="0" header="0" left="0.7" right="0.7" top="0.75"/>
  <pageSetup orientation="landscape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34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7.63"/>
    <col customWidth="1" max="2" min="2" style="29" width="11.38"/>
    <col customWidth="1" max="4" min="3" style="29" width="7"/>
    <col customWidth="1" max="5" min="5" style="29" width="9.130000000000001"/>
    <col customWidth="1" max="7" min="6" style="29" width="9.380000000000001"/>
    <col customWidth="1" max="9" min="8" style="29" width="7"/>
    <col customWidth="1" max="10" min="10" style="29" width="9.380000000000001"/>
    <col customWidth="1" hidden="1" max="11" min="11" style="29" width="7"/>
  </cols>
  <sheetData>
    <row customHeight="1" ht="15" r="1" s="29">
      <c r="A1" s="44" t="inlineStr">
        <is>
          <t>年級</t>
        </is>
      </c>
      <c r="B1" s="0" t="n">
        <v>7</v>
      </c>
    </row>
    <row customHeight="1" ht="15" r="2" s="29">
      <c r="A2" s="44" t="inlineStr">
        <is>
          <t>性別</t>
        </is>
      </c>
      <c r="B2" s="0" t="n">
        <v>2</v>
      </c>
      <c r="D2" s="0" t="inlineStr">
        <is>
          <t>1.男</t>
        </is>
      </c>
      <c r="E2" s="0" t="inlineStr">
        <is>
          <t>2.女</t>
        </is>
      </c>
    </row>
    <row customHeight="1" ht="15" r="3" s="29">
      <c r="A3" s="44" t="inlineStr">
        <is>
          <t>備註</t>
        </is>
      </c>
      <c r="B3" t="n">
        <v>1</v>
      </c>
      <c r="D3" t="inlineStr">
        <is>
          <t>1.積分</t>
        </is>
      </c>
      <c r="E3" t="inlineStr">
        <is>
          <t>2.備註</t>
        </is>
      </c>
    </row>
    <row customHeight="1" ht="15" r="4" s="29">
      <c r="A4" s="44" t="n"/>
    </row>
    <row customHeight="1" ht="15" r="5" s="29">
      <c r="A5" s="44" t="n"/>
      <c r="B5" t="inlineStr">
        <is>
          <t>C</t>
        </is>
      </c>
      <c r="C5" t="inlineStr">
        <is>
          <t>E</t>
        </is>
      </c>
      <c r="D5" t="inlineStr">
        <is>
          <t>D</t>
        </is>
      </c>
      <c r="E5" t="inlineStr">
        <is>
          <t>F</t>
        </is>
      </c>
      <c r="F5" t="inlineStr">
        <is>
          <t>G</t>
        </is>
      </c>
      <c r="G5" t="inlineStr">
        <is>
          <t>H</t>
        </is>
      </c>
      <c r="H5" t="inlineStr">
        <is>
          <t>I</t>
        </is>
      </c>
      <c r="I5" t="inlineStr">
        <is>
          <t>J</t>
        </is>
      </c>
      <c r="J5" t="inlineStr">
        <is>
          <t>K</t>
        </is>
      </c>
      <c r="K5" t="inlineStr">
        <is>
          <t>O</t>
        </is>
      </c>
    </row>
    <row r="6">
      <c r="A6" s="44" t="n"/>
    </row>
    <row customHeight="1" ht="39.75" r="7" s="29">
      <c r="A7" s="44" t="n"/>
      <c r="B7" s="161">
        <f>'設定'!$B$6&amp;" - 個人賽 成績公告"</f>
        <v/>
      </c>
    </row>
    <row customHeight="1" ht="21.75" r="8" s="29">
      <c r="A8" s="44" t="inlineStr">
        <is>
          <t>編號</t>
        </is>
      </c>
      <c r="B8" s="60" t="inlineStr">
        <is>
          <t>項目</t>
        </is>
      </c>
      <c r="C8" s="60" t="inlineStr">
        <is>
          <t>年級</t>
        </is>
      </c>
      <c r="D8" s="60" t="inlineStr">
        <is>
          <t>組別</t>
        </is>
      </c>
      <c r="E8" s="60" t="inlineStr">
        <is>
          <t>學校</t>
        </is>
      </c>
      <c r="F8" s="60" t="inlineStr">
        <is>
          <t>姓名</t>
        </is>
      </c>
      <c r="G8" s="60" t="inlineStr">
        <is>
          <t>指導老師</t>
        </is>
      </c>
      <c r="H8" s="60" t="inlineStr">
        <is>
          <t>號碼</t>
        </is>
      </c>
      <c r="I8" s="162" t="inlineStr">
        <is>
          <t>成績</t>
        </is>
      </c>
      <c r="J8" s="162" t="inlineStr">
        <is>
          <t>等第</t>
        </is>
      </c>
      <c r="K8" s="162">
        <f>IF(B3=1,"積分","備註")</f>
        <v/>
      </c>
    </row>
    <row customHeight="1" ht="21.75" r="9" s="29">
      <c r="A9" s="44" t="n">
        <v>1</v>
      </c>
      <c r="B9" s="163">
        <f>IF(INDIRECT("'A"&amp;$B$1&amp;$B$2&amp;"'"&amp;"!"&amp;B$5&amp;($A9+1))&lt;&gt;"",INDIRECT("'A"&amp;$B$1&amp;$B$2&amp;"'"&amp;"!"&amp;B$5&amp;($A9+1)),"")</f>
        <v/>
      </c>
      <c r="C9" s="163">
        <f>IF(INDIRECT("'A"&amp;$B$1&amp;$B$2&amp;"'"&amp;"!"&amp;C$5&amp;($A9+1))&lt;&gt;"",INDIRECT("'A"&amp;$B$1&amp;$B$2&amp;"'"&amp;"!"&amp;C$5&amp;($A9+1)),"")</f>
        <v/>
      </c>
      <c r="D9" s="163">
        <f>IF(INDIRECT("'A"&amp;$B$1&amp;$B$2&amp;"'"&amp;"!"&amp;D$5&amp;($A9+1))&lt;&gt;"",INDIRECT("'A"&amp;$B$1&amp;$B$2&amp;"'"&amp;"!"&amp;D$5&amp;($A9+1)),"")</f>
        <v/>
      </c>
      <c r="E9" s="163">
        <f>IF(INDIRECT("'A"&amp;$B$1&amp;$B$2&amp;"'"&amp;"!"&amp;E$5&amp;($A9+1))&lt;&gt;"",INDIRECT("'A"&amp;$B$1&amp;$B$2&amp;"'"&amp;"!"&amp;E$5&amp;($A9+1)),"")</f>
        <v/>
      </c>
      <c r="F9" s="163">
        <f>IF(INDIRECT("'A"&amp;$B$1&amp;$B$2&amp;"'"&amp;"!"&amp;F$5&amp;($A9+1))&lt;&gt;"",INDIRECT("'A"&amp;$B$1&amp;$B$2&amp;"'"&amp;"!"&amp;F$5&amp;($A9+1)),"")</f>
        <v/>
      </c>
      <c r="G9" s="163">
        <f>IF(INDIRECT("'A"&amp;$B$1&amp;$B$2&amp;"'"&amp;"!"&amp;G$5&amp;($A9+1))&lt;&gt;"",INDIRECT("'A"&amp;$B$1&amp;$B$2&amp;"'"&amp;"!"&amp;G$5&amp;($A9+1)),"")</f>
        <v/>
      </c>
      <c r="H9" s="163">
        <f>IF(INDIRECT("'A"&amp;$B$1&amp;$B$2&amp;"'"&amp;"!"&amp;H$5&amp;($A9+1))&lt;&gt;"",INDIRECT("'A"&amp;$B$1&amp;$B$2&amp;"'"&amp;"!"&amp;H$5&amp;($A9+1)),"")</f>
        <v/>
      </c>
      <c r="I9" s="163">
        <f>IF(INDIRECT("'A"&amp;$B$1&amp;$B$2&amp;"'"&amp;"!"&amp;I$5&amp;($A9+1))&lt;&gt;"",INDIRECT("'A"&amp;$B$1&amp;$B$2&amp;"'"&amp;"!"&amp;I$5&amp;($A9+1)),"")</f>
        <v/>
      </c>
      <c r="J9" s="163">
        <f>IF(INDIRECT("'A"&amp;$B$1&amp;$B$2&amp;"'"&amp;"!"&amp;J$5&amp;($A9+1))&lt;&gt;"",INDIRECT("'A"&amp;$B$1&amp;$B$2&amp;"'"&amp;"!"&amp;J$5&amp;($A9+1)),"")</f>
        <v/>
      </c>
      <c r="K9" s="163">
        <f>IF($B$3=1,IF(INDIRECT("'A"&amp;$B$1&amp;$B$2&amp;"'"&amp;"!"&amp;K$5&amp;($A9+1))&lt;&gt;"",INDIRECT("'A"&amp;$B$1&amp;$B$2&amp;"'"&amp;"!"&amp;K$5&amp;($A9+1)),""),IF(INDIRECT("'A"&amp;$B$1&amp;$B$2&amp;"'"&amp;"!"&amp;K$5&amp;($A9+1))&lt;&gt;"",(INDIRECT("'A"&amp;$B$1&amp;$B$2&amp;"'"&amp;"!A"&amp;($A9+1))+0)&amp;"-"&amp;INDIRECT("'A"&amp;$B$1&amp;$B$2&amp;"'"&amp;"!B"&amp;($A9+1)),""))</f>
        <v/>
      </c>
    </row>
    <row customHeight="1" ht="21.75" r="10" s="29">
      <c r="A10" s="44" t="n">
        <v>2</v>
      </c>
      <c r="B10" s="163">
        <f>IF(INDIRECT("'A"&amp;$B$1&amp;$B$2&amp;"'"&amp;"!"&amp;B$5&amp;($A10+1))&lt;&gt;"",INDIRECT("'A"&amp;$B$1&amp;$B$2&amp;"'"&amp;"!"&amp;B$5&amp;($A10+1)),"")</f>
        <v/>
      </c>
      <c r="C10" s="163">
        <f>IF(INDIRECT("'A"&amp;$B$1&amp;$B$2&amp;"'"&amp;"!"&amp;C$5&amp;($A10+1))&lt;&gt;"",INDIRECT("'A"&amp;$B$1&amp;$B$2&amp;"'"&amp;"!"&amp;C$5&amp;($A10+1)),"")</f>
        <v/>
      </c>
      <c r="D10" s="163">
        <f>IF(INDIRECT("'A"&amp;$B$1&amp;$B$2&amp;"'"&amp;"!"&amp;D$5&amp;($A10+1))&lt;&gt;"",INDIRECT("'A"&amp;$B$1&amp;$B$2&amp;"'"&amp;"!"&amp;D$5&amp;($A10+1)),"")</f>
        <v/>
      </c>
      <c r="E10" s="163">
        <f>IF(INDIRECT("'A"&amp;$B$1&amp;$B$2&amp;"'"&amp;"!"&amp;E$5&amp;($A10+1))&lt;&gt;"",INDIRECT("'A"&amp;$B$1&amp;$B$2&amp;"'"&amp;"!"&amp;E$5&amp;($A10+1)),"")</f>
        <v/>
      </c>
      <c r="F10" s="163">
        <f>IF(INDIRECT("'A"&amp;$B$1&amp;$B$2&amp;"'"&amp;"!"&amp;F$5&amp;($A10+1))&lt;&gt;"",INDIRECT("'A"&amp;$B$1&amp;$B$2&amp;"'"&amp;"!"&amp;F$5&amp;($A10+1)),"")</f>
        <v/>
      </c>
      <c r="G10" s="163">
        <f>IF(INDIRECT("'A"&amp;$B$1&amp;$B$2&amp;"'"&amp;"!"&amp;G$5&amp;($A10+1))&lt;&gt;"",INDIRECT("'A"&amp;$B$1&amp;$B$2&amp;"'"&amp;"!"&amp;G$5&amp;($A10+1)),"")</f>
        <v/>
      </c>
      <c r="H10" s="163">
        <f>IF(INDIRECT("'A"&amp;$B$1&amp;$B$2&amp;"'"&amp;"!"&amp;H$5&amp;($A10+1))&lt;&gt;"",INDIRECT("'A"&amp;$B$1&amp;$B$2&amp;"'"&amp;"!"&amp;H$5&amp;($A10+1)),"")</f>
        <v/>
      </c>
      <c r="I10" s="163">
        <f>IF(INDIRECT("'A"&amp;$B$1&amp;$B$2&amp;"'"&amp;"!"&amp;I$5&amp;($A10+1))&lt;&gt;"",INDIRECT("'A"&amp;$B$1&amp;$B$2&amp;"'"&amp;"!"&amp;I$5&amp;($A10+1)),"")</f>
        <v/>
      </c>
      <c r="J10" s="163">
        <f>IF(INDIRECT("'A"&amp;$B$1&amp;$B$2&amp;"'"&amp;"!"&amp;J$5&amp;($A10+1))&lt;&gt;"",INDIRECT("'A"&amp;$B$1&amp;$B$2&amp;"'"&amp;"!"&amp;J$5&amp;($A10+1)),"")</f>
        <v/>
      </c>
      <c r="K10" s="163">
        <f>IF($B$3=1,IF(INDIRECT("'A"&amp;$B$1&amp;$B$2&amp;"'"&amp;"!"&amp;K$5&amp;($A10+1))&lt;&gt;"",INDIRECT("'A"&amp;$B$1&amp;$B$2&amp;"'"&amp;"!"&amp;K$5&amp;($A10+1)),""),IF(INDIRECT("'A"&amp;$B$1&amp;$B$2&amp;"'"&amp;"!"&amp;K$5&amp;($A10+1))&lt;&gt;"",(INDIRECT("'A"&amp;$B$1&amp;$B$2&amp;"'"&amp;"!A"&amp;($A10+1))+0)&amp;"-"&amp;INDIRECT("'A"&amp;$B$1&amp;$B$2&amp;"'"&amp;"!B"&amp;($A10+1)),""))</f>
        <v/>
      </c>
    </row>
    <row customHeight="1" ht="21.75" r="11" s="29">
      <c r="A11" s="44" t="n">
        <v>3</v>
      </c>
      <c r="B11" s="163">
        <f>IF(INDIRECT("'A"&amp;$B$1&amp;$B$2&amp;"'"&amp;"!"&amp;B$5&amp;($A11+1))&lt;&gt;"",INDIRECT("'A"&amp;$B$1&amp;$B$2&amp;"'"&amp;"!"&amp;B$5&amp;($A11+1)),"")</f>
        <v/>
      </c>
      <c r="C11" s="163">
        <f>IF(INDIRECT("'A"&amp;$B$1&amp;$B$2&amp;"'"&amp;"!"&amp;C$5&amp;($A11+1))&lt;&gt;"",INDIRECT("'A"&amp;$B$1&amp;$B$2&amp;"'"&amp;"!"&amp;C$5&amp;($A11+1)),"")</f>
        <v/>
      </c>
      <c r="D11" s="163">
        <f>IF(INDIRECT("'A"&amp;$B$1&amp;$B$2&amp;"'"&amp;"!"&amp;D$5&amp;($A11+1))&lt;&gt;"",INDIRECT("'A"&amp;$B$1&amp;$B$2&amp;"'"&amp;"!"&amp;D$5&amp;($A11+1)),"")</f>
        <v/>
      </c>
      <c r="E11" s="163">
        <f>IF(INDIRECT("'A"&amp;$B$1&amp;$B$2&amp;"'"&amp;"!"&amp;E$5&amp;($A11+1))&lt;&gt;"",INDIRECT("'A"&amp;$B$1&amp;$B$2&amp;"'"&amp;"!"&amp;E$5&amp;($A11+1)),"")</f>
        <v/>
      </c>
      <c r="F11" s="163">
        <f>IF(INDIRECT("'A"&amp;$B$1&amp;$B$2&amp;"'"&amp;"!"&amp;F$5&amp;($A11+1))&lt;&gt;"",INDIRECT("'A"&amp;$B$1&amp;$B$2&amp;"'"&amp;"!"&amp;F$5&amp;($A11+1)),"")</f>
        <v/>
      </c>
      <c r="G11" s="163">
        <f>IF(INDIRECT("'A"&amp;$B$1&amp;$B$2&amp;"'"&amp;"!"&amp;G$5&amp;($A11+1))&lt;&gt;"",INDIRECT("'A"&amp;$B$1&amp;$B$2&amp;"'"&amp;"!"&amp;G$5&amp;($A11+1)),"")</f>
        <v/>
      </c>
      <c r="H11" s="163">
        <f>IF(INDIRECT("'A"&amp;$B$1&amp;$B$2&amp;"'"&amp;"!"&amp;H$5&amp;($A11+1))&lt;&gt;"",INDIRECT("'A"&amp;$B$1&amp;$B$2&amp;"'"&amp;"!"&amp;H$5&amp;($A11+1)),"")</f>
        <v/>
      </c>
      <c r="I11" s="163">
        <f>IF(INDIRECT("'A"&amp;$B$1&amp;$B$2&amp;"'"&amp;"!"&amp;I$5&amp;($A11+1))&lt;&gt;"",INDIRECT("'A"&amp;$B$1&amp;$B$2&amp;"'"&amp;"!"&amp;I$5&amp;($A11+1)),"")</f>
        <v/>
      </c>
      <c r="J11" s="163">
        <f>IF(INDIRECT("'A"&amp;$B$1&amp;$B$2&amp;"'"&amp;"!"&amp;J$5&amp;($A11+1))&lt;&gt;"",INDIRECT("'A"&amp;$B$1&amp;$B$2&amp;"'"&amp;"!"&amp;J$5&amp;($A11+1)),"")</f>
        <v/>
      </c>
      <c r="K11" s="163">
        <f>IF($B$3=1,IF(INDIRECT("'A"&amp;$B$1&amp;$B$2&amp;"'"&amp;"!"&amp;K$5&amp;($A11+1))&lt;&gt;"",INDIRECT("'A"&amp;$B$1&amp;$B$2&amp;"'"&amp;"!"&amp;K$5&amp;($A11+1)),""),IF(INDIRECT("'A"&amp;$B$1&amp;$B$2&amp;"'"&amp;"!"&amp;K$5&amp;($A11+1))&lt;&gt;"",(INDIRECT("'A"&amp;$B$1&amp;$B$2&amp;"'"&amp;"!A"&amp;($A11+1))+0)&amp;"-"&amp;INDIRECT("'A"&amp;$B$1&amp;$B$2&amp;"'"&amp;"!B"&amp;($A11+1)),""))</f>
        <v/>
      </c>
    </row>
    <row customHeight="1" ht="21.75" r="12" s="29">
      <c r="A12" s="44" t="n">
        <v>4</v>
      </c>
      <c r="B12" s="163">
        <f>IF(INDIRECT("'A"&amp;$B$1&amp;$B$2&amp;"'"&amp;"!"&amp;B$5&amp;($A12+1))&lt;&gt;"",INDIRECT("'A"&amp;$B$1&amp;$B$2&amp;"'"&amp;"!"&amp;B$5&amp;($A12+1)),"")</f>
        <v/>
      </c>
      <c r="C12" s="163">
        <f>IF(INDIRECT("'A"&amp;$B$1&amp;$B$2&amp;"'"&amp;"!"&amp;C$5&amp;($A12+1))&lt;&gt;"",INDIRECT("'A"&amp;$B$1&amp;$B$2&amp;"'"&amp;"!"&amp;C$5&amp;($A12+1)),"")</f>
        <v/>
      </c>
      <c r="D12" s="163">
        <f>IF(INDIRECT("'A"&amp;$B$1&amp;$B$2&amp;"'"&amp;"!"&amp;D$5&amp;($A12+1))&lt;&gt;"",INDIRECT("'A"&amp;$B$1&amp;$B$2&amp;"'"&amp;"!"&amp;D$5&amp;($A12+1)),"")</f>
        <v/>
      </c>
      <c r="E12" s="163">
        <f>IF(INDIRECT("'A"&amp;$B$1&amp;$B$2&amp;"'"&amp;"!"&amp;E$5&amp;($A12+1))&lt;&gt;"",INDIRECT("'A"&amp;$B$1&amp;$B$2&amp;"'"&amp;"!"&amp;E$5&amp;($A12+1)),"")</f>
        <v/>
      </c>
      <c r="F12" s="163">
        <f>IF(INDIRECT("'A"&amp;$B$1&amp;$B$2&amp;"'"&amp;"!"&amp;F$5&amp;($A12+1))&lt;&gt;"",INDIRECT("'A"&amp;$B$1&amp;$B$2&amp;"'"&amp;"!"&amp;F$5&amp;($A12+1)),"")</f>
        <v/>
      </c>
      <c r="G12" s="163">
        <f>IF(INDIRECT("'A"&amp;$B$1&amp;$B$2&amp;"'"&amp;"!"&amp;G$5&amp;($A12+1))&lt;&gt;"",INDIRECT("'A"&amp;$B$1&amp;$B$2&amp;"'"&amp;"!"&amp;G$5&amp;($A12+1)),"")</f>
        <v/>
      </c>
      <c r="H12" s="163">
        <f>IF(INDIRECT("'A"&amp;$B$1&amp;$B$2&amp;"'"&amp;"!"&amp;H$5&amp;($A12+1))&lt;&gt;"",INDIRECT("'A"&amp;$B$1&amp;$B$2&amp;"'"&amp;"!"&amp;H$5&amp;($A12+1)),"")</f>
        <v/>
      </c>
      <c r="I12" s="163">
        <f>IF(INDIRECT("'A"&amp;$B$1&amp;$B$2&amp;"'"&amp;"!"&amp;I$5&amp;($A12+1))&lt;&gt;"",INDIRECT("'A"&amp;$B$1&amp;$B$2&amp;"'"&amp;"!"&amp;I$5&amp;($A12+1)),"")</f>
        <v/>
      </c>
      <c r="J12" s="163">
        <f>IF(INDIRECT("'A"&amp;$B$1&amp;$B$2&amp;"'"&amp;"!"&amp;J$5&amp;($A12+1))&lt;&gt;"",INDIRECT("'A"&amp;$B$1&amp;$B$2&amp;"'"&amp;"!"&amp;J$5&amp;($A12+1)),"")</f>
        <v/>
      </c>
      <c r="K12" s="163">
        <f>IF($B$3=1,IF(INDIRECT("'A"&amp;$B$1&amp;$B$2&amp;"'"&amp;"!"&amp;K$5&amp;($A12+1))&lt;&gt;"",INDIRECT("'A"&amp;$B$1&amp;$B$2&amp;"'"&amp;"!"&amp;K$5&amp;($A12+1)),""),IF(INDIRECT("'A"&amp;$B$1&amp;$B$2&amp;"'"&amp;"!"&amp;K$5&amp;($A12+1))&lt;&gt;"",(INDIRECT("'A"&amp;$B$1&amp;$B$2&amp;"'"&amp;"!A"&amp;($A12+1))+0)&amp;"-"&amp;INDIRECT("'A"&amp;$B$1&amp;$B$2&amp;"'"&amp;"!B"&amp;($A12+1)),""))</f>
        <v/>
      </c>
    </row>
    <row customHeight="1" ht="21.75" r="13" s="29">
      <c r="A13" s="44" t="n">
        <v>5</v>
      </c>
      <c r="B13" s="163">
        <f>IF(INDIRECT("'A"&amp;$B$1&amp;$B$2&amp;"'"&amp;"!"&amp;B$5&amp;($A13+1))&lt;&gt;"",INDIRECT("'A"&amp;$B$1&amp;$B$2&amp;"'"&amp;"!"&amp;B$5&amp;($A13+1)),"")</f>
        <v/>
      </c>
      <c r="C13" s="163">
        <f>IF(INDIRECT("'A"&amp;$B$1&amp;$B$2&amp;"'"&amp;"!"&amp;C$5&amp;($A13+1))&lt;&gt;"",INDIRECT("'A"&amp;$B$1&amp;$B$2&amp;"'"&amp;"!"&amp;C$5&amp;($A13+1)),"")</f>
        <v/>
      </c>
      <c r="D13" s="163">
        <f>IF(INDIRECT("'A"&amp;$B$1&amp;$B$2&amp;"'"&amp;"!"&amp;D$5&amp;($A13+1))&lt;&gt;"",INDIRECT("'A"&amp;$B$1&amp;$B$2&amp;"'"&amp;"!"&amp;D$5&amp;($A13+1)),"")</f>
        <v/>
      </c>
      <c r="E13" s="163">
        <f>IF(INDIRECT("'A"&amp;$B$1&amp;$B$2&amp;"'"&amp;"!"&amp;E$5&amp;($A13+1))&lt;&gt;"",INDIRECT("'A"&amp;$B$1&amp;$B$2&amp;"'"&amp;"!"&amp;E$5&amp;($A13+1)),"")</f>
        <v/>
      </c>
      <c r="F13" s="163">
        <f>IF(INDIRECT("'A"&amp;$B$1&amp;$B$2&amp;"'"&amp;"!"&amp;F$5&amp;($A13+1))&lt;&gt;"",INDIRECT("'A"&amp;$B$1&amp;$B$2&amp;"'"&amp;"!"&amp;F$5&amp;($A13+1)),"")</f>
        <v/>
      </c>
      <c r="G13" s="163">
        <f>IF(INDIRECT("'A"&amp;$B$1&amp;$B$2&amp;"'"&amp;"!"&amp;G$5&amp;($A13+1))&lt;&gt;"",INDIRECT("'A"&amp;$B$1&amp;$B$2&amp;"'"&amp;"!"&amp;G$5&amp;($A13+1)),"")</f>
        <v/>
      </c>
      <c r="H13" s="163">
        <f>IF(INDIRECT("'A"&amp;$B$1&amp;$B$2&amp;"'"&amp;"!"&amp;H$5&amp;($A13+1))&lt;&gt;"",INDIRECT("'A"&amp;$B$1&amp;$B$2&amp;"'"&amp;"!"&amp;H$5&amp;($A13+1)),"")</f>
        <v/>
      </c>
      <c r="I13" s="163">
        <f>IF(INDIRECT("'A"&amp;$B$1&amp;$B$2&amp;"'"&amp;"!"&amp;I$5&amp;($A13+1))&lt;&gt;"",INDIRECT("'A"&amp;$B$1&amp;$B$2&amp;"'"&amp;"!"&amp;I$5&amp;($A13+1)),"")</f>
        <v/>
      </c>
      <c r="J13" s="163">
        <f>IF(INDIRECT("'A"&amp;$B$1&amp;$B$2&amp;"'"&amp;"!"&amp;J$5&amp;($A13+1))&lt;&gt;"",INDIRECT("'A"&amp;$B$1&amp;$B$2&amp;"'"&amp;"!"&amp;J$5&amp;($A13+1)),"")</f>
        <v/>
      </c>
      <c r="K13" s="163">
        <f>IF($B$3=1,IF(INDIRECT("'A"&amp;$B$1&amp;$B$2&amp;"'"&amp;"!"&amp;K$5&amp;($A13+1))&lt;&gt;"",INDIRECT("'A"&amp;$B$1&amp;$B$2&amp;"'"&amp;"!"&amp;K$5&amp;($A13+1)),""),IF(INDIRECT("'A"&amp;$B$1&amp;$B$2&amp;"'"&amp;"!"&amp;K$5&amp;($A13+1))&lt;&gt;"",(INDIRECT("'A"&amp;$B$1&amp;$B$2&amp;"'"&amp;"!A"&amp;($A13+1))+0)&amp;"-"&amp;INDIRECT("'A"&amp;$B$1&amp;$B$2&amp;"'"&amp;"!B"&amp;($A13+1)),""))</f>
        <v/>
      </c>
    </row>
    <row customHeight="1" ht="21.75" r="14" s="29">
      <c r="A14" s="44" t="n">
        <v>6</v>
      </c>
      <c r="B14" s="163">
        <f>IF(INDIRECT("'A"&amp;$B$1&amp;$B$2&amp;"'"&amp;"!"&amp;B$5&amp;($A14+1))&lt;&gt;"",INDIRECT("'A"&amp;$B$1&amp;$B$2&amp;"'"&amp;"!"&amp;B$5&amp;($A14+1)),"")</f>
        <v/>
      </c>
      <c r="C14" s="163">
        <f>IF(INDIRECT("'A"&amp;$B$1&amp;$B$2&amp;"'"&amp;"!"&amp;C$5&amp;($A14+1))&lt;&gt;"",INDIRECT("'A"&amp;$B$1&amp;$B$2&amp;"'"&amp;"!"&amp;C$5&amp;($A14+1)),"")</f>
        <v/>
      </c>
      <c r="D14" s="163">
        <f>IF(INDIRECT("'A"&amp;$B$1&amp;$B$2&amp;"'"&amp;"!"&amp;D$5&amp;($A14+1))&lt;&gt;"",INDIRECT("'A"&amp;$B$1&amp;$B$2&amp;"'"&amp;"!"&amp;D$5&amp;($A14+1)),"")</f>
        <v/>
      </c>
      <c r="E14" s="163">
        <f>IF(INDIRECT("'A"&amp;$B$1&amp;$B$2&amp;"'"&amp;"!"&amp;E$5&amp;($A14+1))&lt;&gt;"",INDIRECT("'A"&amp;$B$1&amp;$B$2&amp;"'"&amp;"!"&amp;E$5&amp;($A14+1)),"")</f>
        <v/>
      </c>
      <c r="F14" s="163">
        <f>IF(INDIRECT("'A"&amp;$B$1&amp;$B$2&amp;"'"&amp;"!"&amp;F$5&amp;($A14+1))&lt;&gt;"",INDIRECT("'A"&amp;$B$1&amp;$B$2&amp;"'"&amp;"!"&amp;F$5&amp;($A14+1)),"")</f>
        <v/>
      </c>
      <c r="G14" s="163">
        <f>IF(INDIRECT("'A"&amp;$B$1&amp;$B$2&amp;"'"&amp;"!"&amp;G$5&amp;($A14+1))&lt;&gt;"",INDIRECT("'A"&amp;$B$1&amp;$B$2&amp;"'"&amp;"!"&amp;G$5&amp;($A14+1)),"")</f>
        <v/>
      </c>
      <c r="H14" s="163">
        <f>IF(INDIRECT("'A"&amp;$B$1&amp;$B$2&amp;"'"&amp;"!"&amp;H$5&amp;($A14+1))&lt;&gt;"",INDIRECT("'A"&amp;$B$1&amp;$B$2&amp;"'"&amp;"!"&amp;H$5&amp;($A14+1)),"")</f>
        <v/>
      </c>
      <c r="I14" s="163">
        <f>IF(INDIRECT("'A"&amp;$B$1&amp;$B$2&amp;"'"&amp;"!"&amp;I$5&amp;($A14+1))&lt;&gt;"",INDIRECT("'A"&amp;$B$1&amp;$B$2&amp;"'"&amp;"!"&amp;I$5&amp;($A14+1)),"")</f>
        <v/>
      </c>
      <c r="J14" s="163">
        <f>IF(INDIRECT("'A"&amp;$B$1&amp;$B$2&amp;"'"&amp;"!"&amp;J$5&amp;($A14+1))&lt;&gt;"",INDIRECT("'A"&amp;$B$1&amp;$B$2&amp;"'"&amp;"!"&amp;J$5&amp;($A14+1)),"")</f>
        <v/>
      </c>
      <c r="K14" s="163">
        <f>IF($B$3=1,IF(INDIRECT("'A"&amp;$B$1&amp;$B$2&amp;"'"&amp;"!"&amp;K$5&amp;($A14+1))&lt;&gt;"",INDIRECT("'A"&amp;$B$1&amp;$B$2&amp;"'"&amp;"!"&amp;K$5&amp;($A14+1)),""),IF(INDIRECT("'A"&amp;$B$1&amp;$B$2&amp;"'"&amp;"!"&amp;K$5&amp;($A14+1))&lt;&gt;"",(INDIRECT("'A"&amp;$B$1&amp;$B$2&amp;"'"&amp;"!A"&amp;($A14+1))+0)&amp;"-"&amp;INDIRECT("'A"&amp;$B$1&amp;$B$2&amp;"'"&amp;"!B"&amp;($A14+1)),""))</f>
        <v/>
      </c>
    </row>
    <row customHeight="1" ht="21.75" r="15" s="29">
      <c r="A15" s="44" t="n">
        <v>7</v>
      </c>
      <c r="B15" s="163">
        <f>IF(INDIRECT("'A"&amp;$B$1&amp;$B$2&amp;"'"&amp;"!"&amp;B$5&amp;($A15+1))&lt;&gt;"",INDIRECT("'A"&amp;$B$1&amp;$B$2&amp;"'"&amp;"!"&amp;B$5&amp;($A15+1)),"")</f>
        <v/>
      </c>
      <c r="C15" s="163">
        <f>IF(INDIRECT("'A"&amp;$B$1&amp;$B$2&amp;"'"&amp;"!"&amp;C$5&amp;($A15+1))&lt;&gt;"",INDIRECT("'A"&amp;$B$1&amp;$B$2&amp;"'"&amp;"!"&amp;C$5&amp;($A15+1)),"")</f>
        <v/>
      </c>
      <c r="D15" s="163">
        <f>IF(INDIRECT("'A"&amp;$B$1&amp;$B$2&amp;"'"&amp;"!"&amp;D$5&amp;($A15+1))&lt;&gt;"",INDIRECT("'A"&amp;$B$1&amp;$B$2&amp;"'"&amp;"!"&amp;D$5&amp;($A15+1)),"")</f>
        <v/>
      </c>
      <c r="E15" s="163">
        <f>IF(INDIRECT("'A"&amp;$B$1&amp;$B$2&amp;"'"&amp;"!"&amp;E$5&amp;($A15+1))&lt;&gt;"",INDIRECT("'A"&amp;$B$1&amp;$B$2&amp;"'"&amp;"!"&amp;E$5&amp;($A15+1)),"")</f>
        <v/>
      </c>
      <c r="F15" s="163">
        <f>IF(INDIRECT("'A"&amp;$B$1&amp;$B$2&amp;"'"&amp;"!"&amp;F$5&amp;($A15+1))&lt;&gt;"",INDIRECT("'A"&amp;$B$1&amp;$B$2&amp;"'"&amp;"!"&amp;F$5&amp;($A15+1)),"")</f>
        <v/>
      </c>
      <c r="G15" s="163">
        <f>IF(INDIRECT("'A"&amp;$B$1&amp;$B$2&amp;"'"&amp;"!"&amp;G$5&amp;($A15+1))&lt;&gt;"",INDIRECT("'A"&amp;$B$1&amp;$B$2&amp;"'"&amp;"!"&amp;G$5&amp;($A15+1)),"")</f>
        <v/>
      </c>
      <c r="H15" s="163">
        <f>IF(INDIRECT("'A"&amp;$B$1&amp;$B$2&amp;"'"&amp;"!"&amp;H$5&amp;($A15+1))&lt;&gt;"",INDIRECT("'A"&amp;$B$1&amp;$B$2&amp;"'"&amp;"!"&amp;H$5&amp;($A15+1)),"")</f>
        <v/>
      </c>
      <c r="I15" s="163">
        <f>IF(INDIRECT("'A"&amp;$B$1&amp;$B$2&amp;"'"&amp;"!"&amp;I$5&amp;($A15+1))&lt;&gt;"",INDIRECT("'A"&amp;$B$1&amp;$B$2&amp;"'"&amp;"!"&amp;I$5&amp;($A15+1)),"")</f>
        <v/>
      </c>
      <c r="J15" s="163">
        <f>IF(INDIRECT("'A"&amp;$B$1&amp;$B$2&amp;"'"&amp;"!"&amp;J$5&amp;($A15+1))&lt;&gt;"",INDIRECT("'A"&amp;$B$1&amp;$B$2&amp;"'"&amp;"!"&amp;J$5&amp;($A15+1)),"")</f>
        <v/>
      </c>
      <c r="K15" s="163">
        <f>IF($B$3=1,IF(INDIRECT("'A"&amp;$B$1&amp;$B$2&amp;"'"&amp;"!"&amp;K$5&amp;($A15+1))&lt;&gt;"",INDIRECT("'A"&amp;$B$1&amp;$B$2&amp;"'"&amp;"!"&amp;K$5&amp;($A15+1)),""),IF(INDIRECT("'A"&amp;$B$1&amp;$B$2&amp;"'"&amp;"!"&amp;K$5&amp;($A15+1))&lt;&gt;"",(INDIRECT("'A"&amp;$B$1&amp;$B$2&amp;"'"&amp;"!A"&amp;($A15+1))+0)&amp;"-"&amp;INDIRECT("'A"&amp;$B$1&amp;$B$2&amp;"'"&amp;"!B"&amp;($A15+1)),""))</f>
        <v/>
      </c>
    </row>
    <row customHeight="1" ht="21.75" r="16" s="29">
      <c r="A16" s="44" t="n">
        <v>8</v>
      </c>
      <c r="B16" s="163">
        <f>IF(INDIRECT("'A"&amp;$B$1&amp;$B$2&amp;"'"&amp;"!"&amp;B$5&amp;($A16+1))&lt;&gt;"",INDIRECT("'A"&amp;$B$1&amp;$B$2&amp;"'"&amp;"!"&amp;B$5&amp;($A16+1)),"")</f>
        <v/>
      </c>
      <c r="C16" s="163">
        <f>IF(INDIRECT("'A"&amp;$B$1&amp;$B$2&amp;"'"&amp;"!"&amp;C$5&amp;($A16+1))&lt;&gt;"",INDIRECT("'A"&amp;$B$1&amp;$B$2&amp;"'"&amp;"!"&amp;C$5&amp;($A16+1)),"")</f>
        <v/>
      </c>
      <c r="D16" s="163">
        <f>IF(INDIRECT("'A"&amp;$B$1&amp;$B$2&amp;"'"&amp;"!"&amp;D$5&amp;($A16+1))&lt;&gt;"",INDIRECT("'A"&amp;$B$1&amp;$B$2&amp;"'"&amp;"!"&amp;D$5&amp;($A16+1)),"")</f>
        <v/>
      </c>
      <c r="E16" s="163">
        <f>IF(INDIRECT("'A"&amp;$B$1&amp;$B$2&amp;"'"&amp;"!"&amp;E$5&amp;($A16+1))&lt;&gt;"",INDIRECT("'A"&amp;$B$1&amp;$B$2&amp;"'"&amp;"!"&amp;E$5&amp;($A16+1)),"")</f>
        <v/>
      </c>
      <c r="F16" s="163">
        <f>IF(INDIRECT("'A"&amp;$B$1&amp;$B$2&amp;"'"&amp;"!"&amp;F$5&amp;($A16+1))&lt;&gt;"",INDIRECT("'A"&amp;$B$1&amp;$B$2&amp;"'"&amp;"!"&amp;F$5&amp;($A16+1)),"")</f>
        <v/>
      </c>
      <c r="G16" s="163">
        <f>IF(INDIRECT("'A"&amp;$B$1&amp;$B$2&amp;"'"&amp;"!"&amp;G$5&amp;($A16+1))&lt;&gt;"",INDIRECT("'A"&amp;$B$1&amp;$B$2&amp;"'"&amp;"!"&amp;G$5&amp;($A16+1)),"")</f>
        <v/>
      </c>
      <c r="H16" s="163">
        <f>IF(INDIRECT("'A"&amp;$B$1&amp;$B$2&amp;"'"&amp;"!"&amp;H$5&amp;($A16+1))&lt;&gt;"",INDIRECT("'A"&amp;$B$1&amp;$B$2&amp;"'"&amp;"!"&amp;H$5&amp;($A16+1)),"")</f>
        <v/>
      </c>
      <c r="I16" s="163">
        <f>IF(INDIRECT("'A"&amp;$B$1&amp;$B$2&amp;"'"&amp;"!"&amp;I$5&amp;($A16+1))&lt;&gt;"",INDIRECT("'A"&amp;$B$1&amp;$B$2&amp;"'"&amp;"!"&amp;I$5&amp;($A16+1)),"")</f>
        <v/>
      </c>
      <c r="J16" s="163">
        <f>IF(INDIRECT("'A"&amp;$B$1&amp;$B$2&amp;"'"&amp;"!"&amp;J$5&amp;($A16+1))&lt;&gt;"",INDIRECT("'A"&amp;$B$1&amp;$B$2&amp;"'"&amp;"!"&amp;J$5&amp;($A16+1)),"")</f>
        <v/>
      </c>
      <c r="K16" s="163">
        <f>IF($B$3=1,IF(INDIRECT("'A"&amp;$B$1&amp;$B$2&amp;"'"&amp;"!"&amp;K$5&amp;($A16+1))&lt;&gt;"",INDIRECT("'A"&amp;$B$1&amp;$B$2&amp;"'"&amp;"!"&amp;K$5&amp;($A16+1)),""),IF(INDIRECT("'A"&amp;$B$1&amp;$B$2&amp;"'"&amp;"!"&amp;K$5&amp;($A16+1))&lt;&gt;"",(INDIRECT("'A"&amp;$B$1&amp;$B$2&amp;"'"&amp;"!A"&amp;($A16+1))+0)&amp;"-"&amp;INDIRECT("'A"&amp;$B$1&amp;$B$2&amp;"'"&amp;"!B"&amp;($A16+1)),""))</f>
        <v/>
      </c>
    </row>
    <row customHeight="1" ht="21.75" r="17" s="29">
      <c r="A17" s="44" t="n">
        <v>9</v>
      </c>
      <c r="B17" s="163">
        <f>IF(INDIRECT("'A"&amp;$B$1&amp;$B$2&amp;"'"&amp;"!"&amp;B$5&amp;($A17+1))&lt;&gt;"",INDIRECT("'A"&amp;$B$1&amp;$B$2&amp;"'"&amp;"!"&amp;B$5&amp;($A17+1)),"")</f>
        <v/>
      </c>
      <c r="C17" s="163">
        <f>IF(INDIRECT("'A"&amp;$B$1&amp;$B$2&amp;"'"&amp;"!"&amp;C$5&amp;($A17+1))&lt;&gt;"",INDIRECT("'A"&amp;$B$1&amp;$B$2&amp;"'"&amp;"!"&amp;C$5&amp;($A17+1)),"")</f>
        <v/>
      </c>
      <c r="D17" s="163">
        <f>IF(INDIRECT("'A"&amp;$B$1&amp;$B$2&amp;"'"&amp;"!"&amp;D$5&amp;($A17+1))&lt;&gt;"",INDIRECT("'A"&amp;$B$1&amp;$B$2&amp;"'"&amp;"!"&amp;D$5&amp;($A17+1)),"")</f>
        <v/>
      </c>
      <c r="E17" s="163">
        <f>IF(INDIRECT("'A"&amp;$B$1&amp;$B$2&amp;"'"&amp;"!"&amp;E$5&amp;($A17+1))&lt;&gt;"",INDIRECT("'A"&amp;$B$1&amp;$B$2&amp;"'"&amp;"!"&amp;E$5&amp;($A17+1)),"")</f>
        <v/>
      </c>
      <c r="F17" s="163">
        <f>IF(INDIRECT("'A"&amp;$B$1&amp;$B$2&amp;"'"&amp;"!"&amp;F$5&amp;($A17+1))&lt;&gt;"",INDIRECT("'A"&amp;$B$1&amp;$B$2&amp;"'"&amp;"!"&amp;F$5&amp;($A17+1)),"")</f>
        <v/>
      </c>
      <c r="G17" s="163">
        <f>IF(INDIRECT("'A"&amp;$B$1&amp;$B$2&amp;"'"&amp;"!"&amp;G$5&amp;($A17+1))&lt;&gt;"",INDIRECT("'A"&amp;$B$1&amp;$B$2&amp;"'"&amp;"!"&amp;G$5&amp;($A17+1)),"")</f>
        <v/>
      </c>
      <c r="H17" s="163">
        <f>IF(INDIRECT("'A"&amp;$B$1&amp;$B$2&amp;"'"&amp;"!"&amp;H$5&amp;($A17+1))&lt;&gt;"",INDIRECT("'A"&amp;$B$1&amp;$B$2&amp;"'"&amp;"!"&amp;H$5&amp;($A17+1)),"")</f>
        <v/>
      </c>
      <c r="I17" s="163">
        <f>IF(INDIRECT("'A"&amp;$B$1&amp;$B$2&amp;"'"&amp;"!"&amp;I$5&amp;($A17+1))&lt;&gt;"",INDIRECT("'A"&amp;$B$1&amp;$B$2&amp;"'"&amp;"!"&amp;I$5&amp;($A17+1)),"")</f>
        <v/>
      </c>
      <c r="J17" s="163">
        <f>IF(INDIRECT("'A"&amp;$B$1&amp;$B$2&amp;"'"&amp;"!"&amp;J$5&amp;($A17+1))&lt;&gt;"",INDIRECT("'A"&amp;$B$1&amp;$B$2&amp;"'"&amp;"!"&amp;J$5&amp;($A17+1)),"")</f>
        <v/>
      </c>
      <c r="K17" s="163">
        <f>IF($B$3=1,IF(INDIRECT("'A"&amp;$B$1&amp;$B$2&amp;"'"&amp;"!"&amp;K$5&amp;($A17+1))&lt;&gt;"",INDIRECT("'A"&amp;$B$1&amp;$B$2&amp;"'"&amp;"!"&amp;K$5&amp;($A17+1)),""),IF(INDIRECT("'A"&amp;$B$1&amp;$B$2&amp;"'"&amp;"!"&amp;K$5&amp;($A17+1))&lt;&gt;"",(INDIRECT("'A"&amp;$B$1&amp;$B$2&amp;"'"&amp;"!A"&amp;($A17+1))+0)&amp;"-"&amp;INDIRECT("'A"&amp;$B$1&amp;$B$2&amp;"'"&amp;"!B"&amp;($A17+1)),""))</f>
        <v/>
      </c>
    </row>
    <row customHeight="1" ht="21.75" r="18" s="29">
      <c r="A18" s="44" t="n">
        <v>10</v>
      </c>
      <c r="B18" s="163">
        <f>IF(INDIRECT("'A"&amp;$B$1&amp;$B$2&amp;"'"&amp;"!"&amp;B$5&amp;($A18+1))&lt;&gt;"",INDIRECT("'A"&amp;$B$1&amp;$B$2&amp;"'"&amp;"!"&amp;B$5&amp;($A18+1)),"")</f>
        <v/>
      </c>
      <c r="C18" s="163">
        <f>IF(INDIRECT("'A"&amp;$B$1&amp;$B$2&amp;"'"&amp;"!"&amp;C$5&amp;($A18+1))&lt;&gt;"",INDIRECT("'A"&amp;$B$1&amp;$B$2&amp;"'"&amp;"!"&amp;C$5&amp;($A18+1)),"")</f>
        <v/>
      </c>
      <c r="D18" s="163">
        <f>IF(INDIRECT("'A"&amp;$B$1&amp;$B$2&amp;"'"&amp;"!"&amp;D$5&amp;($A18+1))&lt;&gt;"",INDIRECT("'A"&amp;$B$1&amp;$B$2&amp;"'"&amp;"!"&amp;D$5&amp;($A18+1)),"")</f>
        <v/>
      </c>
      <c r="E18" s="163">
        <f>IF(INDIRECT("'A"&amp;$B$1&amp;$B$2&amp;"'"&amp;"!"&amp;E$5&amp;($A18+1))&lt;&gt;"",INDIRECT("'A"&amp;$B$1&amp;$B$2&amp;"'"&amp;"!"&amp;E$5&amp;($A18+1)),"")</f>
        <v/>
      </c>
      <c r="F18" s="163">
        <f>IF(INDIRECT("'A"&amp;$B$1&amp;$B$2&amp;"'"&amp;"!"&amp;F$5&amp;($A18+1))&lt;&gt;"",INDIRECT("'A"&amp;$B$1&amp;$B$2&amp;"'"&amp;"!"&amp;F$5&amp;($A18+1)),"")</f>
        <v/>
      </c>
      <c r="G18" s="163">
        <f>IF(INDIRECT("'A"&amp;$B$1&amp;$B$2&amp;"'"&amp;"!"&amp;G$5&amp;($A18+1))&lt;&gt;"",INDIRECT("'A"&amp;$B$1&amp;$B$2&amp;"'"&amp;"!"&amp;G$5&amp;($A18+1)),"")</f>
        <v/>
      </c>
      <c r="H18" s="163">
        <f>IF(INDIRECT("'A"&amp;$B$1&amp;$B$2&amp;"'"&amp;"!"&amp;H$5&amp;($A18+1))&lt;&gt;"",INDIRECT("'A"&amp;$B$1&amp;$B$2&amp;"'"&amp;"!"&amp;H$5&amp;($A18+1)),"")</f>
        <v/>
      </c>
      <c r="I18" s="163">
        <f>IF(INDIRECT("'A"&amp;$B$1&amp;$B$2&amp;"'"&amp;"!"&amp;I$5&amp;($A18+1))&lt;&gt;"",INDIRECT("'A"&amp;$B$1&amp;$B$2&amp;"'"&amp;"!"&amp;I$5&amp;($A18+1)),"")</f>
        <v/>
      </c>
      <c r="J18" s="163">
        <f>IF(INDIRECT("'A"&amp;$B$1&amp;$B$2&amp;"'"&amp;"!"&amp;J$5&amp;($A18+1))&lt;&gt;"",INDIRECT("'A"&amp;$B$1&amp;$B$2&amp;"'"&amp;"!"&amp;J$5&amp;($A18+1)),"")</f>
        <v/>
      </c>
      <c r="K18" s="163">
        <f>IF($B$3=1,IF(INDIRECT("'A"&amp;$B$1&amp;$B$2&amp;"'"&amp;"!"&amp;K$5&amp;($A18+1))&lt;&gt;"",INDIRECT("'A"&amp;$B$1&amp;$B$2&amp;"'"&amp;"!"&amp;K$5&amp;($A18+1)),""),IF(INDIRECT("'A"&amp;$B$1&amp;$B$2&amp;"'"&amp;"!"&amp;K$5&amp;($A18+1))&lt;&gt;"",(INDIRECT("'A"&amp;$B$1&amp;$B$2&amp;"'"&amp;"!A"&amp;($A18+1))+0)&amp;"-"&amp;INDIRECT("'A"&amp;$B$1&amp;$B$2&amp;"'"&amp;"!B"&amp;($A18+1)),""))</f>
        <v/>
      </c>
    </row>
    <row customHeight="1" ht="21.75" r="19" s="29">
      <c r="A19" s="44" t="n">
        <v>11</v>
      </c>
      <c r="B19" s="163">
        <f>IF(INDIRECT("'A"&amp;$B$1&amp;$B$2&amp;"'"&amp;"!"&amp;B$5&amp;($A19+1))&lt;&gt;"",INDIRECT("'A"&amp;$B$1&amp;$B$2&amp;"'"&amp;"!"&amp;B$5&amp;($A19+1)),"")</f>
        <v/>
      </c>
      <c r="C19" s="163">
        <f>IF(INDIRECT("'A"&amp;$B$1&amp;$B$2&amp;"'"&amp;"!"&amp;C$5&amp;($A19+1))&lt;&gt;"",INDIRECT("'A"&amp;$B$1&amp;$B$2&amp;"'"&amp;"!"&amp;C$5&amp;($A19+1)),"")</f>
        <v/>
      </c>
      <c r="D19" s="163">
        <f>IF(INDIRECT("'A"&amp;$B$1&amp;$B$2&amp;"'"&amp;"!"&amp;D$5&amp;($A19+1))&lt;&gt;"",INDIRECT("'A"&amp;$B$1&amp;$B$2&amp;"'"&amp;"!"&amp;D$5&amp;($A19+1)),"")</f>
        <v/>
      </c>
      <c r="E19" s="163">
        <f>IF(INDIRECT("'A"&amp;$B$1&amp;$B$2&amp;"'"&amp;"!"&amp;E$5&amp;($A19+1))&lt;&gt;"",INDIRECT("'A"&amp;$B$1&amp;$B$2&amp;"'"&amp;"!"&amp;E$5&amp;($A19+1)),"")</f>
        <v/>
      </c>
      <c r="F19" s="163">
        <f>IF(INDIRECT("'A"&amp;$B$1&amp;$B$2&amp;"'"&amp;"!"&amp;F$5&amp;($A19+1))&lt;&gt;"",INDIRECT("'A"&amp;$B$1&amp;$B$2&amp;"'"&amp;"!"&amp;F$5&amp;($A19+1)),"")</f>
        <v/>
      </c>
      <c r="G19" s="163">
        <f>IF(INDIRECT("'A"&amp;$B$1&amp;$B$2&amp;"'"&amp;"!"&amp;G$5&amp;($A19+1))&lt;&gt;"",INDIRECT("'A"&amp;$B$1&amp;$B$2&amp;"'"&amp;"!"&amp;G$5&amp;($A19+1)),"")</f>
        <v/>
      </c>
      <c r="H19" s="163">
        <f>IF(INDIRECT("'A"&amp;$B$1&amp;$B$2&amp;"'"&amp;"!"&amp;H$5&amp;($A19+1))&lt;&gt;"",INDIRECT("'A"&amp;$B$1&amp;$B$2&amp;"'"&amp;"!"&amp;H$5&amp;($A19+1)),"")</f>
        <v/>
      </c>
      <c r="I19" s="163">
        <f>IF(INDIRECT("'A"&amp;$B$1&amp;$B$2&amp;"'"&amp;"!"&amp;I$5&amp;($A19+1))&lt;&gt;"",INDIRECT("'A"&amp;$B$1&amp;$B$2&amp;"'"&amp;"!"&amp;I$5&amp;($A19+1)),"")</f>
        <v/>
      </c>
      <c r="J19" s="163">
        <f>IF(INDIRECT("'A"&amp;$B$1&amp;$B$2&amp;"'"&amp;"!"&amp;J$5&amp;($A19+1))&lt;&gt;"",INDIRECT("'A"&amp;$B$1&amp;$B$2&amp;"'"&amp;"!"&amp;J$5&amp;($A19+1)),"")</f>
        <v/>
      </c>
      <c r="K19" s="163">
        <f>IF($B$3=1,IF(INDIRECT("'A"&amp;$B$1&amp;$B$2&amp;"'"&amp;"!"&amp;K$5&amp;($A19+1))&lt;&gt;"",INDIRECT("'A"&amp;$B$1&amp;$B$2&amp;"'"&amp;"!"&amp;K$5&amp;($A19+1)),""),IF(INDIRECT("'A"&amp;$B$1&amp;$B$2&amp;"'"&amp;"!"&amp;K$5&amp;($A19+1))&lt;&gt;"",(INDIRECT("'A"&amp;$B$1&amp;$B$2&amp;"'"&amp;"!A"&amp;($A19+1))+0)&amp;"-"&amp;INDIRECT("'A"&amp;$B$1&amp;$B$2&amp;"'"&amp;"!B"&amp;($A19+1)),""))</f>
        <v/>
      </c>
    </row>
    <row customHeight="1" ht="21.75" r="20" s="29">
      <c r="A20" s="44" t="n">
        <v>12</v>
      </c>
      <c r="B20" s="163">
        <f>IF(INDIRECT("'A"&amp;$B$1&amp;$B$2&amp;"'"&amp;"!"&amp;B$5&amp;($A20+1))&lt;&gt;"",INDIRECT("'A"&amp;$B$1&amp;$B$2&amp;"'"&amp;"!"&amp;B$5&amp;($A20+1)),"")</f>
        <v/>
      </c>
      <c r="C20" s="163">
        <f>IF(INDIRECT("'A"&amp;$B$1&amp;$B$2&amp;"'"&amp;"!"&amp;C$5&amp;($A20+1))&lt;&gt;"",INDIRECT("'A"&amp;$B$1&amp;$B$2&amp;"'"&amp;"!"&amp;C$5&amp;($A20+1)),"")</f>
        <v/>
      </c>
      <c r="D20" s="163">
        <f>IF(INDIRECT("'A"&amp;$B$1&amp;$B$2&amp;"'"&amp;"!"&amp;D$5&amp;($A20+1))&lt;&gt;"",INDIRECT("'A"&amp;$B$1&amp;$B$2&amp;"'"&amp;"!"&amp;D$5&amp;($A20+1)),"")</f>
        <v/>
      </c>
      <c r="E20" s="163">
        <f>IF(INDIRECT("'A"&amp;$B$1&amp;$B$2&amp;"'"&amp;"!"&amp;E$5&amp;($A20+1))&lt;&gt;"",INDIRECT("'A"&amp;$B$1&amp;$B$2&amp;"'"&amp;"!"&amp;E$5&amp;($A20+1)),"")</f>
        <v/>
      </c>
      <c r="F20" s="163">
        <f>IF(INDIRECT("'A"&amp;$B$1&amp;$B$2&amp;"'"&amp;"!"&amp;F$5&amp;($A20+1))&lt;&gt;"",INDIRECT("'A"&amp;$B$1&amp;$B$2&amp;"'"&amp;"!"&amp;F$5&amp;($A20+1)),"")</f>
        <v/>
      </c>
      <c r="G20" s="163">
        <f>IF(INDIRECT("'A"&amp;$B$1&amp;$B$2&amp;"'"&amp;"!"&amp;G$5&amp;($A20+1))&lt;&gt;"",INDIRECT("'A"&amp;$B$1&amp;$B$2&amp;"'"&amp;"!"&amp;G$5&amp;($A20+1)),"")</f>
        <v/>
      </c>
      <c r="H20" s="163">
        <f>IF(INDIRECT("'A"&amp;$B$1&amp;$B$2&amp;"'"&amp;"!"&amp;H$5&amp;($A20+1))&lt;&gt;"",INDIRECT("'A"&amp;$B$1&amp;$B$2&amp;"'"&amp;"!"&amp;H$5&amp;($A20+1)),"")</f>
        <v/>
      </c>
      <c r="I20" s="163">
        <f>IF(INDIRECT("'A"&amp;$B$1&amp;$B$2&amp;"'"&amp;"!"&amp;I$5&amp;($A20+1))&lt;&gt;"",INDIRECT("'A"&amp;$B$1&amp;$B$2&amp;"'"&amp;"!"&amp;I$5&amp;($A20+1)),"")</f>
        <v/>
      </c>
      <c r="J20" s="163">
        <f>IF(INDIRECT("'A"&amp;$B$1&amp;$B$2&amp;"'"&amp;"!"&amp;J$5&amp;($A20+1))&lt;&gt;"",INDIRECT("'A"&amp;$B$1&amp;$B$2&amp;"'"&amp;"!"&amp;J$5&amp;($A20+1)),"")</f>
        <v/>
      </c>
      <c r="K20" s="163">
        <f>IF($B$3=1,IF(INDIRECT("'A"&amp;$B$1&amp;$B$2&amp;"'"&amp;"!"&amp;K$5&amp;($A20+1))&lt;&gt;"",INDIRECT("'A"&amp;$B$1&amp;$B$2&amp;"'"&amp;"!"&amp;K$5&amp;($A20+1)),""),IF(INDIRECT("'A"&amp;$B$1&amp;$B$2&amp;"'"&amp;"!"&amp;K$5&amp;($A20+1))&lt;&gt;"",(INDIRECT("'A"&amp;$B$1&amp;$B$2&amp;"'"&amp;"!A"&amp;($A20+1))+0)&amp;"-"&amp;INDIRECT("'A"&amp;$B$1&amp;$B$2&amp;"'"&amp;"!B"&amp;($A20+1)),""))</f>
        <v/>
      </c>
    </row>
    <row customHeight="1" ht="21.75" r="21" s="29">
      <c r="A21" s="44" t="n">
        <v>13</v>
      </c>
      <c r="B21" s="163">
        <f>IF(INDIRECT("'A"&amp;$B$1&amp;$B$2&amp;"'"&amp;"!"&amp;B$5&amp;($A21+1))&lt;&gt;"",INDIRECT("'A"&amp;$B$1&amp;$B$2&amp;"'"&amp;"!"&amp;B$5&amp;($A21+1)),"")</f>
        <v/>
      </c>
      <c r="C21" s="163">
        <f>IF(INDIRECT("'A"&amp;$B$1&amp;$B$2&amp;"'"&amp;"!"&amp;C$5&amp;($A21+1))&lt;&gt;"",INDIRECT("'A"&amp;$B$1&amp;$B$2&amp;"'"&amp;"!"&amp;C$5&amp;($A21+1)),"")</f>
        <v/>
      </c>
      <c r="D21" s="163">
        <f>IF(INDIRECT("'A"&amp;$B$1&amp;$B$2&amp;"'"&amp;"!"&amp;D$5&amp;($A21+1))&lt;&gt;"",INDIRECT("'A"&amp;$B$1&amp;$B$2&amp;"'"&amp;"!"&amp;D$5&amp;($A21+1)),"")</f>
        <v/>
      </c>
      <c r="E21" s="163">
        <f>IF(INDIRECT("'A"&amp;$B$1&amp;$B$2&amp;"'"&amp;"!"&amp;E$5&amp;($A21+1))&lt;&gt;"",INDIRECT("'A"&amp;$B$1&amp;$B$2&amp;"'"&amp;"!"&amp;E$5&amp;($A21+1)),"")</f>
        <v/>
      </c>
      <c r="F21" s="163">
        <f>IF(INDIRECT("'A"&amp;$B$1&amp;$B$2&amp;"'"&amp;"!"&amp;F$5&amp;($A21+1))&lt;&gt;"",INDIRECT("'A"&amp;$B$1&amp;$B$2&amp;"'"&amp;"!"&amp;F$5&amp;($A21+1)),"")</f>
        <v/>
      </c>
      <c r="G21" s="163">
        <f>IF(INDIRECT("'A"&amp;$B$1&amp;$B$2&amp;"'"&amp;"!"&amp;G$5&amp;($A21+1))&lt;&gt;"",INDIRECT("'A"&amp;$B$1&amp;$B$2&amp;"'"&amp;"!"&amp;G$5&amp;($A21+1)),"")</f>
        <v/>
      </c>
      <c r="H21" s="163">
        <f>IF(INDIRECT("'A"&amp;$B$1&amp;$B$2&amp;"'"&amp;"!"&amp;H$5&amp;($A21+1))&lt;&gt;"",INDIRECT("'A"&amp;$B$1&amp;$B$2&amp;"'"&amp;"!"&amp;H$5&amp;($A21+1)),"")</f>
        <v/>
      </c>
      <c r="I21" s="163">
        <f>IF(INDIRECT("'A"&amp;$B$1&amp;$B$2&amp;"'"&amp;"!"&amp;I$5&amp;($A21+1))&lt;&gt;"",INDIRECT("'A"&amp;$B$1&amp;$B$2&amp;"'"&amp;"!"&amp;I$5&amp;($A21+1)),"")</f>
        <v/>
      </c>
      <c r="J21" s="163">
        <f>IF(INDIRECT("'A"&amp;$B$1&amp;$B$2&amp;"'"&amp;"!"&amp;J$5&amp;($A21+1))&lt;&gt;"",INDIRECT("'A"&amp;$B$1&amp;$B$2&amp;"'"&amp;"!"&amp;J$5&amp;($A21+1)),"")</f>
        <v/>
      </c>
      <c r="K21" s="163">
        <f>IF($B$3=1,IF(INDIRECT("'A"&amp;$B$1&amp;$B$2&amp;"'"&amp;"!"&amp;K$5&amp;($A21+1))&lt;&gt;"",INDIRECT("'A"&amp;$B$1&amp;$B$2&amp;"'"&amp;"!"&amp;K$5&amp;($A21+1)),""),IF(INDIRECT("'A"&amp;$B$1&amp;$B$2&amp;"'"&amp;"!"&amp;K$5&amp;($A21+1))&lt;&gt;"",(INDIRECT("'A"&amp;$B$1&amp;$B$2&amp;"'"&amp;"!A"&amp;($A21+1))+0)&amp;"-"&amp;INDIRECT("'A"&amp;$B$1&amp;$B$2&amp;"'"&amp;"!B"&amp;($A21+1)),""))</f>
        <v/>
      </c>
    </row>
    <row customHeight="1" ht="21.75" r="22" s="29">
      <c r="A22" s="44" t="n">
        <v>14</v>
      </c>
      <c r="B22" s="163">
        <f>IF(INDIRECT("'A"&amp;$B$1&amp;$B$2&amp;"'"&amp;"!"&amp;B$5&amp;($A22+1))&lt;&gt;"",INDIRECT("'A"&amp;$B$1&amp;$B$2&amp;"'"&amp;"!"&amp;B$5&amp;($A22+1)),"")</f>
        <v/>
      </c>
      <c r="C22" s="163">
        <f>IF(INDIRECT("'A"&amp;$B$1&amp;$B$2&amp;"'"&amp;"!"&amp;C$5&amp;($A22+1))&lt;&gt;"",INDIRECT("'A"&amp;$B$1&amp;$B$2&amp;"'"&amp;"!"&amp;C$5&amp;($A22+1)),"")</f>
        <v/>
      </c>
      <c r="D22" s="163">
        <f>IF(INDIRECT("'A"&amp;$B$1&amp;$B$2&amp;"'"&amp;"!"&amp;D$5&amp;($A22+1))&lt;&gt;"",INDIRECT("'A"&amp;$B$1&amp;$B$2&amp;"'"&amp;"!"&amp;D$5&amp;($A22+1)),"")</f>
        <v/>
      </c>
      <c r="E22" s="163">
        <f>IF(INDIRECT("'A"&amp;$B$1&amp;$B$2&amp;"'"&amp;"!"&amp;E$5&amp;($A22+1))&lt;&gt;"",INDIRECT("'A"&amp;$B$1&amp;$B$2&amp;"'"&amp;"!"&amp;E$5&amp;($A22+1)),"")</f>
        <v/>
      </c>
      <c r="F22" s="163">
        <f>IF(INDIRECT("'A"&amp;$B$1&amp;$B$2&amp;"'"&amp;"!"&amp;F$5&amp;($A22+1))&lt;&gt;"",INDIRECT("'A"&amp;$B$1&amp;$B$2&amp;"'"&amp;"!"&amp;F$5&amp;($A22+1)),"")</f>
        <v/>
      </c>
      <c r="G22" s="163">
        <f>IF(INDIRECT("'A"&amp;$B$1&amp;$B$2&amp;"'"&amp;"!"&amp;G$5&amp;($A22+1))&lt;&gt;"",INDIRECT("'A"&amp;$B$1&amp;$B$2&amp;"'"&amp;"!"&amp;G$5&amp;($A22+1)),"")</f>
        <v/>
      </c>
      <c r="H22" s="163">
        <f>IF(INDIRECT("'A"&amp;$B$1&amp;$B$2&amp;"'"&amp;"!"&amp;H$5&amp;($A22+1))&lt;&gt;"",INDIRECT("'A"&amp;$B$1&amp;$B$2&amp;"'"&amp;"!"&amp;H$5&amp;($A22+1)),"")</f>
        <v/>
      </c>
      <c r="I22" s="163">
        <f>IF(INDIRECT("'A"&amp;$B$1&amp;$B$2&amp;"'"&amp;"!"&amp;I$5&amp;($A22+1))&lt;&gt;"",INDIRECT("'A"&amp;$B$1&amp;$B$2&amp;"'"&amp;"!"&amp;I$5&amp;($A22+1)),"")</f>
        <v/>
      </c>
      <c r="J22" s="163">
        <f>IF(INDIRECT("'A"&amp;$B$1&amp;$B$2&amp;"'"&amp;"!"&amp;J$5&amp;($A22+1))&lt;&gt;"",INDIRECT("'A"&amp;$B$1&amp;$B$2&amp;"'"&amp;"!"&amp;J$5&amp;($A22+1)),"")</f>
        <v/>
      </c>
      <c r="K22" s="163">
        <f>IF($B$3=1,IF(INDIRECT("'A"&amp;$B$1&amp;$B$2&amp;"'"&amp;"!"&amp;K$5&amp;($A22+1))&lt;&gt;"",INDIRECT("'A"&amp;$B$1&amp;$B$2&amp;"'"&amp;"!"&amp;K$5&amp;($A22+1)),""),IF(INDIRECT("'A"&amp;$B$1&amp;$B$2&amp;"'"&amp;"!"&amp;K$5&amp;($A22+1))&lt;&gt;"",(INDIRECT("'A"&amp;$B$1&amp;$B$2&amp;"'"&amp;"!A"&amp;($A22+1))+0)&amp;"-"&amp;INDIRECT("'A"&amp;$B$1&amp;$B$2&amp;"'"&amp;"!B"&amp;($A22+1)),""))</f>
        <v/>
      </c>
    </row>
    <row customHeight="1" ht="21.75" r="23" s="29">
      <c r="A23" s="44" t="n">
        <v>15</v>
      </c>
      <c r="B23" s="163">
        <f>IF(INDIRECT("'A"&amp;$B$1&amp;$B$2&amp;"'"&amp;"!"&amp;B$5&amp;($A23+1))&lt;&gt;"",INDIRECT("'A"&amp;$B$1&amp;$B$2&amp;"'"&amp;"!"&amp;B$5&amp;($A23+1)),"")</f>
        <v/>
      </c>
      <c r="C23" s="163">
        <f>IF(INDIRECT("'A"&amp;$B$1&amp;$B$2&amp;"'"&amp;"!"&amp;C$5&amp;($A23+1))&lt;&gt;"",INDIRECT("'A"&amp;$B$1&amp;$B$2&amp;"'"&amp;"!"&amp;C$5&amp;($A23+1)),"")</f>
        <v/>
      </c>
      <c r="D23" s="163">
        <f>IF(INDIRECT("'A"&amp;$B$1&amp;$B$2&amp;"'"&amp;"!"&amp;D$5&amp;($A23+1))&lt;&gt;"",INDIRECT("'A"&amp;$B$1&amp;$B$2&amp;"'"&amp;"!"&amp;D$5&amp;($A23+1)),"")</f>
        <v/>
      </c>
      <c r="E23" s="163">
        <f>IF(INDIRECT("'A"&amp;$B$1&amp;$B$2&amp;"'"&amp;"!"&amp;E$5&amp;($A23+1))&lt;&gt;"",INDIRECT("'A"&amp;$B$1&amp;$B$2&amp;"'"&amp;"!"&amp;E$5&amp;($A23+1)),"")</f>
        <v/>
      </c>
      <c r="F23" s="163">
        <f>IF(INDIRECT("'A"&amp;$B$1&amp;$B$2&amp;"'"&amp;"!"&amp;F$5&amp;($A23+1))&lt;&gt;"",INDIRECT("'A"&amp;$B$1&amp;$B$2&amp;"'"&amp;"!"&amp;F$5&amp;($A23+1)),"")</f>
        <v/>
      </c>
      <c r="G23" s="163">
        <f>IF(INDIRECT("'A"&amp;$B$1&amp;$B$2&amp;"'"&amp;"!"&amp;G$5&amp;($A23+1))&lt;&gt;"",INDIRECT("'A"&amp;$B$1&amp;$B$2&amp;"'"&amp;"!"&amp;G$5&amp;($A23+1)),"")</f>
        <v/>
      </c>
      <c r="H23" s="163">
        <f>IF(INDIRECT("'A"&amp;$B$1&amp;$B$2&amp;"'"&amp;"!"&amp;H$5&amp;($A23+1))&lt;&gt;"",INDIRECT("'A"&amp;$B$1&amp;$B$2&amp;"'"&amp;"!"&amp;H$5&amp;($A23+1)),"")</f>
        <v/>
      </c>
      <c r="I23" s="163">
        <f>IF(INDIRECT("'A"&amp;$B$1&amp;$B$2&amp;"'"&amp;"!"&amp;I$5&amp;($A23+1))&lt;&gt;"",INDIRECT("'A"&amp;$B$1&amp;$B$2&amp;"'"&amp;"!"&amp;I$5&amp;($A23+1)),"")</f>
        <v/>
      </c>
      <c r="J23" s="163">
        <f>IF(INDIRECT("'A"&amp;$B$1&amp;$B$2&amp;"'"&amp;"!"&amp;J$5&amp;($A23+1))&lt;&gt;"",INDIRECT("'A"&amp;$B$1&amp;$B$2&amp;"'"&amp;"!"&amp;J$5&amp;($A23+1)),"")</f>
        <v/>
      </c>
      <c r="K23" s="163">
        <f>IF($B$3=1,IF(INDIRECT("'A"&amp;$B$1&amp;$B$2&amp;"'"&amp;"!"&amp;K$5&amp;($A23+1))&lt;&gt;"",INDIRECT("'A"&amp;$B$1&amp;$B$2&amp;"'"&amp;"!"&amp;K$5&amp;($A23+1)),""),IF(INDIRECT("'A"&amp;$B$1&amp;$B$2&amp;"'"&amp;"!"&amp;K$5&amp;($A23+1))&lt;&gt;"",(INDIRECT("'A"&amp;$B$1&amp;$B$2&amp;"'"&amp;"!A"&amp;($A23+1))+0)&amp;"-"&amp;INDIRECT("'A"&amp;$B$1&amp;$B$2&amp;"'"&amp;"!B"&amp;($A23+1)),""))</f>
        <v/>
      </c>
    </row>
    <row customHeight="1" ht="21.75" r="24" s="29">
      <c r="A24" s="44" t="n">
        <v>16</v>
      </c>
      <c r="B24" s="163">
        <f>IF(INDIRECT("'A"&amp;$B$1&amp;$B$2&amp;"'"&amp;"!"&amp;B$5&amp;($A24+1))&lt;&gt;"",INDIRECT("'A"&amp;$B$1&amp;$B$2&amp;"'"&amp;"!"&amp;B$5&amp;($A24+1)),"")</f>
        <v/>
      </c>
      <c r="C24" s="163">
        <f>IF(INDIRECT("'A"&amp;$B$1&amp;$B$2&amp;"'"&amp;"!"&amp;C$5&amp;($A24+1))&lt;&gt;"",INDIRECT("'A"&amp;$B$1&amp;$B$2&amp;"'"&amp;"!"&amp;C$5&amp;($A24+1)),"")</f>
        <v/>
      </c>
      <c r="D24" s="163">
        <f>IF(INDIRECT("'A"&amp;$B$1&amp;$B$2&amp;"'"&amp;"!"&amp;D$5&amp;($A24+1))&lt;&gt;"",INDIRECT("'A"&amp;$B$1&amp;$B$2&amp;"'"&amp;"!"&amp;D$5&amp;($A24+1)),"")</f>
        <v/>
      </c>
      <c r="E24" s="163">
        <f>IF(INDIRECT("'A"&amp;$B$1&amp;$B$2&amp;"'"&amp;"!"&amp;E$5&amp;($A24+1))&lt;&gt;"",INDIRECT("'A"&amp;$B$1&amp;$B$2&amp;"'"&amp;"!"&amp;E$5&amp;($A24+1)),"")</f>
        <v/>
      </c>
      <c r="F24" s="163">
        <f>IF(INDIRECT("'A"&amp;$B$1&amp;$B$2&amp;"'"&amp;"!"&amp;F$5&amp;($A24+1))&lt;&gt;"",INDIRECT("'A"&amp;$B$1&amp;$B$2&amp;"'"&amp;"!"&amp;F$5&amp;($A24+1)),"")</f>
        <v/>
      </c>
      <c r="G24" s="163">
        <f>IF(INDIRECT("'A"&amp;$B$1&amp;$B$2&amp;"'"&amp;"!"&amp;G$5&amp;($A24+1))&lt;&gt;"",INDIRECT("'A"&amp;$B$1&amp;$B$2&amp;"'"&amp;"!"&amp;G$5&amp;($A24+1)),"")</f>
        <v/>
      </c>
      <c r="H24" s="163">
        <f>IF(INDIRECT("'A"&amp;$B$1&amp;$B$2&amp;"'"&amp;"!"&amp;H$5&amp;($A24+1))&lt;&gt;"",INDIRECT("'A"&amp;$B$1&amp;$B$2&amp;"'"&amp;"!"&amp;H$5&amp;($A24+1)),"")</f>
        <v/>
      </c>
      <c r="I24" s="163">
        <f>IF(INDIRECT("'A"&amp;$B$1&amp;$B$2&amp;"'"&amp;"!"&amp;I$5&amp;($A24+1))&lt;&gt;"",INDIRECT("'A"&amp;$B$1&amp;$B$2&amp;"'"&amp;"!"&amp;I$5&amp;($A24+1)),"")</f>
        <v/>
      </c>
      <c r="J24" s="163">
        <f>IF(INDIRECT("'A"&amp;$B$1&amp;$B$2&amp;"'"&amp;"!"&amp;J$5&amp;($A24+1))&lt;&gt;"",INDIRECT("'A"&amp;$B$1&amp;$B$2&amp;"'"&amp;"!"&amp;J$5&amp;($A24+1)),"")</f>
        <v/>
      </c>
      <c r="K24" s="163">
        <f>IF($B$3=1,IF(INDIRECT("'A"&amp;$B$1&amp;$B$2&amp;"'"&amp;"!"&amp;K$5&amp;($A24+1))&lt;&gt;"",INDIRECT("'A"&amp;$B$1&amp;$B$2&amp;"'"&amp;"!"&amp;K$5&amp;($A24+1)),""),IF(INDIRECT("'A"&amp;$B$1&amp;$B$2&amp;"'"&amp;"!"&amp;K$5&amp;($A24+1))&lt;&gt;"",(INDIRECT("'A"&amp;$B$1&amp;$B$2&amp;"'"&amp;"!A"&amp;($A24+1))+0)&amp;"-"&amp;INDIRECT("'A"&amp;$B$1&amp;$B$2&amp;"'"&amp;"!B"&amp;($A24+1)),""))</f>
        <v/>
      </c>
    </row>
    <row customHeight="1" ht="21.75" r="25" s="29">
      <c r="A25" s="44" t="n">
        <v>17</v>
      </c>
      <c r="B25" s="163">
        <f>IF(INDIRECT("'A"&amp;$B$1&amp;$B$2&amp;"'"&amp;"!"&amp;B$5&amp;($A25+1))&lt;&gt;"",INDIRECT("'A"&amp;$B$1&amp;$B$2&amp;"'"&amp;"!"&amp;B$5&amp;($A25+1)),"")</f>
        <v/>
      </c>
      <c r="C25" s="163">
        <f>IF(INDIRECT("'A"&amp;$B$1&amp;$B$2&amp;"'"&amp;"!"&amp;C$5&amp;($A25+1))&lt;&gt;"",INDIRECT("'A"&amp;$B$1&amp;$B$2&amp;"'"&amp;"!"&amp;C$5&amp;($A25+1)),"")</f>
        <v/>
      </c>
      <c r="D25" s="163">
        <f>IF(INDIRECT("'A"&amp;$B$1&amp;$B$2&amp;"'"&amp;"!"&amp;D$5&amp;($A25+1))&lt;&gt;"",INDIRECT("'A"&amp;$B$1&amp;$B$2&amp;"'"&amp;"!"&amp;D$5&amp;($A25+1)),"")</f>
        <v/>
      </c>
      <c r="E25" s="163">
        <f>IF(INDIRECT("'A"&amp;$B$1&amp;$B$2&amp;"'"&amp;"!"&amp;E$5&amp;($A25+1))&lt;&gt;"",INDIRECT("'A"&amp;$B$1&amp;$B$2&amp;"'"&amp;"!"&amp;E$5&amp;($A25+1)),"")</f>
        <v/>
      </c>
      <c r="F25" s="163">
        <f>IF(INDIRECT("'A"&amp;$B$1&amp;$B$2&amp;"'"&amp;"!"&amp;F$5&amp;($A25+1))&lt;&gt;"",INDIRECT("'A"&amp;$B$1&amp;$B$2&amp;"'"&amp;"!"&amp;F$5&amp;($A25+1)),"")</f>
        <v/>
      </c>
      <c r="G25" s="163">
        <f>IF(INDIRECT("'A"&amp;$B$1&amp;$B$2&amp;"'"&amp;"!"&amp;G$5&amp;($A25+1))&lt;&gt;"",INDIRECT("'A"&amp;$B$1&amp;$B$2&amp;"'"&amp;"!"&amp;G$5&amp;($A25+1)),"")</f>
        <v/>
      </c>
      <c r="H25" s="163">
        <f>IF(INDIRECT("'A"&amp;$B$1&amp;$B$2&amp;"'"&amp;"!"&amp;H$5&amp;($A25+1))&lt;&gt;"",INDIRECT("'A"&amp;$B$1&amp;$B$2&amp;"'"&amp;"!"&amp;H$5&amp;($A25+1)),"")</f>
        <v/>
      </c>
      <c r="I25" s="163">
        <f>IF(INDIRECT("'A"&amp;$B$1&amp;$B$2&amp;"'"&amp;"!"&amp;I$5&amp;($A25+1))&lt;&gt;"",INDIRECT("'A"&amp;$B$1&amp;$B$2&amp;"'"&amp;"!"&amp;I$5&amp;($A25+1)),"")</f>
        <v/>
      </c>
      <c r="J25" s="163">
        <f>IF(INDIRECT("'A"&amp;$B$1&amp;$B$2&amp;"'"&amp;"!"&amp;J$5&amp;($A25+1))&lt;&gt;"",INDIRECT("'A"&amp;$B$1&amp;$B$2&amp;"'"&amp;"!"&amp;J$5&amp;($A25+1)),"")</f>
        <v/>
      </c>
      <c r="K25" s="163">
        <f>IF($B$3=1,IF(INDIRECT("'A"&amp;$B$1&amp;$B$2&amp;"'"&amp;"!"&amp;K$5&amp;($A25+1))&lt;&gt;"",INDIRECT("'A"&amp;$B$1&amp;$B$2&amp;"'"&amp;"!"&amp;K$5&amp;($A25+1)),""),IF(INDIRECT("'A"&amp;$B$1&amp;$B$2&amp;"'"&amp;"!"&amp;K$5&amp;($A25+1))&lt;&gt;"",(INDIRECT("'A"&amp;$B$1&amp;$B$2&amp;"'"&amp;"!A"&amp;($A25+1))+0)&amp;"-"&amp;INDIRECT("'A"&amp;$B$1&amp;$B$2&amp;"'"&amp;"!B"&amp;($A25+1)),""))</f>
        <v/>
      </c>
    </row>
    <row customHeight="1" ht="21.75" r="26" s="29">
      <c r="A26" s="44" t="n">
        <v>18</v>
      </c>
      <c r="B26" s="163">
        <f>IF(INDIRECT("'A"&amp;$B$1&amp;$B$2&amp;"'"&amp;"!"&amp;B$5&amp;($A26+1))&lt;&gt;"",INDIRECT("'A"&amp;$B$1&amp;$B$2&amp;"'"&amp;"!"&amp;B$5&amp;($A26+1)),"")</f>
        <v/>
      </c>
      <c r="C26" s="163">
        <f>IF(INDIRECT("'A"&amp;$B$1&amp;$B$2&amp;"'"&amp;"!"&amp;C$5&amp;($A26+1))&lt;&gt;"",INDIRECT("'A"&amp;$B$1&amp;$B$2&amp;"'"&amp;"!"&amp;C$5&amp;($A26+1)),"")</f>
        <v/>
      </c>
      <c r="D26" s="163">
        <f>IF(INDIRECT("'A"&amp;$B$1&amp;$B$2&amp;"'"&amp;"!"&amp;D$5&amp;($A26+1))&lt;&gt;"",INDIRECT("'A"&amp;$B$1&amp;$B$2&amp;"'"&amp;"!"&amp;D$5&amp;($A26+1)),"")</f>
        <v/>
      </c>
      <c r="E26" s="163">
        <f>IF(INDIRECT("'A"&amp;$B$1&amp;$B$2&amp;"'"&amp;"!"&amp;E$5&amp;($A26+1))&lt;&gt;"",INDIRECT("'A"&amp;$B$1&amp;$B$2&amp;"'"&amp;"!"&amp;E$5&amp;($A26+1)),"")</f>
        <v/>
      </c>
      <c r="F26" s="163">
        <f>IF(INDIRECT("'A"&amp;$B$1&amp;$B$2&amp;"'"&amp;"!"&amp;F$5&amp;($A26+1))&lt;&gt;"",INDIRECT("'A"&amp;$B$1&amp;$B$2&amp;"'"&amp;"!"&amp;F$5&amp;($A26+1)),"")</f>
        <v/>
      </c>
      <c r="G26" s="163">
        <f>IF(INDIRECT("'A"&amp;$B$1&amp;$B$2&amp;"'"&amp;"!"&amp;G$5&amp;($A26+1))&lt;&gt;"",INDIRECT("'A"&amp;$B$1&amp;$B$2&amp;"'"&amp;"!"&amp;G$5&amp;($A26+1)),"")</f>
        <v/>
      </c>
      <c r="H26" s="163">
        <f>IF(INDIRECT("'A"&amp;$B$1&amp;$B$2&amp;"'"&amp;"!"&amp;H$5&amp;($A26+1))&lt;&gt;"",INDIRECT("'A"&amp;$B$1&amp;$B$2&amp;"'"&amp;"!"&amp;H$5&amp;($A26+1)),"")</f>
        <v/>
      </c>
      <c r="I26" s="163">
        <f>IF(INDIRECT("'A"&amp;$B$1&amp;$B$2&amp;"'"&amp;"!"&amp;I$5&amp;($A26+1))&lt;&gt;"",INDIRECT("'A"&amp;$B$1&amp;$B$2&amp;"'"&amp;"!"&amp;I$5&amp;($A26+1)),"")</f>
        <v/>
      </c>
      <c r="J26" s="163">
        <f>IF(INDIRECT("'A"&amp;$B$1&amp;$B$2&amp;"'"&amp;"!"&amp;J$5&amp;($A26+1))&lt;&gt;"",INDIRECT("'A"&amp;$B$1&amp;$B$2&amp;"'"&amp;"!"&amp;J$5&amp;($A26+1)),"")</f>
        <v/>
      </c>
      <c r="K26" s="163">
        <f>IF($B$3=1,IF(INDIRECT("'A"&amp;$B$1&amp;$B$2&amp;"'"&amp;"!"&amp;K$5&amp;($A26+1))&lt;&gt;"",INDIRECT("'A"&amp;$B$1&amp;$B$2&amp;"'"&amp;"!"&amp;K$5&amp;($A26+1)),""),IF(INDIRECT("'A"&amp;$B$1&amp;$B$2&amp;"'"&amp;"!"&amp;K$5&amp;($A26+1))&lt;&gt;"",(INDIRECT("'A"&amp;$B$1&amp;$B$2&amp;"'"&amp;"!A"&amp;($A26+1))+0)&amp;"-"&amp;INDIRECT("'A"&amp;$B$1&amp;$B$2&amp;"'"&amp;"!B"&amp;($A26+1)),""))</f>
        <v/>
      </c>
    </row>
    <row customHeight="1" ht="21.75" r="27" s="29">
      <c r="A27" s="44" t="n">
        <v>19</v>
      </c>
      <c r="B27" s="163">
        <f>IF(INDIRECT("'A"&amp;$B$1&amp;$B$2&amp;"'"&amp;"!"&amp;B$5&amp;($A27+1))&lt;&gt;"",INDIRECT("'A"&amp;$B$1&amp;$B$2&amp;"'"&amp;"!"&amp;B$5&amp;($A27+1)),"")</f>
        <v/>
      </c>
      <c r="C27" s="163">
        <f>IF(INDIRECT("'A"&amp;$B$1&amp;$B$2&amp;"'"&amp;"!"&amp;C$5&amp;($A27+1))&lt;&gt;"",INDIRECT("'A"&amp;$B$1&amp;$B$2&amp;"'"&amp;"!"&amp;C$5&amp;($A27+1)),"")</f>
        <v/>
      </c>
      <c r="D27" s="163">
        <f>IF(INDIRECT("'A"&amp;$B$1&amp;$B$2&amp;"'"&amp;"!"&amp;D$5&amp;($A27+1))&lt;&gt;"",INDIRECT("'A"&amp;$B$1&amp;$B$2&amp;"'"&amp;"!"&amp;D$5&amp;($A27+1)),"")</f>
        <v/>
      </c>
      <c r="E27" s="163">
        <f>IF(INDIRECT("'A"&amp;$B$1&amp;$B$2&amp;"'"&amp;"!"&amp;E$5&amp;($A27+1))&lt;&gt;"",INDIRECT("'A"&amp;$B$1&amp;$B$2&amp;"'"&amp;"!"&amp;E$5&amp;($A27+1)),"")</f>
        <v/>
      </c>
      <c r="F27" s="163">
        <f>IF(INDIRECT("'A"&amp;$B$1&amp;$B$2&amp;"'"&amp;"!"&amp;F$5&amp;($A27+1))&lt;&gt;"",INDIRECT("'A"&amp;$B$1&amp;$B$2&amp;"'"&amp;"!"&amp;F$5&amp;($A27+1)),"")</f>
        <v/>
      </c>
      <c r="G27" s="163">
        <f>IF(INDIRECT("'A"&amp;$B$1&amp;$B$2&amp;"'"&amp;"!"&amp;G$5&amp;($A27+1))&lt;&gt;"",INDIRECT("'A"&amp;$B$1&amp;$B$2&amp;"'"&amp;"!"&amp;G$5&amp;($A27+1)),"")</f>
        <v/>
      </c>
      <c r="H27" s="163">
        <f>IF(INDIRECT("'A"&amp;$B$1&amp;$B$2&amp;"'"&amp;"!"&amp;H$5&amp;($A27+1))&lt;&gt;"",INDIRECT("'A"&amp;$B$1&amp;$B$2&amp;"'"&amp;"!"&amp;H$5&amp;($A27+1)),"")</f>
        <v/>
      </c>
      <c r="I27" s="163">
        <f>IF(INDIRECT("'A"&amp;$B$1&amp;$B$2&amp;"'"&amp;"!"&amp;I$5&amp;($A27+1))&lt;&gt;"",INDIRECT("'A"&amp;$B$1&amp;$B$2&amp;"'"&amp;"!"&amp;I$5&amp;($A27+1)),"")</f>
        <v/>
      </c>
      <c r="J27" s="163">
        <f>IF(INDIRECT("'A"&amp;$B$1&amp;$B$2&amp;"'"&amp;"!"&amp;J$5&amp;($A27+1))&lt;&gt;"",INDIRECT("'A"&amp;$B$1&amp;$B$2&amp;"'"&amp;"!"&amp;J$5&amp;($A27+1)),"")</f>
        <v/>
      </c>
      <c r="K27" s="163">
        <f>IF($B$3=1,IF(INDIRECT("'A"&amp;$B$1&amp;$B$2&amp;"'"&amp;"!"&amp;K$5&amp;($A27+1))&lt;&gt;"",INDIRECT("'A"&amp;$B$1&amp;$B$2&amp;"'"&amp;"!"&amp;K$5&amp;($A27+1)),""),IF(INDIRECT("'A"&amp;$B$1&amp;$B$2&amp;"'"&amp;"!"&amp;K$5&amp;($A27+1))&lt;&gt;"",(INDIRECT("'A"&amp;$B$1&amp;$B$2&amp;"'"&amp;"!A"&amp;($A27+1))+0)&amp;"-"&amp;INDIRECT("'A"&amp;$B$1&amp;$B$2&amp;"'"&amp;"!B"&amp;($A27+1)),""))</f>
        <v/>
      </c>
    </row>
    <row customHeight="1" ht="21.75" r="28" s="29">
      <c r="A28" s="44" t="n">
        <v>20</v>
      </c>
      <c r="B28" s="163">
        <f>IF(INDIRECT("'A"&amp;$B$1&amp;$B$2&amp;"'"&amp;"!"&amp;B$5&amp;($A28+1))&lt;&gt;"",INDIRECT("'A"&amp;$B$1&amp;$B$2&amp;"'"&amp;"!"&amp;B$5&amp;($A28+1)),"")</f>
        <v/>
      </c>
      <c r="C28" s="163">
        <f>IF(INDIRECT("'A"&amp;$B$1&amp;$B$2&amp;"'"&amp;"!"&amp;C$5&amp;($A28+1))&lt;&gt;"",INDIRECT("'A"&amp;$B$1&amp;$B$2&amp;"'"&amp;"!"&amp;C$5&amp;($A28+1)),"")</f>
        <v/>
      </c>
      <c r="D28" s="163">
        <f>IF(INDIRECT("'A"&amp;$B$1&amp;$B$2&amp;"'"&amp;"!"&amp;D$5&amp;($A28+1))&lt;&gt;"",INDIRECT("'A"&amp;$B$1&amp;$B$2&amp;"'"&amp;"!"&amp;D$5&amp;($A28+1)),"")</f>
        <v/>
      </c>
      <c r="E28" s="163">
        <f>IF(INDIRECT("'A"&amp;$B$1&amp;$B$2&amp;"'"&amp;"!"&amp;E$5&amp;($A28+1))&lt;&gt;"",INDIRECT("'A"&amp;$B$1&amp;$B$2&amp;"'"&amp;"!"&amp;E$5&amp;($A28+1)),"")</f>
        <v/>
      </c>
      <c r="F28" s="163">
        <f>IF(INDIRECT("'A"&amp;$B$1&amp;$B$2&amp;"'"&amp;"!"&amp;F$5&amp;($A28+1))&lt;&gt;"",INDIRECT("'A"&amp;$B$1&amp;$B$2&amp;"'"&amp;"!"&amp;F$5&amp;($A28+1)),"")</f>
        <v/>
      </c>
      <c r="G28" s="163">
        <f>IF(INDIRECT("'A"&amp;$B$1&amp;$B$2&amp;"'"&amp;"!"&amp;G$5&amp;($A28+1))&lt;&gt;"",INDIRECT("'A"&amp;$B$1&amp;$B$2&amp;"'"&amp;"!"&amp;G$5&amp;($A28+1)),"")</f>
        <v/>
      </c>
      <c r="H28" s="163">
        <f>IF(INDIRECT("'A"&amp;$B$1&amp;$B$2&amp;"'"&amp;"!"&amp;H$5&amp;($A28+1))&lt;&gt;"",INDIRECT("'A"&amp;$B$1&amp;$B$2&amp;"'"&amp;"!"&amp;H$5&amp;($A28+1)),"")</f>
        <v/>
      </c>
      <c r="I28" s="163">
        <f>IF(INDIRECT("'A"&amp;$B$1&amp;$B$2&amp;"'"&amp;"!"&amp;I$5&amp;($A28+1))&lt;&gt;"",INDIRECT("'A"&amp;$B$1&amp;$B$2&amp;"'"&amp;"!"&amp;I$5&amp;($A28+1)),"")</f>
        <v/>
      </c>
      <c r="J28" s="163">
        <f>IF(INDIRECT("'A"&amp;$B$1&amp;$B$2&amp;"'"&amp;"!"&amp;J$5&amp;($A28+1))&lt;&gt;"",INDIRECT("'A"&amp;$B$1&amp;$B$2&amp;"'"&amp;"!"&amp;J$5&amp;($A28+1)),"")</f>
        <v/>
      </c>
      <c r="K28" s="163">
        <f>IF($B$3=1,IF(INDIRECT("'A"&amp;$B$1&amp;$B$2&amp;"'"&amp;"!"&amp;K$5&amp;($A28+1))&lt;&gt;"",INDIRECT("'A"&amp;$B$1&amp;$B$2&amp;"'"&amp;"!"&amp;K$5&amp;($A28+1)),""),IF(INDIRECT("'A"&amp;$B$1&amp;$B$2&amp;"'"&amp;"!"&amp;K$5&amp;($A28+1))&lt;&gt;"",(INDIRECT("'A"&amp;$B$1&amp;$B$2&amp;"'"&amp;"!A"&amp;($A28+1))+0)&amp;"-"&amp;INDIRECT("'A"&amp;$B$1&amp;$B$2&amp;"'"&amp;"!B"&amp;($A28+1)),""))</f>
        <v/>
      </c>
    </row>
    <row customHeight="1" ht="21.75" r="29" s="29">
      <c r="A29" s="44" t="n">
        <v>21</v>
      </c>
      <c r="B29" s="163">
        <f>IF(INDIRECT("'A"&amp;$B$1&amp;$B$2&amp;"'"&amp;"!"&amp;B$5&amp;($A29+1))&lt;&gt;"",INDIRECT("'A"&amp;$B$1&amp;$B$2&amp;"'"&amp;"!"&amp;B$5&amp;($A29+1)),"")</f>
        <v/>
      </c>
      <c r="C29" s="163">
        <f>IF(INDIRECT("'A"&amp;$B$1&amp;$B$2&amp;"'"&amp;"!"&amp;C$5&amp;($A29+1))&lt;&gt;"",INDIRECT("'A"&amp;$B$1&amp;$B$2&amp;"'"&amp;"!"&amp;C$5&amp;($A29+1)),"")</f>
        <v/>
      </c>
      <c r="D29" s="163">
        <f>IF(INDIRECT("'A"&amp;$B$1&amp;$B$2&amp;"'"&amp;"!"&amp;D$5&amp;($A29+1))&lt;&gt;"",INDIRECT("'A"&amp;$B$1&amp;$B$2&amp;"'"&amp;"!"&amp;D$5&amp;($A29+1)),"")</f>
        <v/>
      </c>
      <c r="E29" s="163">
        <f>IF(INDIRECT("'A"&amp;$B$1&amp;$B$2&amp;"'"&amp;"!"&amp;E$5&amp;($A29+1))&lt;&gt;"",INDIRECT("'A"&amp;$B$1&amp;$B$2&amp;"'"&amp;"!"&amp;E$5&amp;($A29+1)),"")</f>
        <v/>
      </c>
      <c r="F29" s="163">
        <f>IF(INDIRECT("'A"&amp;$B$1&amp;$B$2&amp;"'"&amp;"!"&amp;F$5&amp;($A29+1))&lt;&gt;"",INDIRECT("'A"&amp;$B$1&amp;$B$2&amp;"'"&amp;"!"&amp;F$5&amp;($A29+1)),"")</f>
        <v/>
      </c>
      <c r="G29" s="163">
        <f>IF(INDIRECT("'A"&amp;$B$1&amp;$B$2&amp;"'"&amp;"!"&amp;G$5&amp;($A29+1))&lt;&gt;"",INDIRECT("'A"&amp;$B$1&amp;$B$2&amp;"'"&amp;"!"&amp;G$5&amp;($A29+1)),"")</f>
        <v/>
      </c>
      <c r="H29" s="163">
        <f>IF(INDIRECT("'A"&amp;$B$1&amp;$B$2&amp;"'"&amp;"!"&amp;H$5&amp;($A29+1))&lt;&gt;"",INDIRECT("'A"&amp;$B$1&amp;$B$2&amp;"'"&amp;"!"&amp;H$5&amp;($A29+1)),"")</f>
        <v/>
      </c>
      <c r="I29" s="163">
        <f>IF(INDIRECT("'A"&amp;$B$1&amp;$B$2&amp;"'"&amp;"!"&amp;I$5&amp;($A29+1))&lt;&gt;"",INDIRECT("'A"&amp;$B$1&amp;$B$2&amp;"'"&amp;"!"&amp;I$5&amp;($A29+1)),"")</f>
        <v/>
      </c>
      <c r="J29" s="163">
        <f>IF(INDIRECT("'A"&amp;$B$1&amp;$B$2&amp;"'"&amp;"!"&amp;J$5&amp;($A29+1))&lt;&gt;"",INDIRECT("'A"&amp;$B$1&amp;$B$2&amp;"'"&amp;"!"&amp;J$5&amp;($A29+1)),"")</f>
        <v/>
      </c>
      <c r="K29" s="163">
        <f>IF($B$3=1,IF(INDIRECT("'A"&amp;$B$1&amp;$B$2&amp;"'"&amp;"!"&amp;K$5&amp;($A29+1))&lt;&gt;"",INDIRECT("'A"&amp;$B$1&amp;$B$2&amp;"'"&amp;"!"&amp;K$5&amp;($A29+1)),""),IF(INDIRECT("'A"&amp;$B$1&amp;$B$2&amp;"'"&amp;"!"&amp;K$5&amp;($A29+1))&lt;&gt;"",(INDIRECT("'A"&amp;$B$1&amp;$B$2&amp;"'"&amp;"!A"&amp;($A29+1))+0)&amp;"-"&amp;INDIRECT("'A"&amp;$B$1&amp;$B$2&amp;"'"&amp;"!B"&amp;($A29+1)),""))</f>
        <v/>
      </c>
    </row>
    <row customHeight="1" ht="21.75" r="30" s="29">
      <c r="A30" s="44" t="n">
        <v>22</v>
      </c>
      <c r="B30" s="163">
        <f>IF(INDIRECT("'A"&amp;$B$1&amp;$B$2&amp;"'"&amp;"!"&amp;B$5&amp;($A30+1))&lt;&gt;"",INDIRECT("'A"&amp;$B$1&amp;$B$2&amp;"'"&amp;"!"&amp;B$5&amp;($A30+1)),"")</f>
        <v/>
      </c>
      <c r="C30" s="163">
        <f>IF(INDIRECT("'A"&amp;$B$1&amp;$B$2&amp;"'"&amp;"!"&amp;C$5&amp;($A30+1))&lt;&gt;"",INDIRECT("'A"&amp;$B$1&amp;$B$2&amp;"'"&amp;"!"&amp;C$5&amp;($A30+1)),"")</f>
        <v/>
      </c>
      <c r="D30" s="163">
        <f>IF(INDIRECT("'A"&amp;$B$1&amp;$B$2&amp;"'"&amp;"!"&amp;D$5&amp;($A30+1))&lt;&gt;"",INDIRECT("'A"&amp;$B$1&amp;$B$2&amp;"'"&amp;"!"&amp;D$5&amp;($A30+1)),"")</f>
        <v/>
      </c>
      <c r="E30" s="163">
        <f>IF(INDIRECT("'A"&amp;$B$1&amp;$B$2&amp;"'"&amp;"!"&amp;E$5&amp;($A30+1))&lt;&gt;"",INDIRECT("'A"&amp;$B$1&amp;$B$2&amp;"'"&amp;"!"&amp;E$5&amp;($A30+1)),"")</f>
        <v/>
      </c>
      <c r="F30" s="163">
        <f>IF(INDIRECT("'A"&amp;$B$1&amp;$B$2&amp;"'"&amp;"!"&amp;F$5&amp;($A30+1))&lt;&gt;"",INDIRECT("'A"&amp;$B$1&amp;$B$2&amp;"'"&amp;"!"&amp;F$5&amp;($A30+1)),"")</f>
        <v/>
      </c>
      <c r="G30" s="163">
        <f>IF(INDIRECT("'A"&amp;$B$1&amp;$B$2&amp;"'"&amp;"!"&amp;G$5&amp;($A30+1))&lt;&gt;"",INDIRECT("'A"&amp;$B$1&amp;$B$2&amp;"'"&amp;"!"&amp;G$5&amp;($A30+1)),"")</f>
        <v/>
      </c>
      <c r="H30" s="163">
        <f>IF(INDIRECT("'A"&amp;$B$1&amp;$B$2&amp;"'"&amp;"!"&amp;H$5&amp;($A30+1))&lt;&gt;"",INDIRECT("'A"&amp;$B$1&amp;$B$2&amp;"'"&amp;"!"&amp;H$5&amp;($A30+1)),"")</f>
        <v/>
      </c>
      <c r="I30" s="163">
        <f>IF(INDIRECT("'A"&amp;$B$1&amp;$B$2&amp;"'"&amp;"!"&amp;I$5&amp;($A30+1))&lt;&gt;"",INDIRECT("'A"&amp;$B$1&amp;$B$2&amp;"'"&amp;"!"&amp;I$5&amp;($A30+1)),"")</f>
        <v/>
      </c>
      <c r="J30" s="163">
        <f>IF(INDIRECT("'A"&amp;$B$1&amp;$B$2&amp;"'"&amp;"!"&amp;J$5&amp;($A30+1))&lt;&gt;"",INDIRECT("'A"&amp;$B$1&amp;$B$2&amp;"'"&amp;"!"&amp;J$5&amp;($A30+1)),"")</f>
        <v/>
      </c>
      <c r="K30" s="163">
        <f>IF($B$3=1,IF(INDIRECT("'A"&amp;$B$1&amp;$B$2&amp;"'"&amp;"!"&amp;K$5&amp;($A30+1))&lt;&gt;"",INDIRECT("'A"&amp;$B$1&amp;$B$2&amp;"'"&amp;"!"&amp;K$5&amp;($A30+1)),""),IF(INDIRECT("'A"&amp;$B$1&amp;$B$2&amp;"'"&amp;"!"&amp;K$5&amp;($A30+1))&lt;&gt;"",(INDIRECT("'A"&amp;$B$1&amp;$B$2&amp;"'"&amp;"!A"&amp;($A30+1))+0)&amp;"-"&amp;INDIRECT("'A"&amp;$B$1&amp;$B$2&amp;"'"&amp;"!B"&amp;($A30+1)),""))</f>
        <v/>
      </c>
    </row>
    <row customHeight="1" ht="21.75" r="31" s="29">
      <c r="A31" s="44" t="n">
        <v>23</v>
      </c>
      <c r="B31" s="163">
        <f>IF(INDIRECT("'A"&amp;$B$1&amp;$B$2&amp;"'"&amp;"!"&amp;B$5&amp;($A31+1))&lt;&gt;"",INDIRECT("'A"&amp;$B$1&amp;$B$2&amp;"'"&amp;"!"&amp;B$5&amp;($A31+1)),"")</f>
        <v/>
      </c>
      <c r="C31" s="163">
        <f>IF(INDIRECT("'A"&amp;$B$1&amp;$B$2&amp;"'"&amp;"!"&amp;C$5&amp;($A31+1))&lt;&gt;"",INDIRECT("'A"&amp;$B$1&amp;$B$2&amp;"'"&amp;"!"&amp;C$5&amp;($A31+1)),"")</f>
        <v/>
      </c>
      <c r="D31" s="163">
        <f>IF(INDIRECT("'A"&amp;$B$1&amp;$B$2&amp;"'"&amp;"!"&amp;D$5&amp;($A31+1))&lt;&gt;"",INDIRECT("'A"&amp;$B$1&amp;$B$2&amp;"'"&amp;"!"&amp;D$5&amp;($A31+1)),"")</f>
        <v/>
      </c>
      <c r="E31" s="163">
        <f>IF(INDIRECT("'A"&amp;$B$1&amp;$B$2&amp;"'"&amp;"!"&amp;E$5&amp;($A31+1))&lt;&gt;"",INDIRECT("'A"&amp;$B$1&amp;$B$2&amp;"'"&amp;"!"&amp;E$5&amp;($A31+1)),"")</f>
        <v/>
      </c>
      <c r="F31" s="163">
        <f>IF(INDIRECT("'A"&amp;$B$1&amp;$B$2&amp;"'"&amp;"!"&amp;F$5&amp;($A31+1))&lt;&gt;"",INDIRECT("'A"&amp;$B$1&amp;$B$2&amp;"'"&amp;"!"&amp;F$5&amp;($A31+1)),"")</f>
        <v/>
      </c>
      <c r="G31" s="163">
        <f>IF(INDIRECT("'A"&amp;$B$1&amp;$B$2&amp;"'"&amp;"!"&amp;G$5&amp;($A31+1))&lt;&gt;"",INDIRECT("'A"&amp;$B$1&amp;$B$2&amp;"'"&amp;"!"&amp;G$5&amp;($A31+1)),"")</f>
        <v/>
      </c>
      <c r="H31" s="163">
        <f>IF(INDIRECT("'A"&amp;$B$1&amp;$B$2&amp;"'"&amp;"!"&amp;H$5&amp;($A31+1))&lt;&gt;"",INDIRECT("'A"&amp;$B$1&amp;$B$2&amp;"'"&amp;"!"&amp;H$5&amp;($A31+1)),"")</f>
        <v/>
      </c>
      <c r="I31" s="163">
        <f>IF(INDIRECT("'A"&amp;$B$1&amp;$B$2&amp;"'"&amp;"!"&amp;I$5&amp;($A31+1))&lt;&gt;"",INDIRECT("'A"&amp;$B$1&amp;$B$2&amp;"'"&amp;"!"&amp;I$5&amp;($A31+1)),"")</f>
        <v/>
      </c>
      <c r="J31" s="163">
        <f>IF(INDIRECT("'A"&amp;$B$1&amp;$B$2&amp;"'"&amp;"!"&amp;J$5&amp;($A31+1))&lt;&gt;"",INDIRECT("'A"&amp;$B$1&amp;$B$2&amp;"'"&amp;"!"&amp;J$5&amp;($A31+1)),"")</f>
        <v/>
      </c>
      <c r="K31" s="163">
        <f>IF($B$3=1,IF(INDIRECT("'A"&amp;$B$1&amp;$B$2&amp;"'"&amp;"!"&amp;K$5&amp;($A31+1))&lt;&gt;"",INDIRECT("'A"&amp;$B$1&amp;$B$2&amp;"'"&amp;"!"&amp;K$5&amp;($A31+1)),""),IF(INDIRECT("'A"&amp;$B$1&amp;$B$2&amp;"'"&amp;"!"&amp;K$5&amp;($A31+1))&lt;&gt;"",(INDIRECT("'A"&amp;$B$1&amp;$B$2&amp;"'"&amp;"!A"&amp;($A31+1))+0)&amp;"-"&amp;INDIRECT("'A"&amp;$B$1&amp;$B$2&amp;"'"&amp;"!B"&amp;($A31+1)),""))</f>
        <v/>
      </c>
    </row>
    <row customHeight="1" ht="21.75" r="32" s="29">
      <c r="A32" s="44" t="n">
        <v>24</v>
      </c>
      <c r="B32" s="163">
        <f>IF(INDIRECT("'A"&amp;$B$1&amp;$B$2&amp;"'"&amp;"!"&amp;B$5&amp;($A32+1))&lt;&gt;"",INDIRECT("'A"&amp;$B$1&amp;$B$2&amp;"'"&amp;"!"&amp;B$5&amp;($A32+1)),"")</f>
        <v/>
      </c>
      <c r="C32" s="163">
        <f>IF(INDIRECT("'A"&amp;$B$1&amp;$B$2&amp;"'"&amp;"!"&amp;C$5&amp;($A32+1))&lt;&gt;"",INDIRECT("'A"&amp;$B$1&amp;$B$2&amp;"'"&amp;"!"&amp;C$5&amp;($A32+1)),"")</f>
        <v/>
      </c>
      <c r="D32" s="163">
        <f>IF(INDIRECT("'A"&amp;$B$1&amp;$B$2&amp;"'"&amp;"!"&amp;D$5&amp;($A32+1))&lt;&gt;"",INDIRECT("'A"&amp;$B$1&amp;$B$2&amp;"'"&amp;"!"&amp;D$5&amp;($A32+1)),"")</f>
        <v/>
      </c>
      <c r="E32" s="163">
        <f>IF(INDIRECT("'A"&amp;$B$1&amp;$B$2&amp;"'"&amp;"!"&amp;E$5&amp;($A32+1))&lt;&gt;"",INDIRECT("'A"&amp;$B$1&amp;$B$2&amp;"'"&amp;"!"&amp;E$5&amp;($A32+1)),"")</f>
        <v/>
      </c>
      <c r="F32" s="163">
        <f>IF(INDIRECT("'A"&amp;$B$1&amp;$B$2&amp;"'"&amp;"!"&amp;F$5&amp;($A32+1))&lt;&gt;"",INDIRECT("'A"&amp;$B$1&amp;$B$2&amp;"'"&amp;"!"&amp;F$5&amp;($A32+1)),"")</f>
        <v/>
      </c>
      <c r="G32" s="163">
        <f>IF(INDIRECT("'A"&amp;$B$1&amp;$B$2&amp;"'"&amp;"!"&amp;G$5&amp;($A32+1))&lt;&gt;"",INDIRECT("'A"&amp;$B$1&amp;$B$2&amp;"'"&amp;"!"&amp;G$5&amp;($A32+1)),"")</f>
        <v/>
      </c>
      <c r="H32" s="163">
        <f>IF(INDIRECT("'A"&amp;$B$1&amp;$B$2&amp;"'"&amp;"!"&amp;H$5&amp;($A32+1))&lt;&gt;"",INDIRECT("'A"&amp;$B$1&amp;$B$2&amp;"'"&amp;"!"&amp;H$5&amp;($A32+1)),"")</f>
        <v/>
      </c>
      <c r="I32" s="163">
        <f>IF(INDIRECT("'A"&amp;$B$1&amp;$B$2&amp;"'"&amp;"!"&amp;I$5&amp;($A32+1))&lt;&gt;"",INDIRECT("'A"&amp;$B$1&amp;$B$2&amp;"'"&amp;"!"&amp;I$5&amp;($A32+1)),"")</f>
        <v/>
      </c>
      <c r="J32" s="163">
        <f>IF(INDIRECT("'A"&amp;$B$1&amp;$B$2&amp;"'"&amp;"!"&amp;J$5&amp;($A32+1))&lt;&gt;"",INDIRECT("'A"&amp;$B$1&amp;$B$2&amp;"'"&amp;"!"&amp;J$5&amp;($A32+1)),"")</f>
        <v/>
      </c>
      <c r="K32" s="163">
        <f>IF($B$3=1,IF(INDIRECT("'A"&amp;$B$1&amp;$B$2&amp;"'"&amp;"!"&amp;K$5&amp;($A32+1))&lt;&gt;"",INDIRECT("'A"&amp;$B$1&amp;$B$2&amp;"'"&amp;"!"&amp;K$5&amp;($A32+1)),""),IF(INDIRECT("'A"&amp;$B$1&amp;$B$2&amp;"'"&amp;"!"&amp;K$5&amp;($A32+1))&lt;&gt;"",(INDIRECT("'A"&amp;$B$1&amp;$B$2&amp;"'"&amp;"!A"&amp;($A32+1))+0)&amp;"-"&amp;INDIRECT("'A"&amp;$B$1&amp;$B$2&amp;"'"&amp;"!B"&amp;($A32+1)),""))</f>
        <v/>
      </c>
    </row>
    <row customHeight="1" ht="21.75" r="33" s="29">
      <c r="A33" s="44" t="n">
        <v>25</v>
      </c>
      <c r="B33" s="163">
        <f>IF(INDIRECT("'A"&amp;$B$1&amp;$B$2&amp;"'"&amp;"!"&amp;B$5&amp;($A33+1))&lt;&gt;"",INDIRECT("'A"&amp;$B$1&amp;$B$2&amp;"'"&amp;"!"&amp;B$5&amp;($A33+1)),"")</f>
        <v/>
      </c>
      <c r="C33" s="163">
        <f>IF(INDIRECT("'A"&amp;$B$1&amp;$B$2&amp;"'"&amp;"!"&amp;C$5&amp;($A33+1))&lt;&gt;"",INDIRECT("'A"&amp;$B$1&amp;$B$2&amp;"'"&amp;"!"&amp;C$5&amp;($A33+1)),"")</f>
        <v/>
      </c>
      <c r="D33" s="163">
        <f>IF(INDIRECT("'A"&amp;$B$1&amp;$B$2&amp;"'"&amp;"!"&amp;D$5&amp;($A33+1))&lt;&gt;"",INDIRECT("'A"&amp;$B$1&amp;$B$2&amp;"'"&amp;"!"&amp;D$5&amp;($A33+1)),"")</f>
        <v/>
      </c>
      <c r="E33" s="163">
        <f>IF(INDIRECT("'A"&amp;$B$1&amp;$B$2&amp;"'"&amp;"!"&amp;E$5&amp;($A33+1))&lt;&gt;"",INDIRECT("'A"&amp;$B$1&amp;$B$2&amp;"'"&amp;"!"&amp;E$5&amp;($A33+1)),"")</f>
        <v/>
      </c>
      <c r="F33" s="163">
        <f>IF(INDIRECT("'A"&amp;$B$1&amp;$B$2&amp;"'"&amp;"!"&amp;F$5&amp;($A33+1))&lt;&gt;"",INDIRECT("'A"&amp;$B$1&amp;$B$2&amp;"'"&amp;"!"&amp;F$5&amp;($A33+1)),"")</f>
        <v/>
      </c>
      <c r="G33" s="163">
        <f>IF(INDIRECT("'A"&amp;$B$1&amp;$B$2&amp;"'"&amp;"!"&amp;G$5&amp;($A33+1))&lt;&gt;"",INDIRECT("'A"&amp;$B$1&amp;$B$2&amp;"'"&amp;"!"&amp;G$5&amp;($A33+1)),"")</f>
        <v/>
      </c>
      <c r="H33" s="163">
        <f>IF(INDIRECT("'A"&amp;$B$1&amp;$B$2&amp;"'"&amp;"!"&amp;H$5&amp;($A33+1))&lt;&gt;"",INDIRECT("'A"&amp;$B$1&amp;$B$2&amp;"'"&amp;"!"&amp;H$5&amp;($A33+1)),"")</f>
        <v/>
      </c>
      <c r="I33" s="163">
        <f>IF(INDIRECT("'A"&amp;$B$1&amp;$B$2&amp;"'"&amp;"!"&amp;I$5&amp;($A33+1))&lt;&gt;"",INDIRECT("'A"&amp;$B$1&amp;$B$2&amp;"'"&amp;"!"&amp;I$5&amp;($A33+1)),"")</f>
        <v/>
      </c>
      <c r="J33" s="163">
        <f>IF(INDIRECT("'A"&amp;$B$1&amp;$B$2&amp;"'"&amp;"!"&amp;J$5&amp;($A33+1))&lt;&gt;"",INDIRECT("'A"&amp;$B$1&amp;$B$2&amp;"'"&amp;"!"&amp;J$5&amp;($A33+1)),"")</f>
        <v/>
      </c>
      <c r="K33" s="163">
        <f>IF($B$3=1,IF(INDIRECT("'A"&amp;$B$1&amp;$B$2&amp;"'"&amp;"!"&amp;K$5&amp;($A33+1))&lt;&gt;"",INDIRECT("'A"&amp;$B$1&amp;$B$2&amp;"'"&amp;"!"&amp;K$5&amp;($A33+1)),""),IF(INDIRECT("'A"&amp;$B$1&amp;$B$2&amp;"'"&amp;"!"&amp;K$5&amp;($A33+1))&lt;&gt;"",(INDIRECT("'A"&amp;$B$1&amp;$B$2&amp;"'"&amp;"!A"&amp;($A33+1))+0)&amp;"-"&amp;INDIRECT("'A"&amp;$B$1&amp;$B$2&amp;"'"&amp;"!B"&amp;($A33+1)),""))</f>
        <v/>
      </c>
    </row>
    <row customHeight="1" ht="21.75" r="34" s="29">
      <c r="A34" s="44" t="n">
        <v>26</v>
      </c>
      <c r="B34" s="163">
        <f>IF(INDIRECT("'A"&amp;$B$1&amp;$B$2&amp;"'"&amp;"!"&amp;B$5&amp;($A34+1))&lt;&gt;"",INDIRECT("'A"&amp;$B$1&amp;$B$2&amp;"'"&amp;"!"&amp;B$5&amp;($A34+1)),"")</f>
        <v/>
      </c>
      <c r="C34" s="163">
        <f>IF(INDIRECT("'A"&amp;$B$1&amp;$B$2&amp;"'"&amp;"!"&amp;C$5&amp;($A34+1))&lt;&gt;"",INDIRECT("'A"&amp;$B$1&amp;$B$2&amp;"'"&amp;"!"&amp;C$5&amp;($A34+1)),"")</f>
        <v/>
      </c>
      <c r="D34" s="163">
        <f>IF(INDIRECT("'A"&amp;$B$1&amp;$B$2&amp;"'"&amp;"!"&amp;D$5&amp;($A34+1))&lt;&gt;"",INDIRECT("'A"&amp;$B$1&amp;$B$2&amp;"'"&amp;"!"&amp;D$5&amp;($A34+1)),"")</f>
        <v/>
      </c>
      <c r="E34" s="163">
        <f>IF(INDIRECT("'A"&amp;$B$1&amp;$B$2&amp;"'"&amp;"!"&amp;E$5&amp;($A34+1))&lt;&gt;"",INDIRECT("'A"&amp;$B$1&amp;$B$2&amp;"'"&amp;"!"&amp;E$5&amp;($A34+1)),"")</f>
        <v/>
      </c>
      <c r="F34" s="163">
        <f>IF(INDIRECT("'A"&amp;$B$1&amp;$B$2&amp;"'"&amp;"!"&amp;F$5&amp;($A34+1))&lt;&gt;"",INDIRECT("'A"&amp;$B$1&amp;$B$2&amp;"'"&amp;"!"&amp;F$5&amp;($A34+1)),"")</f>
        <v/>
      </c>
      <c r="G34" s="163">
        <f>IF(INDIRECT("'A"&amp;$B$1&amp;$B$2&amp;"'"&amp;"!"&amp;G$5&amp;($A34+1))&lt;&gt;"",INDIRECT("'A"&amp;$B$1&amp;$B$2&amp;"'"&amp;"!"&amp;G$5&amp;($A34+1)),"")</f>
        <v/>
      </c>
      <c r="H34" s="163">
        <f>IF(INDIRECT("'A"&amp;$B$1&amp;$B$2&amp;"'"&amp;"!"&amp;H$5&amp;($A34+1))&lt;&gt;"",INDIRECT("'A"&amp;$B$1&amp;$B$2&amp;"'"&amp;"!"&amp;H$5&amp;($A34+1)),"")</f>
        <v/>
      </c>
      <c r="I34" s="163">
        <f>IF(INDIRECT("'A"&amp;$B$1&amp;$B$2&amp;"'"&amp;"!"&amp;I$5&amp;($A34+1))&lt;&gt;"",INDIRECT("'A"&amp;$B$1&amp;$B$2&amp;"'"&amp;"!"&amp;I$5&amp;($A34+1)),"")</f>
        <v/>
      </c>
      <c r="J34" s="163">
        <f>IF(INDIRECT("'A"&amp;$B$1&amp;$B$2&amp;"'"&amp;"!"&amp;J$5&amp;($A34+1))&lt;&gt;"",INDIRECT("'A"&amp;$B$1&amp;$B$2&amp;"'"&amp;"!"&amp;J$5&amp;($A34+1)),"")</f>
        <v/>
      </c>
      <c r="K34" s="163">
        <f>IF($B$3=1,IF(INDIRECT("'A"&amp;$B$1&amp;$B$2&amp;"'"&amp;"!"&amp;K$5&amp;($A34+1))&lt;&gt;"",INDIRECT("'A"&amp;$B$1&amp;$B$2&amp;"'"&amp;"!"&amp;K$5&amp;($A34+1)),""),IF(INDIRECT("'A"&amp;$B$1&amp;$B$2&amp;"'"&amp;"!"&amp;K$5&amp;($A34+1))&lt;&gt;"",(INDIRECT("'A"&amp;$B$1&amp;$B$2&amp;"'"&amp;"!A"&amp;($A34+1))+0)&amp;"-"&amp;INDIRECT("'A"&amp;$B$1&amp;$B$2&amp;"'"&amp;"!B"&amp;($A34+1)),""))</f>
        <v/>
      </c>
    </row>
    <row customHeight="1" ht="21.75" r="35" s="29">
      <c r="A35" s="44" t="n">
        <v>27</v>
      </c>
      <c r="B35" s="163">
        <f>IF(INDIRECT("'A"&amp;$B$1&amp;$B$2&amp;"'"&amp;"!"&amp;B$5&amp;($A35+1))&lt;&gt;"",INDIRECT("'A"&amp;$B$1&amp;$B$2&amp;"'"&amp;"!"&amp;B$5&amp;($A35+1)),"")</f>
        <v/>
      </c>
      <c r="C35" s="163">
        <f>IF(INDIRECT("'A"&amp;$B$1&amp;$B$2&amp;"'"&amp;"!"&amp;C$5&amp;($A35+1))&lt;&gt;"",INDIRECT("'A"&amp;$B$1&amp;$B$2&amp;"'"&amp;"!"&amp;C$5&amp;($A35+1)),"")</f>
        <v/>
      </c>
      <c r="D35" s="163">
        <f>IF(INDIRECT("'A"&amp;$B$1&amp;$B$2&amp;"'"&amp;"!"&amp;D$5&amp;($A35+1))&lt;&gt;"",INDIRECT("'A"&amp;$B$1&amp;$B$2&amp;"'"&amp;"!"&amp;D$5&amp;($A35+1)),"")</f>
        <v/>
      </c>
      <c r="E35" s="163">
        <f>IF(INDIRECT("'A"&amp;$B$1&amp;$B$2&amp;"'"&amp;"!"&amp;E$5&amp;($A35+1))&lt;&gt;"",INDIRECT("'A"&amp;$B$1&amp;$B$2&amp;"'"&amp;"!"&amp;E$5&amp;($A35+1)),"")</f>
        <v/>
      </c>
      <c r="F35" s="163">
        <f>IF(INDIRECT("'A"&amp;$B$1&amp;$B$2&amp;"'"&amp;"!"&amp;F$5&amp;($A35+1))&lt;&gt;"",INDIRECT("'A"&amp;$B$1&amp;$B$2&amp;"'"&amp;"!"&amp;F$5&amp;($A35+1)),"")</f>
        <v/>
      </c>
      <c r="G35" s="163">
        <f>IF(INDIRECT("'A"&amp;$B$1&amp;$B$2&amp;"'"&amp;"!"&amp;G$5&amp;($A35+1))&lt;&gt;"",INDIRECT("'A"&amp;$B$1&amp;$B$2&amp;"'"&amp;"!"&amp;G$5&amp;($A35+1)),"")</f>
        <v/>
      </c>
      <c r="H35" s="163">
        <f>IF(INDIRECT("'A"&amp;$B$1&amp;$B$2&amp;"'"&amp;"!"&amp;H$5&amp;($A35+1))&lt;&gt;"",INDIRECT("'A"&amp;$B$1&amp;$B$2&amp;"'"&amp;"!"&amp;H$5&amp;($A35+1)),"")</f>
        <v/>
      </c>
      <c r="I35" s="163">
        <f>IF(INDIRECT("'A"&amp;$B$1&amp;$B$2&amp;"'"&amp;"!"&amp;I$5&amp;($A35+1))&lt;&gt;"",INDIRECT("'A"&amp;$B$1&amp;$B$2&amp;"'"&amp;"!"&amp;I$5&amp;($A35+1)),"")</f>
        <v/>
      </c>
      <c r="J35" s="163">
        <f>IF(INDIRECT("'A"&amp;$B$1&amp;$B$2&amp;"'"&amp;"!"&amp;J$5&amp;($A35+1))&lt;&gt;"",INDIRECT("'A"&amp;$B$1&amp;$B$2&amp;"'"&amp;"!"&amp;J$5&amp;($A35+1)),"")</f>
        <v/>
      </c>
      <c r="K35" s="163">
        <f>IF($B$3=1,IF(INDIRECT("'A"&amp;$B$1&amp;$B$2&amp;"'"&amp;"!"&amp;K$5&amp;($A35+1))&lt;&gt;"",INDIRECT("'A"&amp;$B$1&amp;$B$2&amp;"'"&amp;"!"&amp;K$5&amp;($A35+1)),""),IF(INDIRECT("'A"&amp;$B$1&amp;$B$2&amp;"'"&amp;"!"&amp;K$5&amp;($A35+1))&lt;&gt;"",(INDIRECT("'A"&amp;$B$1&amp;$B$2&amp;"'"&amp;"!A"&amp;($A35+1))+0)&amp;"-"&amp;INDIRECT("'A"&amp;$B$1&amp;$B$2&amp;"'"&amp;"!B"&amp;($A35+1)),""))</f>
        <v/>
      </c>
    </row>
    <row customHeight="1" ht="21.75" r="36" s="29">
      <c r="A36" s="44" t="n">
        <v>28</v>
      </c>
      <c r="B36" s="163">
        <f>IF(INDIRECT("'A"&amp;$B$1&amp;$B$2&amp;"'"&amp;"!"&amp;B$5&amp;($A36+1))&lt;&gt;"",INDIRECT("'A"&amp;$B$1&amp;$B$2&amp;"'"&amp;"!"&amp;B$5&amp;($A36+1)),"")</f>
        <v/>
      </c>
      <c r="C36" s="163">
        <f>IF(INDIRECT("'A"&amp;$B$1&amp;$B$2&amp;"'"&amp;"!"&amp;C$5&amp;($A36+1))&lt;&gt;"",INDIRECT("'A"&amp;$B$1&amp;$B$2&amp;"'"&amp;"!"&amp;C$5&amp;($A36+1)),"")</f>
        <v/>
      </c>
      <c r="D36" s="163">
        <f>IF(INDIRECT("'A"&amp;$B$1&amp;$B$2&amp;"'"&amp;"!"&amp;D$5&amp;($A36+1))&lt;&gt;"",INDIRECT("'A"&amp;$B$1&amp;$B$2&amp;"'"&amp;"!"&amp;D$5&amp;($A36+1)),"")</f>
        <v/>
      </c>
      <c r="E36" s="163">
        <f>IF(INDIRECT("'A"&amp;$B$1&amp;$B$2&amp;"'"&amp;"!"&amp;E$5&amp;($A36+1))&lt;&gt;"",INDIRECT("'A"&amp;$B$1&amp;$B$2&amp;"'"&amp;"!"&amp;E$5&amp;($A36+1)),"")</f>
        <v/>
      </c>
      <c r="F36" s="163">
        <f>IF(INDIRECT("'A"&amp;$B$1&amp;$B$2&amp;"'"&amp;"!"&amp;F$5&amp;($A36+1))&lt;&gt;"",INDIRECT("'A"&amp;$B$1&amp;$B$2&amp;"'"&amp;"!"&amp;F$5&amp;($A36+1)),"")</f>
        <v/>
      </c>
      <c r="G36" s="163">
        <f>IF(INDIRECT("'A"&amp;$B$1&amp;$B$2&amp;"'"&amp;"!"&amp;G$5&amp;($A36+1))&lt;&gt;"",INDIRECT("'A"&amp;$B$1&amp;$B$2&amp;"'"&amp;"!"&amp;G$5&amp;($A36+1)),"")</f>
        <v/>
      </c>
      <c r="H36" s="163">
        <f>IF(INDIRECT("'A"&amp;$B$1&amp;$B$2&amp;"'"&amp;"!"&amp;H$5&amp;($A36+1))&lt;&gt;"",INDIRECT("'A"&amp;$B$1&amp;$B$2&amp;"'"&amp;"!"&amp;H$5&amp;($A36+1)),"")</f>
        <v/>
      </c>
      <c r="I36" s="163">
        <f>IF(INDIRECT("'A"&amp;$B$1&amp;$B$2&amp;"'"&amp;"!"&amp;I$5&amp;($A36+1))&lt;&gt;"",INDIRECT("'A"&amp;$B$1&amp;$B$2&amp;"'"&amp;"!"&amp;I$5&amp;($A36+1)),"")</f>
        <v/>
      </c>
      <c r="J36" s="163">
        <f>IF(INDIRECT("'A"&amp;$B$1&amp;$B$2&amp;"'"&amp;"!"&amp;J$5&amp;($A36+1))&lt;&gt;"",INDIRECT("'A"&amp;$B$1&amp;$B$2&amp;"'"&amp;"!"&amp;J$5&amp;($A36+1)),"")</f>
        <v/>
      </c>
      <c r="K36" s="163">
        <f>IF($B$3=1,IF(INDIRECT("'A"&amp;$B$1&amp;$B$2&amp;"'"&amp;"!"&amp;K$5&amp;($A36+1))&lt;&gt;"",INDIRECT("'A"&amp;$B$1&amp;$B$2&amp;"'"&amp;"!"&amp;K$5&amp;($A36+1)),""),IF(INDIRECT("'A"&amp;$B$1&amp;$B$2&amp;"'"&amp;"!"&amp;K$5&amp;($A36+1))&lt;&gt;"",(INDIRECT("'A"&amp;$B$1&amp;$B$2&amp;"'"&amp;"!A"&amp;($A36+1))+0)&amp;"-"&amp;INDIRECT("'A"&amp;$B$1&amp;$B$2&amp;"'"&amp;"!B"&amp;($A36+1)),""))</f>
        <v/>
      </c>
    </row>
    <row customHeight="1" ht="21.75" r="37" s="29">
      <c r="A37" s="44" t="n">
        <v>29</v>
      </c>
      <c r="B37" s="163">
        <f>IF(INDIRECT("'A"&amp;$B$1&amp;$B$2&amp;"'"&amp;"!"&amp;B$5&amp;($A37+1))&lt;&gt;"",INDIRECT("'A"&amp;$B$1&amp;$B$2&amp;"'"&amp;"!"&amp;B$5&amp;($A37+1)),"")</f>
        <v/>
      </c>
      <c r="C37" s="163">
        <f>IF(INDIRECT("'A"&amp;$B$1&amp;$B$2&amp;"'"&amp;"!"&amp;C$5&amp;($A37+1))&lt;&gt;"",INDIRECT("'A"&amp;$B$1&amp;$B$2&amp;"'"&amp;"!"&amp;C$5&amp;($A37+1)),"")</f>
        <v/>
      </c>
      <c r="D37" s="163">
        <f>IF(INDIRECT("'A"&amp;$B$1&amp;$B$2&amp;"'"&amp;"!"&amp;D$5&amp;($A37+1))&lt;&gt;"",INDIRECT("'A"&amp;$B$1&amp;$B$2&amp;"'"&amp;"!"&amp;D$5&amp;($A37+1)),"")</f>
        <v/>
      </c>
      <c r="E37" s="163">
        <f>IF(INDIRECT("'A"&amp;$B$1&amp;$B$2&amp;"'"&amp;"!"&amp;E$5&amp;($A37+1))&lt;&gt;"",INDIRECT("'A"&amp;$B$1&amp;$B$2&amp;"'"&amp;"!"&amp;E$5&amp;($A37+1)),"")</f>
        <v/>
      </c>
      <c r="F37" s="163">
        <f>IF(INDIRECT("'A"&amp;$B$1&amp;$B$2&amp;"'"&amp;"!"&amp;F$5&amp;($A37+1))&lt;&gt;"",INDIRECT("'A"&amp;$B$1&amp;$B$2&amp;"'"&amp;"!"&amp;F$5&amp;($A37+1)),"")</f>
        <v/>
      </c>
      <c r="G37" s="163">
        <f>IF(INDIRECT("'A"&amp;$B$1&amp;$B$2&amp;"'"&amp;"!"&amp;G$5&amp;($A37+1))&lt;&gt;"",INDIRECT("'A"&amp;$B$1&amp;$B$2&amp;"'"&amp;"!"&amp;G$5&amp;($A37+1)),"")</f>
        <v/>
      </c>
      <c r="H37" s="163">
        <f>IF(INDIRECT("'A"&amp;$B$1&amp;$B$2&amp;"'"&amp;"!"&amp;H$5&amp;($A37+1))&lt;&gt;"",INDIRECT("'A"&amp;$B$1&amp;$B$2&amp;"'"&amp;"!"&amp;H$5&amp;($A37+1)),"")</f>
        <v/>
      </c>
      <c r="I37" s="163">
        <f>IF(INDIRECT("'A"&amp;$B$1&amp;$B$2&amp;"'"&amp;"!"&amp;I$5&amp;($A37+1))&lt;&gt;"",INDIRECT("'A"&amp;$B$1&amp;$B$2&amp;"'"&amp;"!"&amp;I$5&amp;($A37+1)),"")</f>
        <v/>
      </c>
      <c r="J37" s="163">
        <f>IF(INDIRECT("'A"&amp;$B$1&amp;$B$2&amp;"'"&amp;"!"&amp;J$5&amp;($A37+1))&lt;&gt;"",INDIRECT("'A"&amp;$B$1&amp;$B$2&amp;"'"&amp;"!"&amp;J$5&amp;($A37+1)),"")</f>
        <v/>
      </c>
      <c r="K37" s="163">
        <f>IF($B$3=1,IF(INDIRECT("'A"&amp;$B$1&amp;$B$2&amp;"'"&amp;"!"&amp;K$5&amp;($A37+1))&lt;&gt;"",INDIRECT("'A"&amp;$B$1&amp;$B$2&amp;"'"&amp;"!"&amp;K$5&amp;($A37+1)),""),IF(INDIRECT("'A"&amp;$B$1&amp;$B$2&amp;"'"&amp;"!"&amp;K$5&amp;($A37+1))&lt;&gt;"",(INDIRECT("'A"&amp;$B$1&amp;$B$2&amp;"'"&amp;"!A"&amp;($A37+1))+0)&amp;"-"&amp;INDIRECT("'A"&amp;$B$1&amp;$B$2&amp;"'"&amp;"!B"&amp;($A37+1)),""))</f>
        <v/>
      </c>
    </row>
    <row customHeight="1" ht="21.75" r="38" s="29">
      <c r="A38" s="44" t="n">
        <v>30</v>
      </c>
      <c r="B38" s="163">
        <f>IF(INDIRECT("'A"&amp;$B$1&amp;$B$2&amp;"'"&amp;"!"&amp;B$5&amp;($A38+1))&lt;&gt;"",INDIRECT("'A"&amp;$B$1&amp;$B$2&amp;"'"&amp;"!"&amp;B$5&amp;($A38+1)),"")</f>
        <v/>
      </c>
      <c r="C38" s="163">
        <f>IF(INDIRECT("'A"&amp;$B$1&amp;$B$2&amp;"'"&amp;"!"&amp;C$5&amp;($A38+1))&lt;&gt;"",INDIRECT("'A"&amp;$B$1&amp;$B$2&amp;"'"&amp;"!"&amp;C$5&amp;($A38+1)),"")</f>
        <v/>
      </c>
      <c r="D38" s="163">
        <f>IF(INDIRECT("'A"&amp;$B$1&amp;$B$2&amp;"'"&amp;"!"&amp;D$5&amp;($A38+1))&lt;&gt;"",INDIRECT("'A"&amp;$B$1&amp;$B$2&amp;"'"&amp;"!"&amp;D$5&amp;($A38+1)),"")</f>
        <v/>
      </c>
      <c r="E38" s="163">
        <f>IF(INDIRECT("'A"&amp;$B$1&amp;$B$2&amp;"'"&amp;"!"&amp;E$5&amp;($A38+1))&lt;&gt;"",INDIRECT("'A"&amp;$B$1&amp;$B$2&amp;"'"&amp;"!"&amp;E$5&amp;($A38+1)),"")</f>
        <v/>
      </c>
      <c r="F38" s="163">
        <f>IF(INDIRECT("'A"&amp;$B$1&amp;$B$2&amp;"'"&amp;"!"&amp;F$5&amp;($A38+1))&lt;&gt;"",INDIRECT("'A"&amp;$B$1&amp;$B$2&amp;"'"&amp;"!"&amp;F$5&amp;($A38+1)),"")</f>
        <v/>
      </c>
      <c r="G38" s="163">
        <f>IF(INDIRECT("'A"&amp;$B$1&amp;$B$2&amp;"'"&amp;"!"&amp;G$5&amp;($A38+1))&lt;&gt;"",INDIRECT("'A"&amp;$B$1&amp;$B$2&amp;"'"&amp;"!"&amp;G$5&amp;($A38+1)),"")</f>
        <v/>
      </c>
      <c r="H38" s="163">
        <f>IF(INDIRECT("'A"&amp;$B$1&amp;$B$2&amp;"'"&amp;"!"&amp;H$5&amp;($A38+1))&lt;&gt;"",INDIRECT("'A"&amp;$B$1&amp;$B$2&amp;"'"&amp;"!"&amp;H$5&amp;($A38+1)),"")</f>
        <v/>
      </c>
      <c r="I38" s="163">
        <f>IF(INDIRECT("'A"&amp;$B$1&amp;$B$2&amp;"'"&amp;"!"&amp;I$5&amp;($A38+1))&lt;&gt;"",INDIRECT("'A"&amp;$B$1&amp;$B$2&amp;"'"&amp;"!"&amp;I$5&amp;($A38+1)),"")</f>
        <v/>
      </c>
      <c r="J38" s="163">
        <f>IF(INDIRECT("'A"&amp;$B$1&amp;$B$2&amp;"'"&amp;"!"&amp;J$5&amp;($A38+1))&lt;&gt;"",INDIRECT("'A"&amp;$B$1&amp;$B$2&amp;"'"&amp;"!"&amp;J$5&amp;($A38+1)),"")</f>
        <v/>
      </c>
      <c r="K38" s="163">
        <f>IF($B$3=1,IF(INDIRECT("'A"&amp;$B$1&amp;$B$2&amp;"'"&amp;"!"&amp;K$5&amp;($A38+1))&lt;&gt;"",INDIRECT("'A"&amp;$B$1&amp;$B$2&amp;"'"&amp;"!"&amp;K$5&amp;($A38+1)),""),IF(INDIRECT("'A"&amp;$B$1&amp;$B$2&amp;"'"&amp;"!"&amp;K$5&amp;($A38+1))&lt;&gt;"",(INDIRECT("'A"&amp;$B$1&amp;$B$2&amp;"'"&amp;"!A"&amp;($A38+1))+0)&amp;"-"&amp;INDIRECT("'A"&amp;$B$1&amp;$B$2&amp;"'"&amp;"!B"&amp;($A38+1)),""))</f>
        <v/>
      </c>
    </row>
    <row customHeight="1" ht="39.75" r="39" s="29">
      <c r="A39" s="44" t="n"/>
      <c r="B39" s="161">
        <f>'設定'!$B$6&amp;" - 個人賽 成績公告"</f>
        <v/>
      </c>
    </row>
    <row customHeight="1" ht="21.75" r="40" s="29">
      <c r="A40" s="44" t="n"/>
      <c r="B40" s="60" t="inlineStr">
        <is>
          <t>項目</t>
        </is>
      </c>
      <c r="C40" s="60" t="inlineStr">
        <is>
          <t>年級</t>
        </is>
      </c>
      <c r="D40" s="60" t="inlineStr">
        <is>
          <t>組別</t>
        </is>
      </c>
      <c r="E40" s="60" t="inlineStr">
        <is>
          <t>學校</t>
        </is>
      </c>
      <c r="F40" s="60" t="inlineStr">
        <is>
          <t>姓名</t>
        </is>
      </c>
      <c r="G40" s="60" t="inlineStr">
        <is>
          <t>指導老師</t>
        </is>
      </c>
      <c r="H40" s="60" t="inlineStr">
        <is>
          <t>號碼</t>
        </is>
      </c>
      <c r="I40" s="162" t="inlineStr">
        <is>
          <t>成績</t>
        </is>
      </c>
      <c r="J40" s="162" t="inlineStr">
        <is>
          <t>等第</t>
        </is>
      </c>
      <c r="K40" s="162">
        <f>IF(B36=1,"積分","順序")</f>
        <v/>
      </c>
    </row>
    <row customHeight="1" ht="21.75" r="41" s="29">
      <c r="A41" s="44" t="n">
        <v>31</v>
      </c>
      <c r="B41" s="163">
        <f>IF(INDIRECT("'A"&amp;$B$1&amp;$B$2&amp;"'"&amp;"!"&amp;B$5&amp;($A41+1))&lt;&gt;"",INDIRECT("'A"&amp;$B$1&amp;$B$2&amp;"'"&amp;"!"&amp;B$5&amp;($A41+1)),"")</f>
        <v/>
      </c>
      <c r="C41" s="163">
        <f>IF(INDIRECT("'A"&amp;$B$1&amp;$B$2&amp;"'"&amp;"!"&amp;C$5&amp;($A41+1))&lt;&gt;"",INDIRECT("'A"&amp;$B$1&amp;$B$2&amp;"'"&amp;"!"&amp;C$5&amp;($A41+1)),"")</f>
        <v/>
      </c>
      <c r="D41" s="163">
        <f>IF(INDIRECT("'A"&amp;$B$1&amp;$B$2&amp;"'"&amp;"!"&amp;D$5&amp;($A41+1))&lt;&gt;"",INDIRECT("'A"&amp;$B$1&amp;$B$2&amp;"'"&amp;"!"&amp;D$5&amp;($A41+1)),"")</f>
        <v/>
      </c>
      <c r="E41" s="163">
        <f>IF(INDIRECT("'A"&amp;$B$1&amp;$B$2&amp;"'"&amp;"!"&amp;E$5&amp;($A41+1))&lt;&gt;"",INDIRECT("'A"&amp;$B$1&amp;$B$2&amp;"'"&amp;"!"&amp;E$5&amp;($A41+1)),"")</f>
        <v/>
      </c>
      <c r="F41" s="163">
        <f>IF(INDIRECT("'A"&amp;$B$1&amp;$B$2&amp;"'"&amp;"!"&amp;F$5&amp;($A41+1))&lt;&gt;"",INDIRECT("'A"&amp;$B$1&amp;$B$2&amp;"'"&amp;"!"&amp;F$5&amp;($A41+1)),"")</f>
        <v/>
      </c>
      <c r="G41" s="163">
        <f>IF(INDIRECT("'A"&amp;$B$1&amp;$B$2&amp;"'"&amp;"!"&amp;G$5&amp;($A41+1))&lt;&gt;"",INDIRECT("'A"&amp;$B$1&amp;$B$2&amp;"'"&amp;"!"&amp;G$5&amp;($A41+1)),"")</f>
        <v/>
      </c>
      <c r="H41" s="163">
        <f>IF(INDIRECT("'A"&amp;$B$1&amp;$B$2&amp;"'"&amp;"!"&amp;H$5&amp;($A41+1))&lt;&gt;"",INDIRECT("'A"&amp;$B$1&amp;$B$2&amp;"'"&amp;"!"&amp;H$5&amp;($A41+1)),"")</f>
        <v/>
      </c>
      <c r="I41" s="163">
        <f>IF(INDIRECT("'A"&amp;$B$1&amp;$B$2&amp;"'"&amp;"!"&amp;I$5&amp;($A41+1))&lt;&gt;"",INDIRECT("'A"&amp;$B$1&amp;$B$2&amp;"'"&amp;"!"&amp;I$5&amp;($A41+1)),"")</f>
        <v/>
      </c>
      <c r="J41" s="163">
        <f>IF(INDIRECT("'A"&amp;$B$1&amp;$B$2&amp;"'"&amp;"!"&amp;J$5&amp;($A41+1))&lt;&gt;"",INDIRECT("'A"&amp;$B$1&amp;$B$2&amp;"'"&amp;"!"&amp;J$5&amp;($A41+1)),"")</f>
        <v/>
      </c>
      <c r="K41" s="163">
        <f>IF($B$3=1,IF(INDIRECT("'A"&amp;$B$1&amp;$B$2&amp;"'"&amp;"!"&amp;K$5&amp;($A41+1))&lt;&gt;"",INDIRECT("'A"&amp;$B$1&amp;$B$2&amp;"'"&amp;"!"&amp;K$5&amp;($A41+1)),""),IF(INDIRECT("'A"&amp;$B$1&amp;$B$2&amp;"'"&amp;"!"&amp;K$5&amp;($A41+1))&lt;&gt;"",(INDIRECT("'A"&amp;$B$1&amp;$B$2&amp;"'"&amp;"!A"&amp;($A41+1))+0)&amp;"-"&amp;INDIRECT("'A"&amp;$B$1&amp;$B$2&amp;"'"&amp;"!B"&amp;($A41+1)),""))</f>
        <v/>
      </c>
    </row>
    <row customHeight="1" ht="21.75" r="42" s="29">
      <c r="A42" s="44" t="n">
        <v>32</v>
      </c>
      <c r="B42" s="163">
        <f>IF(INDIRECT("'A"&amp;$B$1&amp;$B$2&amp;"'"&amp;"!"&amp;B$5&amp;($A42+1))&lt;&gt;"",INDIRECT("'A"&amp;$B$1&amp;$B$2&amp;"'"&amp;"!"&amp;B$5&amp;($A42+1)),"")</f>
        <v/>
      </c>
      <c r="C42" s="163">
        <f>IF(INDIRECT("'A"&amp;$B$1&amp;$B$2&amp;"'"&amp;"!"&amp;C$5&amp;($A42+1))&lt;&gt;"",INDIRECT("'A"&amp;$B$1&amp;$B$2&amp;"'"&amp;"!"&amp;C$5&amp;($A42+1)),"")</f>
        <v/>
      </c>
      <c r="D42" s="163">
        <f>IF(INDIRECT("'A"&amp;$B$1&amp;$B$2&amp;"'"&amp;"!"&amp;D$5&amp;($A42+1))&lt;&gt;"",INDIRECT("'A"&amp;$B$1&amp;$B$2&amp;"'"&amp;"!"&amp;D$5&amp;($A42+1)),"")</f>
        <v/>
      </c>
      <c r="E42" s="163">
        <f>IF(INDIRECT("'A"&amp;$B$1&amp;$B$2&amp;"'"&amp;"!"&amp;E$5&amp;($A42+1))&lt;&gt;"",INDIRECT("'A"&amp;$B$1&amp;$B$2&amp;"'"&amp;"!"&amp;E$5&amp;($A42+1)),"")</f>
        <v/>
      </c>
      <c r="F42" s="163">
        <f>IF(INDIRECT("'A"&amp;$B$1&amp;$B$2&amp;"'"&amp;"!"&amp;F$5&amp;($A42+1))&lt;&gt;"",INDIRECT("'A"&amp;$B$1&amp;$B$2&amp;"'"&amp;"!"&amp;F$5&amp;($A42+1)),"")</f>
        <v/>
      </c>
      <c r="G42" s="163">
        <f>IF(INDIRECT("'A"&amp;$B$1&amp;$B$2&amp;"'"&amp;"!"&amp;G$5&amp;($A42+1))&lt;&gt;"",INDIRECT("'A"&amp;$B$1&amp;$B$2&amp;"'"&amp;"!"&amp;G$5&amp;($A42+1)),"")</f>
        <v/>
      </c>
      <c r="H42" s="163">
        <f>IF(INDIRECT("'A"&amp;$B$1&amp;$B$2&amp;"'"&amp;"!"&amp;H$5&amp;($A42+1))&lt;&gt;"",INDIRECT("'A"&amp;$B$1&amp;$B$2&amp;"'"&amp;"!"&amp;H$5&amp;($A42+1)),"")</f>
        <v/>
      </c>
      <c r="I42" s="163">
        <f>IF(INDIRECT("'A"&amp;$B$1&amp;$B$2&amp;"'"&amp;"!"&amp;I$5&amp;($A42+1))&lt;&gt;"",INDIRECT("'A"&amp;$B$1&amp;$B$2&amp;"'"&amp;"!"&amp;I$5&amp;($A42+1)),"")</f>
        <v/>
      </c>
      <c r="J42" s="163">
        <f>IF(INDIRECT("'A"&amp;$B$1&amp;$B$2&amp;"'"&amp;"!"&amp;J$5&amp;($A42+1))&lt;&gt;"",INDIRECT("'A"&amp;$B$1&amp;$B$2&amp;"'"&amp;"!"&amp;J$5&amp;($A42+1)),"")</f>
        <v/>
      </c>
      <c r="K42" s="163">
        <f>IF($B$3=1,IF(INDIRECT("'A"&amp;$B$1&amp;$B$2&amp;"'"&amp;"!"&amp;K$5&amp;($A42+1))&lt;&gt;"",INDIRECT("'A"&amp;$B$1&amp;$B$2&amp;"'"&amp;"!"&amp;K$5&amp;($A42+1)),""),IF(INDIRECT("'A"&amp;$B$1&amp;$B$2&amp;"'"&amp;"!"&amp;K$5&amp;($A42+1))&lt;&gt;"",(INDIRECT("'A"&amp;$B$1&amp;$B$2&amp;"'"&amp;"!A"&amp;($A42+1))+0)&amp;"-"&amp;INDIRECT("'A"&amp;$B$1&amp;$B$2&amp;"'"&amp;"!B"&amp;($A42+1)),""))</f>
        <v/>
      </c>
    </row>
    <row customHeight="1" ht="21.75" r="43" s="29">
      <c r="A43" s="44" t="n">
        <v>33</v>
      </c>
      <c r="B43" s="163">
        <f>IF(INDIRECT("'A"&amp;$B$1&amp;$B$2&amp;"'"&amp;"!"&amp;B$5&amp;($A43+1))&lt;&gt;"",INDIRECT("'A"&amp;$B$1&amp;$B$2&amp;"'"&amp;"!"&amp;B$5&amp;($A43+1)),"")</f>
        <v/>
      </c>
      <c r="C43" s="163">
        <f>IF(INDIRECT("'A"&amp;$B$1&amp;$B$2&amp;"'"&amp;"!"&amp;C$5&amp;($A43+1))&lt;&gt;"",INDIRECT("'A"&amp;$B$1&amp;$B$2&amp;"'"&amp;"!"&amp;C$5&amp;($A43+1)),"")</f>
        <v/>
      </c>
      <c r="D43" s="163">
        <f>IF(INDIRECT("'A"&amp;$B$1&amp;$B$2&amp;"'"&amp;"!"&amp;D$5&amp;($A43+1))&lt;&gt;"",INDIRECT("'A"&amp;$B$1&amp;$B$2&amp;"'"&amp;"!"&amp;D$5&amp;($A43+1)),"")</f>
        <v/>
      </c>
      <c r="E43" s="163">
        <f>IF(INDIRECT("'A"&amp;$B$1&amp;$B$2&amp;"'"&amp;"!"&amp;E$5&amp;($A43+1))&lt;&gt;"",INDIRECT("'A"&amp;$B$1&amp;$B$2&amp;"'"&amp;"!"&amp;E$5&amp;($A43+1)),"")</f>
        <v/>
      </c>
      <c r="F43" s="163">
        <f>IF(INDIRECT("'A"&amp;$B$1&amp;$B$2&amp;"'"&amp;"!"&amp;F$5&amp;($A43+1))&lt;&gt;"",INDIRECT("'A"&amp;$B$1&amp;$B$2&amp;"'"&amp;"!"&amp;F$5&amp;($A43+1)),"")</f>
        <v/>
      </c>
      <c r="G43" s="163">
        <f>IF(INDIRECT("'A"&amp;$B$1&amp;$B$2&amp;"'"&amp;"!"&amp;G$5&amp;($A43+1))&lt;&gt;"",INDIRECT("'A"&amp;$B$1&amp;$B$2&amp;"'"&amp;"!"&amp;G$5&amp;($A43+1)),"")</f>
        <v/>
      </c>
      <c r="H43" s="163">
        <f>IF(INDIRECT("'A"&amp;$B$1&amp;$B$2&amp;"'"&amp;"!"&amp;H$5&amp;($A43+1))&lt;&gt;"",INDIRECT("'A"&amp;$B$1&amp;$B$2&amp;"'"&amp;"!"&amp;H$5&amp;($A43+1)),"")</f>
        <v/>
      </c>
      <c r="I43" s="163">
        <f>IF(INDIRECT("'A"&amp;$B$1&amp;$B$2&amp;"'"&amp;"!"&amp;I$5&amp;($A43+1))&lt;&gt;"",INDIRECT("'A"&amp;$B$1&amp;$B$2&amp;"'"&amp;"!"&amp;I$5&amp;($A43+1)),"")</f>
        <v/>
      </c>
      <c r="J43" s="163">
        <f>IF(INDIRECT("'A"&amp;$B$1&amp;$B$2&amp;"'"&amp;"!"&amp;J$5&amp;($A43+1))&lt;&gt;"",INDIRECT("'A"&amp;$B$1&amp;$B$2&amp;"'"&amp;"!"&amp;J$5&amp;($A43+1)),"")</f>
        <v/>
      </c>
      <c r="K43" s="163">
        <f>IF($B$3=1,IF(INDIRECT("'A"&amp;$B$1&amp;$B$2&amp;"'"&amp;"!"&amp;K$5&amp;($A43+1))&lt;&gt;"",INDIRECT("'A"&amp;$B$1&amp;$B$2&amp;"'"&amp;"!"&amp;K$5&amp;($A43+1)),""),IF(INDIRECT("'A"&amp;$B$1&amp;$B$2&amp;"'"&amp;"!"&amp;K$5&amp;($A43+1))&lt;&gt;"",(INDIRECT("'A"&amp;$B$1&amp;$B$2&amp;"'"&amp;"!A"&amp;($A43+1))+0)&amp;"-"&amp;INDIRECT("'A"&amp;$B$1&amp;$B$2&amp;"'"&amp;"!B"&amp;($A43+1)),""))</f>
        <v/>
      </c>
    </row>
    <row customHeight="1" ht="21.75" r="44" s="29">
      <c r="A44" s="44" t="n">
        <v>34</v>
      </c>
      <c r="B44" s="163">
        <f>IF(INDIRECT("'A"&amp;$B$1&amp;$B$2&amp;"'"&amp;"!"&amp;B$5&amp;($A44+1))&lt;&gt;"",INDIRECT("'A"&amp;$B$1&amp;$B$2&amp;"'"&amp;"!"&amp;B$5&amp;($A44+1)),"")</f>
        <v/>
      </c>
      <c r="C44" s="163">
        <f>IF(INDIRECT("'A"&amp;$B$1&amp;$B$2&amp;"'"&amp;"!"&amp;C$5&amp;($A44+1))&lt;&gt;"",INDIRECT("'A"&amp;$B$1&amp;$B$2&amp;"'"&amp;"!"&amp;C$5&amp;($A44+1)),"")</f>
        <v/>
      </c>
      <c r="D44" s="163">
        <f>IF(INDIRECT("'A"&amp;$B$1&amp;$B$2&amp;"'"&amp;"!"&amp;D$5&amp;($A44+1))&lt;&gt;"",INDIRECT("'A"&amp;$B$1&amp;$B$2&amp;"'"&amp;"!"&amp;D$5&amp;($A44+1)),"")</f>
        <v/>
      </c>
      <c r="E44" s="163">
        <f>IF(INDIRECT("'A"&amp;$B$1&amp;$B$2&amp;"'"&amp;"!"&amp;E$5&amp;($A44+1))&lt;&gt;"",INDIRECT("'A"&amp;$B$1&amp;$B$2&amp;"'"&amp;"!"&amp;E$5&amp;($A44+1)),"")</f>
        <v/>
      </c>
      <c r="F44" s="163">
        <f>IF(INDIRECT("'A"&amp;$B$1&amp;$B$2&amp;"'"&amp;"!"&amp;F$5&amp;($A44+1))&lt;&gt;"",INDIRECT("'A"&amp;$B$1&amp;$B$2&amp;"'"&amp;"!"&amp;F$5&amp;($A44+1)),"")</f>
        <v/>
      </c>
      <c r="G44" s="163">
        <f>IF(INDIRECT("'A"&amp;$B$1&amp;$B$2&amp;"'"&amp;"!"&amp;G$5&amp;($A44+1))&lt;&gt;"",INDIRECT("'A"&amp;$B$1&amp;$B$2&amp;"'"&amp;"!"&amp;G$5&amp;($A44+1)),"")</f>
        <v/>
      </c>
      <c r="H44" s="163">
        <f>IF(INDIRECT("'A"&amp;$B$1&amp;$B$2&amp;"'"&amp;"!"&amp;H$5&amp;($A44+1))&lt;&gt;"",INDIRECT("'A"&amp;$B$1&amp;$B$2&amp;"'"&amp;"!"&amp;H$5&amp;($A44+1)),"")</f>
        <v/>
      </c>
      <c r="I44" s="163">
        <f>IF(INDIRECT("'A"&amp;$B$1&amp;$B$2&amp;"'"&amp;"!"&amp;I$5&amp;($A44+1))&lt;&gt;"",INDIRECT("'A"&amp;$B$1&amp;$B$2&amp;"'"&amp;"!"&amp;I$5&amp;($A44+1)),"")</f>
        <v/>
      </c>
      <c r="J44" s="163">
        <f>IF(INDIRECT("'A"&amp;$B$1&amp;$B$2&amp;"'"&amp;"!"&amp;J$5&amp;($A44+1))&lt;&gt;"",INDIRECT("'A"&amp;$B$1&amp;$B$2&amp;"'"&amp;"!"&amp;J$5&amp;($A44+1)),"")</f>
        <v/>
      </c>
      <c r="K44" s="163">
        <f>IF($B$3=1,IF(INDIRECT("'A"&amp;$B$1&amp;$B$2&amp;"'"&amp;"!"&amp;K$5&amp;($A44+1))&lt;&gt;"",INDIRECT("'A"&amp;$B$1&amp;$B$2&amp;"'"&amp;"!"&amp;K$5&amp;($A44+1)),""),IF(INDIRECT("'A"&amp;$B$1&amp;$B$2&amp;"'"&amp;"!"&amp;K$5&amp;($A44+1))&lt;&gt;"",(INDIRECT("'A"&amp;$B$1&amp;$B$2&amp;"'"&amp;"!A"&amp;($A44+1))+0)&amp;"-"&amp;INDIRECT("'A"&amp;$B$1&amp;$B$2&amp;"'"&amp;"!B"&amp;($A44+1)),""))</f>
        <v/>
      </c>
    </row>
    <row customHeight="1" ht="21.75" r="45" s="29">
      <c r="A45" s="44" t="n">
        <v>35</v>
      </c>
      <c r="B45" s="163">
        <f>IF(INDIRECT("'A"&amp;$B$1&amp;$B$2&amp;"'"&amp;"!"&amp;B$5&amp;($A45+1))&lt;&gt;"",INDIRECT("'A"&amp;$B$1&amp;$B$2&amp;"'"&amp;"!"&amp;B$5&amp;($A45+1)),"")</f>
        <v/>
      </c>
      <c r="C45" s="163">
        <f>IF(INDIRECT("'A"&amp;$B$1&amp;$B$2&amp;"'"&amp;"!"&amp;C$5&amp;($A45+1))&lt;&gt;"",INDIRECT("'A"&amp;$B$1&amp;$B$2&amp;"'"&amp;"!"&amp;C$5&amp;($A45+1)),"")</f>
        <v/>
      </c>
      <c r="D45" s="163">
        <f>IF(INDIRECT("'A"&amp;$B$1&amp;$B$2&amp;"'"&amp;"!"&amp;D$5&amp;($A45+1))&lt;&gt;"",INDIRECT("'A"&amp;$B$1&amp;$B$2&amp;"'"&amp;"!"&amp;D$5&amp;($A45+1)),"")</f>
        <v/>
      </c>
      <c r="E45" s="163">
        <f>IF(INDIRECT("'A"&amp;$B$1&amp;$B$2&amp;"'"&amp;"!"&amp;E$5&amp;($A45+1))&lt;&gt;"",INDIRECT("'A"&amp;$B$1&amp;$B$2&amp;"'"&amp;"!"&amp;E$5&amp;($A45+1)),"")</f>
        <v/>
      </c>
      <c r="F45" s="163">
        <f>IF(INDIRECT("'A"&amp;$B$1&amp;$B$2&amp;"'"&amp;"!"&amp;F$5&amp;($A45+1))&lt;&gt;"",INDIRECT("'A"&amp;$B$1&amp;$B$2&amp;"'"&amp;"!"&amp;F$5&amp;($A45+1)),"")</f>
        <v/>
      </c>
      <c r="G45" s="163">
        <f>IF(INDIRECT("'A"&amp;$B$1&amp;$B$2&amp;"'"&amp;"!"&amp;G$5&amp;($A45+1))&lt;&gt;"",INDIRECT("'A"&amp;$B$1&amp;$B$2&amp;"'"&amp;"!"&amp;G$5&amp;($A45+1)),"")</f>
        <v/>
      </c>
      <c r="H45" s="163">
        <f>IF(INDIRECT("'A"&amp;$B$1&amp;$B$2&amp;"'"&amp;"!"&amp;H$5&amp;($A45+1))&lt;&gt;"",INDIRECT("'A"&amp;$B$1&amp;$B$2&amp;"'"&amp;"!"&amp;H$5&amp;($A45+1)),"")</f>
        <v/>
      </c>
      <c r="I45" s="163">
        <f>IF(INDIRECT("'A"&amp;$B$1&amp;$B$2&amp;"'"&amp;"!"&amp;I$5&amp;($A45+1))&lt;&gt;"",INDIRECT("'A"&amp;$B$1&amp;$B$2&amp;"'"&amp;"!"&amp;I$5&amp;($A45+1)),"")</f>
        <v/>
      </c>
      <c r="J45" s="163">
        <f>IF(INDIRECT("'A"&amp;$B$1&amp;$B$2&amp;"'"&amp;"!"&amp;J$5&amp;($A45+1))&lt;&gt;"",INDIRECT("'A"&amp;$B$1&amp;$B$2&amp;"'"&amp;"!"&amp;J$5&amp;($A45+1)),"")</f>
        <v/>
      </c>
      <c r="K45" s="163">
        <f>IF($B$3=1,IF(INDIRECT("'A"&amp;$B$1&amp;$B$2&amp;"'"&amp;"!"&amp;K$5&amp;($A45+1))&lt;&gt;"",INDIRECT("'A"&amp;$B$1&amp;$B$2&amp;"'"&amp;"!"&amp;K$5&amp;($A45+1)),""),IF(INDIRECT("'A"&amp;$B$1&amp;$B$2&amp;"'"&amp;"!"&amp;K$5&amp;($A45+1))&lt;&gt;"",(INDIRECT("'A"&amp;$B$1&amp;$B$2&amp;"'"&amp;"!A"&amp;($A45+1))+0)&amp;"-"&amp;INDIRECT("'A"&amp;$B$1&amp;$B$2&amp;"'"&amp;"!B"&amp;($A45+1)),""))</f>
        <v/>
      </c>
    </row>
    <row customHeight="1" ht="21.75" r="46" s="29">
      <c r="A46" s="44" t="n">
        <v>36</v>
      </c>
      <c r="B46" s="163">
        <f>IF(INDIRECT("'A"&amp;$B$1&amp;$B$2&amp;"'"&amp;"!"&amp;B$5&amp;($A46+1))&lt;&gt;"",INDIRECT("'A"&amp;$B$1&amp;$B$2&amp;"'"&amp;"!"&amp;B$5&amp;($A46+1)),"")</f>
        <v/>
      </c>
      <c r="C46" s="163">
        <f>IF(INDIRECT("'A"&amp;$B$1&amp;$B$2&amp;"'"&amp;"!"&amp;C$5&amp;($A46+1))&lt;&gt;"",INDIRECT("'A"&amp;$B$1&amp;$B$2&amp;"'"&amp;"!"&amp;C$5&amp;($A46+1)),"")</f>
        <v/>
      </c>
      <c r="D46" s="163">
        <f>IF(INDIRECT("'A"&amp;$B$1&amp;$B$2&amp;"'"&amp;"!"&amp;D$5&amp;($A46+1))&lt;&gt;"",INDIRECT("'A"&amp;$B$1&amp;$B$2&amp;"'"&amp;"!"&amp;D$5&amp;($A46+1)),"")</f>
        <v/>
      </c>
      <c r="E46" s="163">
        <f>IF(INDIRECT("'A"&amp;$B$1&amp;$B$2&amp;"'"&amp;"!"&amp;E$5&amp;($A46+1))&lt;&gt;"",INDIRECT("'A"&amp;$B$1&amp;$B$2&amp;"'"&amp;"!"&amp;E$5&amp;($A46+1)),"")</f>
        <v/>
      </c>
      <c r="F46" s="163">
        <f>IF(INDIRECT("'A"&amp;$B$1&amp;$B$2&amp;"'"&amp;"!"&amp;F$5&amp;($A46+1))&lt;&gt;"",INDIRECT("'A"&amp;$B$1&amp;$B$2&amp;"'"&amp;"!"&amp;F$5&amp;($A46+1)),"")</f>
        <v/>
      </c>
      <c r="G46" s="163">
        <f>IF(INDIRECT("'A"&amp;$B$1&amp;$B$2&amp;"'"&amp;"!"&amp;G$5&amp;($A46+1))&lt;&gt;"",INDIRECT("'A"&amp;$B$1&amp;$B$2&amp;"'"&amp;"!"&amp;G$5&amp;($A46+1)),"")</f>
        <v/>
      </c>
      <c r="H46" s="163">
        <f>IF(INDIRECT("'A"&amp;$B$1&amp;$B$2&amp;"'"&amp;"!"&amp;H$5&amp;($A46+1))&lt;&gt;"",INDIRECT("'A"&amp;$B$1&amp;$B$2&amp;"'"&amp;"!"&amp;H$5&amp;($A46+1)),"")</f>
        <v/>
      </c>
      <c r="I46" s="163">
        <f>IF(INDIRECT("'A"&amp;$B$1&amp;$B$2&amp;"'"&amp;"!"&amp;I$5&amp;($A46+1))&lt;&gt;"",INDIRECT("'A"&amp;$B$1&amp;$B$2&amp;"'"&amp;"!"&amp;I$5&amp;($A46+1)),"")</f>
        <v/>
      </c>
      <c r="J46" s="163">
        <f>IF(INDIRECT("'A"&amp;$B$1&amp;$B$2&amp;"'"&amp;"!"&amp;J$5&amp;($A46+1))&lt;&gt;"",INDIRECT("'A"&amp;$B$1&amp;$B$2&amp;"'"&amp;"!"&amp;J$5&amp;($A46+1)),"")</f>
        <v/>
      </c>
      <c r="K46" s="163">
        <f>IF($B$3=1,IF(INDIRECT("'A"&amp;$B$1&amp;$B$2&amp;"'"&amp;"!"&amp;K$5&amp;($A46+1))&lt;&gt;"",INDIRECT("'A"&amp;$B$1&amp;$B$2&amp;"'"&amp;"!"&amp;K$5&amp;($A46+1)),""),IF(INDIRECT("'A"&amp;$B$1&amp;$B$2&amp;"'"&amp;"!"&amp;K$5&amp;($A46+1))&lt;&gt;"",(INDIRECT("'A"&amp;$B$1&amp;$B$2&amp;"'"&amp;"!A"&amp;($A46+1))+0)&amp;"-"&amp;INDIRECT("'A"&amp;$B$1&amp;$B$2&amp;"'"&amp;"!B"&amp;($A46+1)),""))</f>
        <v/>
      </c>
    </row>
    <row customHeight="1" ht="21.75" r="47" s="29">
      <c r="A47" s="44" t="n">
        <v>37</v>
      </c>
      <c r="B47" s="163">
        <f>IF(INDIRECT("'A"&amp;$B$1&amp;$B$2&amp;"'"&amp;"!"&amp;B$5&amp;($A47+1))&lt;&gt;"",INDIRECT("'A"&amp;$B$1&amp;$B$2&amp;"'"&amp;"!"&amp;B$5&amp;($A47+1)),"")</f>
        <v/>
      </c>
      <c r="C47" s="163">
        <f>IF(INDIRECT("'A"&amp;$B$1&amp;$B$2&amp;"'"&amp;"!"&amp;C$5&amp;($A47+1))&lt;&gt;"",INDIRECT("'A"&amp;$B$1&amp;$B$2&amp;"'"&amp;"!"&amp;C$5&amp;($A47+1)),"")</f>
        <v/>
      </c>
      <c r="D47" s="163">
        <f>IF(INDIRECT("'A"&amp;$B$1&amp;$B$2&amp;"'"&amp;"!"&amp;D$5&amp;($A47+1))&lt;&gt;"",INDIRECT("'A"&amp;$B$1&amp;$B$2&amp;"'"&amp;"!"&amp;D$5&amp;($A47+1)),"")</f>
        <v/>
      </c>
      <c r="E47" s="163">
        <f>IF(INDIRECT("'A"&amp;$B$1&amp;$B$2&amp;"'"&amp;"!"&amp;E$5&amp;($A47+1))&lt;&gt;"",INDIRECT("'A"&amp;$B$1&amp;$B$2&amp;"'"&amp;"!"&amp;E$5&amp;($A47+1)),"")</f>
        <v/>
      </c>
      <c r="F47" s="163">
        <f>IF(INDIRECT("'A"&amp;$B$1&amp;$B$2&amp;"'"&amp;"!"&amp;F$5&amp;($A47+1))&lt;&gt;"",INDIRECT("'A"&amp;$B$1&amp;$B$2&amp;"'"&amp;"!"&amp;F$5&amp;($A47+1)),"")</f>
        <v/>
      </c>
      <c r="G47" s="163">
        <f>IF(INDIRECT("'A"&amp;$B$1&amp;$B$2&amp;"'"&amp;"!"&amp;G$5&amp;($A47+1))&lt;&gt;"",INDIRECT("'A"&amp;$B$1&amp;$B$2&amp;"'"&amp;"!"&amp;G$5&amp;($A47+1)),"")</f>
        <v/>
      </c>
      <c r="H47" s="163">
        <f>IF(INDIRECT("'A"&amp;$B$1&amp;$B$2&amp;"'"&amp;"!"&amp;H$5&amp;($A47+1))&lt;&gt;"",INDIRECT("'A"&amp;$B$1&amp;$B$2&amp;"'"&amp;"!"&amp;H$5&amp;($A47+1)),"")</f>
        <v/>
      </c>
      <c r="I47" s="163">
        <f>IF(INDIRECT("'A"&amp;$B$1&amp;$B$2&amp;"'"&amp;"!"&amp;I$5&amp;($A47+1))&lt;&gt;"",INDIRECT("'A"&amp;$B$1&amp;$B$2&amp;"'"&amp;"!"&amp;I$5&amp;($A47+1)),"")</f>
        <v/>
      </c>
      <c r="J47" s="163">
        <f>IF(INDIRECT("'A"&amp;$B$1&amp;$B$2&amp;"'"&amp;"!"&amp;J$5&amp;($A47+1))&lt;&gt;"",INDIRECT("'A"&amp;$B$1&amp;$B$2&amp;"'"&amp;"!"&amp;J$5&amp;($A47+1)),"")</f>
        <v/>
      </c>
      <c r="K47" s="163">
        <f>IF($B$3=1,IF(INDIRECT("'A"&amp;$B$1&amp;$B$2&amp;"'"&amp;"!"&amp;K$5&amp;($A47+1))&lt;&gt;"",INDIRECT("'A"&amp;$B$1&amp;$B$2&amp;"'"&amp;"!"&amp;K$5&amp;($A47+1)),""),IF(INDIRECT("'A"&amp;$B$1&amp;$B$2&amp;"'"&amp;"!"&amp;K$5&amp;($A47+1))&lt;&gt;"",(INDIRECT("'A"&amp;$B$1&amp;$B$2&amp;"'"&amp;"!A"&amp;($A47+1))+0)&amp;"-"&amp;INDIRECT("'A"&amp;$B$1&amp;$B$2&amp;"'"&amp;"!B"&amp;($A47+1)),""))</f>
        <v/>
      </c>
    </row>
    <row customHeight="1" ht="21.75" r="48" s="29">
      <c r="A48" s="44" t="n">
        <v>38</v>
      </c>
      <c r="B48" s="163">
        <f>IF(INDIRECT("'A"&amp;$B$1&amp;$B$2&amp;"'"&amp;"!"&amp;B$5&amp;($A48+1))&lt;&gt;"",INDIRECT("'A"&amp;$B$1&amp;$B$2&amp;"'"&amp;"!"&amp;B$5&amp;($A48+1)),"")</f>
        <v/>
      </c>
      <c r="C48" s="163">
        <f>IF(INDIRECT("'A"&amp;$B$1&amp;$B$2&amp;"'"&amp;"!"&amp;C$5&amp;($A48+1))&lt;&gt;"",INDIRECT("'A"&amp;$B$1&amp;$B$2&amp;"'"&amp;"!"&amp;C$5&amp;($A48+1)),"")</f>
        <v/>
      </c>
      <c r="D48" s="163">
        <f>IF(INDIRECT("'A"&amp;$B$1&amp;$B$2&amp;"'"&amp;"!"&amp;D$5&amp;($A48+1))&lt;&gt;"",INDIRECT("'A"&amp;$B$1&amp;$B$2&amp;"'"&amp;"!"&amp;D$5&amp;($A48+1)),"")</f>
        <v/>
      </c>
      <c r="E48" s="163">
        <f>IF(INDIRECT("'A"&amp;$B$1&amp;$B$2&amp;"'"&amp;"!"&amp;E$5&amp;($A48+1))&lt;&gt;"",INDIRECT("'A"&amp;$B$1&amp;$B$2&amp;"'"&amp;"!"&amp;E$5&amp;($A48+1)),"")</f>
        <v/>
      </c>
      <c r="F48" s="163">
        <f>IF(INDIRECT("'A"&amp;$B$1&amp;$B$2&amp;"'"&amp;"!"&amp;F$5&amp;($A48+1))&lt;&gt;"",INDIRECT("'A"&amp;$B$1&amp;$B$2&amp;"'"&amp;"!"&amp;F$5&amp;($A48+1)),"")</f>
        <v/>
      </c>
      <c r="G48" s="163">
        <f>IF(INDIRECT("'A"&amp;$B$1&amp;$B$2&amp;"'"&amp;"!"&amp;G$5&amp;($A48+1))&lt;&gt;"",INDIRECT("'A"&amp;$B$1&amp;$B$2&amp;"'"&amp;"!"&amp;G$5&amp;($A48+1)),"")</f>
        <v/>
      </c>
      <c r="H48" s="163">
        <f>IF(INDIRECT("'A"&amp;$B$1&amp;$B$2&amp;"'"&amp;"!"&amp;H$5&amp;($A48+1))&lt;&gt;"",INDIRECT("'A"&amp;$B$1&amp;$B$2&amp;"'"&amp;"!"&amp;H$5&amp;($A48+1)),"")</f>
        <v/>
      </c>
      <c r="I48" s="163">
        <f>IF(INDIRECT("'A"&amp;$B$1&amp;$B$2&amp;"'"&amp;"!"&amp;I$5&amp;($A48+1))&lt;&gt;"",INDIRECT("'A"&amp;$B$1&amp;$B$2&amp;"'"&amp;"!"&amp;I$5&amp;($A48+1)),"")</f>
        <v/>
      </c>
      <c r="J48" s="163">
        <f>IF(INDIRECT("'A"&amp;$B$1&amp;$B$2&amp;"'"&amp;"!"&amp;J$5&amp;($A48+1))&lt;&gt;"",INDIRECT("'A"&amp;$B$1&amp;$B$2&amp;"'"&amp;"!"&amp;J$5&amp;($A48+1)),"")</f>
        <v/>
      </c>
      <c r="K48" s="163">
        <f>IF($B$3=1,IF(INDIRECT("'A"&amp;$B$1&amp;$B$2&amp;"'"&amp;"!"&amp;K$5&amp;($A48+1))&lt;&gt;"",INDIRECT("'A"&amp;$B$1&amp;$B$2&amp;"'"&amp;"!"&amp;K$5&amp;($A48+1)),""),IF(INDIRECT("'A"&amp;$B$1&amp;$B$2&amp;"'"&amp;"!"&amp;K$5&amp;($A48+1))&lt;&gt;"",(INDIRECT("'A"&amp;$B$1&amp;$B$2&amp;"'"&amp;"!A"&amp;($A48+1))+0)&amp;"-"&amp;INDIRECT("'A"&amp;$B$1&amp;$B$2&amp;"'"&amp;"!B"&amp;($A48+1)),""))</f>
        <v/>
      </c>
    </row>
    <row customHeight="1" ht="21.75" r="49" s="29">
      <c r="A49" s="44" t="n">
        <v>39</v>
      </c>
      <c r="B49" s="163">
        <f>IF(INDIRECT("'A"&amp;$B$1&amp;$B$2&amp;"'"&amp;"!"&amp;B$5&amp;($A49+1))&lt;&gt;"",INDIRECT("'A"&amp;$B$1&amp;$B$2&amp;"'"&amp;"!"&amp;B$5&amp;($A49+1)),"")</f>
        <v/>
      </c>
      <c r="C49" s="163">
        <f>IF(INDIRECT("'A"&amp;$B$1&amp;$B$2&amp;"'"&amp;"!"&amp;C$5&amp;($A49+1))&lt;&gt;"",INDIRECT("'A"&amp;$B$1&amp;$B$2&amp;"'"&amp;"!"&amp;C$5&amp;($A49+1)),"")</f>
        <v/>
      </c>
      <c r="D49" s="163">
        <f>IF(INDIRECT("'A"&amp;$B$1&amp;$B$2&amp;"'"&amp;"!"&amp;D$5&amp;($A49+1))&lt;&gt;"",INDIRECT("'A"&amp;$B$1&amp;$B$2&amp;"'"&amp;"!"&amp;D$5&amp;($A49+1)),"")</f>
        <v/>
      </c>
      <c r="E49" s="163">
        <f>IF(INDIRECT("'A"&amp;$B$1&amp;$B$2&amp;"'"&amp;"!"&amp;E$5&amp;($A49+1))&lt;&gt;"",INDIRECT("'A"&amp;$B$1&amp;$B$2&amp;"'"&amp;"!"&amp;E$5&amp;($A49+1)),"")</f>
        <v/>
      </c>
      <c r="F49" s="163">
        <f>IF(INDIRECT("'A"&amp;$B$1&amp;$B$2&amp;"'"&amp;"!"&amp;F$5&amp;($A49+1))&lt;&gt;"",INDIRECT("'A"&amp;$B$1&amp;$B$2&amp;"'"&amp;"!"&amp;F$5&amp;($A49+1)),"")</f>
        <v/>
      </c>
      <c r="G49" s="163">
        <f>IF(INDIRECT("'A"&amp;$B$1&amp;$B$2&amp;"'"&amp;"!"&amp;G$5&amp;($A49+1))&lt;&gt;"",INDIRECT("'A"&amp;$B$1&amp;$B$2&amp;"'"&amp;"!"&amp;G$5&amp;($A49+1)),"")</f>
        <v/>
      </c>
      <c r="H49" s="163">
        <f>IF(INDIRECT("'A"&amp;$B$1&amp;$B$2&amp;"'"&amp;"!"&amp;H$5&amp;($A49+1))&lt;&gt;"",INDIRECT("'A"&amp;$B$1&amp;$B$2&amp;"'"&amp;"!"&amp;H$5&amp;($A49+1)),"")</f>
        <v/>
      </c>
      <c r="I49" s="163">
        <f>IF(INDIRECT("'A"&amp;$B$1&amp;$B$2&amp;"'"&amp;"!"&amp;I$5&amp;($A49+1))&lt;&gt;"",INDIRECT("'A"&amp;$B$1&amp;$B$2&amp;"'"&amp;"!"&amp;I$5&amp;($A49+1)),"")</f>
        <v/>
      </c>
      <c r="J49" s="163">
        <f>IF(INDIRECT("'A"&amp;$B$1&amp;$B$2&amp;"'"&amp;"!"&amp;J$5&amp;($A49+1))&lt;&gt;"",INDIRECT("'A"&amp;$B$1&amp;$B$2&amp;"'"&amp;"!"&amp;J$5&amp;($A49+1)),"")</f>
        <v/>
      </c>
      <c r="K49" s="163">
        <f>IF($B$3=1,IF(INDIRECT("'A"&amp;$B$1&amp;$B$2&amp;"'"&amp;"!"&amp;K$5&amp;($A49+1))&lt;&gt;"",INDIRECT("'A"&amp;$B$1&amp;$B$2&amp;"'"&amp;"!"&amp;K$5&amp;($A49+1)),""),IF(INDIRECT("'A"&amp;$B$1&amp;$B$2&amp;"'"&amp;"!"&amp;K$5&amp;($A49+1))&lt;&gt;"",(INDIRECT("'A"&amp;$B$1&amp;$B$2&amp;"'"&amp;"!A"&amp;($A49+1))+0)&amp;"-"&amp;INDIRECT("'A"&amp;$B$1&amp;$B$2&amp;"'"&amp;"!B"&amp;($A49+1)),""))</f>
        <v/>
      </c>
    </row>
    <row customHeight="1" ht="21.75" r="50" s="29">
      <c r="A50" s="44" t="n">
        <v>40</v>
      </c>
      <c r="B50" s="163">
        <f>IF(INDIRECT("'A"&amp;$B$1&amp;$B$2&amp;"'"&amp;"!"&amp;B$5&amp;($A50+1))&lt;&gt;"",INDIRECT("'A"&amp;$B$1&amp;$B$2&amp;"'"&amp;"!"&amp;B$5&amp;($A50+1)),"")</f>
        <v/>
      </c>
      <c r="C50" s="163">
        <f>IF(INDIRECT("'A"&amp;$B$1&amp;$B$2&amp;"'"&amp;"!"&amp;C$5&amp;($A50+1))&lt;&gt;"",INDIRECT("'A"&amp;$B$1&amp;$B$2&amp;"'"&amp;"!"&amp;C$5&amp;($A50+1)),"")</f>
        <v/>
      </c>
      <c r="D50" s="163">
        <f>IF(INDIRECT("'A"&amp;$B$1&amp;$B$2&amp;"'"&amp;"!"&amp;D$5&amp;($A50+1))&lt;&gt;"",INDIRECT("'A"&amp;$B$1&amp;$B$2&amp;"'"&amp;"!"&amp;D$5&amp;($A50+1)),"")</f>
        <v/>
      </c>
      <c r="E50" s="163">
        <f>IF(INDIRECT("'A"&amp;$B$1&amp;$B$2&amp;"'"&amp;"!"&amp;E$5&amp;($A50+1))&lt;&gt;"",INDIRECT("'A"&amp;$B$1&amp;$B$2&amp;"'"&amp;"!"&amp;E$5&amp;($A50+1)),"")</f>
        <v/>
      </c>
      <c r="F50" s="163">
        <f>IF(INDIRECT("'A"&amp;$B$1&amp;$B$2&amp;"'"&amp;"!"&amp;F$5&amp;($A50+1))&lt;&gt;"",INDIRECT("'A"&amp;$B$1&amp;$B$2&amp;"'"&amp;"!"&amp;F$5&amp;($A50+1)),"")</f>
        <v/>
      </c>
      <c r="G50" s="163">
        <f>IF(INDIRECT("'A"&amp;$B$1&amp;$B$2&amp;"'"&amp;"!"&amp;G$5&amp;($A50+1))&lt;&gt;"",INDIRECT("'A"&amp;$B$1&amp;$B$2&amp;"'"&amp;"!"&amp;G$5&amp;($A50+1)),"")</f>
        <v/>
      </c>
      <c r="H50" s="163">
        <f>IF(INDIRECT("'A"&amp;$B$1&amp;$B$2&amp;"'"&amp;"!"&amp;H$5&amp;($A50+1))&lt;&gt;"",INDIRECT("'A"&amp;$B$1&amp;$B$2&amp;"'"&amp;"!"&amp;H$5&amp;($A50+1)),"")</f>
        <v/>
      </c>
      <c r="I50" s="163">
        <f>IF(INDIRECT("'A"&amp;$B$1&amp;$B$2&amp;"'"&amp;"!"&amp;I$5&amp;($A50+1))&lt;&gt;"",INDIRECT("'A"&amp;$B$1&amp;$B$2&amp;"'"&amp;"!"&amp;I$5&amp;($A50+1)),"")</f>
        <v/>
      </c>
      <c r="J50" s="163">
        <f>IF(INDIRECT("'A"&amp;$B$1&amp;$B$2&amp;"'"&amp;"!"&amp;J$5&amp;($A50+1))&lt;&gt;"",INDIRECT("'A"&amp;$B$1&amp;$B$2&amp;"'"&amp;"!"&amp;J$5&amp;($A50+1)),"")</f>
        <v/>
      </c>
      <c r="K50" s="163">
        <f>IF($B$3=1,IF(INDIRECT("'A"&amp;$B$1&amp;$B$2&amp;"'"&amp;"!"&amp;K$5&amp;($A50+1))&lt;&gt;"",INDIRECT("'A"&amp;$B$1&amp;$B$2&amp;"'"&amp;"!"&amp;K$5&amp;($A50+1)),""),IF(INDIRECT("'A"&amp;$B$1&amp;$B$2&amp;"'"&amp;"!"&amp;K$5&amp;($A50+1))&lt;&gt;"",(INDIRECT("'A"&amp;$B$1&amp;$B$2&amp;"'"&amp;"!A"&amp;($A50+1))+0)&amp;"-"&amp;INDIRECT("'A"&amp;$B$1&amp;$B$2&amp;"'"&amp;"!B"&amp;($A50+1)),""))</f>
        <v/>
      </c>
    </row>
    <row customHeight="1" ht="21.75" r="51" s="29">
      <c r="A51" s="44" t="n">
        <v>41</v>
      </c>
      <c r="B51" s="163">
        <f>IF(INDIRECT("'A"&amp;$B$1&amp;$B$2&amp;"'"&amp;"!"&amp;B$5&amp;($A51+1))&lt;&gt;"",INDIRECT("'A"&amp;$B$1&amp;$B$2&amp;"'"&amp;"!"&amp;B$5&amp;($A51+1)),"")</f>
        <v/>
      </c>
      <c r="C51" s="163">
        <f>IF(INDIRECT("'A"&amp;$B$1&amp;$B$2&amp;"'"&amp;"!"&amp;C$5&amp;($A51+1))&lt;&gt;"",INDIRECT("'A"&amp;$B$1&amp;$B$2&amp;"'"&amp;"!"&amp;C$5&amp;($A51+1)),"")</f>
        <v/>
      </c>
      <c r="D51" s="163">
        <f>IF(INDIRECT("'A"&amp;$B$1&amp;$B$2&amp;"'"&amp;"!"&amp;D$5&amp;($A51+1))&lt;&gt;"",INDIRECT("'A"&amp;$B$1&amp;$B$2&amp;"'"&amp;"!"&amp;D$5&amp;($A51+1)),"")</f>
        <v/>
      </c>
      <c r="E51" s="163">
        <f>IF(INDIRECT("'A"&amp;$B$1&amp;$B$2&amp;"'"&amp;"!"&amp;E$5&amp;($A51+1))&lt;&gt;"",INDIRECT("'A"&amp;$B$1&amp;$B$2&amp;"'"&amp;"!"&amp;E$5&amp;($A51+1)),"")</f>
        <v/>
      </c>
      <c r="F51" s="163">
        <f>IF(INDIRECT("'A"&amp;$B$1&amp;$B$2&amp;"'"&amp;"!"&amp;F$5&amp;($A51+1))&lt;&gt;"",INDIRECT("'A"&amp;$B$1&amp;$B$2&amp;"'"&amp;"!"&amp;F$5&amp;($A51+1)),"")</f>
        <v/>
      </c>
      <c r="G51" s="163">
        <f>IF(INDIRECT("'A"&amp;$B$1&amp;$B$2&amp;"'"&amp;"!"&amp;G$5&amp;($A51+1))&lt;&gt;"",INDIRECT("'A"&amp;$B$1&amp;$B$2&amp;"'"&amp;"!"&amp;G$5&amp;($A51+1)),"")</f>
        <v/>
      </c>
      <c r="H51" s="163">
        <f>IF(INDIRECT("'A"&amp;$B$1&amp;$B$2&amp;"'"&amp;"!"&amp;H$5&amp;($A51+1))&lt;&gt;"",INDIRECT("'A"&amp;$B$1&amp;$B$2&amp;"'"&amp;"!"&amp;H$5&amp;($A51+1)),"")</f>
        <v/>
      </c>
      <c r="I51" s="163">
        <f>IF(INDIRECT("'A"&amp;$B$1&amp;$B$2&amp;"'"&amp;"!"&amp;I$5&amp;($A51+1))&lt;&gt;"",INDIRECT("'A"&amp;$B$1&amp;$B$2&amp;"'"&amp;"!"&amp;I$5&amp;($A51+1)),"")</f>
        <v/>
      </c>
      <c r="J51" s="163">
        <f>IF(INDIRECT("'A"&amp;$B$1&amp;$B$2&amp;"'"&amp;"!"&amp;J$5&amp;($A51+1))&lt;&gt;"",INDIRECT("'A"&amp;$B$1&amp;$B$2&amp;"'"&amp;"!"&amp;J$5&amp;($A51+1)),"")</f>
        <v/>
      </c>
      <c r="K51" s="163">
        <f>IF($B$3=1,IF(INDIRECT("'A"&amp;$B$1&amp;$B$2&amp;"'"&amp;"!"&amp;K$5&amp;($A51+1))&lt;&gt;"",INDIRECT("'A"&amp;$B$1&amp;$B$2&amp;"'"&amp;"!"&amp;K$5&amp;($A51+1)),""),IF(INDIRECT("'A"&amp;$B$1&amp;$B$2&amp;"'"&amp;"!"&amp;K$5&amp;($A51+1))&lt;&gt;"",(INDIRECT("'A"&amp;$B$1&amp;$B$2&amp;"'"&amp;"!A"&amp;($A51+1))+0)&amp;"-"&amp;INDIRECT("'A"&amp;$B$1&amp;$B$2&amp;"'"&amp;"!B"&amp;($A51+1)),""))</f>
        <v/>
      </c>
    </row>
    <row customHeight="1" ht="21.75" r="52" s="29">
      <c r="A52" s="44" t="n">
        <v>42</v>
      </c>
      <c r="B52" s="163">
        <f>IF(INDIRECT("'A"&amp;$B$1&amp;$B$2&amp;"'"&amp;"!"&amp;B$5&amp;($A52+1))&lt;&gt;"",INDIRECT("'A"&amp;$B$1&amp;$B$2&amp;"'"&amp;"!"&amp;B$5&amp;($A52+1)),"")</f>
        <v/>
      </c>
      <c r="C52" s="163">
        <f>IF(INDIRECT("'A"&amp;$B$1&amp;$B$2&amp;"'"&amp;"!"&amp;C$5&amp;($A52+1))&lt;&gt;"",INDIRECT("'A"&amp;$B$1&amp;$B$2&amp;"'"&amp;"!"&amp;C$5&amp;($A52+1)),"")</f>
        <v/>
      </c>
      <c r="D52" s="163">
        <f>IF(INDIRECT("'A"&amp;$B$1&amp;$B$2&amp;"'"&amp;"!"&amp;D$5&amp;($A52+1))&lt;&gt;"",INDIRECT("'A"&amp;$B$1&amp;$B$2&amp;"'"&amp;"!"&amp;D$5&amp;($A52+1)),"")</f>
        <v/>
      </c>
      <c r="E52" s="163">
        <f>IF(INDIRECT("'A"&amp;$B$1&amp;$B$2&amp;"'"&amp;"!"&amp;E$5&amp;($A52+1))&lt;&gt;"",INDIRECT("'A"&amp;$B$1&amp;$B$2&amp;"'"&amp;"!"&amp;E$5&amp;($A52+1)),"")</f>
        <v/>
      </c>
      <c r="F52" s="163">
        <f>IF(INDIRECT("'A"&amp;$B$1&amp;$B$2&amp;"'"&amp;"!"&amp;F$5&amp;($A52+1))&lt;&gt;"",INDIRECT("'A"&amp;$B$1&amp;$B$2&amp;"'"&amp;"!"&amp;F$5&amp;($A52+1)),"")</f>
        <v/>
      </c>
      <c r="G52" s="163">
        <f>IF(INDIRECT("'A"&amp;$B$1&amp;$B$2&amp;"'"&amp;"!"&amp;G$5&amp;($A52+1))&lt;&gt;"",INDIRECT("'A"&amp;$B$1&amp;$B$2&amp;"'"&amp;"!"&amp;G$5&amp;($A52+1)),"")</f>
        <v/>
      </c>
      <c r="H52" s="163">
        <f>IF(INDIRECT("'A"&amp;$B$1&amp;$B$2&amp;"'"&amp;"!"&amp;H$5&amp;($A52+1))&lt;&gt;"",INDIRECT("'A"&amp;$B$1&amp;$B$2&amp;"'"&amp;"!"&amp;H$5&amp;($A52+1)),"")</f>
        <v/>
      </c>
      <c r="I52" s="163">
        <f>IF(INDIRECT("'A"&amp;$B$1&amp;$B$2&amp;"'"&amp;"!"&amp;I$5&amp;($A52+1))&lt;&gt;"",INDIRECT("'A"&amp;$B$1&amp;$B$2&amp;"'"&amp;"!"&amp;I$5&amp;($A52+1)),"")</f>
        <v/>
      </c>
      <c r="J52" s="163">
        <f>IF(INDIRECT("'A"&amp;$B$1&amp;$B$2&amp;"'"&amp;"!"&amp;J$5&amp;($A52+1))&lt;&gt;"",INDIRECT("'A"&amp;$B$1&amp;$B$2&amp;"'"&amp;"!"&amp;J$5&amp;($A52+1)),"")</f>
        <v/>
      </c>
      <c r="K52" s="163">
        <f>IF($B$3=1,IF(INDIRECT("'A"&amp;$B$1&amp;$B$2&amp;"'"&amp;"!"&amp;K$5&amp;($A52+1))&lt;&gt;"",INDIRECT("'A"&amp;$B$1&amp;$B$2&amp;"'"&amp;"!"&amp;K$5&amp;($A52+1)),""),IF(INDIRECT("'A"&amp;$B$1&amp;$B$2&amp;"'"&amp;"!"&amp;K$5&amp;($A52+1))&lt;&gt;"",(INDIRECT("'A"&amp;$B$1&amp;$B$2&amp;"'"&amp;"!A"&amp;($A52+1))+0)&amp;"-"&amp;INDIRECT("'A"&amp;$B$1&amp;$B$2&amp;"'"&amp;"!B"&amp;($A52+1)),""))</f>
        <v/>
      </c>
    </row>
    <row customHeight="1" ht="21.75" r="53" s="29">
      <c r="A53" s="44" t="n">
        <v>43</v>
      </c>
      <c r="B53" s="163">
        <f>IF(INDIRECT("'A"&amp;$B$1&amp;$B$2&amp;"'"&amp;"!"&amp;B$5&amp;($A53+1))&lt;&gt;"",INDIRECT("'A"&amp;$B$1&amp;$B$2&amp;"'"&amp;"!"&amp;B$5&amp;($A53+1)),"")</f>
        <v/>
      </c>
      <c r="C53" s="163">
        <f>IF(INDIRECT("'A"&amp;$B$1&amp;$B$2&amp;"'"&amp;"!"&amp;C$5&amp;($A53+1))&lt;&gt;"",INDIRECT("'A"&amp;$B$1&amp;$B$2&amp;"'"&amp;"!"&amp;C$5&amp;($A53+1)),"")</f>
        <v/>
      </c>
      <c r="D53" s="163">
        <f>IF(INDIRECT("'A"&amp;$B$1&amp;$B$2&amp;"'"&amp;"!"&amp;D$5&amp;($A53+1))&lt;&gt;"",INDIRECT("'A"&amp;$B$1&amp;$B$2&amp;"'"&amp;"!"&amp;D$5&amp;($A53+1)),"")</f>
        <v/>
      </c>
      <c r="E53" s="163">
        <f>IF(INDIRECT("'A"&amp;$B$1&amp;$B$2&amp;"'"&amp;"!"&amp;E$5&amp;($A53+1))&lt;&gt;"",INDIRECT("'A"&amp;$B$1&amp;$B$2&amp;"'"&amp;"!"&amp;E$5&amp;($A53+1)),"")</f>
        <v/>
      </c>
      <c r="F53" s="163">
        <f>IF(INDIRECT("'A"&amp;$B$1&amp;$B$2&amp;"'"&amp;"!"&amp;F$5&amp;($A53+1))&lt;&gt;"",INDIRECT("'A"&amp;$B$1&amp;$B$2&amp;"'"&amp;"!"&amp;F$5&amp;($A53+1)),"")</f>
        <v/>
      </c>
      <c r="G53" s="163">
        <f>IF(INDIRECT("'A"&amp;$B$1&amp;$B$2&amp;"'"&amp;"!"&amp;G$5&amp;($A53+1))&lt;&gt;"",INDIRECT("'A"&amp;$B$1&amp;$B$2&amp;"'"&amp;"!"&amp;G$5&amp;($A53+1)),"")</f>
        <v/>
      </c>
      <c r="H53" s="163">
        <f>IF(INDIRECT("'A"&amp;$B$1&amp;$B$2&amp;"'"&amp;"!"&amp;H$5&amp;($A53+1))&lt;&gt;"",INDIRECT("'A"&amp;$B$1&amp;$B$2&amp;"'"&amp;"!"&amp;H$5&amp;($A53+1)),"")</f>
        <v/>
      </c>
      <c r="I53" s="163">
        <f>IF(INDIRECT("'A"&amp;$B$1&amp;$B$2&amp;"'"&amp;"!"&amp;I$5&amp;($A53+1))&lt;&gt;"",INDIRECT("'A"&amp;$B$1&amp;$B$2&amp;"'"&amp;"!"&amp;I$5&amp;($A53+1)),"")</f>
        <v/>
      </c>
      <c r="J53" s="163">
        <f>IF(INDIRECT("'A"&amp;$B$1&amp;$B$2&amp;"'"&amp;"!"&amp;J$5&amp;($A53+1))&lt;&gt;"",INDIRECT("'A"&amp;$B$1&amp;$B$2&amp;"'"&amp;"!"&amp;J$5&amp;($A53+1)),"")</f>
        <v/>
      </c>
      <c r="K53" s="163">
        <f>IF($B$3=1,IF(INDIRECT("'A"&amp;$B$1&amp;$B$2&amp;"'"&amp;"!"&amp;K$5&amp;($A53+1))&lt;&gt;"",INDIRECT("'A"&amp;$B$1&amp;$B$2&amp;"'"&amp;"!"&amp;K$5&amp;($A53+1)),""),IF(INDIRECT("'A"&amp;$B$1&amp;$B$2&amp;"'"&amp;"!"&amp;K$5&amp;($A53+1))&lt;&gt;"",(INDIRECT("'A"&amp;$B$1&amp;$B$2&amp;"'"&amp;"!A"&amp;($A53+1))+0)&amp;"-"&amp;INDIRECT("'A"&amp;$B$1&amp;$B$2&amp;"'"&amp;"!B"&amp;($A53+1)),""))</f>
        <v/>
      </c>
    </row>
    <row customHeight="1" ht="21.75" r="54" s="29">
      <c r="A54" s="44" t="n">
        <v>44</v>
      </c>
      <c r="B54" s="163">
        <f>IF(INDIRECT("'A"&amp;$B$1&amp;$B$2&amp;"'"&amp;"!"&amp;B$5&amp;($A54+1))&lt;&gt;"",INDIRECT("'A"&amp;$B$1&amp;$B$2&amp;"'"&amp;"!"&amp;B$5&amp;($A54+1)),"")</f>
        <v/>
      </c>
      <c r="C54" s="163">
        <f>IF(INDIRECT("'A"&amp;$B$1&amp;$B$2&amp;"'"&amp;"!"&amp;C$5&amp;($A54+1))&lt;&gt;"",INDIRECT("'A"&amp;$B$1&amp;$B$2&amp;"'"&amp;"!"&amp;C$5&amp;($A54+1)),"")</f>
        <v/>
      </c>
      <c r="D54" s="163">
        <f>IF(INDIRECT("'A"&amp;$B$1&amp;$B$2&amp;"'"&amp;"!"&amp;D$5&amp;($A54+1))&lt;&gt;"",INDIRECT("'A"&amp;$B$1&amp;$B$2&amp;"'"&amp;"!"&amp;D$5&amp;($A54+1)),"")</f>
        <v/>
      </c>
      <c r="E54" s="163">
        <f>IF(INDIRECT("'A"&amp;$B$1&amp;$B$2&amp;"'"&amp;"!"&amp;E$5&amp;($A54+1))&lt;&gt;"",INDIRECT("'A"&amp;$B$1&amp;$B$2&amp;"'"&amp;"!"&amp;E$5&amp;($A54+1)),"")</f>
        <v/>
      </c>
      <c r="F54" s="163">
        <f>IF(INDIRECT("'A"&amp;$B$1&amp;$B$2&amp;"'"&amp;"!"&amp;F$5&amp;($A54+1))&lt;&gt;"",INDIRECT("'A"&amp;$B$1&amp;$B$2&amp;"'"&amp;"!"&amp;F$5&amp;($A54+1)),"")</f>
        <v/>
      </c>
      <c r="G54" s="163">
        <f>IF(INDIRECT("'A"&amp;$B$1&amp;$B$2&amp;"'"&amp;"!"&amp;G$5&amp;($A54+1))&lt;&gt;"",INDIRECT("'A"&amp;$B$1&amp;$B$2&amp;"'"&amp;"!"&amp;G$5&amp;($A54+1)),"")</f>
        <v/>
      </c>
      <c r="H54" s="163">
        <f>IF(INDIRECT("'A"&amp;$B$1&amp;$B$2&amp;"'"&amp;"!"&amp;H$5&amp;($A54+1))&lt;&gt;"",INDIRECT("'A"&amp;$B$1&amp;$B$2&amp;"'"&amp;"!"&amp;H$5&amp;($A54+1)),"")</f>
        <v/>
      </c>
      <c r="I54" s="163">
        <f>IF(INDIRECT("'A"&amp;$B$1&amp;$B$2&amp;"'"&amp;"!"&amp;I$5&amp;($A54+1))&lt;&gt;"",INDIRECT("'A"&amp;$B$1&amp;$B$2&amp;"'"&amp;"!"&amp;I$5&amp;($A54+1)),"")</f>
        <v/>
      </c>
      <c r="J54" s="163">
        <f>IF(INDIRECT("'A"&amp;$B$1&amp;$B$2&amp;"'"&amp;"!"&amp;J$5&amp;($A54+1))&lt;&gt;"",INDIRECT("'A"&amp;$B$1&amp;$B$2&amp;"'"&amp;"!"&amp;J$5&amp;($A54+1)),"")</f>
        <v/>
      </c>
      <c r="K54" s="163">
        <f>IF($B$3=1,IF(INDIRECT("'A"&amp;$B$1&amp;$B$2&amp;"'"&amp;"!"&amp;K$5&amp;($A54+1))&lt;&gt;"",INDIRECT("'A"&amp;$B$1&amp;$B$2&amp;"'"&amp;"!"&amp;K$5&amp;($A54+1)),""),IF(INDIRECT("'A"&amp;$B$1&amp;$B$2&amp;"'"&amp;"!"&amp;K$5&amp;($A54+1))&lt;&gt;"",(INDIRECT("'A"&amp;$B$1&amp;$B$2&amp;"'"&amp;"!A"&amp;($A54+1))+0)&amp;"-"&amp;INDIRECT("'A"&amp;$B$1&amp;$B$2&amp;"'"&amp;"!B"&amp;($A54+1)),""))</f>
        <v/>
      </c>
    </row>
    <row customHeight="1" ht="21.75" r="55" s="29">
      <c r="A55" s="44" t="n">
        <v>45</v>
      </c>
      <c r="B55" s="163">
        <f>IF(INDIRECT("'A"&amp;$B$1&amp;$B$2&amp;"'"&amp;"!"&amp;B$5&amp;($A55+1))&lt;&gt;"",INDIRECT("'A"&amp;$B$1&amp;$B$2&amp;"'"&amp;"!"&amp;B$5&amp;($A55+1)),"")</f>
        <v/>
      </c>
      <c r="C55" s="163">
        <f>IF(INDIRECT("'A"&amp;$B$1&amp;$B$2&amp;"'"&amp;"!"&amp;C$5&amp;($A55+1))&lt;&gt;"",INDIRECT("'A"&amp;$B$1&amp;$B$2&amp;"'"&amp;"!"&amp;C$5&amp;($A55+1)),"")</f>
        <v/>
      </c>
      <c r="D55" s="163">
        <f>IF(INDIRECT("'A"&amp;$B$1&amp;$B$2&amp;"'"&amp;"!"&amp;D$5&amp;($A55+1))&lt;&gt;"",INDIRECT("'A"&amp;$B$1&amp;$B$2&amp;"'"&amp;"!"&amp;D$5&amp;($A55+1)),"")</f>
        <v/>
      </c>
      <c r="E55" s="163">
        <f>IF(INDIRECT("'A"&amp;$B$1&amp;$B$2&amp;"'"&amp;"!"&amp;E$5&amp;($A55+1))&lt;&gt;"",INDIRECT("'A"&amp;$B$1&amp;$B$2&amp;"'"&amp;"!"&amp;E$5&amp;($A55+1)),"")</f>
        <v/>
      </c>
      <c r="F55" s="163">
        <f>IF(INDIRECT("'A"&amp;$B$1&amp;$B$2&amp;"'"&amp;"!"&amp;F$5&amp;($A55+1))&lt;&gt;"",INDIRECT("'A"&amp;$B$1&amp;$B$2&amp;"'"&amp;"!"&amp;F$5&amp;($A55+1)),"")</f>
        <v/>
      </c>
      <c r="G55" s="163">
        <f>IF(INDIRECT("'A"&amp;$B$1&amp;$B$2&amp;"'"&amp;"!"&amp;G$5&amp;($A55+1))&lt;&gt;"",INDIRECT("'A"&amp;$B$1&amp;$B$2&amp;"'"&amp;"!"&amp;G$5&amp;($A55+1)),"")</f>
        <v/>
      </c>
      <c r="H55" s="163">
        <f>IF(INDIRECT("'A"&amp;$B$1&amp;$B$2&amp;"'"&amp;"!"&amp;H$5&amp;($A55+1))&lt;&gt;"",INDIRECT("'A"&amp;$B$1&amp;$B$2&amp;"'"&amp;"!"&amp;H$5&amp;($A55+1)),"")</f>
        <v/>
      </c>
      <c r="I55" s="163">
        <f>IF(INDIRECT("'A"&amp;$B$1&amp;$B$2&amp;"'"&amp;"!"&amp;I$5&amp;($A55+1))&lt;&gt;"",INDIRECT("'A"&amp;$B$1&amp;$B$2&amp;"'"&amp;"!"&amp;I$5&amp;($A55+1)),"")</f>
        <v/>
      </c>
      <c r="J55" s="163">
        <f>IF(INDIRECT("'A"&amp;$B$1&amp;$B$2&amp;"'"&amp;"!"&amp;J$5&amp;($A55+1))&lt;&gt;"",INDIRECT("'A"&amp;$B$1&amp;$B$2&amp;"'"&amp;"!"&amp;J$5&amp;($A55+1)),"")</f>
        <v/>
      </c>
      <c r="K55" s="163">
        <f>IF($B$3=1,IF(INDIRECT("'A"&amp;$B$1&amp;$B$2&amp;"'"&amp;"!"&amp;K$5&amp;($A55+1))&lt;&gt;"",INDIRECT("'A"&amp;$B$1&amp;$B$2&amp;"'"&amp;"!"&amp;K$5&amp;($A55+1)),""),IF(INDIRECT("'A"&amp;$B$1&amp;$B$2&amp;"'"&amp;"!"&amp;K$5&amp;($A55+1))&lt;&gt;"",(INDIRECT("'A"&amp;$B$1&amp;$B$2&amp;"'"&amp;"!A"&amp;($A55+1))+0)&amp;"-"&amp;INDIRECT("'A"&amp;$B$1&amp;$B$2&amp;"'"&amp;"!B"&amp;($A55+1)),""))</f>
        <v/>
      </c>
    </row>
    <row customHeight="1" ht="21.75" r="56" s="29">
      <c r="A56" s="44" t="n">
        <v>46</v>
      </c>
      <c r="B56" s="163">
        <f>IF(INDIRECT("'A"&amp;$B$1&amp;$B$2&amp;"'"&amp;"!"&amp;B$5&amp;($A56+1))&lt;&gt;"",INDIRECT("'A"&amp;$B$1&amp;$B$2&amp;"'"&amp;"!"&amp;B$5&amp;($A56+1)),"")</f>
        <v/>
      </c>
      <c r="C56" s="163">
        <f>IF(INDIRECT("'A"&amp;$B$1&amp;$B$2&amp;"'"&amp;"!"&amp;C$5&amp;($A56+1))&lt;&gt;"",INDIRECT("'A"&amp;$B$1&amp;$B$2&amp;"'"&amp;"!"&amp;C$5&amp;($A56+1)),"")</f>
        <v/>
      </c>
      <c r="D56" s="163">
        <f>IF(INDIRECT("'A"&amp;$B$1&amp;$B$2&amp;"'"&amp;"!"&amp;D$5&amp;($A56+1))&lt;&gt;"",INDIRECT("'A"&amp;$B$1&amp;$B$2&amp;"'"&amp;"!"&amp;D$5&amp;($A56+1)),"")</f>
        <v/>
      </c>
      <c r="E56" s="163">
        <f>IF(INDIRECT("'A"&amp;$B$1&amp;$B$2&amp;"'"&amp;"!"&amp;E$5&amp;($A56+1))&lt;&gt;"",INDIRECT("'A"&amp;$B$1&amp;$B$2&amp;"'"&amp;"!"&amp;E$5&amp;($A56+1)),"")</f>
        <v/>
      </c>
      <c r="F56" s="163">
        <f>IF(INDIRECT("'A"&amp;$B$1&amp;$B$2&amp;"'"&amp;"!"&amp;F$5&amp;($A56+1))&lt;&gt;"",INDIRECT("'A"&amp;$B$1&amp;$B$2&amp;"'"&amp;"!"&amp;F$5&amp;($A56+1)),"")</f>
        <v/>
      </c>
      <c r="G56" s="163">
        <f>IF(INDIRECT("'A"&amp;$B$1&amp;$B$2&amp;"'"&amp;"!"&amp;G$5&amp;($A56+1))&lt;&gt;"",INDIRECT("'A"&amp;$B$1&amp;$B$2&amp;"'"&amp;"!"&amp;G$5&amp;($A56+1)),"")</f>
        <v/>
      </c>
      <c r="H56" s="163">
        <f>IF(INDIRECT("'A"&amp;$B$1&amp;$B$2&amp;"'"&amp;"!"&amp;H$5&amp;($A56+1))&lt;&gt;"",INDIRECT("'A"&amp;$B$1&amp;$B$2&amp;"'"&amp;"!"&amp;H$5&amp;($A56+1)),"")</f>
        <v/>
      </c>
      <c r="I56" s="163">
        <f>IF(INDIRECT("'A"&amp;$B$1&amp;$B$2&amp;"'"&amp;"!"&amp;I$5&amp;($A56+1))&lt;&gt;"",INDIRECT("'A"&amp;$B$1&amp;$B$2&amp;"'"&amp;"!"&amp;I$5&amp;($A56+1)),"")</f>
        <v/>
      </c>
      <c r="J56" s="163">
        <f>IF(INDIRECT("'A"&amp;$B$1&amp;$B$2&amp;"'"&amp;"!"&amp;J$5&amp;($A56+1))&lt;&gt;"",INDIRECT("'A"&amp;$B$1&amp;$B$2&amp;"'"&amp;"!"&amp;J$5&amp;($A56+1)),"")</f>
        <v/>
      </c>
      <c r="K56" s="163">
        <f>IF($B$3=1,IF(INDIRECT("'A"&amp;$B$1&amp;$B$2&amp;"'"&amp;"!"&amp;K$5&amp;($A56+1))&lt;&gt;"",INDIRECT("'A"&amp;$B$1&amp;$B$2&amp;"'"&amp;"!"&amp;K$5&amp;($A56+1)),""),IF(INDIRECT("'A"&amp;$B$1&amp;$B$2&amp;"'"&amp;"!"&amp;K$5&amp;($A56+1))&lt;&gt;"",(INDIRECT("'A"&amp;$B$1&amp;$B$2&amp;"'"&amp;"!A"&amp;($A56+1))+0)&amp;"-"&amp;INDIRECT("'A"&amp;$B$1&amp;$B$2&amp;"'"&amp;"!B"&amp;($A56+1)),""))</f>
        <v/>
      </c>
    </row>
    <row customHeight="1" ht="21.75" r="57" s="29">
      <c r="A57" s="44" t="n">
        <v>47</v>
      </c>
      <c r="B57" s="163">
        <f>IF(INDIRECT("'A"&amp;$B$1&amp;$B$2&amp;"'"&amp;"!"&amp;B$5&amp;($A57+1))&lt;&gt;"",INDIRECT("'A"&amp;$B$1&amp;$B$2&amp;"'"&amp;"!"&amp;B$5&amp;($A57+1)),"")</f>
        <v/>
      </c>
      <c r="C57" s="163">
        <f>IF(INDIRECT("'A"&amp;$B$1&amp;$B$2&amp;"'"&amp;"!"&amp;C$5&amp;($A57+1))&lt;&gt;"",INDIRECT("'A"&amp;$B$1&amp;$B$2&amp;"'"&amp;"!"&amp;C$5&amp;($A57+1)),"")</f>
        <v/>
      </c>
      <c r="D57" s="163">
        <f>IF(INDIRECT("'A"&amp;$B$1&amp;$B$2&amp;"'"&amp;"!"&amp;D$5&amp;($A57+1))&lt;&gt;"",INDIRECT("'A"&amp;$B$1&amp;$B$2&amp;"'"&amp;"!"&amp;D$5&amp;($A57+1)),"")</f>
        <v/>
      </c>
      <c r="E57" s="163">
        <f>IF(INDIRECT("'A"&amp;$B$1&amp;$B$2&amp;"'"&amp;"!"&amp;E$5&amp;($A57+1))&lt;&gt;"",INDIRECT("'A"&amp;$B$1&amp;$B$2&amp;"'"&amp;"!"&amp;E$5&amp;($A57+1)),"")</f>
        <v/>
      </c>
      <c r="F57" s="163">
        <f>IF(INDIRECT("'A"&amp;$B$1&amp;$B$2&amp;"'"&amp;"!"&amp;F$5&amp;($A57+1))&lt;&gt;"",INDIRECT("'A"&amp;$B$1&amp;$B$2&amp;"'"&amp;"!"&amp;F$5&amp;($A57+1)),"")</f>
        <v/>
      </c>
      <c r="G57" s="163">
        <f>IF(INDIRECT("'A"&amp;$B$1&amp;$B$2&amp;"'"&amp;"!"&amp;G$5&amp;($A57+1))&lt;&gt;"",INDIRECT("'A"&amp;$B$1&amp;$B$2&amp;"'"&amp;"!"&amp;G$5&amp;($A57+1)),"")</f>
        <v/>
      </c>
      <c r="H57" s="163">
        <f>IF(INDIRECT("'A"&amp;$B$1&amp;$B$2&amp;"'"&amp;"!"&amp;H$5&amp;($A57+1))&lt;&gt;"",INDIRECT("'A"&amp;$B$1&amp;$B$2&amp;"'"&amp;"!"&amp;H$5&amp;($A57+1)),"")</f>
        <v/>
      </c>
      <c r="I57" s="163">
        <f>IF(INDIRECT("'A"&amp;$B$1&amp;$B$2&amp;"'"&amp;"!"&amp;I$5&amp;($A57+1))&lt;&gt;"",INDIRECT("'A"&amp;$B$1&amp;$B$2&amp;"'"&amp;"!"&amp;I$5&amp;($A57+1)),"")</f>
        <v/>
      </c>
      <c r="J57" s="163">
        <f>IF(INDIRECT("'A"&amp;$B$1&amp;$B$2&amp;"'"&amp;"!"&amp;J$5&amp;($A57+1))&lt;&gt;"",INDIRECT("'A"&amp;$B$1&amp;$B$2&amp;"'"&amp;"!"&amp;J$5&amp;($A57+1)),"")</f>
        <v/>
      </c>
      <c r="K57" s="163">
        <f>IF($B$3=1,IF(INDIRECT("'A"&amp;$B$1&amp;$B$2&amp;"'"&amp;"!"&amp;K$5&amp;($A57+1))&lt;&gt;"",INDIRECT("'A"&amp;$B$1&amp;$B$2&amp;"'"&amp;"!"&amp;K$5&amp;($A57+1)),""),IF(INDIRECT("'A"&amp;$B$1&amp;$B$2&amp;"'"&amp;"!"&amp;K$5&amp;($A57+1))&lt;&gt;"",(INDIRECT("'A"&amp;$B$1&amp;$B$2&amp;"'"&amp;"!A"&amp;($A57+1))+0)&amp;"-"&amp;INDIRECT("'A"&amp;$B$1&amp;$B$2&amp;"'"&amp;"!B"&amp;($A57+1)),""))</f>
        <v/>
      </c>
    </row>
    <row customHeight="1" ht="21.75" r="58" s="29">
      <c r="A58" s="44" t="n">
        <v>48</v>
      </c>
      <c r="B58" s="163">
        <f>IF(INDIRECT("'A"&amp;$B$1&amp;$B$2&amp;"'"&amp;"!"&amp;B$5&amp;($A58+1))&lt;&gt;"",INDIRECT("'A"&amp;$B$1&amp;$B$2&amp;"'"&amp;"!"&amp;B$5&amp;($A58+1)),"")</f>
        <v/>
      </c>
      <c r="C58" s="163">
        <f>IF(INDIRECT("'A"&amp;$B$1&amp;$B$2&amp;"'"&amp;"!"&amp;C$5&amp;($A58+1))&lt;&gt;"",INDIRECT("'A"&amp;$B$1&amp;$B$2&amp;"'"&amp;"!"&amp;C$5&amp;($A58+1)),"")</f>
        <v/>
      </c>
      <c r="D58" s="163">
        <f>IF(INDIRECT("'A"&amp;$B$1&amp;$B$2&amp;"'"&amp;"!"&amp;D$5&amp;($A58+1))&lt;&gt;"",INDIRECT("'A"&amp;$B$1&amp;$B$2&amp;"'"&amp;"!"&amp;D$5&amp;($A58+1)),"")</f>
        <v/>
      </c>
      <c r="E58" s="163">
        <f>IF(INDIRECT("'A"&amp;$B$1&amp;$B$2&amp;"'"&amp;"!"&amp;E$5&amp;($A58+1))&lt;&gt;"",INDIRECT("'A"&amp;$B$1&amp;$B$2&amp;"'"&amp;"!"&amp;E$5&amp;($A58+1)),"")</f>
        <v/>
      </c>
      <c r="F58" s="163">
        <f>IF(INDIRECT("'A"&amp;$B$1&amp;$B$2&amp;"'"&amp;"!"&amp;F$5&amp;($A58+1))&lt;&gt;"",INDIRECT("'A"&amp;$B$1&amp;$B$2&amp;"'"&amp;"!"&amp;F$5&amp;($A58+1)),"")</f>
        <v/>
      </c>
      <c r="G58" s="163">
        <f>IF(INDIRECT("'A"&amp;$B$1&amp;$B$2&amp;"'"&amp;"!"&amp;G$5&amp;($A58+1))&lt;&gt;"",INDIRECT("'A"&amp;$B$1&amp;$B$2&amp;"'"&amp;"!"&amp;G$5&amp;($A58+1)),"")</f>
        <v/>
      </c>
      <c r="H58" s="163">
        <f>IF(INDIRECT("'A"&amp;$B$1&amp;$B$2&amp;"'"&amp;"!"&amp;H$5&amp;($A58+1))&lt;&gt;"",INDIRECT("'A"&amp;$B$1&amp;$B$2&amp;"'"&amp;"!"&amp;H$5&amp;($A58+1)),"")</f>
        <v/>
      </c>
      <c r="I58" s="163">
        <f>IF(INDIRECT("'A"&amp;$B$1&amp;$B$2&amp;"'"&amp;"!"&amp;I$5&amp;($A58+1))&lt;&gt;"",INDIRECT("'A"&amp;$B$1&amp;$B$2&amp;"'"&amp;"!"&amp;I$5&amp;($A58+1)),"")</f>
        <v/>
      </c>
      <c r="J58" s="163">
        <f>IF(INDIRECT("'A"&amp;$B$1&amp;$B$2&amp;"'"&amp;"!"&amp;J$5&amp;($A58+1))&lt;&gt;"",INDIRECT("'A"&amp;$B$1&amp;$B$2&amp;"'"&amp;"!"&amp;J$5&amp;($A58+1)),"")</f>
        <v/>
      </c>
      <c r="K58" s="163">
        <f>IF($B$3=1,IF(INDIRECT("'A"&amp;$B$1&amp;$B$2&amp;"'"&amp;"!"&amp;K$5&amp;($A58+1))&lt;&gt;"",INDIRECT("'A"&amp;$B$1&amp;$B$2&amp;"'"&amp;"!"&amp;K$5&amp;($A58+1)),""),IF(INDIRECT("'A"&amp;$B$1&amp;$B$2&amp;"'"&amp;"!"&amp;K$5&amp;($A58+1))&lt;&gt;"",(INDIRECT("'A"&amp;$B$1&amp;$B$2&amp;"'"&amp;"!A"&amp;($A58+1))+0)&amp;"-"&amp;INDIRECT("'A"&amp;$B$1&amp;$B$2&amp;"'"&amp;"!B"&amp;($A58+1)),""))</f>
        <v/>
      </c>
    </row>
    <row customHeight="1" ht="21.75" r="59" s="29">
      <c r="A59" s="44" t="n">
        <v>49</v>
      </c>
      <c r="B59" s="163">
        <f>IF(INDIRECT("'A"&amp;$B$1&amp;$B$2&amp;"'"&amp;"!"&amp;B$5&amp;($A59+1))&lt;&gt;"",INDIRECT("'A"&amp;$B$1&amp;$B$2&amp;"'"&amp;"!"&amp;B$5&amp;($A59+1)),"")</f>
        <v/>
      </c>
      <c r="C59" s="163">
        <f>IF(INDIRECT("'A"&amp;$B$1&amp;$B$2&amp;"'"&amp;"!"&amp;C$5&amp;($A59+1))&lt;&gt;"",INDIRECT("'A"&amp;$B$1&amp;$B$2&amp;"'"&amp;"!"&amp;C$5&amp;($A59+1)),"")</f>
        <v/>
      </c>
      <c r="D59" s="163">
        <f>IF(INDIRECT("'A"&amp;$B$1&amp;$B$2&amp;"'"&amp;"!"&amp;D$5&amp;($A59+1))&lt;&gt;"",INDIRECT("'A"&amp;$B$1&amp;$B$2&amp;"'"&amp;"!"&amp;D$5&amp;($A59+1)),"")</f>
        <v/>
      </c>
      <c r="E59" s="163">
        <f>IF(INDIRECT("'A"&amp;$B$1&amp;$B$2&amp;"'"&amp;"!"&amp;E$5&amp;($A59+1))&lt;&gt;"",INDIRECT("'A"&amp;$B$1&amp;$B$2&amp;"'"&amp;"!"&amp;E$5&amp;($A59+1)),"")</f>
        <v/>
      </c>
      <c r="F59" s="163">
        <f>IF(INDIRECT("'A"&amp;$B$1&amp;$B$2&amp;"'"&amp;"!"&amp;F$5&amp;($A59+1))&lt;&gt;"",INDIRECT("'A"&amp;$B$1&amp;$B$2&amp;"'"&amp;"!"&amp;F$5&amp;($A59+1)),"")</f>
        <v/>
      </c>
      <c r="G59" s="163">
        <f>IF(INDIRECT("'A"&amp;$B$1&amp;$B$2&amp;"'"&amp;"!"&amp;G$5&amp;($A59+1))&lt;&gt;"",INDIRECT("'A"&amp;$B$1&amp;$B$2&amp;"'"&amp;"!"&amp;G$5&amp;($A59+1)),"")</f>
        <v/>
      </c>
      <c r="H59" s="163">
        <f>IF(INDIRECT("'A"&amp;$B$1&amp;$B$2&amp;"'"&amp;"!"&amp;H$5&amp;($A59+1))&lt;&gt;"",INDIRECT("'A"&amp;$B$1&amp;$B$2&amp;"'"&amp;"!"&amp;H$5&amp;($A59+1)),"")</f>
        <v/>
      </c>
      <c r="I59" s="163">
        <f>IF(INDIRECT("'A"&amp;$B$1&amp;$B$2&amp;"'"&amp;"!"&amp;I$5&amp;($A59+1))&lt;&gt;"",INDIRECT("'A"&amp;$B$1&amp;$B$2&amp;"'"&amp;"!"&amp;I$5&amp;($A59+1)),"")</f>
        <v/>
      </c>
      <c r="J59" s="163">
        <f>IF(INDIRECT("'A"&amp;$B$1&amp;$B$2&amp;"'"&amp;"!"&amp;J$5&amp;($A59+1))&lt;&gt;"",INDIRECT("'A"&amp;$B$1&amp;$B$2&amp;"'"&amp;"!"&amp;J$5&amp;($A59+1)),"")</f>
        <v/>
      </c>
      <c r="K59" s="163">
        <f>IF($B$3=1,IF(INDIRECT("'A"&amp;$B$1&amp;$B$2&amp;"'"&amp;"!"&amp;K$5&amp;($A59+1))&lt;&gt;"",INDIRECT("'A"&amp;$B$1&amp;$B$2&amp;"'"&amp;"!"&amp;K$5&amp;($A59+1)),""),IF(INDIRECT("'A"&amp;$B$1&amp;$B$2&amp;"'"&amp;"!"&amp;K$5&amp;($A59+1))&lt;&gt;"",(INDIRECT("'A"&amp;$B$1&amp;$B$2&amp;"'"&amp;"!A"&amp;($A59+1))+0)&amp;"-"&amp;INDIRECT("'A"&amp;$B$1&amp;$B$2&amp;"'"&amp;"!B"&amp;($A59+1)),""))</f>
        <v/>
      </c>
    </row>
    <row customHeight="1" ht="21.75" r="60" s="29">
      <c r="A60" s="44" t="n">
        <v>50</v>
      </c>
      <c r="B60" s="163">
        <f>IF(INDIRECT("'A"&amp;$B$1&amp;$B$2&amp;"'"&amp;"!"&amp;B$5&amp;($A60+1))&lt;&gt;"",INDIRECT("'A"&amp;$B$1&amp;$B$2&amp;"'"&amp;"!"&amp;B$5&amp;($A60+1)),"")</f>
        <v/>
      </c>
      <c r="C60" s="163">
        <f>IF(INDIRECT("'A"&amp;$B$1&amp;$B$2&amp;"'"&amp;"!"&amp;C$5&amp;($A60+1))&lt;&gt;"",INDIRECT("'A"&amp;$B$1&amp;$B$2&amp;"'"&amp;"!"&amp;C$5&amp;($A60+1)),"")</f>
        <v/>
      </c>
      <c r="D60" s="163">
        <f>IF(INDIRECT("'A"&amp;$B$1&amp;$B$2&amp;"'"&amp;"!"&amp;D$5&amp;($A60+1))&lt;&gt;"",INDIRECT("'A"&amp;$B$1&amp;$B$2&amp;"'"&amp;"!"&amp;D$5&amp;($A60+1)),"")</f>
        <v/>
      </c>
      <c r="E60" s="163">
        <f>IF(INDIRECT("'A"&amp;$B$1&amp;$B$2&amp;"'"&amp;"!"&amp;E$5&amp;($A60+1))&lt;&gt;"",INDIRECT("'A"&amp;$B$1&amp;$B$2&amp;"'"&amp;"!"&amp;E$5&amp;($A60+1)),"")</f>
        <v/>
      </c>
      <c r="F60" s="163">
        <f>IF(INDIRECT("'A"&amp;$B$1&amp;$B$2&amp;"'"&amp;"!"&amp;F$5&amp;($A60+1))&lt;&gt;"",INDIRECT("'A"&amp;$B$1&amp;$B$2&amp;"'"&amp;"!"&amp;F$5&amp;($A60+1)),"")</f>
        <v/>
      </c>
      <c r="G60" s="163">
        <f>IF(INDIRECT("'A"&amp;$B$1&amp;$B$2&amp;"'"&amp;"!"&amp;G$5&amp;($A60+1))&lt;&gt;"",INDIRECT("'A"&amp;$B$1&amp;$B$2&amp;"'"&amp;"!"&amp;G$5&amp;($A60+1)),"")</f>
        <v/>
      </c>
      <c r="H60" s="163">
        <f>IF(INDIRECT("'A"&amp;$B$1&amp;$B$2&amp;"'"&amp;"!"&amp;H$5&amp;($A60+1))&lt;&gt;"",INDIRECT("'A"&amp;$B$1&amp;$B$2&amp;"'"&amp;"!"&amp;H$5&amp;($A60+1)),"")</f>
        <v/>
      </c>
      <c r="I60" s="163">
        <f>IF(INDIRECT("'A"&amp;$B$1&amp;$B$2&amp;"'"&amp;"!"&amp;I$5&amp;($A60+1))&lt;&gt;"",INDIRECT("'A"&amp;$B$1&amp;$B$2&amp;"'"&amp;"!"&amp;I$5&amp;($A60+1)),"")</f>
        <v/>
      </c>
      <c r="J60" s="163">
        <f>IF(INDIRECT("'A"&amp;$B$1&amp;$B$2&amp;"'"&amp;"!"&amp;J$5&amp;($A60+1))&lt;&gt;"",INDIRECT("'A"&amp;$B$1&amp;$B$2&amp;"'"&amp;"!"&amp;J$5&amp;($A60+1)),"")</f>
        <v/>
      </c>
      <c r="K60" s="163">
        <f>IF($B$3=1,IF(INDIRECT("'A"&amp;$B$1&amp;$B$2&amp;"'"&amp;"!"&amp;K$5&amp;($A60+1))&lt;&gt;"",INDIRECT("'A"&amp;$B$1&amp;$B$2&amp;"'"&amp;"!"&amp;K$5&amp;($A60+1)),""),IF(INDIRECT("'A"&amp;$B$1&amp;$B$2&amp;"'"&amp;"!"&amp;K$5&amp;($A60+1))&lt;&gt;"",(INDIRECT("'A"&amp;$B$1&amp;$B$2&amp;"'"&amp;"!A"&amp;($A60+1))+0)&amp;"-"&amp;INDIRECT("'A"&amp;$B$1&amp;$B$2&amp;"'"&amp;"!B"&amp;($A60+1)),""))</f>
        <v/>
      </c>
    </row>
    <row customHeight="1" ht="21.75" r="61" s="29">
      <c r="A61" s="44" t="n">
        <v>51</v>
      </c>
      <c r="B61" s="163">
        <f>IF(INDIRECT("'A"&amp;$B$1&amp;$B$2&amp;"'"&amp;"!"&amp;B$5&amp;($A61+1))&lt;&gt;"",INDIRECT("'A"&amp;$B$1&amp;$B$2&amp;"'"&amp;"!"&amp;B$5&amp;($A61+1)),"")</f>
        <v/>
      </c>
      <c r="C61" s="163">
        <f>IF(INDIRECT("'A"&amp;$B$1&amp;$B$2&amp;"'"&amp;"!"&amp;C$5&amp;($A61+1))&lt;&gt;"",INDIRECT("'A"&amp;$B$1&amp;$B$2&amp;"'"&amp;"!"&amp;C$5&amp;($A61+1)),"")</f>
        <v/>
      </c>
      <c r="D61" s="163">
        <f>IF(INDIRECT("'A"&amp;$B$1&amp;$B$2&amp;"'"&amp;"!"&amp;D$5&amp;($A61+1))&lt;&gt;"",INDIRECT("'A"&amp;$B$1&amp;$B$2&amp;"'"&amp;"!"&amp;D$5&amp;($A61+1)),"")</f>
        <v/>
      </c>
      <c r="E61" s="163">
        <f>IF(INDIRECT("'A"&amp;$B$1&amp;$B$2&amp;"'"&amp;"!"&amp;E$5&amp;($A61+1))&lt;&gt;"",INDIRECT("'A"&amp;$B$1&amp;$B$2&amp;"'"&amp;"!"&amp;E$5&amp;($A61+1)),"")</f>
        <v/>
      </c>
      <c r="F61" s="163">
        <f>IF(INDIRECT("'A"&amp;$B$1&amp;$B$2&amp;"'"&amp;"!"&amp;F$5&amp;($A61+1))&lt;&gt;"",INDIRECT("'A"&amp;$B$1&amp;$B$2&amp;"'"&amp;"!"&amp;F$5&amp;($A61+1)),"")</f>
        <v/>
      </c>
      <c r="G61" s="163">
        <f>IF(INDIRECT("'A"&amp;$B$1&amp;$B$2&amp;"'"&amp;"!"&amp;G$5&amp;($A61+1))&lt;&gt;"",INDIRECT("'A"&amp;$B$1&amp;$B$2&amp;"'"&amp;"!"&amp;G$5&amp;($A61+1)),"")</f>
        <v/>
      </c>
      <c r="H61" s="163">
        <f>IF(INDIRECT("'A"&amp;$B$1&amp;$B$2&amp;"'"&amp;"!"&amp;H$5&amp;($A61+1))&lt;&gt;"",INDIRECT("'A"&amp;$B$1&amp;$B$2&amp;"'"&amp;"!"&amp;H$5&amp;($A61+1)),"")</f>
        <v/>
      </c>
      <c r="I61" s="163">
        <f>IF(INDIRECT("'A"&amp;$B$1&amp;$B$2&amp;"'"&amp;"!"&amp;I$5&amp;($A61+1))&lt;&gt;"",INDIRECT("'A"&amp;$B$1&amp;$B$2&amp;"'"&amp;"!"&amp;I$5&amp;($A61+1)),"")</f>
        <v/>
      </c>
      <c r="J61" s="163">
        <f>IF(INDIRECT("'A"&amp;$B$1&amp;$B$2&amp;"'"&amp;"!"&amp;J$5&amp;($A61+1))&lt;&gt;"",INDIRECT("'A"&amp;$B$1&amp;$B$2&amp;"'"&amp;"!"&amp;J$5&amp;($A61+1)),"")</f>
        <v/>
      </c>
      <c r="K61" s="163">
        <f>IF($B$3=1,IF(INDIRECT("'A"&amp;$B$1&amp;$B$2&amp;"'"&amp;"!"&amp;K$5&amp;($A61+1))&lt;&gt;"",INDIRECT("'A"&amp;$B$1&amp;$B$2&amp;"'"&amp;"!"&amp;K$5&amp;($A61+1)),""),IF(INDIRECT("'A"&amp;$B$1&amp;$B$2&amp;"'"&amp;"!"&amp;K$5&amp;($A61+1))&lt;&gt;"",(INDIRECT("'A"&amp;$B$1&amp;$B$2&amp;"'"&amp;"!A"&amp;($A61+1))+0)&amp;"-"&amp;INDIRECT("'A"&amp;$B$1&amp;$B$2&amp;"'"&amp;"!B"&amp;($A61+1)),""))</f>
        <v/>
      </c>
    </row>
    <row customHeight="1" ht="21.75" r="62" s="29">
      <c r="A62" s="44" t="n">
        <v>52</v>
      </c>
      <c r="B62" s="163">
        <f>IF(INDIRECT("'A"&amp;$B$1&amp;$B$2&amp;"'"&amp;"!"&amp;B$5&amp;($A62+1))&lt;&gt;"",INDIRECT("'A"&amp;$B$1&amp;$B$2&amp;"'"&amp;"!"&amp;B$5&amp;($A62+1)),"")</f>
        <v/>
      </c>
      <c r="C62" s="163">
        <f>IF(INDIRECT("'A"&amp;$B$1&amp;$B$2&amp;"'"&amp;"!"&amp;C$5&amp;($A62+1))&lt;&gt;"",INDIRECT("'A"&amp;$B$1&amp;$B$2&amp;"'"&amp;"!"&amp;C$5&amp;($A62+1)),"")</f>
        <v/>
      </c>
      <c r="D62" s="163">
        <f>IF(INDIRECT("'A"&amp;$B$1&amp;$B$2&amp;"'"&amp;"!"&amp;D$5&amp;($A62+1))&lt;&gt;"",INDIRECT("'A"&amp;$B$1&amp;$B$2&amp;"'"&amp;"!"&amp;D$5&amp;($A62+1)),"")</f>
        <v/>
      </c>
      <c r="E62" s="163">
        <f>IF(INDIRECT("'A"&amp;$B$1&amp;$B$2&amp;"'"&amp;"!"&amp;E$5&amp;($A62+1))&lt;&gt;"",INDIRECT("'A"&amp;$B$1&amp;$B$2&amp;"'"&amp;"!"&amp;E$5&amp;($A62+1)),"")</f>
        <v/>
      </c>
      <c r="F62" s="163">
        <f>IF(INDIRECT("'A"&amp;$B$1&amp;$B$2&amp;"'"&amp;"!"&amp;F$5&amp;($A62+1))&lt;&gt;"",INDIRECT("'A"&amp;$B$1&amp;$B$2&amp;"'"&amp;"!"&amp;F$5&amp;($A62+1)),"")</f>
        <v/>
      </c>
      <c r="G62" s="163">
        <f>IF(INDIRECT("'A"&amp;$B$1&amp;$B$2&amp;"'"&amp;"!"&amp;G$5&amp;($A62+1))&lt;&gt;"",INDIRECT("'A"&amp;$B$1&amp;$B$2&amp;"'"&amp;"!"&amp;G$5&amp;($A62+1)),"")</f>
        <v/>
      </c>
      <c r="H62" s="163">
        <f>IF(INDIRECT("'A"&amp;$B$1&amp;$B$2&amp;"'"&amp;"!"&amp;H$5&amp;($A62+1))&lt;&gt;"",INDIRECT("'A"&amp;$B$1&amp;$B$2&amp;"'"&amp;"!"&amp;H$5&amp;($A62+1)),"")</f>
        <v/>
      </c>
      <c r="I62" s="163">
        <f>IF(INDIRECT("'A"&amp;$B$1&amp;$B$2&amp;"'"&amp;"!"&amp;I$5&amp;($A62+1))&lt;&gt;"",INDIRECT("'A"&amp;$B$1&amp;$B$2&amp;"'"&amp;"!"&amp;I$5&amp;($A62+1)),"")</f>
        <v/>
      </c>
      <c r="J62" s="163">
        <f>IF(INDIRECT("'A"&amp;$B$1&amp;$B$2&amp;"'"&amp;"!"&amp;J$5&amp;($A62+1))&lt;&gt;"",INDIRECT("'A"&amp;$B$1&amp;$B$2&amp;"'"&amp;"!"&amp;J$5&amp;($A62+1)),"")</f>
        <v/>
      </c>
      <c r="K62" s="163">
        <f>IF($B$3=1,IF(INDIRECT("'A"&amp;$B$1&amp;$B$2&amp;"'"&amp;"!"&amp;K$5&amp;($A62+1))&lt;&gt;"",INDIRECT("'A"&amp;$B$1&amp;$B$2&amp;"'"&amp;"!"&amp;K$5&amp;($A62+1)),""),IF(INDIRECT("'A"&amp;$B$1&amp;$B$2&amp;"'"&amp;"!"&amp;K$5&amp;($A62+1))&lt;&gt;"",(INDIRECT("'A"&amp;$B$1&amp;$B$2&amp;"'"&amp;"!A"&amp;($A62+1))+0)&amp;"-"&amp;INDIRECT("'A"&amp;$B$1&amp;$B$2&amp;"'"&amp;"!B"&amp;($A62+1)),""))</f>
        <v/>
      </c>
    </row>
    <row customHeight="1" ht="21.75" r="63" s="29">
      <c r="A63" s="44" t="n">
        <v>53</v>
      </c>
      <c r="B63" s="163">
        <f>IF(INDIRECT("'A"&amp;$B$1&amp;$B$2&amp;"'"&amp;"!"&amp;B$5&amp;($A63+1))&lt;&gt;"",INDIRECT("'A"&amp;$B$1&amp;$B$2&amp;"'"&amp;"!"&amp;B$5&amp;($A63+1)),"")</f>
        <v/>
      </c>
      <c r="C63" s="163">
        <f>IF(INDIRECT("'A"&amp;$B$1&amp;$B$2&amp;"'"&amp;"!"&amp;C$5&amp;($A63+1))&lt;&gt;"",INDIRECT("'A"&amp;$B$1&amp;$B$2&amp;"'"&amp;"!"&amp;C$5&amp;($A63+1)),"")</f>
        <v/>
      </c>
      <c r="D63" s="163">
        <f>IF(INDIRECT("'A"&amp;$B$1&amp;$B$2&amp;"'"&amp;"!"&amp;D$5&amp;($A63+1))&lt;&gt;"",INDIRECT("'A"&amp;$B$1&amp;$B$2&amp;"'"&amp;"!"&amp;D$5&amp;($A63+1)),"")</f>
        <v/>
      </c>
      <c r="E63" s="163">
        <f>IF(INDIRECT("'A"&amp;$B$1&amp;$B$2&amp;"'"&amp;"!"&amp;E$5&amp;($A63+1))&lt;&gt;"",INDIRECT("'A"&amp;$B$1&amp;$B$2&amp;"'"&amp;"!"&amp;E$5&amp;($A63+1)),"")</f>
        <v/>
      </c>
      <c r="F63" s="163">
        <f>IF(INDIRECT("'A"&amp;$B$1&amp;$B$2&amp;"'"&amp;"!"&amp;F$5&amp;($A63+1))&lt;&gt;"",INDIRECT("'A"&amp;$B$1&amp;$B$2&amp;"'"&amp;"!"&amp;F$5&amp;($A63+1)),"")</f>
        <v/>
      </c>
      <c r="G63" s="163">
        <f>IF(INDIRECT("'A"&amp;$B$1&amp;$B$2&amp;"'"&amp;"!"&amp;G$5&amp;($A63+1))&lt;&gt;"",INDIRECT("'A"&amp;$B$1&amp;$B$2&amp;"'"&amp;"!"&amp;G$5&amp;($A63+1)),"")</f>
        <v/>
      </c>
      <c r="H63" s="163">
        <f>IF(INDIRECT("'A"&amp;$B$1&amp;$B$2&amp;"'"&amp;"!"&amp;H$5&amp;($A63+1))&lt;&gt;"",INDIRECT("'A"&amp;$B$1&amp;$B$2&amp;"'"&amp;"!"&amp;H$5&amp;($A63+1)),"")</f>
        <v/>
      </c>
      <c r="I63" s="163">
        <f>IF(INDIRECT("'A"&amp;$B$1&amp;$B$2&amp;"'"&amp;"!"&amp;I$5&amp;($A63+1))&lt;&gt;"",INDIRECT("'A"&amp;$B$1&amp;$B$2&amp;"'"&amp;"!"&amp;I$5&amp;($A63+1)),"")</f>
        <v/>
      </c>
      <c r="J63" s="163">
        <f>IF(INDIRECT("'A"&amp;$B$1&amp;$B$2&amp;"'"&amp;"!"&amp;J$5&amp;($A63+1))&lt;&gt;"",INDIRECT("'A"&amp;$B$1&amp;$B$2&amp;"'"&amp;"!"&amp;J$5&amp;($A63+1)),"")</f>
        <v/>
      </c>
      <c r="K63" s="163">
        <f>IF($B$3=1,IF(INDIRECT("'A"&amp;$B$1&amp;$B$2&amp;"'"&amp;"!"&amp;K$5&amp;($A63+1))&lt;&gt;"",INDIRECT("'A"&amp;$B$1&amp;$B$2&amp;"'"&amp;"!"&amp;K$5&amp;($A63+1)),""),IF(INDIRECT("'A"&amp;$B$1&amp;$B$2&amp;"'"&amp;"!"&amp;K$5&amp;($A63+1))&lt;&gt;"",(INDIRECT("'A"&amp;$B$1&amp;$B$2&amp;"'"&amp;"!A"&amp;($A63+1))+0)&amp;"-"&amp;INDIRECT("'A"&amp;$B$1&amp;$B$2&amp;"'"&amp;"!B"&amp;($A63+1)),""))</f>
        <v/>
      </c>
    </row>
    <row customHeight="1" ht="21.75" r="64" s="29">
      <c r="A64" s="44" t="n">
        <v>54</v>
      </c>
      <c r="B64" s="163">
        <f>IF(INDIRECT("'A"&amp;$B$1&amp;$B$2&amp;"'"&amp;"!"&amp;B$5&amp;($A64+1))&lt;&gt;"",INDIRECT("'A"&amp;$B$1&amp;$B$2&amp;"'"&amp;"!"&amp;B$5&amp;($A64+1)),"")</f>
        <v/>
      </c>
      <c r="C64" s="163">
        <f>IF(INDIRECT("'A"&amp;$B$1&amp;$B$2&amp;"'"&amp;"!"&amp;C$5&amp;($A64+1))&lt;&gt;"",INDIRECT("'A"&amp;$B$1&amp;$B$2&amp;"'"&amp;"!"&amp;C$5&amp;($A64+1)),"")</f>
        <v/>
      </c>
      <c r="D64" s="163">
        <f>IF(INDIRECT("'A"&amp;$B$1&amp;$B$2&amp;"'"&amp;"!"&amp;D$5&amp;($A64+1))&lt;&gt;"",INDIRECT("'A"&amp;$B$1&amp;$B$2&amp;"'"&amp;"!"&amp;D$5&amp;($A64+1)),"")</f>
        <v/>
      </c>
      <c r="E64" s="163">
        <f>IF(INDIRECT("'A"&amp;$B$1&amp;$B$2&amp;"'"&amp;"!"&amp;E$5&amp;($A64+1))&lt;&gt;"",INDIRECT("'A"&amp;$B$1&amp;$B$2&amp;"'"&amp;"!"&amp;E$5&amp;($A64+1)),"")</f>
        <v/>
      </c>
      <c r="F64" s="163">
        <f>IF(INDIRECT("'A"&amp;$B$1&amp;$B$2&amp;"'"&amp;"!"&amp;F$5&amp;($A64+1))&lt;&gt;"",INDIRECT("'A"&amp;$B$1&amp;$B$2&amp;"'"&amp;"!"&amp;F$5&amp;($A64+1)),"")</f>
        <v/>
      </c>
      <c r="G64" s="163">
        <f>IF(INDIRECT("'A"&amp;$B$1&amp;$B$2&amp;"'"&amp;"!"&amp;G$5&amp;($A64+1))&lt;&gt;"",INDIRECT("'A"&amp;$B$1&amp;$B$2&amp;"'"&amp;"!"&amp;G$5&amp;($A64+1)),"")</f>
        <v/>
      </c>
      <c r="H64" s="163">
        <f>IF(INDIRECT("'A"&amp;$B$1&amp;$B$2&amp;"'"&amp;"!"&amp;H$5&amp;($A64+1))&lt;&gt;"",INDIRECT("'A"&amp;$B$1&amp;$B$2&amp;"'"&amp;"!"&amp;H$5&amp;($A64+1)),"")</f>
        <v/>
      </c>
      <c r="I64" s="163">
        <f>IF(INDIRECT("'A"&amp;$B$1&amp;$B$2&amp;"'"&amp;"!"&amp;I$5&amp;($A64+1))&lt;&gt;"",INDIRECT("'A"&amp;$B$1&amp;$B$2&amp;"'"&amp;"!"&amp;I$5&amp;($A64+1)),"")</f>
        <v/>
      </c>
      <c r="J64" s="163">
        <f>IF(INDIRECT("'A"&amp;$B$1&amp;$B$2&amp;"'"&amp;"!"&amp;J$5&amp;($A64+1))&lt;&gt;"",INDIRECT("'A"&amp;$B$1&amp;$B$2&amp;"'"&amp;"!"&amp;J$5&amp;($A64+1)),"")</f>
        <v/>
      </c>
      <c r="K64" s="163">
        <f>IF($B$3=1,IF(INDIRECT("'A"&amp;$B$1&amp;$B$2&amp;"'"&amp;"!"&amp;K$5&amp;($A64+1))&lt;&gt;"",INDIRECT("'A"&amp;$B$1&amp;$B$2&amp;"'"&amp;"!"&amp;K$5&amp;($A64+1)),""),IF(INDIRECT("'A"&amp;$B$1&amp;$B$2&amp;"'"&amp;"!"&amp;K$5&amp;($A64+1))&lt;&gt;"",(INDIRECT("'A"&amp;$B$1&amp;$B$2&amp;"'"&amp;"!A"&amp;($A64+1))+0)&amp;"-"&amp;INDIRECT("'A"&amp;$B$1&amp;$B$2&amp;"'"&amp;"!B"&amp;($A64+1)),""))</f>
        <v/>
      </c>
    </row>
    <row customHeight="1" ht="21.75" r="65" s="29">
      <c r="A65" s="44" t="n">
        <v>55</v>
      </c>
      <c r="B65" s="163">
        <f>IF(INDIRECT("'A"&amp;$B$1&amp;$B$2&amp;"'"&amp;"!"&amp;B$5&amp;($A65+1))&lt;&gt;"",INDIRECT("'A"&amp;$B$1&amp;$B$2&amp;"'"&amp;"!"&amp;B$5&amp;($A65+1)),"")</f>
        <v/>
      </c>
      <c r="C65" s="163">
        <f>IF(INDIRECT("'A"&amp;$B$1&amp;$B$2&amp;"'"&amp;"!"&amp;C$5&amp;($A65+1))&lt;&gt;"",INDIRECT("'A"&amp;$B$1&amp;$B$2&amp;"'"&amp;"!"&amp;C$5&amp;($A65+1)),"")</f>
        <v/>
      </c>
      <c r="D65" s="163">
        <f>IF(INDIRECT("'A"&amp;$B$1&amp;$B$2&amp;"'"&amp;"!"&amp;D$5&amp;($A65+1))&lt;&gt;"",INDIRECT("'A"&amp;$B$1&amp;$B$2&amp;"'"&amp;"!"&amp;D$5&amp;($A65+1)),"")</f>
        <v/>
      </c>
      <c r="E65" s="163">
        <f>IF(INDIRECT("'A"&amp;$B$1&amp;$B$2&amp;"'"&amp;"!"&amp;E$5&amp;($A65+1))&lt;&gt;"",INDIRECT("'A"&amp;$B$1&amp;$B$2&amp;"'"&amp;"!"&amp;E$5&amp;($A65+1)),"")</f>
        <v/>
      </c>
      <c r="F65" s="163">
        <f>IF(INDIRECT("'A"&amp;$B$1&amp;$B$2&amp;"'"&amp;"!"&amp;F$5&amp;($A65+1))&lt;&gt;"",INDIRECT("'A"&amp;$B$1&amp;$B$2&amp;"'"&amp;"!"&amp;F$5&amp;($A65+1)),"")</f>
        <v/>
      </c>
      <c r="G65" s="163">
        <f>IF(INDIRECT("'A"&amp;$B$1&amp;$B$2&amp;"'"&amp;"!"&amp;G$5&amp;($A65+1))&lt;&gt;"",INDIRECT("'A"&amp;$B$1&amp;$B$2&amp;"'"&amp;"!"&amp;G$5&amp;($A65+1)),"")</f>
        <v/>
      </c>
      <c r="H65" s="163">
        <f>IF(INDIRECT("'A"&amp;$B$1&amp;$B$2&amp;"'"&amp;"!"&amp;H$5&amp;($A65+1))&lt;&gt;"",INDIRECT("'A"&amp;$B$1&amp;$B$2&amp;"'"&amp;"!"&amp;H$5&amp;($A65+1)),"")</f>
        <v/>
      </c>
      <c r="I65" s="163">
        <f>IF(INDIRECT("'A"&amp;$B$1&amp;$B$2&amp;"'"&amp;"!"&amp;I$5&amp;($A65+1))&lt;&gt;"",INDIRECT("'A"&amp;$B$1&amp;$B$2&amp;"'"&amp;"!"&amp;I$5&amp;($A65+1)),"")</f>
        <v/>
      </c>
      <c r="J65" s="163">
        <f>IF(INDIRECT("'A"&amp;$B$1&amp;$B$2&amp;"'"&amp;"!"&amp;J$5&amp;($A65+1))&lt;&gt;"",INDIRECT("'A"&amp;$B$1&amp;$B$2&amp;"'"&amp;"!"&amp;J$5&amp;($A65+1)),"")</f>
        <v/>
      </c>
      <c r="K65" s="163">
        <f>IF($B$3=1,IF(INDIRECT("'A"&amp;$B$1&amp;$B$2&amp;"'"&amp;"!"&amp;K$5&amp;($A65+1))&lt;&gt;"",INDIRECT("'A"&amp;$B$1&amp;$B$2&amp;"'"&amp;"!"&amp;K$5&amp;($A65+1)),""),IF(INDIRECT("'A"&amp;$B$1&amp;$B$2&amp;"'"&amp;"!"&amp;K$5&amp;($A65+1))&lt;&gt;"",(INDIRECT("'A"&amp;$B$1&amp;$B$2&amp;"'"&amp;"!A"&amp;($A65+1))+0)&amp;"-"&amp;INDIRECT("'A"&amp;$B$1&amp;$B$2&amp;"'"&amp;"!B"&amp;($A65+1)),""))</f>
        <v/>
      </c>
    </row>
    <row customHeight="1" ht="21.75" r="66" s="29">
      <c r="A66" s="44" t="n">
        <v>56</v>
      </c>
      <c r="B66" s="163">
        <f>IF(INDIRECT("'A"&amp;$B$1&amp;$B$2&amp;"'"&amp;"!"&amp;B$5&amp;($A66+1))&lt;&gt;"",INDIRECT("'A"&amp;$B$1&amp;$B$2&amp;"'"&amp;"!"&amp;B$5&amp;($A66+1)),"")</f>
        <v/>
      </c>
      <c r="C66" s="163">
        <f>IF(INDIRECT("'A"&amp;$B$1&amp;$B$2&amp;"'"&amp;"!"&amp;C$5&amp;($A66+1))&lt;&gt;"",INDIRECT("'A"&amp;$B$1&amp;$B$2&amp;"'"&amp;"!"&amp;C$5&amp;($A66+1)),"")</f>
        <v/>
      </c>
      <c r="D66" s="163">
        <f>IF(INDIRECT("'A"&amp;$B$1&amp;$B$2&amp;"'"&amp;"!"&amp;D$5&amp;($A66+1))&lt;&gt;"",INDIRECT("'A"&amp;$B$1&amp;$B$2&amp;"'"&amp;"!"&amp;D$5&amp;($A66+1)),"")</f>
        <v/>
      </c>
      <c r="E66" s="163">
        <f>IF(INDIRECT("'A"&amp;$B$1&amp;$B$2&amp;"'"&amp;"!"&amp;E$5&amp;($A66+1))&lt;&gt;"",INDIRECT("'A"&amp;$B$1&amp;$B$2&amp;"'"&amp;"!"&amp;E$5&amp;($A66+1)),"")</f>
        <v/>
      </c>
      <c r="F66" s="163">
        <f>IF(INDIRECT("'A"&amp;$B$1&amp;$B$2&amp;"'"&amp;"!"&amp;F$5&amp;($A66+1))&lt;&gt;"",INDIRECT("'A"&amp;$B$1&amp;$B$2&amp;"'"&amp;"!"&amp;F$5&amp;($A66+1)),"")</f>
        <v/>
      </c>
      <c r="G66" s="163">
        <f>IF(INDIRECT("'A"&amp;$B$1&amp;$B$2&amp;"'"&amp;"!"&amp;G$5&amp;($A66+1))&lt;&gt;"",INDIRECT("'A"&amp;$B$1&amp;$B$2&amp;"'"&amp;"!"&amp;G$5&amp;($A66+1)),"")</f>
        <v/>
      </c>
      <c r="H66" s="163">
        <f>IF(INDIRECT("'A"&amp;$B$1&amp;$B$2&amp;"'"&amp;"!"&amp;H$5&amp;($A66+1))&lt;&gt;"",INDIRECT("'A"&amp;$B$1&amp;$B$2&amp;"'"&amp;"!"&amp;H$5&amp;($A66+1)),"")</f>
        <v/>
      </c>
      <c r="I66" s="163">
        <f>IF(INDIRECT("'A"&amp;$B$1&amp;$B$2&amp;"'"&amp;"!"&amp;I$5&amp;($A66+1))&lt;&gt;"",INDIRECT("'A"&amp;$B$1&amp;$B$2&amp;"'"&amp;"!"&amp;I$5&amp;($A66+1)),"")</f>
        <v/>
      </c>
      <c r="J66" s="163">
        <f>IF(INDIRECT("'A"&amp;$B$1&amp;$B$2&amp;"'"&amp;"!"&amp;J$5&amp;($A66+1))&lt;&gt;"",INDIRECT("'A"&amp;$B$1&amp;$B$2&amp;"'"&amp;"!"&amp;J$5&amp;($A66+1)),"")</f>
        <v/>
      </c>
      <c r="K66" s="163">
        <f>IF($B$3=1,IF(INDIRECT("'A"&amp;$B$1&amp;$B$2&amp;"'"&amp;"!"&amp;K$5&amp;($A66+1))&lt;&gt;"",INDIRECT("'A"&amp;$B$1&amp;$B$2&amp;"'"&amp;"!"&amp;K$5&amp;($A66+1)),""),IF(INDIRECT("'A"&amp;$B$1&amp;$B$2&amp;"'"&amp;"!"&amp;K$5&amp;($A66+1))&lt;&gt;"",(INDIRECT("'A"&amp;$B$1&amp;$B$2&amp;"'"&amp;"!A"&amp;($A66+1))+0)&amp;"-"&amp;INDIRECT("'A"&amp;$B$1&amp;$B$2&amp;"'"&amp;"!B"&amp;($A66+1)),""))</f>
        <v/>
      </c>
    </row>
    <row customHeight="1" ht="21.75" r="67" s="29">
      <c r="A67" s="44" t="n">
        <v>57</v>
      </c>
      <c r="B67" s="163">
        <f>IF(INDIRECT("'A"&amp;$B$1&amp;$B$2&amp;"'"&amp;"!"&amp;B$5&amp;($A67+1))&lt;&gt;"",INDIRECT("'A"&amp;$B$1&amp;$B$2&amp;"'"&amp;"!"&amp;B$5&amp;($A67+1)),"")</f>
        <v/>
      </c>
      <c r="C67" s="163">
        <f>IF(INDIRECT("'A"&amp;$B$1&amp;$B$2&amp;"'"&amp;"!"&amp;C$5&amp;($A67+1))&lt;&gt;"",INDIRECT("'A"&amp;$B$1&amp;$B$2&amp;"'"&amp;"!"&amp;C$5&amp;($A67+1)),"")</f>
        <v/>
      </c>
      <c r="D67" s="163">
        <f>IF(INDIRECT("'A"&amp;$B$1&amp;$B$2&amp;"'"&amp;"!"&amp;D$5&amp;($A67+1))&lt;&gt;"",INDIRECT("'A"&amp;$B$1&amp;$B$2&amp;"'"&amp;"!"&amp;D$5&amp;($A67+1)),"")</f>
        <v/>
      </c>
      <c r="E67" s="163">
        <f>IF(INDIRECT("'A"&amp;$B$1&amp;$B$2&amp;"'"&amp;"!"&amp;E$5&amp;($A67+1))&lt;&gt;"",INDIRECT("'A"&amp;$B$1&amp;$B$2&amp;"'"&amp;"!"&amp;E$5&amp;($A67+1)),"")</f>
        <v/>
      </c>
      <c r="F67" s="163">
        <f>IF(INDIRECT("'A"&amp;$B$1&amp;$B$2&amp;"'"&amp;"!"&amp;F$5&amp;($A67+1))&lt;&gt;"",INDIRECT("'A"&amp;$B$1&amp;$B$2&amp;"'"&amp;"!"&amp;F$5&amp;($A67+1)),"")</f>
        <v/>
      </c>
      <c r="G67" s="163">
        <f>IF(INDIRECT("'A"&amp;$B$1&amp;$B$2&amp;"'"&amp;"!"&amp;G$5&amp;($A67+1))&lt;&gt;"",INDIRECT("'A"&amp;$B$1&amp;$B$2&amp;"'"&amp;"!"&amp;G$5&amp;($A67+1)),"")</f>
        <v/>
      </c>
      <c r="H67" s="163">
        <f>IF(INDIRECT("'A"&amp;$B$1&amp;$B$2&amp;"'"&amp;"!"&amp;H$5&amp;($A67+1))&lt;&gt;"",INDIRECT("'A"&amp;$B$1&amp;$B$2&amp;"'"&amp;"!"&amp;H$5&amp;($A67+1)),"")</f>
        <v/>
      </c>
      <c r="I67" s="163">
        <f>IF(INDIRECT("'A"&amp;$B$1&amp;$B$2&amp;"'"&amp;"!"&amp;I$5&amp;($A67+1))&lt;&gt;"",INDIRECT("'A"&amp;$B$1&amp;$B$2&amp;"'"&amp;"!"&amp;I$5&amp;($A67+1)),"")</f>
        <v/>
      </c>
      <c r="J67" s="163">
        <f>IF(INDIRECT("'A"&amp;$B$1&amp;$B$2&amp;"'"&amp;"!"&amp;J$5&amp;($A67+1))&lt;&gt;"",INDIRECT("'A"&amp;$B$1&amp;$B$2&amp;"'"&amp;"!"&amp;J$5&amp;($A67+1)),"")</f>
        <v/>
      </c>
      <c r="K67" s="163">
        <f>IF($B$3=1,IF(INDIRECT("'A"&amp;$B$1&amp;$B$2&amp;"'"&amp;"!"&amp;K$5&amp;($A67+1))&lt;&gt;"",INDIRECT("'A"&amp;$B$1&amp;$B$2&amp;"'"&amp;"!"&amp;K$5&amp;($A67+1)),""),IF(INDIRECT("'A"&amp;$B$1&amp;$B$2&amp;"'"&amp;"!"&amp;K$5&amp;($A67+1))&lt;&gt;"",(INDIRECT("'A"&amp;$B$1&amp;$B$2&amp;"'"&amp;"!A"&amp;($A67+1))+0)&amp;"-"&amp;INDIRECT("'A"&amp;$B$1&amp;$B$2&amp;"'"&amp;"!B"&amp;($A67+1)),""))</f>
        <v/>
      </c>
    </row>
    <row customHeight="1" ht="21.75" r="68" s="29">
      <c r="A68" s="44" t="n">
        <v>58</v>
      </c>
      <c r="B68" s="163">
        <f>IF(INDIRECT("'A"&amp;$B$1&amp;$B$2&amp;"'"&amp;"!"&amp;B$5&amp;($A68+1))&lt;&gt;"",INDIRECT("'A"&amp;$B$1&amp;$B$2&amp;"'"&amp;"!"&amp;B$5&amp;($A68+1)),"")</f>
        <v/>
      </c>
      <c r="C68" s="163">
        <f>IF(INDIRECT("'A"&amp;$B$1&amp;$B$2&amp;"'"&amp;"!"&amp;C$5&amp;($A68+1))&lt;&gt;"",INDIRECT("'A"&amp;$B$1&amp;$B$2&amp;"'"&amp;"!"&amp;C$5&amp;($A68+1)),"")</f>
        <v/>
      </c>
      <c r="D68" s="163">
        <f>IF(INDIRECT("'A"&amp;$B$1&amp;$B$2&amp;"'"&amp;"!"&amp;D$5&amp;($A68+1))&lt;&gt;"",INDIRECT("'A"&amp;$B$1&amp;$B$2&amp;"'"&amp;"!"&amp;D$5&amp;($A68+1)),"")</f>
        <v/>
      </c>
      <c r="E68" s="163">
        <f>IF(INDIRECT("'A"&amp;$B$1&amp;$B$2&amp;"'"&amp;"!"&amp;E$5&amp;($A68+1))&lt;&gt;"",INDIRECT("'A"&amp;$B$1&amp;$B$2&amp;"'"&amp;"!"&amp;E$5&amp;($A68+1)),"")</f>
        <v/>
      </c>
      <c r="F68" s="163">
        <f>IF(INDIRECT("'A"&amp;$B$1&amp;$B$2&amp;"'"&amp;"!"&amp;F$5&amp;($A68+1))&lt;&gt;"",INDIRECT("'A"&amp;$B$1&amp;$B$2&amp;"'"&amp;"!"&amp;F$5&amp;($A68+1)),"")</f>
        <v/>
      </c>
      <c r="G68" s="163">
        <f>IF(INDIRECT("'A"&amp;$B$1&amp;$B$2&amp;"'"&amp;"!"&amp;G$5&amp;($A68+1))&lt;&gt;"",INDIRECT("'A"&amp;$B$1&amp;$B$2&amp;"'"&amp;"!"&amp;G$5&amp;($A68+1)),"")</f>
        <v/>
      </c>
      <c r="H68" s="163">
        <f>IF(INDIRECT("'A"&amp;$B$1&amp;$B$2&amp;"'"&amp;"!"&amp;H$5&amp;($A68+1))&lt;&gt;"",INDIRECT("'A"&amp;$B$1&amp;$B$2&amp;"'"&amp;"!"&amp;H$5&amp;($A68+1)),"")</f>
        <v/>
      </c>
      <c r="I68" s="163">
        <f>IF(INDIRECT("'A"&amp;$B$1&amp;$B$2&amp;"'"&amp;"!"&amp;I$5&amp;($A68+1))&lt;&gt;"",INDIRECT("'A"&amp;$B$1&amp;$B$2&amp;"'"&amp;"!"&amp;I$5&amp;($A68+1)),"")</f>
        <v/>
      </c>
      <c r="J68" s="163">
        <f>IF(INDIRECT("'A"&amp;$B$1&amp;$B$2&amp;"'"&amp;"!"&amp;J$5&amp;($A68+1))&lt;&gt;"",INDIRECT("'A"&amp;$B$1&amp;$B$2&amp;"'"&amp;"!"&amp;J$5&amp;($A68+1)),"")</f>
        <v/>
      </c>
      <c r="K68" s="163">
        <f>IF($B$3=1,IF(INDIRECT("'A"&amp;$B$1&amp;$B$2&amp;"'"&amp;"!"&amp;K$5&amp;($A68+1))&lt;&gt;"",INDIRECT("'A"&amp;$B$1&amp;$B$2&amp;"'"&amp;"!"&amp;K$5&amp;($A68+1)),""),IF(INDIRECT("'A"&amp;$B$1&amp;$B$2&amp;"'"&amp;"!"&amp;K$5&amp;($A68+1))&lt;&gt;"",(INDIRECT("'A"&amp;$B$1&amp;$B$2&amp;"'"&amp;"!A"&amp;($A68+1))+0)&amp;"-"&amp;INDIRECT("'A"&amp;$B$1&amp;$B$2&amp;"'"&amp;"!B"&amp;($A68+1)),""))</f>
        <v/>
      </c>
    </row>
    <row customHeight="1" ht="21.75" r="69" s="29">
      <c r="A69" s="44" t="n">
        <v>59</v>
      </c>
      <c r="B69" s="163">
        <f>IF(INDIRECT("'A"&amp;$B$1&amp;$B$2&amp;"'"&amp;"!"&amp;B$5&amp;($A69+1))&lt;&gt;"",INDIRECT("'A"&amp;$B$1&amp;$B$2&amp;"'"&amp;"!"&amp;B$5&amp;($A69+1)),"")</f>
        <v/>
      </c>
      <c r="C69" s="163">
        <f>IF(INDIRECT("'A"&amp;$B$1&amp;$B$2&amp;"'"&amp;"!"&amp;C$5&amp;($A69+1))&lt;&gt;"",INDIRECT("'A"&amp;$B$1&amp;$B$2&amp;"'"&amp;"!"&amp;C$5&amp;($A69+1)),"")</f>
        <v/>
      </c>
      <c r="D69" s="163">
        <f>IF(INDIRECT("'A"&amp;$B$1&amp;$B$2&amp;"'"&amp;"!"&amp;D$5&amp;($A69+1))&lt;&gt;"",INDIRECT("'A"&amp;$B$1&amp;$B$2&amp;"'"&amp;"!"&amp;D$5&amp;($A69+1)),"")</f>
        <v/>
      </c>
      <c r="E69" s="163">
        <f>IF(INDIRECT("'A"&amp;$B$1&amp;$B$2&amp;"'"&amp;"!"&amp;E$5&amp;($A69+1))&lt;&gt;"",INDIRECT("'A"&amp;$B$1&amp;$B$2&amp;"'"&amp;"!"&amp;E$5&amp;($A69+1)),"")</f>
        <v/>
      </c>
      <c r="F69" s="163">
        <f>IF(INDIRECT("'A"&amp;$B$1&amp;$B$2&amp;"'"&amp;"!"&amp;F$5&amp;($A69+1))&lt;&gt;"",INDIRECT("'A"&amp;$B$1&amp;$B$2&amp;"'"&amp;"!"&amp;F$5&amp;($A69+1)),"")</f>
        <v/>
      </c>
      <c r="G69" s="163">
        <f>IF(INDIRECT("'A"&amp;$B$1&amp;$B$2&amp;"'"&amp;"!"&amp;G$5&amp;($A69+1))&lt;&gt;"",INDIRECT("'A"&amp;$B$1&amp;$B$2&amp;"'"&amp;"!"&amp;G$5&amp;($A69+1)),"")</f>
        <v/>
      </c>
      <c r="H69" s="163">
        <f>IF(INDIRECT("'A"&amp;$B$1&amp;$B$2&amp;"'"&amp;"!"&amp;H$5&amp;($A69+1))&lt;&gt;"",INDIRECT("'A"&amp;$B$1&amp;$B$2&amp;"'"&amp;"!"&amp;H$5&amp;($A69+1)),"")</f>
        <v/>
      </c>
      <c r="I69" s="163">
        <f>IF(INDIRECT("'A"&amp;$B$1&amp;$B$2&amp;"'"&amp;"!"&amp;I$5&amp;($A69+1))&lt;&gt;"",INDIRECT("'A"&amp;$B$1&amp;$B$2&amp;"'"&amp;"!"&amp;I$5&amp;($A69+1)),"")</f>
        <v/>
      </c>
      <c r="J69" s="163">
        <f>IF(INDIRECT("'A"&amp;$B$1&amp;$B$2&amp;"'"&amp;"!"&amp;J$5&amp;($A69+1))&lt;&gt;"",INDIRECT("'A"&amp;$B$1&amp;$B$2&amp;"'"&amp;"!"&amp;J$5&amp;($A69+1)),"")</f>
        <v/>
      </c>
      <c r="K69" s="163">
        <f>IF($B$3=1,IF(INDIRECT("'A"&amp;$B$1&amp;$B$2&amp;"'"&amp;"!"&amp;K$5&amp;($A69+1))&lt;&gt;"",INDIRECT("'A"&amp;$B$1&amp;$B$2&amp;"'"&amp;"!"&amp;K$5&amp;($A69+1)),""),IF(INDIRECT("'A"&amp;$B$1&amp;$B$2&amp;"'"&amp;"!"&amp;K$5&amp;($A69+1))&lt;&gt;"",(INDIRECT("'A"&amp;$B$1&amp;$B$2&amp;"'"&amp;"!A"&amp;($A69+1))+0)&amp;"-"&amp;INDIRECT("'A"&amp;$B$1&amp;$B$2&amp;"'"&amp;"!B"&amp;($A69+1)),""))</f>
        <v/>
      </c>
    </row>
    <row customHeight="1" ht="21.75" r="70" s="29">
      <c r="A70" s="44" t="n">
        <v>60</v>
      </c>
      <c r="B70" s="163">
        <f>IF(INDIRECT("'A"&amp;$B$1&amp;$B$2&amp;"'"&amp;"!"&amp;B$5&amp;($A70+1))&lt;&gt;"",INDIRECT("'A"&amp;$B$1&amp;$B$2&amp;"'"&amp;"!"&amp;B$5&amp;($A70+1)),"")</f>
        <v/>
      </c>
      <c r="C70" s="163">
        <f>IF(INDIRECT("'A"&amp;$B$1&amp;$B$2&amp;"'"&amp;"!"&amp;C$5&amp;($A70+1))&lt;&gt;"",INDIRECT("'A"&amp;$B$1&amp;$B$2&amp;"'"&amp;"!"&amp;C$5&amp;($A70+1)),"")</f>
        <v/>
      </c>
      <c r="D70" s="163">
        <f>IF(INDIRECT("'A"&amp;$B$1&amp;$B$2&amp;"'"&amp;"!"&amp;D$5&amp;($A70+1))&lt;&gt;"",INDIRECT("'A"&amp;$B$1&amp;$B$2&amp;"'"&amp;"!"&amp;D$5&amp;($A70+1)),"")</f>
        <v/>
      </c>
      <c r="E70" s="163">
        <f>IF(INDIRECT("'A"&amp;$B$1&amp;$B$2&amp;"'"&amp;"!"&amp;E$5&amp;($A70+1))&lt;&gt;"",INDIRECT("'A"&amp;$B$1&amp;$B$2&amp;"'"&amp;"!"&amp;E$5&amp;($A70+1)),"")</f>
        <v/>
      </c>
      <c r="F70" s="163">
        <f>IF(INDIRECT("'A"&amp;$B$1&amp;$B$2&amp;"'"&amp;"!"&amp;F$5&amp;($A70+1))&lt;&gt;"",INDIRECT("'A"&amp;$B$1&amp;$B$2&amp;"'"&amp;"!"&amp;F$5&amp;($A70+1)),"")</f>
        <v/>
      </c>
      <c r="G70" s="163">
        <f>IF(INDIRECT("'A"&amp;$B$1&amp;$B$2&amp;"'"&amp;"!"&amp;G$5&amp;($A70+1))&lt;&gt;"",INDIRECT("'A"&amp;$B$1&amp;$B$2&amp;"'"&amp;"!"&amp;G$5&amp;($A70+1)),"")</f>
        <v/>
      </c>
      <c r="H70" s="163">
        <f>IF(INDIRECT("'A"&amp;$B$1&amp;$B$2&amp;"'"&amp;"!"&amp;H$5&amp;($A70+1))&lt;&gt;"",INDIRECT("'A"&amp;$B$1&amp;$B$2&amp;"'"&amp;"!"&amp;H$5&amp;($A70+1)),"")</f>
        <v/>
      </c>
      <c r="I70" s="163">
        <f>IF(INDIRECT("'A"&amp;$B$1&amp;$B$2&amp;"'"&amp;"!"&amp;I$5&amp;($A70+1))&lt;&gt;"",INDIRECT("'A"&amp;$B$1&amp;$B$2&amp;"'"&amp;"!"&amp;I$5&amp;($A70+1)),"")</f>
        <v/>
      </c>
      <c r="J70" s="163">
        <f>IF(INDIRECT("'A"&amp;$B$1&amp;$B$2&amp;"'"&amp;"!"&amp;J$5&amp;($A70+1))&lt;&gt;"",INDIRECT("'A"&amp;$B$1&amp;$B$2&amp;"'"&amp;"!"&amp;J$5&amp;($A70+1)),"")</f>
        <v/>
      </c>
      <c r="K70" s="163">
        <f>IF($B$3=1,IF(INDIRECT("'A"&amp;$B$1&amp;$B$2&amp;"'"&amp;"!"&amp;K$5&amp;($A70+1))&lt;&gt;"",INDIRECT("'A"&amp;$B$1&amp;$B$2&amp;"'"&amp;"!"&amp;K$5&amp;($A70+1)),""),IF(INDIRECT("'A"&amp;$B$1&amp;$B$2&amp;"'"&amp;"!"&amp;K$5&amp;($A70+1))&lt;&gt;"",(INDIRECT("'A"&amp;$B$1&amp;$B$2&amp;"'"&amp;"!A"&amp;($A70+1))+0)&amp;"-"&amp;INDIRECT("'A"&amp;$B$1&amp;$B$2&amp;"'"&amp;"!B"&amp;($A70+1)),""))</f>
        <v/>
      </c>
    </row>
    <row customHeight="1" ht="39.75" r="71" s="29">
      <c r="A71" s="44" t="n"/>
      <c r="B71" s="161">
        <f>'設定'!$B$6&amp;" - 個人賽 成績公告"</f>
        <v/>
      </c>
    </row>
    <row customHeight="1" ht="21.75" r="72" s="29">
      <c r="A72" s="44" t="n"/>
      <c r="B72" s="60" t="inlineStr">
        <is>
          <t>項目</t>
        </is>
      </c>
      <c r="C72" s="60" t="inlineStr">
        <is>
          <t>年級</t>
        </is>
      </c>
      <c r="D72" s="60" t="inlineStr">
        <is>
          <t>組別</t>
        </is>
      </c>
      <c r="E72" s="60" t="inlineStr">
        <is>
          <t>學校</t>
        </is>
      </c>
      <c r="F72" s="60" t="inlineStr">
        <is>
          <t>姓名</t>
        </is>
      </c>
      <c r="G72" s="60" t="inlineStr">
        <is>
          <t>指導老師</t>
        </is>
      </c>
      <c r="H72" s="60" t="inlineStr">
        <is>
          <t>號碼</t>
        </is>
      </c>
      <c r="I72" s="162" t="inlineStr">
        <is>
          <t>成績</t>
        </is>
      </c>
      <c r="J72" s="162" t="inlineStr">
        <is>
          <t>等第</t>
        </is>
      </c>
      <c r="K72" s="162">
        <f>IF(B68=1,"積分","順序")</f>
        <v/>
      </c>
    </row>
    <row customHeight="1" ht="21.75" r="73" s="29">
      <c r="A73" s="44" t="n">
        <v>61</v>
      </c>
      <c r="B73" s="163">
        <f>IF(INDIRECT("'A"&amp;$B$1&amp;$B$2&amp;"'"&amp;"!"&amp;B$5&amp;($A73+1))&lt;&gt;"",INDIRECT("'A"&amp;$B$1&amp;$B$2&amp;"'"&amp;"!"&amp;B$5&amp;($A73+1)),"")</f>
        <v/>
      </c>
      <c r="C73" s="163">
        <f>IF(INDIRECT("'A"&amp;$B$1&amp;$B$2&amp;"'"&amp;"!"&amp;C$5&amp;($A73+1))&lt;&gt;"",INDIRECT("'A"&amp;$B$1&amp;$B$2&amp;"'"&amp;"!"&amp;C$5&amp;($A73+1)),"")</f>
        <v/>
      </c>
      <c r="D73" s="163">
        <f>IF(INDIRECT("'A"&amp;$B$1&amp;$B$2&amp;"'"&amp;"!"&amp;D$5&amp;($A73+1))&lt;&gt;"",INDIRECT("'A"&amp;$B$1&amp;$B$2&amp;"'"&amp;"!"&amp;D$5&amp;($A73+1)),"")</f>
        <v/>
      </c>
      <c r="E73" s="163">
        <f>IF(INDIRECT("'A"&amp;$B$1&amp;$B$2&amp;"'"&amp;"!"&amp;E$5&amp;($A73+1))&lt;&gt;"",INDIRECT("'A"&amp;$B$1&amp;$B$2&amp;"'"&amp;"!"&amp;E$5&amp;($A73+1)),"")</f>
        <v/>
      </c>
      <c r="F73" s="163">
        <f>IF(INDIRECT("'A"&amp;$B$1&amp;$B$2&amp;"'"&amp;"!"&amp;F$5&amp;($A73+1))&lt;&gt;"",INDIRECT("'A"&amp;$B$1&amp;$B$2&amp;"'"&amp;"!"&amp;F$5&amp;($A73+1)),"")</f>
        <v/>
      </c>
      <c r="G73" s="163">
        <f>IF(INDIRECT("'A"&amp;$B$1&amp;$B$2&amp;"'"&amp;"!"&amp;G$5&amp;($A73+1))&lt;&gt;"",INDIRECT("'A"&amp;$B$1&amp;$B$2&amp;"'"&amp;"!"&amp;G$5&amp;($A73+1)),"")</f>
        <v/>
      </c>
      <c r="H73" s="163">
        <f>IF(INDIRECT("'A"&amp;$B$1&amp;$B$2&amp;"'"&amp;"!"&amp;H$5&amp;($A73+1))&lt;&gt;"",INDIRECT("'A"&amp;$B$1&amp;$B$2&amp;"'"&amp;"!"&amp;H$5&amp;($A73+1)),"")</f>
        <v/>
      </c>
      <c r="I73" s="163">
        <f>IF(INDIRECT("'A"&amp;$B$1&amp;$B$2&amp;"'"&amp;"!"&amp;I$5&amp;($A73+1))&lt;&gt;"",INDIRECT("'A"&amp;$B$1&amp;$B$2&amp;"'"&amp;"!"&amp;I$5&amp;($A73+1)),"")</f>
        <v/>
      </c>
      <c r="J73" s="163">
        <f>IF(INDIRECT("'A"&amp;$B$1&amp;$B$2&amp;"'"&amp;"!"&amp;J$5&amp;($A73+1))&lt;&gt;"",INDIRECT("'A"&amp;$B$1&amp;$B$2&amp;"'"&amp;"!"&amp;J$5&amp;($A73+1)),"")</f>
        <v/>
      </c>
      <c r="K73" s="163">
        <f>IF($B$3=1,IF(INDIRECT("'A"&amp;$B$1&amp;$B$2&amp;"'"&amp;"!"&amp;K$5&amp;($A73+1))&lt;&gt;"",INDIRECT("'A"&amp;$B$1&amp;$B$2&amp;"'"&amp;"!"&amp;K$5&amp;($A73+1)),""),"")</f>
        <v/>
      </c>
    </row>
    <row customHeight="1" ht="21.75" r="74" s="29">
      <c r="A74" s="44" t="n">
        <v>62</v>
      </c>
      <c r="B74" s="163">
        <f>IF(INDIRECT("'A"&amp;$B$1&amp;$B$2&amp;"'"&amp;"!"&amp;B$5&amp;($A74+1))&lt;&gt;"",INDIRECT("'A"&amp;$B$1&amp;$B$2&amp;"'"&amp;"!"&amp;B$5&amp;($A74+1)),"")</f>
        <v/>
      </c>
      <c r="C74" s="163">
        <f>IF(INDIRECT("'A"&amp;$B$1&amp;$B$2&amp;"'"&amp;"!"&amp;C$5&amp;($A74+1))&lt;&gt;"",INDIRECT("'A"&amp;$B$1&amp;$B$2&amp;"'"&amp;"!"&amp;C$5&amp;($A74+1)),"")</f>
        <v/>
      </c>
      <c r="D74" s="163">
        <f>IF(INDIRECT("'A"&amp;$B$1&amp;$B$2&amp;"'"&amp;"!"&amp;D$5&amp;($A74+1))&lt;&gt;"",INDIRECT("'A"&amp;$B$1&amp;$B$2&amp;"'"&amp;"!"&amp;D$5&amp;($A74+1)),"")</f>
        <v/>
      </c>
      <c r="E74" s="163">
        <f>IF(INDIRECT("'A"&amp;$B$1&amp;$B$2&amp;"'"&amp;"!"&amp;E$5&amp;($A74+1))&lt;&gt;"",INDIRECT("'A"&amp;$B$1&amp;$B$2&amp;"'"&amp;"!"&amp;E$5&amp;($A74+1)),"")</f>
        <v/>
      </c>
      <c r="F74" s="163">
        <f>IF(INDIRECT("'A"&amp;$B$1&amp;$B$2&amp;"'"&amp;"!"&amp;F$5&amp;($A74+1))&lt;&gt;"",INDIRECT("'A"&amp;$B$1&amp;$B$2&amp;"'"&amp;"!"&amp;F$5&amp;($A74+1)),"")</f>
        <v/>
      </c>
      <c r="G74" s="163">
        <f>IF(INDIRECT("'A"&amp;$B$1&amp;$B$2&amp;"'"&amp;"!"&amp;G$5&amp;($A74+1))&lt;&gt;"",INDIRECT("'A"&amp;$B$1&amp;$B$2&amp;"'"&amp;"!"&amp;G$5&amp;($A74+1)),"")</f>
        <v/>
      </c>
      <c r="H74" s="163">
        <f>IF(INDIRECT("'A"&amp;$B$1&amp;$B$2&amp;"'"&amp;"!"&amp;H$5&amp;($A74+1))&lt;&gt;"",INDIRECT("'A"&amp;$B$1&amp;$B$2&amp;"'"&amp;"!"&amp;H$5&amp;($A74+1)),"")</f>
        <v/>
      </c>
      <c r="I74" s="163">
        <f>IF(INDIRECT("'A"&amp;$B$1&amp;$B$2&amp;"'"&amp;"!"&amp;I$5&amp;($A74+1))&lt;&gt;"",INDIRECT("'A"&amp;$B$1&amp;$B$2&amp;"'"&amp;"!"&amp;I$5&amp;($A74+1)),"")</f>
        <v/>
      </c>
      <c r="J74" s="163">
        <f>IF(INDIRECT("'A"&amp;$B$1&amp;$B$2&amp;"'"&amp;"!"&amp;J$5&amp;($A74+1))&lt;&gt;"",INDIRECT("'A"&amp;$B$1&amp;$B$2&amp;"'"&amp;"!"&amp;J$5&amp;($A74+1)),"")</f>
        <v/>
      </c>
      <c r="K74" s="163">
        <f>IF($B$3=1,IF(INDIRECT("'A"&amp;$B$1&amp;$B$2&amp;"'"&amp;"!"&amp;K$5&amp;($A74+1))&lt;&gt;"",INDIRECT("'A"&amp;$B$1&amp;$B$2&amp;"'"&amp;"!"&amp;K$5&amp;($A74+1)),""),"")</f>
        <v/>
      </c>
    </row>
    <row customHeight="1" ht="21.75" r="75" s="29">
      <c r="A75" s="44" t="n">
        <v>63</v>
      </c>
      <c r="B75" s="163">
        <f>IF(INDIRECT("'A"&amp;$B$1&amp;$B$2&amp;"'"&amp;"!"&amp;B$5&amp;($A75+1))&lt;&gt;"",INDIRECT("'A"&amp;$B$1&amp;$B$2&amp;"'"&amp;"!"&amp;B$5&amp;($A75+1)),"")</f>
        <v/>
      </c>
      <c r="C75" s="163">
        <f>IF(INDIRECT("'A"&amp;$B$1&amp;$B$2&amp;"'"&amp;"!"&amp;C$5&amp;($A75+1))&lt;&gt;"",INDIRECT("'A"&amp;$B$1&amp;$B$2&amp;"'"&amp;"!"&amp;C$5&amp;($A75+1)),"")</f>
        <v/>
      </c>
      <c r="D75" s="163">
        <f>IF(INDIRECT("'A"&amp;$B$1&amp;$B$2&amp;"'"&amp;"!"&amp;D$5&amp;($A75+1))&lt;&gt;"",INDIRECT("'A"&amp;$B$1&amp;$B$2&amp;"'"&amp;"!"&amp;D$5&amp;($A75+1)),"")</f>
        <v/>
      </c>
      <c r="E75" s="163">
        <f>IF(INDIRECT("'A"&amp;$B$1&amp;$B$2&amp;"'"&amp;"!"&amp;E$5&amp;($A75+1))&lt;&gt;"",INDIRECT("'A"&amp;$B$1&amp;$B$2&amp;"'"&amp;"!"&amp;E$5&amp;($A75+1)),"")</f>
        <v/>
      </c>
      <c r="F75" s="163">
        <f>IF(INDIRECT("'A"&amp;$B$1&amp;$B$2&amp;"'"&amp;"!"&amp;F$5&amp;($A75+1))&lt;&gt;"",INDIRECT("'A"&amp;$B$1&amp;$B$2&amp;"'"&amp;"!"&amp;F$5&amp;($A75+1)),"")</f>
        <v/>
      </c>
      <c r="G75" s="163">
        <f>IF(INDIRECT("'A"&amp;$B$1&amp;$B$2&amp;"'"&amp;"!"&amp;G$5&amp;($A75+1))&lt;&gt;"",INDIRECT("'A"&amp;$B$1&amp;$B$2&amp;"'"&amp;"!"&amp;G$5&amp;($A75+1)),"")</f>
        <v/>
      </c>
      <c r="H75" s="163">
        <f>IF(INDIRECT("'A"&amp;$B$1&amp;$B$2&amp;"'"&amp;"!"&amp;H$5&amp;($A75+1))&lt;&gt;"",INDIRECT("'A"&amp;$B$1&amp;$B$2&amp;"'"&amp;"!"&amp;H$5&amp;($A75+1)),"")</f>
        <v/>
      </c>
      <c r="I75" s="163">
        <f>IF(INDIRECT("'A"&amp;$B$1&amp;$B$2&amp;"'"&amp;"!"&amp;I$5&amp;($A75+1))&lt;&gt;"",INDIRECT("'A"&amp;$B$1&amp;$B$2&amp;"'"&amp;"!"&amp;I$5&amp;($A75+1)),"")</f>
        <v/>
      </c>
      <c r="J75" s="163">
        <f>IF(INDIRECT("'A"&amp;$B$1&amp;$B$2&amp;"'"&amp;"!"&amp;J$5&amp;($A75+1))&lt;&gt;"",INDIRECT("'A"&amp;$B$1&amp;$B$2&amp;"'"&amp;"!"&amp;J$5&amp;($A75+1)),"")</f>
        <v/>
      </c>
      <c r="K75" s="163">
        <f>IF($B$3=1,IF(INDIRECT("'A"&amp;$B$1&amp;$B$2&amp;"'"&amp;"!"&amp;K$5&amp;($A75+1))&lt;&gt;"",INDIRECT("'A"&amp;$B$1&amp;$B$2&amp;"'"&amp;"!"&amp;K$5&amp;($A75+1)),""),"")</f>
        <v/>
      </c>
    </row>
    <row customHeight="1" ht="21.75" r="76" s="29">
      <c r="A76" s="44" t="n">
        <v>64</v>
      </c>
      <c r="B76" s="163">
        <f>IF(INDIRECT("'A"&amp;$B$1&amp;$B$2&amp;"'"&amp;"!"&amp;B$5&amp;($A76+1))&lt;&gt;"",INDIRECT("'A"&amp;$B$1&amp;$B$2&amp;"'"&amp;"!"&amp;B$5&amp;($A76+1)),"")</f>
        <v/>
      </c>
      <c r="C76" s="163">
        <f>IF(INDIRECT("'A"&amp;$B$1&amp;$B$2&amp;"'"&amp;"!"&amp;C$5&amp;($A76+1))&lt;&gt;"",INDIRECT("'A"&amp;$B$1&amp;$B$2&amp;"'"&amp;"!"&amp;C$5&amp;($A76+1)),"")</f>
        <v/>
      </c>
      <c r="D76" s="163">
        <f>IF(INDIRECT("'A"&amp;$B$1&amp;$B$2&amp;"'"&amp;"!"&amp;D$5&amp;($A76+1))&lt;&gt;"",INDIRECT("'A"&amp;$B$1&amp;$B$2&amp;"'"&amp;"!"&amp;D$5&amp;($A76+1)),"")</f>
        <v/>
      </c>
      <c r="E76" s="163">
        <f>IF(INDIRECT("'A"&amp;$B$1&amp;$B$2&amp;"'"&amp;"!"&amp;E$5&amp;($A76+1))&lt;&gt;"",INDIRECT("'A"&amp;$B$1&amp;$B$2&amp;"'"&amp;"!"&amp;E$5&amp;($A76+1)),"")</f>
        <v/>
      </c>
      <c r="F76" s="163">
        <f>IF(INDIRECT("'A"&amp;$B$1&amp;$B$2&amp;"'"&amp;"!"&amp;F$5&amp;($A76+1))&lt;&gt;"",INDIRECT("'A"&amp;$B$1&amp;$B$2&amp;"'"&amp;"!"&amp;F$5&amp;($A76+1)),"")</f>
        <v/>
      </c>
      <c r="G76" s="163">
        <f>IF(INDIRECT("'A"&amp;$B$1&amp;$B$2&amp;"'"&amp;"!"&amp;G$5&amp;($A76+1))&lt;&gt;"",INDIRECT("'A"&amp;$B$1&amp;$B$2&amp;"'"&amp;"!"&amp;G$5&amp;($A76+1)),"")</f>
        <v/>
      </c>
      <c r="H76" s="163">
        <f>IF(INDIRECT("'A"&amp;$B$1&amp;$B$2&amp;"'"&amp;"!"&amp;H$5&amp;($A76+1))&lt;&gt;"",INDIRECT("'A"&amp;$B$1&amp;$B$2&amp;"'"&amp;"!"&amp;H$5&amp;($A76+1)),"")</f>
        <v/>
      </c>
      <c r="I76" s="163">
        <f>IF(INDIRECT("'A"&amp;$B$1&amp;$B$2&amp;"'"&amp;"!"&amp;I$5&amp;($A76+1))&lt;&gt;"",INDIRECT("'A"&amp;$B$1&amp;$B$2&amp;"'"&amp;"!"&amp;I$5&amp;($A76+1)),"")</f>
        <v/>
      </c>
      <c r="J76" s="163">
        <f>IF(INDIRECT("'A"&amp;$B$1&amp;$B$2&amp;"'"&amp;"!"&amp;J$5&amp;($A76+1))&lt;&gt;"",INDIRECT("'A"&amp;$B$1&amp;$B$2&amp;"'"&amp;"!"&amp;J$5&amp;($A76+1)),"")</f>
        <v/>
      </c>
      <c r="K76" s="163">
        <f>IF($B$3=1,IF(INDIRECT("'A"&amp;$B$1&amp;$B$2&amp;"'"&amp;"!"&amp;K$5&amp;($A76+1))&lt;&gt;"",INDIRECT("'A"&amp;$B$1&amp;$B$2&amp;"'"&amp;"!"&amp;K$5&amp;($A76+1)),""),"")</f>
        <v/>
      </c>
    </row>
    <row customHeight="1" ht="21.75" r="77" s="29">
      <c r="A77" s="44" t="n">
        <v>65</v>
      </c>
      <c r="B77" s="163">
        <f>IF(INDIRECT("'A"&amp;$B$1&amp;$B$2&amp;"'"&amp;"!"&amp;B$5&amp;($A77+1))&lt;&gt;"",INDIRECT("'A"&amp;$B$1&amp;$B$2&amp;"'"&amp;"!"&amp;B$5&amp;($A77+1)),"")</f>
        <v/>
      </c>
      <c r="C77" s="163">
        <f>IF(INDIRECT("'A"&amp;$B$1&amp;$B$2&amp;"'"&amp;"!"&amp;C$5&amp;($A77+1))&lt;&gt;"",INDIRECT("'A"&amp;$B$1&amp;$B$2&amp;"'"&amp;"!"&amp;C$5&amp;($A77+1)),"")</f>
        <v/>
      </c>
      <c r="D77" s="163">
        <f>IF(INDIRECT("'A"&amp;$B$1&amp;$B$2&amp;"'"&amp;"!"&amp;D$5&amp;($A77+1))&lt;&gt;"",INDIRECT("'A"&amp;$B$1&amp;$B$2&amp;"'"&amp;"!"&amp;D$5&amp;($A77+1)),"")</f>
        <v/>
      </c>
      <c r="E77" s="163">
        <f>IF(INDIRECT("'A"&amp;$B$1&amp;$B$2&amp;"'"&amp;"!"&amp;E$5&amp;($A77+1))&lt;&gt;"",INDIRECT("'A"&amp;$B$1&amp;$B$2&amp;"'"&amp;"!"&amp;E$5&amp;($A77+1)),"")</f>
        <v/>
      </c>
      <c r="F77" s="163">
        <f>IF(INDIRECT("'A"&amp;$B$1&amp;$B$2&amp;"'"&amp;"!"&amp;F$5&amp;($A77+1))&lt;&gt;"",INDIRECT("'A"&amp;$B$1&amp;$B$2&amp;"'"&amp;"!"&amp;F$5&amp;($A77+1)),"")</f>
        <v/>
      </c>
      <c r="G77" s="163">
        <f>IF(INDIRECT("'A"&amp;$B$1&amp;$B$2&amp;"'"&amp;"!"&amp;G$5&amp;($A77+1))&lt;&gt;"",INDIRECT("'A"&amp;$B$1&amp;$B$2&amp;"'"&amp;"!"&amp;G$5&amp;($A77+1)),"")</f>
        <v/>
      </c>
      <c r="H77" s="163">
        <f>IF(INDIRECT("'A"&amp;$B$1&amp;$B$2&amp;"'"&amp;"!"&amp;H$5&amp;($A77+1))&lt;&gt;"",INDIRECT("'A"&amp;$B$1&amp;$B$2&amp;"'"&amp;"!"&amp;H$5&amp;($A77+1)),"")</f>
        <v/>
      </c>
      <c r="I77" s="163">
        <f>IF(INDIRECT("'A"&amp;$B$1&amp;$B$2&amp;"'"&amp;"!"&amp;I$5&amp;($A77+1))&lt;&gt;"",INDIRECT("'A"&amp;$B$1&amp;$B$2&amp;"'"&amp;"!"&amp;I$5&amp;($A77+1)),"")</f>
        <v/>
      </c>
      <c r="J77" s="163">
        <f>IF(INDIRECT("'A"&amp;$B$1&amp;$B$2&amp;"'"&amp;"!"&amp;J$5&amp;($A77+1))&lt;&gt;"",INDIRECT("'A"&amp;$B$1&amp;$B$2&amp;"'"&amp;"!"&amp;J$5&amp;($A77+1)),"")</f>
        <v/>
      </c>
      <c r="K77" s="163">
        <f>IF($B$3=1,IF(INDIRECT("'A"&amp;$B$1&amp;$B$2&amp;"'"&amp;"!"&amp;K$5&amp;($A77+1))&lt;&gt;"",INDIRECT("'A"&amp;$B$1&amp;$B$2&amp;"'"&amp;"!"&amp;K$5&amp;($A77+1)),""),"")</f>
        <v/>
      </c>
    </row>
    <row customHeight="1" ht="21.75" r="78" s="29">
      <c r="A78" s="44" t="n">
        <v>66</v>
      </c>
      <c r="B78" s="163">
        <f>IF(INDIRECT("'A"&amp;$B$1&amp;$B$2&amp;"'"&amp;"!"&amp;B$5&amp;($A78+1))&lt;&gt;"",INDIRECT("'A"&amp;$B$1&amp;$B$2&amp;"'"&amp;"!"&amp;B$5&amp;($A78+1)),"")</f>
        <v/>
      </c>
      <c r="C78" s="163">
        <f>IF(INDIRECT("'A"&amp;$B$1&amp;$B$2&amp;"'"&amp;"!"&amp;C$5&amp;($A78+1))&lt;&gt;"",INDIRECT("'A"&amp;$B$1&amp;$B$2&amp;"'"&amp;"!"&amp;C$5&amp;($A78+1)),"")</f>
        <v/>
      </c>
      <c r="D78" s="163">
        <f>IF(INDIRECT("'A"&amp;$B$1&amp;$B$2&amp;"'"&amp;"!"&amp;D$5&amp;($A78+1))&lt;&gt;"",INDIRECT("'A"&amp;$B$1&amp;$B$2&amp;"'"&amp;"!"&amp;D$5&amp;($A78+1)),"")</f>
        <v/>
      </c>
      <c r="E78" s="163">
        <f>IF(INDIRECT("'A"&amp;$B$1&amp;$B$2&amp;"'"&amp;"!"&amp;E$5&amp;($A78+1))&lt;&gt;"",INDIRECT("'A"&amp;$B$1&amp;$B$2&amp;"'"&amp;"!"&amp;E$5&amp;($A78+1)),"")</f>
        <v/>
      </c>
      <c r="F78" s="163">
        <f>IF(INDIRECT("'A"&amp;$B$1&amp;$B$2&amp;"'"&amp;"!"&amp;F$5&amp;($A78+1))&lt;&gt;"",INDIRECT("'A"&amp;$B$1&amp;$B$2&amp;"'"&amp;"!"&amp;F$5&amp;($A78+1)),"")</f>
        <v/>
      </c>
      <c r="G78" s="163">
        <f>IF(INDIRECT("'A"&amp;$B$1&amp;$B$2&amp;"'"&amp;"!"&amp;G$5&amp;($A78+1))&lt;&gt;"",INDIRECT("'A"&amp;$B$1&amp;$B$2&amp;"'"&amp;"!"&amp;G$5&amp;($A78+1)),"")</f>
        <v/>
      </c>
      <c r="H78" s="163">
        <f>IF(INDIRECT("'A"&amp;$B$1&amp;$B$2&amp;"'"&amp;"!"&amp;H$5&amp;($A78+1))&lt;&gt;"",INDIRECT("'A"&amp;$B$1&amp;$B$2&amp;"'"&amp;"!"&amp;H$5&amp;($A78+1)),"")</f>
        <v/>
      </c>
      <c r="I78" s="163">
        <f>IF(INDIRECT("'A"&amp;$B$1&amp;$B$2&amp;"'"&amp;"!"&amp;I$5&amp;($A78+1))&lt;&gt;"",INDIRECT("'A"&amp;$B$1&amp;$B$2&amp;"'"&amp;"!"&amp;I$5&amp;($A78+1)),"")</f>
        <v/>
      </c>
      <c r="J78" s="163">
        <f>IF(INDIRECT("'A"&amp;$B$1&amp;$B$2&amp;"'"&amp;"!"&amp;J$5&amp;($A78+1))&lt;&gt;"",INDIRECT("'A"&amp;$B$1&amp;$B$2&amp;"'"&amp;"!"&amp;J$5&amp;($A78+1)),"")</f>
        <v/>
      </c>
      <c r="K78" s="163">
        <f>IF($B$3=1,IF(INDIRECT("'A"&amp;$B$1&amp;$B$2&amp;"'"&amp;"!"&amp;K$5&amp;($A78+1))&lt;&gt;"",INDIRECT("'A"&amp;$B$1&amp;$B$2&amp;"'"&amp;"!"&amp;K$5&amp;($A78+1)),""),"")</f>
        <v/>
      </c>
    </row>
    <row customHeight="1" ht="21.75" r="79" s="29">
      <c r="A79" s="44" t="n">
        <v>67</v>
      </c>
      <c r="B79" s="163">
        <f>IF(INDIRECT("'A"&amp;$B$1&amp;$B$2&amp;"'"&amp;"!"&amp;B$5&amp;($A79+1))&lt;&gt;"",INDIRECT("'A"&amp;$B$1&amp;$B$2&amp;"'"&amp;"!"&amp;B$5&amp;($A79+1)),"")</f>
        <v/>
      </c>
      <c r="C79" s="163">
        <f>IF(INDIRECT("'A"&amp;$B$1&amp;$B$2&amp;"'"&amp;"!"&amp;C$5&amp;($A79+1))&lt;&gt;"",INDIRECT("'A"&amp;$B$1&amp;$B$2&amp;"'"&amp;"!"&amp;C$5&amp;($A79+1)),"")</f>
        <v/>
      </c>
      <c r="D79" s="163">
        <f>IF(INDIRECT("'A"&amp;$B$1&amp;$B$2&amp;"'"&amp;"!"&amp;D$5&amp;($A79+1))&lt;&gt;"",INDIRECT("'A"&amp;$B$1&amp;$B$2&amp;"'"&amp;"!"&amp;D$5&amp;($A79+1)),"")</f>
        <v/>
      </c>
      <c r="E79" s="163">
        <f>IF(INDIRECT("'A"&amp;$B$1&amp;$B$2&amp;"'"&amp;"!"&amp;E$5&amp;($A79+1))&lt;&gt;"",INDIRECT("'A"&amp;$B$1&amp;$B$2&amp;"'"&amp;"!"&amp;E$5&amp;($A79+1)),"")</f>
        <v/>
      </c>
      <c r="F79" s="163">
        <f>IF(INDIRECT("'A"&amp;$B$1&amp;$B$2&amp;"'"&amp;"!"&amp;F$5&amp;($A79+1))&lt;&gt;"",INDIRECT("'A"&amp;$B$1&amp;$B$2&amp;"'"&amp;"!"&amp;F$5&amp;($A79+1)),"")</f>
        <v/>
      </c>
      <c r="G79" s="163">
        <f>IF(INDIRECT("'A"&amp;$B$1&amp;$B$2&amp;"'"&amp;"!"&amp;G$5&amp;($A79+1))&lt;&gt;"",INDIRECT("'A"&amp;$B$1&amp;$B$2&amp;"'"&amp;"!"&amp;G$5&amp;($A79+1)),"")</f>
        <v/>
      </c>
      <c r="H79" s="163">
        <f>IF(INDIRECT("'A"&amp;$B$1&amp;$B$2&amp;"'"&amp;"!"&amp;H$5&amp;($A79+1))&lt;&gt;"",INDIRECT("'A"&amp;$B$1&amp;$B$2&amp;"'"&amp;"!"&amp;H$5&amp;($A79+1)),"")</f>
        <v/>
      </c>
      <c r="I79" s="163">
        <f>IF(INDIRECT("'A"&amp;$B$1&amp;$B$2&amp;"'"&amp;"!"&amp;I$5&amp;($A79+1))&lt;&gt;"",INDIRECT("'A"&amp;$B$1&amp;$B$2&amp;"'"&amp;"!"&amp;I$5&amp;($A79+1)),"")</f>
        <v/>
      </c>
      <c r="J79" s="163">
        <f>IF(INDIRECT("'A"&amp;$B$1&amp;$B$2&amp;"'"&amp;"!"&amp;J$5&amp;($A79+1))&lt;&gt;"",INDIRECT("'A"&amp;$B$1&amp;$B$2&amp;"'"&amp;"!"&amp;J$5&amp;($A79+1)),"")</f>
        <v/>
      </c>
      <c r="K79" s="163">
        <f>IF($B$3=1,IF(INDIRECT("'A"&amp;$B$1&amp;$B$2&amp;"'"&amp;"!"&amp;K$5&amp;($A79+1))&lt;&gt;"",INDIRECT("'A"&amp;$B$1&amp;$B$2&amp;"'"&amp;"!"&amp;K$5&amp;($A79+1)),""),"")</f>
        <v/>
      </c>
    </row>
    <row customHeight="1" ht="21.75" r="80" s="29">
      <c r="A80" s="44" t="n">
        <v>68</v>
      </c>
      <c r="B80" s="163">
        <f>IF(INDIRECT("'A"&amp;$B$1&amp;$B$2&amp;"'"&amp;"!"&amp;B$5&amp;($A80+1))&lt;&gt;"",INDIRECT("'A"&amp;$B$1&amp;$B$2&amp;"'"&amp;"!"&amp;B$5&amp;($A80+1)),"")</f>
        <v/>
      </c>
      <c r="C80" s="163">
        <f>IF(INDIRECT("'A"&amp;$B$1&amp;$B$2&amp;"'"&amp;"!"&amp;C$5&amp;($A80+1))&lt;&gt;"",INDIRECT("'A"&amp;$B$1&amp;$B$2&amp;"'"&amp;"!"&amp;C$5&amp;($A80+1)),"")</f>
        <v/>
      </c>
      <c r="D80" s="163">
        <f>IF(INDIRECT("'A"&amp;$B$1&amp;$B$2&amp;"'"&amp;"!"&amp;D$5&amp;($A80+1))&lt;&gt;"",INDIRECT("'A"&amp;$B$1&amp;$B$2&amp;"'"&amp;"!"&amp;D$5&amp;($A80+1)),"")</f>
        <v/>
      </c>
      <c r="E80" s="163">
        <f>IF(INDIRECT("'A"&amp;$B$1&amp;$B$2&amp;"'"&amp;"!"&amp;E$5&amp;($A80+1))&lt;&gt;"",INDIRECT("'A"&amp;$B$1&amp;$B$2&amp;"'"&amp;"!"&amp;E$5&amp;($A80+1)),"")</f>
        <v/>
      </c>
      <c r="F80" s="163">
        <f>IF(INDIRECT("'A"&amp;$B$1&amp;$B$2&amp;"'"&amp;"!"&amp;F$5&amp;($A80+1))&lt;&gt;"",INDIRECT("'A"&amp;$B$1&amp;$B$2&amp;"'"&amp;"!"&amp;F$5&amp;($A80+1)),"")</f>
        <v/>
      </c>
      <c r="G80" s="163">
        <f>IF(INDIRECT("'A"&amp;$B$1&amp;$B$2&amp;"'"&amp;"!"&amp;G$5&amp;($A80+1))&lt;&gt;"",INDIRECT("'A"&amp;$B$1&amp;$B$2&amp;"'"&amp;"!"&amp;G$5&amp;($A80+1)),"")</f>
        <v/>
      </c>
      <c r="H80" s="163">
        <f>IF(INDIRECT("'A"&amp;$B$1&amp;$B$2&amp;"'"&amp;"!"&amp;H$5&amp;($A80+1))&lt;&gt;"",INDIRECT("'A"&amp;$B$1&amp;$B$2&amp;"'"&amp;"!"&amp;H$5&amp;($A80+1)),"")</f>
        <v/>
      </c>
      <c r="I80" s="163">
        <f>IF(INDIRECT("'A"&amp;$B$1&amp;$B$2&amp;"'"&amp;"!"&amp;I$5&amp;($A80+1))&lt;&gt;"",INDIRECT("'A"&amp;$B$1&amp;$B$2&amp;"'"&amp;"!"&amp;I$5&amp;($A80+1)),"")</f>
        <v/>
      </c>
      <c r="J80" s="163">
        <f>IF(INDIRECT("'A"&amp;$B$1&amp;$B$2&amp;"'"&amp;"!"&amp;J$5&amp;($A80+1))&lt;&gt;"",INDIRECT("'A"&amp;$B$1&amp;$B$2&amp;"'"&amp;"!"&amp;J$5&amp;($A80+1)),"")</f>
        <v/>
      </c>
      <c r="K80" s="163">
        <f>IF($B$3=1,IF(INDIRECT("'A"&amp;$B$1&amp;$B$2&amp;"'"&amp;"!"&amp;K$5&amp;($A80+1))&lt;&gt;"",INDIRECT("'A"&amp;$B$1&amp;$B$2&amp;"'"&amp;"!"&amp;K$5&amp;($A80+1)),""),"")</f>
        <v/>
      </c>
    </row>
    <row customHeight="1" ht="21.75" r="81" s="29">
      <c r="A81" s="44" t="n">
        <v>69</v>
      </c>
      <c r="B81" s="163">
        <f>IF(INDIRECT("'A"&amp;$B$1&amp;$B$2&amp;"'"&amp;"!"&amp;B$5&amp;($A81+1))&lt;&gt;"",INDIRECT("'A"&amp;$B$1&amp;$B$2&amp;"'"&amp;"!"&amp;B$5&amp;($A81+1)),"")</f>
        <v/>
      </c>
      <c r="C81" s="163">
        <f>IF(INDIRECT("'A"&amp;$B$1&amp;$B$2&amp;"'"&amp;"!"&amp;C$5&amp;($A81+1))&lt;&gt;"",INDIRECT("'A"&amp;$B$1&amp;$B$2&amp;"'"&amp;"!"&amp;C$5&amp;($A81+1)),"")</f>
        <v/>
      </c>
      <c r="D81" s="163">
        <f>IF(INDIRECT("'A"&amp;$B$1&amp;$B$2&amp;"'"&amp;"!"&amp;D$5&amp;($A81+1))&lt;&gt;"",INDIRECT("'A"&amp;$B$1&amp;$B$2&amp;"'"&amp;"!"&amp;D$5&amp;($A81+1)),"")</f>
        <v/>
      </c>
      <c r="E81" s="163">
        <f>IF(INDIRECT("'A"&amp;$B$1&amp;$B$2&amp;"'"&amp;"!"&amp;E$5&amp;($A81+1))&lt;&gt;"",INDIRECT("'A"&amp;$B$1&amp;$B$2&amp;"'"&amp;"!"&amp;E$5&amp;($A81+1)),"")</f>
        <v/>
      </c>
      <c r="F81" s="163">
        <f>IF(INDIRECT("'A"&amp;$B$1&amp;$B$2&amp;"'"&amp;"!"&amp;F$5&amp;($A81+1))&lt;&gt;"",INDIRECT("'A"&amp;$B$1&amp;$B$2&amp;"'"&amp;"!"&amp;F$5&amp;($A81+1)),"")</f>
        <v/>
      </c>
      <c r="G81" s="163">
        <f>IF(INDIRECT("'A"&amp;$B$1&amp;$B$2&amp;"'"&amp;"!"&amp;G$5&amp;($A81+1))&lt;&gt;"",INDIRECT("'A"&amp;$B$1&amp;$B$2&amp;"'"&amp;"!"&amp;G$5&amp;($A81+1)),"")</f>
        <v/>
      </c>
      <c r="H81" s="163">
        <f>IF(INDIRECT("'A"&amp;$B$1&amp;$B$2&amp;"'"&amp;"!"&amp;H$5&amp;($A81+1))&lt;&gt;"",INDIRECT("'A"&amp;$B$1&amp;$B$2&amp;"'"&amp;"!"&amp;H$5&amp;($A81+1)),"")</f>
        <v/>
      </c>
      <c r="I81" s="163">
        <f>IF(INDIRECT("'A"&amp;$B$1&amp;$B$2&amp;"'"&amp;"!"&amp;I$5&amp;($A81+1))&lt;&gt;"",INDIRECT("'A"&amp;$B$1&amp;$B$2&amp;"'"&amp;"!"&amp;I$5&amp;($A81+1)),"")</f>
        <v/>
      </c>
      <c r="J81" s="163">
        <f>IF(INDIRECT("'A"&amp;$B$1&amp;$B$2&amp;"'"&amp;"!"&amp;J$5&amp;($A81+1))&lt;&gt;"",INDIRECT("'A"&amp;$B$1&amp;$B$2&amp;"'"&amp;"!"&amp;J$5&amp;($A81+1)),"")</f>
        <v/>
      </c>
      <c r="K81" s="163">
        <f>IF($B$3=1,IF(INDIRECT("'A"&amp;$B$1&amp;$B$2&amp;"'"&amp;"!"&amp;K$5&amp;($A81+1))&lt;&gt;"",INDIRECT("'A"&amp;$B$1&amp;$B$2&amp;"'"&amp;"!"&amp;K$5&amp;($A81+1)),""),"")</f>
        <v/>
      </c>
    </row>
    <row customHeight="1" ht="21.75" r="82" s="29">
      <c r="A82" s="44" t="n">
        <v>70</v>
      </c>
      <c r="B82" s="163">
        <f>IF(INDIRECT("'A"&amp;$B$1&amp;$B$2&amp;"'"&amp;"!"&amp;B$5&amp;($A82+1))&lt;&gt;"",INDIRECT("'A"&amp;$B$1&amp;$B$2&amp;"'"&amp;"!"&amp;B$5&amp;($A82+1)),"")</f>
        <v/>
      </c>
      <c r="C82" s="163">
        <f>IF(INDIRECT("'A"&amp;$B$1&amp;$B$2&amp;"'"&amp;"!"&amp;C$5&amp;($A82+1))&lt;&gt;"",INDIRECT("'A"&amp;$B$1&amp;$B$2&amp;"'"&amp;"!"&amp;C$5&amp;($A82+1)),"")</f>
        <v/>
      </c>
      <c r="D82" s="163">
        <f>IF(INDIRECT("'A"&amp;$B$1&amp;$B$2&amp;"'"&amp;"!"&amp;D$5&amp;($A82+1))&lt;&gt;"",INDIRECT("'A"&amp;$B$1&amp;$B$2&amp;"'"&amp;"!"&amp;D$5&amp;($A82+1)),"")</f>
        <v/>
      </c>
      <c r="E82" s="163">
        <f>IF(INDIRECT("'A"&amp;$B$1&amp;$B$2&amp;"'"&amp;"!"&amp;E$5&amp;($A82+1))&lt;&gt;"",INDIRECT("'A"&amp;$B$1&amp;$B$2&amp;"'"&amp;"!"&amp;E$5&amp;($A82+1)),"")</f>
        <v/>
      </c>
      <c r="F82" s="163">
        <f>IF(INDIRECT("'A"&amp;$B$1&amp;$B$2&amp;"'"&amp;"!"&amp;F$5&amp;($A82+1))&lt;&gt;"",INDIRECT("'A"&amp;$B$1&amp;$B$2&amp;"'"&amp;"!"&amp;F$5&amp;($A82+1)),"")</f>
        <v/>
      </c>
      <c r="G82" s="163">
        <f>IF(INDIRECT("'A"&amp;$B$1&amp;$B$2&amp;"'"&amp;"!"&amp;G$5&amp;($A82+1))&lt;&gt;"",INDIRECT("'A"&amp;$B$1&amp;$B$2&amp;"'"&amp;"!"&amp;G$5&amp;($A82+1)),"")</f>
        <v/>
      </c>
      <c r="H82" s="163">
        <f>IF(INDIRECT("'A"&amp;$B$1&amp;$B$2&amp;"'"&amp;"!"&amp;H$5&amp;($A82+1))&lt;&gt;"",INDIRECT("'A"&amp;$B$1&amp;$B$2&amp;"'"&amp;"!"&amp;H$5&amp;($A82+1)),"")</f>
        <v/>
      </c>
      <c r="I82" s="163">
        <f>IF(INDIRECT("'A"&amp;$B$1&amp;$B$2&amp;"'"&amp;"!"&amp;I$5&amp;($A82+1))&lt;&gt;"",INDIRECT("'A"&amp;$B$1&amp;$B$2&amp;"'"&amp;"!"&amp;I$5&amp;($A82+1)),"")</f>
        <v/>
      </c>
      <c r="J82" s="163">
        <f>IF(INDIRECT("'A"&amp;$B$1&amp;$B$2&amp;"'"&amp;"!"&amp;J$5&amp;($A82+1))&lt;&gt;"",INDIRECT("'A"&amp;$B$1&amp;$B$2&amp;"'"&amp;"!"&amp;J$5&amp;($A82+1)),"")</f>
        <v/>
      </c>
      <c r="K82" s="163">
        <f>IF($B$3=1,IF(INDIRECT("'A"&amp;$B$1&amp;$B$2&amp;"'"&amp;"!"&amp;K$5&amp;($A82+1))&lt;&gt;"",INDIRECT("'A"&amp;$B$1&amp;$B$2&amp;"'"&amp;"!"&amp;K$5&amp;($A82+1)),""),"")</f>
        <v/>
      </c>
    </row>
    <row customHeight="1" ht="21.75" r="83" s="29">
      <c r="A83" s="44" t="n">
        <v>71</v>
      </c>
      <c r="B83" s="163">
        <f>IF(INDIRECT("'A"&amp;$B$1&amp;$B$2&amp;"'"&amp;"!"&amp;B$5&amp;($A83+1))&lt;&gt;"",INDIRECT("'A"&amp;$B$1&amp;$B$2&amp;"'"&amp;"!"&amp;B$5&amp;($A83+1)),"")</f>
        <v/>
      </c>
      <c r="C83" s="163">
        <f>IF(INDIRECT("'A"&amp;$B$1&amp;$B$2&amp;"'"&amp;"!"&amp;C$5&amp;($A83+1))&lt;&gt;"",INDIRECT("'A"&amp;$B$1&amp;$B$2&amp;"'"&amp;"!"&amp;C$5&amp;($A83+1)),"")</f>
        <v/>
      </c>
      <c r="D83" s="163">
        <f>IF(INDIRECT("'A"&amp;$B$1&amp;$B$2&amp;"'"&amp;"!"&amp;D$5&amp;($A83+1))&lt;&gt;"",INDIRECT("'A"&amp;$B$1&amp;$B$2&amp;"'"&amp;"!"&amp;D$5&amp;($A83+1)),"")</f>
        <v/>
      </c>
      <c r="E83" s="163">
        <f>IF(INDIRECT("'A"&amp;$B$1&amp;$B$2&amp;"'"&amp;"!"&amp;E$5&amp;($A83+1))&lt;&gt;"",INDIRECT("'A"&amp;$B$1&amp;$B$2&amp;"'"&amp;"!"&amp;E$5&amp;($A83+1)),"")</f>
        <v/>
      </c>
      <c r="F83" s="163">
        <f>IF(INDIRECT("'A"&amp;$B$1&amp;$B$2&amp;"'"&amp;"!"&amp;F$5&amp;($A83+1))&lt;&gt;"",INDIRECT("'A"&amp;$B$1&amp;$B$2&amp;"'"&amp;"!"&amp;F$5&amp;($A83+1)),"")</f>
        <v/>
      </c>
      <c r="G83" s="163">
        <f>IF(INDIRECT("'A"&amp;$B$1&amp;$B$2&amp;"'"&amp;"!"&amp;G$5&amp;($A83+1))&lt;&gt;"",INDIRECT("'A"&amp;$B$1&amp;$B$2&amp;"'"&amp;"!"&amp;G$5&amp;($A83+1)),"")</f>
        <v/>
      </c>
      <c r="H83" s="163">
        <f>IF(INDIRECT("'A"&amp;$B$1&amp;$B$2&amp;"'"&amp;"!"&amp;H$5&amp;($A83+1))&lt;&gt;"",INDIRECT("'A"&amp;$B$1&amp;$B$2&amp;"'"&amp;"!"&amp;H$5&amp;($A83+1)),"")</f>
        <v/>
      </c>
      <c r="I83" s="163">
        <f>IF(INDIRECT("'A"&amp;$B$1&amp;$B$2&amp;"'"&amp;"!"&amp;I$5&amp;($A83+1))&lt;&gt;"",INDIRECT("'A"&amp;$B$1&amp;$B$2&amp;"'"&amp;"!"&amp;I$5&amp;($A83+1)),"")</f>
        <v/>
      </c>
      <c r="J83" s="163">
        <f>IF(INDIRECT("'A"&amp;$B$1&amp;$B$2&amp;"'"&amp;"!"&amp;J$5&amp;($A83+1))&lt;&gt;"",INDIRECT("'A"&amp;$B$1&amp;$B$2&amp;"'"&amp;"!"&amp;J$5&amp;($A83+1)),"")</f>
        <v/>
      </c>
      <c r="K83" s="163">
        <f>IF($B$3=1,IF(INDIRECT("'A"&amp;$B$1&amp;$B$2&amp;"'"&amp;"!"&amp;K$5&amp;($A83+1))&lt;&gt;"",INDIRECT("'A"&amp;$B$1&amp;$B$2&amp;"'"&amp;"!"&amp;K$5&amp;($A83+1)),""),"")</f>
        <v/>
      </c>
    </row>
    <row customHeight="1" ht="21.75" r="84" s="29">
      <c r="A84" s="44" t="n">
        <v>72</v>
      </c>
      <c r="B84" s="163">
        <f>IF(INDIRECT("'A"&amp;$B$1&amp;$B$2&amp;"'"&amp;"!"&amp;B$5&amp;($A84+1))&lt;&gt;"",INDIRECT("'A"&amp;$B$1&amp;$B$2&amp;"'"&amp;"!"&amp;B$5&amp;($A84+1)),"")</f>
        <v/>
      </c>
      <c r="C84" s="163">
        <f>IF(INDIRECT("'A"&amp;$B$1&amp;$B$2&amp;"'"&amp;"!"&amp;C$5&amp;($A84+1))&lt;&gt;"",INDIRECT("'A"&amp;$B$1&amp;$B$2&amp;"'"&amp;"!"&amp;C$5&amp;($A84+1)),"")</f>
        <v/>
      </c>
      <c r="D84" s="163">
        <f>IF(INDIRECT("'A"&amp;$B$1&amp;$B$2&amp;"'"&amp;"!"&amp;D$5&amp;($A84+1))&lt;&gt;"",INDIRECT("'A"&amp;$B$1&amp;$B$2&amp;"'"&amp;"!"&amp;D$5&amp;($A84+1)),"")</f>
        <v/>
      </c>
      <c r="E84" s="163">
        <f>IF(INDIRECT("'A"&amp;$B$1&amp;$B$2&amp;"'"&amp;"!"&amp;E$5&amp;($A84+1))&lt;&gt;"",INDIRECT("'A"&amp;$B$1&amp;$B$2&amp;"'"&amp;"!"&amp;E$5&amp;($A84+1)),"")</f>
        <v/>
      </c>
      <c r="F84" s="163">
        <f>IF(INDIRECT("'A"&amp;$B$1&amp;$B$2&amp;"'"&amp;"!"&amp;F$5&amp;($A84+1))&lt;&gt;"",INDIRECT("'A"&amp;$B$1&amp;$B$2&amp;"'"&amp;"!"&amp;F$5&amp;($A84+1)),"")</f>
        <v/>
      </c>
      <c r="G84" s="163">
        <f>IF(INDIRECT("'A"&amp;$B$1&amp;$B$2&amp;"'"&amp;"!"&amp;G$5&amp;($A84+1))&lt;&gt;"",INDIRECT("'A"&amp;$B$1&amp;$B$2&amp;"'"&amp;"!"&amp;G$5&amp;($A84+1)),"")</f>
        <v/>
      </c>
      <c r="H84" s="163">
        <f>IF(INDIRECT("'A"&amp;$B$1&amp;$B$2&amp;"'"&amp;"!"&amp;H$5&amp;($A84+1))&lt;&gt;"",INDIRECT("'A"&amp;$B$1&amp;$B$2&amp;"'"&amp;"!"&amp;H$5&amp;($A84+1)),"")</f>
        <v/>
      </c>
      <c r="I84" s="163">
        <f>IF(INDIRECT("'A"&amp;$B$1&amp;$B$2&amp;"'"&amp;"!"&amp;I$5&amp;($A84+1))&lt;&gt;"",INDIRECT("'A"&amp;$B$1&amp;$B$2&amp;"'"&amp;"!"&amp;I$5&amp;($A84+1)),"")</f>
        <v/>
      </c>
      <c r="J84" s="163">
        <f>IF(INDIRECT("'A"&amp;$B$1&amp;$B$2&amp;"'"&amp;"!"&amp;J$5&amp;($A84+1))&lt;&gt;"",INDIRECT("'A"&amp;$B$1&amp;$B$2&amp;"'"&amp;"!"&amp;J$5&amp;($A84+1)),"")</f>
        <v/>
      </c>
      <c r="K84" s="163">
        <f>IF($B$3=1,IF(INDIRECT("'A"&amp;$B$1&amp;$B$2&amp;"'"&amp;"!"&amp;K$5&amp;($A84+1))&lt;&gt;"",INDIRECT("'A"&amp;$B$1&amp;$B$2&amp;"'"&amp;"!"&amp;K$5&amp;($A84+1)),""),"")</f>
        <v/>
      </c>
    </row>
    <row customHeight="1" ht="21.75" r="85" s="29">
      <c r="A85" s="44" t="n">
        <v>73</v>
      </c>
      <c r="B85" s="163">
        <f>IF(INDIRECT("'A"&amp;$B$1&amp;$B$2&amp;"'"&amp;"!"&amp;B$5&amp;($A85+1))&lt;&gt;"",INDIRECT("'A"&amp;$B$1&amp;$B$2&amp;"'"&amp;"!"&amp;B$5&amp;($A85+1)),"")</f>
        <v/>
      </c>
      <c r="C85" s="163">
        <f>IF(INDIRECT("'A"&amp;$B$1&amp;$B$2&amp;"'"&amp;"!"&amp;C$5&amp;($A85+1))&lt;&gt;"",INDIRECT("'A"&amp;$B$1&amp;$B$2&amp;"'"&amp;"!"&amp;C$5&amp;($A85+1)),"")</f>
        <v/>
      </c>
      <c r="D85" s="163">
        <f>IF(INDIRECT("'A"&amp;$B$1&amp;$B$2&amp;"'"&amp;"!"&amp;D$5&amp;($A85+1))&lt;&gt;"",INDIRECT("'A"&amp;$B$1&amp;$B$2&amp;"'"&amp;"!"&amp;D$5&amp;($A85+1)),"")</f>
        <v/>
      </c>
      <c r="E85" s="163">
        <f>IF(INDIRECT("'A"&amp;$B$1&amp;$B$2&amp;"'"&amp;"!"&amp;E$5&amp;($A85+1))&lt;&gt;"",INDIRECT("'A"&amp;$B$1&amp;$B$2&amp;"'"&amp;"!"&amp;E$5&amp;($A85+1)),"")</f>
        <v/>
      </c>
      <c r="F85" s="163">
        <f>IF(INDIRECT("'A"&amp;$B$1&amp;$B$2&amp;"'"&amp;"!"&amp;F$5&amp;($A85+1))&lt;&gt;"",INDIRECT("'A"&amp;$B$1&amp;$B$2&amp;"'"&amp;"!"&amp;F$5&amp;($A85+1)),"")</f>
        <v/>
      </c>
      <c r="G85" s="163">
        <f>IF(INDIRECT("'A"&amp;$B$1&amp;$B$2&amp;"'"&amp;"!"&amp;G$5&amp;($A85+1))&lt;&gt;"",INDIRECT("'A"&amp;$B$1&amp;$B$2&amp;"'"&amp;"!"&amp;G$5&amp;($A85+1)),"")</f>
        <v/>
      </c>
      <c r="H85" s="163">
        <f>IF(INDIRECT("'A"&amp;$B$1&amp;$B$2&amp;"'"&amp;"!"&amp;H$5&amp;($A85+1))&lt;&gt;"",INDIRECT("'A"&amp;$B$1&amp;$B$2&amp;"'"&amp;"!"&amp;H$5&amp;($A85+1)),"")</f>
        <v/>
      </c>
      <c r="I85" s="163">
        <f>IF(INDIRECT("'A"&amp;$B$1&amp;$B$2&amp;"'"&amp;"!"&amp;I$5&amp;($A85+1))&lt;&gt;"",INDIRECT("'A"&amp;$B$1&amp;$B$2&amp;"'"&amp;"!"&amp;I$5&amp;($A85+1)),"")</f>
        <v/>
      </c>
      <c r="J85" s="163">
        <f>IF(INDIRECT("'A"&amp;$B$1&amp;$B$2&amp;"'"&amp;"!"&amp;J$5&amp;($A85+1))&lt;&gt;"",INDIRECT("'A"&amp;$B$1&amp;$B$2&amp;"'"&amp;"!"&amp;J$5&amp;($A85+1)),"")</f>
        <v/>
      </c>
      <c r="K85" s="163">
        <f>IF($B$3=1,IF(INDIRECT("'A"&amp;$B$1&amp;$B$2&amp;"'"&amp;"!"&amp;K$5&amp;($A85+1))&lt;&gt;"",INDIRECT("'A"&amp;$B$1&amp;$B$2&amp;"'"&amp;"!"&amp;K$5&amp;($A85+1)),""),"")</f>
        <v/>
      </c>
    </row>
    <row customHeight="1" ht="21.75" r="86" s="29">
      <c r="A86" s="44" t="n">
        <v>74</v>
      </c>
      <c r="B86" s="163">
        <f>IF(INDIRECT("'A"&amp;$B$1&amp;$B$2&amp;"'"&amp;"!"&amp;B$5&amp;($A86+1))&lt;&gt;"",INDIRECT("'A"&amp;$B$1&amp;$B$2&amp;"'"&amp;"!"&amp;B$5&amp;($A86+1)),"")</f>
        <v/>
      </c>
      <c r="C86" s="163">
        <f>IF(INDIRECT("'A"&amp;$B$1&amp;$B$2&amp;"'"&amp;"!"&amp;C$5&amp;($A86+1))&lt;&gt;"",INDIRECT("'A"&amp;$B$1&amp;$B$2&amp;"'"&amp;"!"&amp;C$5&amp;($A86+1)),"")</f>
        <v/>
      </c>
      <c r="D86" s="163">
        <f>IF(INDIRECT("'A"&amp;$B$1&amp;$B$2&amp;"'"&amp;"!"&amp;D$5&amp;($A86+1))&lt;&gt;"",INDIRECT("'A"&amp;$B$1&amp;$B$2&amp;"'"&amp;"!"&amp;D$5&amp;($A86+1)),"")</f>
        <v/>
      </c>
      <c r="E86" s="163">
        <f>IF(INDIRECT("'A"&amp;$B$1&amp;$B$2&amp;"'"&amp;"!"&amp;E$5&amp;($A86+1))&lt;&gt;"",INDIRECT("'A"&amp;$B$1&amp;$B$2&amp;"'"&amp;"!"&amp;E$5&amp;($A86+1)),"")</f>
        <v/>
      </c>
      <c r="F86" s="163">
        <f>IF(INDIRECT("'A"&amp;$B$1&amp;$B$2&amp;"'"&amp;"!"&amp;F$5&amp;($A86+1))&lt;&gt;"",INDIRECT("'A"&amp;$B$1&amp;$B$2&amp;"'"&amp;"!"&amp;F$5&amp;($A86+1)),"")</f>
        <v/>
      </c>
      <c r="G86" s="163">
        <f>IF(INDIRECT("'A"&amp;$B$1&amp;$B$2&amp;"'"&amp;"!"&amp;G$5&amp;($A86+1))&lt;&gt;"",INDIRECT("'A"&amp;$B$1&amp;$B$2&amp;"'"&amp;"!"&amp;G$5&amp;($A86+1)),"")</f>
        <v/>
      </c>
      <c r="H86" s="163">
        <f>IF(INDIRECT("'A"&amp;$B$1&amp;$B$2&amp;"'"&amp;"!"&amp;H$5&amp;($A86+1))&lt;&gt;"",INDIRECT("'A"&amp;$B$1&amp;$B$2&amp;"'"&amp;"!"&amp;H$5&amp;($A86+1)),"")</f>
        <v/>
      </c>
      <c r="I86" s="163">
        <f>IF(INDIRECT("'A"&amp;$B$1&amp;$B$2&amp;"'"&amp;"!"&amp;I$5&amp;($A86+1))&lt;&gt;"",INDIRECT("'A"&amp;$B$1&amp;$B$2&amp;"'"&amp;"!"&amp;I$5&amp;($A86+1)),"")</f>
        <v/>
      </c>
      <c r="J86" s="163">
        <f>IF(INDIRECT("'A"&amp;$B$1&amp;$B$2&amp;"'"&amp;"!"&amp;J$5&amp;($A86+1))&lt;&gt;"",INDIRECT("'A"&amp;$B$1&amp;$B$2&amp;"'"&amp;"!"&amp;J$5&amp;($A86+1)),"")</f>
        <v/>
      </c>
      <c r="K86" s="163">
        <f>IF($B$3=1,IF(INDIRECT("'A"&amp;$B$1&amp;$B$2&amp;"'"&amp;"!"&amp;K$5&amp;($A86+1))&lt;&gt;"",INDIRECT("'A"&amp;$B$1&amp;$B$2&amp;"'"&amp;"!"&amp;K$5&amp;($A86+1)),""),"")</f>
        <v/>
      </c>
    </row>
    <row customHeight="1" ht="21.75" r="87" s="29">
      <c r="A87" s="44" t="n">
        <v>75</v>
      </c>
      <c r="B87" s="163">
        <f>IF(INDIRECT("'A"&amp;$B$1&amp;$B$2&amp;"'"&amp;"!"&amp;B$5&amp;($A87+1))&lt;&gt;"",INDIRECT("'A"&amp;$B$1&amp;$B$2&amp;"'"&amp;"!"&amp;B$5&amp;($A87+1)),"")</f>
        <v/>
      </c>
      <c r="C87" s="163">
        <f>IF(INDIRECT("'A"&amp;$B$1&amp;$B$2&amp;"'"&amp;"!"&amp;C$5&amp;($A87+1))&lt;&gt;"",INDIRECT("'A"&amp;$B$1&amp;$B$2&amp;"'"&amp;"!"&amp;C$5&amp;($A87+1)),"")</f>
        <v/>
      </c>
      <c r="D87" s="163">
        <f>IF(INDIRECT("'A"&amp;$B$1&amp;$B$2&amp;"'"&amp;"!"&amp;D$5&amp;($A87+1))&lt;&gt;"",INDIRECT("'A"&amp;$B$1&amp;$B$2&amp;"'"&amp;"!"&amp;D$5&amp;($A87+1)),"")</f>
        <v/>
      </c>
      <c r="E87" s="163">
        <f>IF(INDIRECT("'A"&amp;$B$1&amp;$B$2&amp;"'"&amp;"!"&amp;E$5&amp;($A87+1))&lt;&gt;"",INDIRECT("'A"&amp;$B$1&amp;$B$2&amp;"'"&amp;"!"&amp;E$5&amp;($A87+1)),"")</f>
        <v/>
      </c>
      <c r="F87" s="163">
        <f>IF(INDIRECT("'A"&amp;$B$1&amp;$B$2&amp;"'"&amp;"!"&amp;F$5&amp;($A87+1))&lt;&gt;"",INDIRECT("'A"&amp;$B$1&amp;$B$2&amp;"'"&amp;"!"&amp;F$5&amp;($A87+1)),"")</f>
        <v/>
      </c>
      <c r="G87" s="163">
        <f>IF(INDIRECT("'A"&amp;$B$1&amp;$B$2&amp;"'"&amp;"!"&amp;G$5&amp;($A87+1))&lt;&gt;"",INDIRECT("'A"&amp;$B$1&amp;$B$2&amp;"'"&amp;"!"&amp;G$5&amp;($A87+1)),"")</f>
        <v/>
      </c>
      <c r="H87" s="163">
        <f>IF(INDIRECT("'A"&amp;$B$1&amp;$B$2&amp;"'"&amp;"!"&amp;H$5&amp;($A87+1))&lt;&gt;"",INDIRECT("'A"&amp;$B$1&amp;$B$2&amp;"'"&amp;"!"&amp;H$5&amp;($A87+1)),"")</f>
        <v/>
      </c>
      <c r="I87" s="163">
        <f>IF(INDIRECT("'A"&amp;$B$1&amp;$B$2&amp;"'"&amp;"!"&amp;I$5&amp;($A87+1))&lt;&gt;"",INDIRECT("'A"&amp;$B$1&amp;$B$2&amp;"'"&amp;"!"&amp;I$5&amp;($A87+1)),"")</f>
        <v/>
      </c>
      <c r="J87" s="163">
        <f>IF(INDIRECT("'A"&amp;$B$1&amp;$B$2&amp;"'"&amp;"!"&amp;J$5&amp;($A87+1))&lt;&gt;"",INDIRECT("'A"&amp;$B$1&amp;$B$2&amp;"'"&amp;"!"&amp;J$5&amp;($A87+1)),"")</f>
        <v/>
      </c>
      <c r="K87" s="163">
        <f>IF($B$3=1,IF(INDIRECT("'A"&amp;$B$1&amp;$B$2&amp;"'"&amp;"!"&amp;K$5&amp;($A87+1))&lt;&gt;"",INDIRECT("'A"&amp;$B$1&amp;$B$2&amp;"'"&amp;"!"&amp;K$5&amp;($A87+1)),""),"")</f>
        <v/>
      </c>
    </row>
    <row customHeight="1" ht="21.75" r="88" s="29">
      <c r="A88" s="44" t="n">
        <v>76</v>
      </c>
      <c r="B88" s="163">
        <f>IF(INDIRECT("'A"&amp;$B$1&amp;$B$2&amp;"'"&amp;"!"&amp;B$5&amp;($A88+1))&lt;&gt;"",INDIRECT("'A"&amp;$B$1&amp;$B$2&amp;"'"&amp;"!"&amp;B$5&amp;($A88+1)),"")</f>
        <v/>
      </c>
      <c r="C88" s="163">
        <f>IF(INDIRECT("'A"&amp;$B$1&amp;$B$2&amp;"'"&amp;"!"&amp;C$5&amp;($A88+1))&lt;&gt;"",INDIRECT("'A"&amp;$B$1&amp;$B$2&amp;"'"&amp;"!"&amp;C$5&amp;($A88+1)),"")</f>
        <v/>
      </c>
      <c r="D88" s="163">
        <f>IF(INDIRECT("'A"&amp;$B$1&amp;$B$2&amp;"'"&amp;"!"&amp;D$5&amp;($A88+1))&lt;&gt;"",INDIRECT("'A"&amp;$B$1&amp;$B$2&amp;"'"&amp;"!"&amp;D$5&amp;($A88+1)),"")</f>
        <v/>
      </c>
      <c r="E88" s="163">
        <f>IF(INDIRECT("'A"&amp;$B$1&amp;$B$2&amp;"'"&amp;"!"&amp;E$5&amp;($A88+1))&lt;&gt;"",INDIRECT("'A"&amp;$B$1&amp;$B$2&amp;"'"&amp;"!"&amp;E$5&amp;($A88+1)),"")</f>
        <v/>
      </c>
      <c r="F88" s="163">
        <f>IF(INDIRECT("'A"&amp;$B$1&amp;$B$2&amp;"'"&amp;"!"&amp;F$5&amp;($A88+1))&lt;&gt;"",INDIRECT("'A"&amp;$B$1&amp;$B$2&amp;"'"&amp;"!"&amp;F$5&amp;($A88+1)),"")</f>
        <v/>
      </c>
      <c r="G88" s="163">
        <f>IF(INDIRECT("'A"&amp;$B$1&amp;$B$2&amp;"'"&amp;"!"&amp;G$5&amp;($A88+1))&lt;&gt;"",INDIRECT("'A"&amp;$B$1&amp;$B$2&amp;"'"&amp;"!"&amp;G$5&amp;($A88+1)),"")</f>
        <v/>
      </c>
      <c r="H88" s="163">
        <f>IF(INDIRECT("'A"&amp;$B$1&amp;$B$2&amp;"'"&amp;"!"&amp;H$5&amp;($A88+1))&lt;&gt;"",INDIRECT("'A"&amp;$B$1&amp;$B$2&amp;"'"&amp;"!"&amp;H$5&amp;($A88+1)),"")</f>
        <v/>
      </c>
      <c r="I88" s="163">
        <f>IF(INDIRECT("'A"&amp;$B$1&amp;$B$2&amp;"'"&amp;"!"&amp;I$5&amp;($A88+1))&lt;&gt;"",INDIRECT("'A"&amp;$B$1&amp;$B$2&amp;"'"&amp;"!"&amp;I$5&amp;($A88+1)),"")</f>
        <v/>
      </c>
      <c r="J88" s="163">
        <f>IF(INDIRECT("'A"&amp;$B$1&amp;$B$2&amp;"'"&amp;"!"&amp;J$5&amp;($A88+1))&lt;&gt;"",INDIRECT("'A"&amp;$B$1&amp;$B$2&amp;"'"&amp;"!"&amp;J$5&amp;($A88+1)),"")</f>
        <v/>
      </c>
      <c r="K88" s="163">
        <f>IF($B$3=1,IF(INDIRECT("'A"&amp;$B$1&amp;$B$2&amp;"'"&amp;"!"&amp;K$5&amp;($A88+1))&lt;&gt;"",INDIRECT("'A"&amp;$B$1&amp;$B$2&amp;"'"&amp;"!"&amp;K$5&amp;($A88+1)),""),"")</f>
        <v/>
      </c>
    </row>
    <row customHeight="1" ht="21.75" r="89" s="29">
      <c r="A89" s="44" t="n">
        <v>77</v>
      </c>
      <c r="B89" s="163">
        <f>IF(INDIRECT("'A"&amp;$B$1&amp;$B$2&amp;"'"&amp;"!"&amp;B$5&amp;($A89+1))&lt;&gt;"",INDIRECT("'A"&amp;$B$1&amp;$B$2&amp;"'"&amp;"!"&amp;B$5&amp;($A89+1)),"")</f>
        <v/>
      </c>
      <c r="C89" s="163">
        <f>IF(INDIRECT("'A"&amp;$B$1&amp;$B$2&amp;"'"&amp;"!"&amp;C$5&amp;($A89+1))&lt;&gt;"",INDIRECT("'A"&amp;$B$1&amp;$B$2&amp;"'"&amp;"!"&amp;C$5&amp;($A89+1)),"")</f>
        <v/>
      </c>
      <c r="D89" s="163">
        <f>IF(INDIRECT("'A"&amp;$B$1&amp;$B$2&amp;"'"&amp;"!"&amp;D$5&amp;($A89+1))&lt;&gt;"",INDIRECT("'A"&amp;$B$1&amp;$B$2&amp;"'"&amp;"!"&amp;D$5&amp;($A89+1)),"")</f>
        <v/>
      </c>
      <c r="E89" s="163">
        <f>IF(INDIRECT("'A"&amp;$B$1&amp;$B$2&amp;"'"&amp;"!"&amp;E$5&amp;($A89+1))&lt;&gt;"",INDIRECT("'A"&amp;$B$1&amp;$B$2&amp;"'"&amp;"!"&amp;E$5&amp;($A89+1)),"")</f>
        <v/>
      </c>
      <c r="F89" s="163">
        <f>IF(INDIRECT("'A"&amp;$B$1&amp;$B$2&amp;"'"&amp;"!"&amp;F$5&amp;($A89+1))&lt;&gt;"",INDIRECT("'A"&amp;$B$1&amp;$B$2&amp;"'"&amp;"!"&amp;F$5&amp;($A89+1)),"")</f>
        <v/>
      </c>
      <c r="G89" s="163">
        <f>IF(INDIRECT("'A"&amp;$B$1&amp;$B$2&amp;"'"&amp;"!"&amp;G$5&amp;($A89+1))&lt;&gt;"",INDIRECT("'A"&amp;$B$1&amp;$B$2&amp;"'"&amp;"!"&amp;G$5&amp;($A89+1)),"")</f>
        <v/>
      </c>
      <c r="H89" s="163">
        <f>IF(INDIRECT("'A"&amp;$B$1&amp;$B$2&amp;"'"&amp;"!"&amp;H$5&amp;($A89+1))&lt;&gt;"",INDIRECT("'A"&amp;$B$1&amp;$B$2&amp;"'"&amp;"!"&amp;H$5&amp;($A89+1)),"")</f>
        <v/>
      </c>
      <c r="I89" s="163">
        <f>IF(INDIRECT("'A"&amp;$B$1&amp;$B$2&amp;"'"&amp;"!"&amp;I$5&amp;($A89+1))&lt;&gt;"",INDIRECT("'A"&amp;$B$1&amp;$B$2&amp;"'"&amp;"!"&amp;I$5&amp;($A89+1)),"")</f>
        <v/>
      </c>
      <c r="J89" s="163">
        <f>IF(INDIRECT("'A"&amp;$B$1&amp;$B$2&amp;"'"&amp;"!"&amp;J$5&amp;($A89+1))&lt;&gt;"",INDIRECT("'A"&amp;$B$1&amp;$B$2&amp;"'"&amp;"!"&amp;J$5&amp;($A89+1)),"")</f>
        <v/>
      </c>
      <c r="K89" s="163">
        <f>IF($B$3=1,IF(INDIRECT("'A"&amp;$B$1&amp;$B$2&amp;"'"&amp;"!"&amp;K$5&amp;($A89+1))&lt;&gt;"",INDIRECT("'A"&amp;$B$1&amp;$B$2&amp;"'"&amp;"!"&amp;K$5&amp;($A89+1)),""),"")</f>
        <v/>
      </c>
    </row>
    <row customHeight="1" ht="21.75" r="90" s="29">
      <c r="A90" s="44" t="n">
        <v>78</v>
      </c>
      <c r="B90" s="163">
        <f>IF(INDIRECT("'A"&amp;$B$1&amp;$B$2&amp;"'"&amp;"!"&amp;B$5&amp;($A90+1))&lt;&gt;"",INDIRECT("'A"&amp;$B$1&amp;$B$2&amp;"'"&amp;"!"&amp;B$5&amp;($A90+1)),"")</f>
        <v/>
      </c>
      <c r="C90" s="163">
        <f>IF(INDIRECT("'A"&amp;$B$1&amp;$B$2&amp;"'"&amp;"!"&amp;C$5&amp;($A90+1))&lt;&gt;"",INDIRECT("'A"&amp;$B$1&amp;$B$2&amp;"'"&amp;"!"&amp;C$5&amp;($A90+1)),"")</f>
        <v/>
      </c>
      <c r="D90" s="163">
        <f>IF(INDIRECT("'A"&amp;$B$1&amp;$B$2&amp;"'"&amp;"!"&amp;D$5&amp;($A90+1))&lt;&gt;"",INDIRECT("'A"&amp;$B$1&amp;$B$2&amp;"'"&amp;"!"&amp;D$5&amp;($A90+1)),"")</f>
        <v/>
      </c>
      <c r="E90" s="163">
        <f>IF(INDIRECT("'A"&amp;$B$1&amp;$B$2&amp;"'"&amp;"!"&amp;E$5&amp;($A90+1))&lt;&gt;"",INDIRECT("'A"&amp;$B$1&amp;$B$2&amp;"'"&amp;"!"&amp;E$5&amp;($A90+1)),"")</f>
        <v/>
      </c>
      <c r="F90" s="163">
        <f>IF(INDIRECT("'A"&amp;$B$1&amp;$B$2&amp;"'"&amp;"!"&amp;F$5&amp;($A90+1))&lt;&gt;"",INDIRECT("'A"&amp;$B$1&amp;$B$2&amp;"'"&amp;"!"&amp;F$5&amp;($A90+1)),"")</f>
        <v/>
      </c>
      <c r="G90" s="163">
        <f>IF(INDIRECT("'A"&amp;$B$1&amp;$B$2&amp;"'"&amp;"!"&amp;G$5&amp;($A90+1))&lt;&gt;"",INDIRECT("'A"&amp;$B$1&amp;$B$2&amp;"'"&amp;"!"&amp;G$5&amp;($A90+1)),"")</f>
        <v/>
      </c>
      <c r="H90" s="163">
        <f>IF(INDIRECT("'A"&amp;$B$1&amp;$B$2&amp;"'"&amp;"!"&amp;H$5&amp;($A90+1))&lt;&gt;"",INDIRECT("'A"&amp;$B$1&amp;$B$2&amp;"'"&amp;"!"&amp;H$5&amp;($A90+1)),"")</f>
        <v/>
      </c>
      <c r="I90" s="163">
        <f>IF(INDIRECT("'A"&amp;$B$1&amp;$B$2&amp;"'"&amp;"!"&amp;I$5&amp;($A90+1))&lt;&gt;"",INDIRECT("'A"&amp;$B$1&amp;$B$2&amp;"'"&amp;"!"&amp;I$5&amp;($A90+1)),"")</f>
        <v/>
      </c>
      <c r="J90" s="163">
        <f>IF(INDIRECT("'A"&amp;$B$1&amp;$B$2&amp;"'"&amp;"!"&amp;J$5&amp;($A90+1))&lt;&gt;"",INDIRECT("'A"&amp;$B$1&amp;$B$2&amp;"'"&amp;"!"&amp;J$5&amp;($A90+1)),"")</f>
        <v/>
      </c>
      <c r="K90" s="163">
        <f>IF($B$3=1,IF(INDIRECT("'A"&amp;$B$1&amp;$B$2&amp;"'"&amp;"!"&amp;K$5&amp;($A90+1))&lt;&gt;"",INDIRECT("'A"&amp;$B$1&amp;$B$2&amp;"'"&amp;"!"&amp;K$5&amp;($A90+1)),""),"")</f>
        <v/>
      </c>
    </row>
    <row customHeight="1" ht="21.75" r="91" s="29">
      <c r="A91" s="44" t="n">
        <v>79</v>
      </c>
      <c r="B91" s="163">
        <f>IF(INDIRECT("'A"&amp;$B$1&amp;$B$2&amp;"'"&amp;"!"&amp;B$5&amp;($A91+1))&lt;&gt;"",INDIRECT("'A"&amp;$B$1&amp;$B$2&amp;"'"&amp;"!"&amp;B$5&amp;($A91+1)),"")</f>
        <v/>
      </c>
      <c r="C91" s="163">
        <f>IF(INDIRECT("'A"&amp;$B$1&amp;$B$2&amp;"'"&amp;"!"&amp;C$5&amp;($A91+1))&lt;&gt;"",INDIRECT("'A"&amp;$B$1&amp;$B$2&amp;"'"&amp;"!"&amp;C$5&amp;($A91+1)),"")</f>
        <v/>
      </c>
      <c r="D91" s="163">
        <f>IF(INDIRECT("'A"&amp;$B$1&amp;$B$2&amp;"'"&amp;"!"&amp;D$5&amp;($A91+1))&lt;&gt;"",INDIRECT("'A"&amp;$B$1&amp;$B$2&amp;"'"&amp;"!"&amp;D$5&amp;($A91+1)),"")</f>
        <v/>
      </c>
      <c r="E91" s="163">
        <f>IF(INDIRECT("'A"&amp;$B$1&amp;$B$2&amp;"'"&amp;"!"&amp;E$5&amp;($A91+1))&lt;&gt;"",INDIRECT("'A"&amp;$B$1&amp;$B$2&amp;"'"&amp;"!"&amp;E$5&amp;($A91+1)),"")</f>
        <v/>
      </c>
      <c r="F91" s="163">
        <f>IF(INDIRECT("'A"&amp;$B$1&amp;$B$2&amp;"'"&amp;"!"&amp;F$5&amp;($A91+1))&lt;&gt;"",INDIRECT("'A"&amp;$B$1&amp;$B$2&amp;"'"&amp;"!"&amp;F$5&amp;($A91+1)),"")</f>
        <v/>
      </c>
      <c r="G91" s="163">
        <f>IF(INDIRECT("'A"&amp;$B$1&amp;$B$2&amp;"'"&amp;"!"&amp;G$5&amp;($A91+1))&lt;&gt;"",INDIRECT("'A"&amp;$B$1&amp;$B$2&amp;"'"&amp;"!"&amp;G$5&amp;($A91+1)),"")</f>
        <v/>
      </c>
      <c r="H91" s="163">
        <f>IF(INDIRECT("'A"&amp;$B$1&amp;$B$2&amp;"'"&amp;"!"&amp;H$5&amp;($A91+1))&lt;&gt;"",INDIRECT("'A"&amp;$B$1&amp;$B$2&amp;"'"&amp;"!"&amp;H$5&amp;($A91+1)),"")</f>
        <v/>
      </c>
      <c r="I91" s="163">
        <f>IF(INDIRECT("'A"&amp;$B$1&amp;$B$2&amp;"'"&amp;"!"&amp;I$5&amp;($A91+1))&lt;&gt;"",INDIRECT("'A"&amp;$B$1&amp;$B$2&amp;"'"&amp;"!"&amp;I$5&amp;($A91+1)),"")</f>
        <v/>
      </c>
      <c r="J91" s="163">
        <f>IF(INDIRECT("'A"&amp;$B$1&amp;$B$2&amp;"'"&amp;"!"&amp;J$5&amp;($A91+1))&lt;&gt;"",INDIRECT("'A"&amp;$B$1&amp;$B$2&amp;"'"&amp;"!"&amp;J$5&amp;($A91+1)),"")</f>
        <v/>
      </c>
      <c r="K91" s="163">
        <f>IF($B$3=1,IF(INDIRECT("'A"&amp;$B$1&amp;$B$2&amp;"'"&amp;"!"&amp;K$5&amp;($A91+1))&lt;&gt;"",INDIRECT("'A"&amp;$B$1&amp;$B$2&amp;"'"&amp;"!"&amp;K$5&amp;($A91+1)),""),"")</f>
        <v/>
      </c>
    </row>
    <row customHeight="1" ht="21.75" r="92" s="29">
      <c r="A92" s="44" t="n">
        <v>80</v>
      </c>
      <c r="B92" s="163">
        <f>IF(INDIRECT("'A"&amp;$B$1&amp;$B$2&amp;"'"&amp;"!"&amp;B$5&amp;($A92+1))&lt;&gt;"",INDIRECT("'A"&amp;$B$1&amp;$B$2&amp;"'"&amp;"!"&amp;B$5&amp;($A92+1)),"")</f>
        <v/>
      </c>
      <c r="C92" s="163">
        <f>IF(INDIRECT("'A"&amp;$B$1&amp;$B$2&amp;"'"&amp;"!"&amp;C$5&amp;($A92+1))&lt;&gt;"",INDIRECT("'A"&amp;$B$1&amp;$B$2&amp;"'"&amp;"!"&amp;C$5&amp;($A92+1)),"")</f>
        <v/>
      </c>
      <c r="D92" s="163">
        <f>IF(INDIRECT("'A"&amp;$B$1&amp;$B$2&amp;"'"&amp;"!"&amp;D$5&amp;($A92+1))&lt;&gt;"",INDIRECT("'A"&amp;$B$1&amp;$B$2&amp;"'"&amp;"!"&amp;D$5&amp;($A92+1)),"")</f>
        <v/>
      </c>
      <c r="E92" s="163">
        <f>IF(INDIRECT("'A"&amp;$B$1&amp;$B$2&amp;"'"&amp;"!"&amp;E$5&amp;($A92+1))&lt;&gt;"",INDIRECT("'A"&amp;$B$1&amp;$B$2&amp;"'"&amp;"!"&amp;E$5&amp;($A92+1)),"")</f>
        <v/>
      </c>
      <c r="F92" s="163">
        <f>IF(INDIRECT("'A"&amp;$B$1&amp;$B$2&amp;"'"&amp;"!"&amp;F$5&amp;($A92+1))&lt;&gt;"",INDIRECT("'A"&amp;$B$1&amp;$B$2&amp;"'"&amp;"!"&amp;F$5&amp;($A92+1)),"")</f>
        <v/>
      </c>
      <c r="G92" s="163">
        <f>IF(INDIRECT("'A"&amp;$B$1&amp;$B$2&amp;"'"&amp;"!"&amp;G$5&amp;($A92+1))&lt;&gt;"",INDIRECT("'A"&amp;$B$1&amp;$B$2&amp;"'"&amp;"!"&amp;G$5&amp;($A92+1)),"")</f>
        <v/>
      </c>
      <c r="H92" s="163">
        <f>IF(INDIRECT("'A"&amp;$B$1&amp;$B$2&amp;"'"&amp;"!"&amp;H$5&amp;($A92+1))&lt;&gt;"",INDIRECT("'A"&amp;$B$1&amp;$B$2&amp;"'"&amp;"!"&amp;H$5&amp;($A92+1)),"")</f>
        <v/>
      </c>
      <c r="I92" s="163">
        <f>IF(INDIRECT("'A"&amp;$B$1&amp;$B$2&amp;"'"&amp;"!"&amp;I$5&amp;($A92+1))&lt;&gt;"",INDIRECT("'A"&amp;$B$1&amp;$B$2&amp;"'"&amp;"!"&amp;I$5&amp;($A92+1)),"")</f>
        <v/>
      </c>
      <c r="J92" s="163">
        <f>IF(INDIRECT("'A"&amp;$B$1&amp;$B$2&amp;"'"&amp;"!"&amp;J$5&amp;($A92+1))&lt;&gt;"",INDIRECT("'A"&amp;$B$1&amp;$B$2&amp;"'"&amp;"!"&amp;J$5&amp;($A92+1)),"")</f>
        <v/>
      </c>
      <c r="K92" s="163">
        <f>IF($B$3=1,IF(INDIRECT("'A"&amp;$B$1&amp;$B$2&amp;"'"&amp;"!"&amp;K$5&amp;($A92+1))&lt;&gt;"",INDIRECT("'A"&amp;$B$1&amp;$B$2&amp;"'"&amp;"!"&amp;K$5&amp;($A92+1)),""),"")</f>
        <v/>
      </c>
    </row>
    <row customHeight="1" ht="21.75" r="93" s="29">
      <c r="A93" s="44" t="n">
        <v>81</v>
      </c>
      <c r="B93" s="163">
        <f>IF(INDIRECT("'A"&amp;$B$1&amp;$B$2&amp;"'"&amp;"!"&amp;B$5&amp;($A93+1))&lt;&gt;"",INDIRECT("'A"&amp;$B$1&amp;$B$2&amp;"'"&amp;"!"&amp;B$5&amp;($A93+1)),"")</f>
        <v/>
      </c>
      <c r="C93" s="163">
        <f>IF(INDIRECT("'A"&amp;$B$1&amp;$B$2&amp;"'"&amp;"!"&amp;C$5&amp;($A93+1))&lt;&gt;"",INDIRECT("'A"&amp;$B$1&amp;$B$2&amp;"'"&amp;"!"&amp;C$5&amp;($A93+1)),"")</f>
        <v/>
      </c>
      <c r="D93" s="163">
        <f>IF(INDIRECT("'A"&amp;$B$1&amp;$B$2&amp;"'"&amp;"!"&amp;D$5&amp;($A93+1))&lt;&gt;"",INDIRECT("'A"&amp;$B$1&amp;$B$2&amp;"'"&amp;"!"&amp;D$5&amp;($A93+1)),"")</f>
        <v/>
      </c>
      <c r="E93" s="163">
        <f>IF(INDIRECT("'A"&amp;$B$1&amp;$B$2&amp;"'"&amp;"!"&amp;E$5&amp;($A93+1))&lt;&gt;"",INDIRECT("'A"&amp;$B$1&amp;$B$2&amp;"'"&amp;"!"&amp;E$5&amp;($A93+1)),"")</f>
        <v/>
      </c>
      <c r="F93" s="163">
        <f>IF(INDIRECT("'A"&amp;$B$1&amp;$B$2&amp;"'"&amp;"!"&amp;F$5&amp;($A93+1))&lt;&gt;"",INDIRECT("'A"&amp;$B$1&amp;$B$2&amp;"'"&amp;"!"&amp;F$5&amp;($A93+1)),"")</f>
        <v/>
      </c>
      <c r="G93" s="163">
        <f>IF(INDIRECT("'A"&amp;$B$1&amp;$B$2&amp;"'"&amp;"!"&amp;G$5&amp;($A93+1))&lt;&gt;"",INDIRECT("'A"&amp;$B$1&amp;$B$2&amp;"'"&amp;"!"&amp;G$5&amp;($A93+1)),"")</f>
        <v/>
      </c>
      <c r="H93" s="163">
        <f>IF(INDIRECT("'A"&amp;$B$1&amp;$B$2&amp;"'"&amp;"!"&amp;H$5&amp;($A93+1))&lt;&gt;"",INDIRECT("'A"&amp;$B$1&amp;$B$2&amp;"'"&amp;"!"&amp;H$5&amp;($A93+1)),"")</f>
        <v/>
      </c>
      <c r="I93" s="163">
        <f>IF(INDIRECT("'A"&amp;$B$1&amp;$B$2&amp;"'"&amp;"!"&amp;I$5&amp;($A93+1))&lt;&gt;"",INDIRECT("'A"&amp;$B$1&amp;$B$2&amp;"'"&amp;"!"&amp;I$5&amp;($A93+1)),"")</f>
        <v/>
      </c>
      <c r="J93" s="163">
        <f>IF(INDIRECT("'A"&amp;$B$1&amp;$B$2&amp;"'"&amp;"!"&amp;J$5&amp;($A93+1))&lt;&gt;"",INDIRECT("'A"&amp;$B$1&amp;$B$2&amp;"'"&amp;"!"&amp;J$5&amp;($A93+1)),"")</f>
        <v/>
      </c>
      <c r="K93" s="163">
        <f>IF($B$3=1,IF(INDIRECT("'A"&amp;$B$1&amp;$B$2&amp;"'"&amp;"!"&amp;K$5&amp;($A93+1))&lt;&gt;"",INDIRECT("'A"&amp;$B$1&amp;$B$2&amp;"'"&amp;"!"&amp;K$5&amp;($A93+1)),""),"")</f>
        <v/>
      </c>
    </row>
    <row customHeight="1" ht="21.75" r="94" s="29">
      <c r="A94" s="44" t="n">
        <v>82</v>
      </c>
      <c r="B94" s="163">
        <f>IF(INDIRECT("'A"&amp;$B$1&amp;$B$2&amp;"'"&amp;"!"&amp;B$5&amp;($A94+1))&lt;&gt;"",INDIRECT("'A"&amp;$B$1&amp;$B$2&amp;"'"&amp;"!"&amp;B$5&amp;($A94+1)),"")</f>
        <v/>
      </c>
      <c r="C94" s="163">
        <f>IF(INDIRECT("'A"&amp;$B$1&amp;$B$2&amp;"'"&amp;"!"&amp;C$5&amp;($A94+1))&lt;&gt;"",INDIRECT("'A"&amp;$B$1&amp;$B$2&amp;"'"&amp;"!"&amp;C$5&amp;($A94+1)),"")</f>
        <v/>
      </c>
      <c r="D94" s="163">
        <f>IF(INDIRECT("'A"&amp;$B$1&amp;$B$2&amp;"'"&amp;"!"&amp;D$5&amp;($A94+1))&lt;&gt;"",INDIRECT("'A"&amp;$B$1&amp;$B$2&amp;"'"&amp;"!"&amp;D$5&amp;($A94+1)),"")</f>
        <v/>
      </c>
      <c r="E94" s="163">
        <f>IF(INDIRECT("'A"&amp;$B$1&amp;$B$2&amp;"'"&amp;"!"&amp;E$5&amp;($A94+1))&lt;&gt;"",INDIRECT("'A"&amp;$B$1&amp;$B$2&amp;"'"&amp;"!"&amp;E$5&amp;($A94+1)),"")</f>
        <v/>
      </c>
      <c r="F94" s="163">
        <f>IF(INDIRECT("'A"&amp;$B$1&amp;$B$2&amp;"'"&amp;"!"&amp;F$5&amp;($A94+1))&lt;&gt;"",INDIRECT("'A"&amp;$B$1&amp;$B$2&amp;"'"&amp;"!"&amp;F$5&amp;($A94+1)),"")</f>
        <v/>
      </c>
      <c r="G94" s="163">
        <f>IF(INDIRECT("'A"&amp;$B$1&amp;$B$2&amp;"'"&amp;"!"&amp;G$5&amp;($A94+1))&lt;&gt;"",INDIRECT("'A"&amp;$B$1&amp;$B$2&amp;"'"&amp;"!"&amp;G$5&amp;($A94+1)),"")</f>
        <v/>
      </c>
      <c r="H94" s="163">
        <f>IF(INDIRECT("'A"&amp;$B$1&amp;$B$2&amp;"'"&amp;"!"&amp;H$5&amp;($A94+1))&lt;&gt;"",INDIRECT("'A"&amp;$B$1&amp;$B$2&amp;"'"&amp;"!"&amp;H$5&amp;($A94+1)),"")</f>
        <v/>
      </c>
      <c r="I94" s="163">
        <f>IF(INDIRECT("'A"&amp;$B$1&amp;$B$2&amp;"'"&amp;"!"&amp;I$5&amp;($A94+1))&lt;&gt;"",INDIRECT("'A"&amp;$B$1&amp;$B$2&amp;"'"&amp;"!"&amp;I$5&amp;($A94+1)),"")</f>
        <v/>
      </c>
      <c r="J94" s="163">
        <f>IF(INDIRECT("'A"&amp;$B$1&amp;$B$2&amp;"'"&amp;"!"&amp;J$5&amp;($A94+1))&lt;&gt;"",INDIRECT("'A"&amp;$B$1&amp;$B$2&amp;"'"&amp;"!"&amp;J$5&amp;($A94+1)),"")</f>
        <v/>
      </c>
      <c r="K94" s="163">
        <f>IF($B$3=1,IF(INDIRECT("'A"&amp;$B$1&amp;$B$2&amp;"'"&amp;"!"&amp;K$5&amp;($A94+1))&lt;&gt;"",INDIRECT("'A"&amp;$B$1&amp;$B$2&amp;"'"&amp;"!"&amp;K$5&amp;($A94+1)),""),"")</f>
        <v/>
      </c>
    </row>
    <row customHeight="1" ht="21.75" r="95" s="29">
      <c r="A95" s="44" t="n">
        <v>83</v>
      </c>
      <c r="B95" s="163">
        <f>IF(INDIRECT("'A"&amp;$B$1&amp;$B$2&amp;"'"&amp;"!"&amp;B$5&amp;($A95+1))&lt;&gt;"",INDIRECT("'A"&amp;$B$1&amp;$B$2&amp;"'"&amp;"!"&amp;B$5&amp;($A95+1)),"")</f>
        <v/>
      </c>
      <c r="C95" s="163">
        <f>IF(INDIRECT("'A"&amp;$B$1&amp;$B$2&amp;"'"&amp;"!"&amp;C$5&amp;($A95+1))&lt;&gt;"",INDIRECT("'A"&amp;$B$1&amp;$B$2&amp;"'"&amp;"!"&amp;C$5&amp;($A95+1)),"")</f>
        <v/>
      </c>
      <c r="D95" s="163">
        <f>IF(INDIRECT("'A"&amp;$B$1&amp;$B$2&amp;"'"&amp;"!"&amp;D$5&amp;($A95+1))&lt;&gt;"",INDIRECT("'A"&amp;$B$1&amp;$B$2&amp;"'"&amp;"!"&amp;D$5&amp;($A95+1)),"")</f>
        <v/>
      </c>
      <c r="E95" s="163">
        <f>IF(INDIRECT("'A"&amp;$B$1&amp;$B$2&amp;"'"&amp;"!"&amp;E$5&amp;($A95+1))&lt;&gt;"",INDIRECT("'A"&amp;$B$1&amp;$B$2&amp;"'"&amp;"!"&amp;E$5&amp;($A95+1)),"")</f>
        <v/>
      </c>
      <c r="F95" s="163">
        <f>IF(INDIRECT("'A"&amp;$B$1&amp;$B$2&amp;"'"&amp;"!"&amp;F$5&amp;($A95+1))&lt;&gt;"",INDIRECT("'A"&amp;$B$1&amp;$B$2&amp;"'"&amp;"!"&amp;F$5&amp;($A95+1)),"")</f>
        <v/>
      </c>
      <c r="G95" s="163">
        <f>IF(INDIRECT("'A"&amp;$B$1&amp;$B$2&amp;"'"&amp;"!"&amp;G$5&amp;($A95+1))&lt;&gt;"",INDIRECT("'A"&amp;$B$1&amp;$B$2&amp;"'"&amp;"!"&amp;G$5&amp;($A95+1)),"")</f>
        <v/>
      </c>
      <c r="H95" s="163">
        <f>IF(INDIRECT("'A"&amp;$B$1&amp;$B$2&amp;"'"&amp;"!"&amp;H$5&amp;($A95+1))&lt;&gt;"",INDIRECT("'A"&amp;$B$1&amp;$B$2&amp;"'"&amp;"!"&amp;H$5&amp;($A95+1)),"")</f>
        <v/>
      </c>
      <c r="I95" s="163">
        <f>IF(INDIRECT("'A"&amp;$B$1&amp;$B$2&amp;"'"&amp;"!"&amp;I$5&amp;($A95+1))&lt;&gt;"",INDIRECT("'A"&amp;$B$1&amp;$B$2&amp;"'"&amp;"!"&amp;I$5&amp;($A95+1)),"")</f>
        <v/>
      </c>
      <c r="J95" s="163">
        <f>IF(INDIRECT("'A"&amp;$B$1&amp;$B$2&amp;"'"&amp;"!"&amp;J$5&amp;($A95+1))&lt;&gt;"",INDIRECT("'A"&amp;$B$1&amp;$B$2&amp;"'"&amp;"!"&amp;J$5&amp;($A95+1)),"")</f>
        <v/>
      </c>
      <c r="K95" s="163">
        <f>IF($B$3=1,IF(INDIRECT("'A"&amp;$B$1&amp;$B$2&amp;"'"&amp;"!"&amp;K$5&amp;($A95+1))&lt;&gt;"",INDIRECT("'A"&amp;$B$1&amp;$B$2&amp;"'"&amp;"!"&amp;K$5&amp;($A95+1)),""),"")</f>
        <v/>
      </c>
    </row>
    <row customHeight="1" ht="21.75" r="96" s="29">
      <c r="A96" s="44" t="n">
        <v>84</v>
      </c>
      <c r="B96" s="163">
        <f>IF(INDIRECT("'A"&amp;$B$1&amp;$B$2&amp;"'"&amp;"!"&amp;B$5&amp;($A96+1))&lt;&gt;"",INDIRECT("'A"&amp;$B$1&amp;$B$2&amp;"'"&amp;"!"&amp;B$5&amp;($A96+1)),"")</f>
        <v/>
      </c>
      <c r="C96" s="163">
        <f>IF(INDIRECT("'A"&amp;$B$1&amp;$B$2&amp;"'"&amp;"!"&amp;C$5&amp;($A96+1))&lt;&gt;"",INDIRECT("'A"&amp;$B$1&amp;$B$2&amp;"'"&amp;"!"&amp;C$5&amp;($A96+1)),"")</f>
        <v/>
      </c>
      <c r="D96" s="163">
        <f>IF(INDIRECT("'A"&amp;$B$1&amp;$B$2&amp;"'"&amp;"!"&amp;D$5&amp;($A96+1))&lt;&gt;"",INDIRECT("'A"&amp;$B$1&amp;$B$2&amp;"'"&amp;"!"&amp;D$5&amp;($A96+1)),"")</f>
        <v/>
      </c>
      <c r="E96" s="163">
        <f>IF(INDIRECT("'A"&amp;$B$1&amp;$B$2&amp;"'"&amp;"!"&amp;E$5&amp;($A96+1))&lt;&gt;"",INDIRECT("'A"&amp;$B$1&amp;$B$2&amp;"'"&amp;"!"&amp;E$5&amp;($A96+1)),"")</f>
        <v/>
      </c>
      <c r="F96" s="163">
        <f>IF(INDIRECT("'A"&amp;$B$1&amp;$B$2&amp;"'"&amp;"!"&amp;F$5&amp;($A96+1))&lt;&gt;"",INDIRECT("'A"&amp;$B$1&amp;$B$2&amp;"'"&amp;"!"&amp;F$5&amp;($A96+1)),"")</f>
        <v/>
      </c>
      <c r="G96" s="163">
        <f>IF(INDIRECT("'A"&amp;$B$1&amp;$B$2&amp;"'"&amp;"!"&amp;G$5&amp;($A96+1))&lt;&gt;"",INDIRECT("'A"&amp;$B$1&amp;$B$2&amp;"'"&amp;"!"&amp;G$5&amp;($A96+1)),"")</f>
        <v/>
      </c>
      <c r="H96" s="163">
        <f>IF(INDIRECT("'A"&amp;$B$1&amp;$B$2&amp;"'"&amp;"!"&amp;H$5&amp;($A96+1))&lt;&gt;"",INDIRECT("'A"&amp;$B$1&amp;$B$2&amp;"'"&amp;"!"&amp;H$5&amp;($A96+1)),"")</f>
        <v/>
      </c>
      <c r="I96" s="163">
        <f>IF(INDIRECT("'A"&amp;$B$1&amp;$B$2&amp;"'"&amp;"!"&amp;I$5&amp;($A96+1))&lt;&gt;"",INDIRECT("'A"&amp;$B$1&amp;$B$2&amp;"'"&amp;"!"&amp;I$5&amp;($A96+1)),"")</f>
        <v/>
      </c>
      <c r="J96" s="163">
        <f>IF(INDIRECT("'A"&amp;$B$1&amp;$B$2&amp;"'"&amp;"!"&amp;J$5&amp;($A96+1))&lt;&gt;"",INDIRECT("'A"&amp;$B$1&amp;$B$2&amp;"'"&amp;"!"&amp;J$5&amp;($A96+1)),"")</f>
        <v/>
      </c>
      <c r="K96" s="163">
        <f>IF($B$3=1,IF(INDIRECT("'A"&amp;$B$1&amp;$B$2&amp;"'"&amp;"!"&amp;K$5&amp;($A96+1))&lt;&gt;"",INDIRECT("'A"&amp;$B$1&amp;$B$2&amp;"'"&amp;"!"&amp;K$5&amp;($A96+1)),""),"")</f>
        <v/>
      </c>
    </row>
    <row customHeight="1" ht="21.75" r="97" s="29">
      <c r="A97" s="44" t="n">
        <v>85</v>
      </c>
      <c r="B97" s="163">
        <f>IF(INDIRECT("'A"&amp;$B$1&amp;$B$2&amp;"'"&amp;"!"&amp;B$5&amp;($A97+1))&lt;&gt;"",INDIRECT("'A"&amp;$B$1&amp;$B$2&amp;"'"&amp;"!"&amp;B$5&amp;($A97+1)),"")</f>
        <v/>
      </c>
      <c r="C97" s="163">
        <f>IF(INDIRECT("'A"&amp;$B$1&amp;$B$2&amp;"'"&amp;"!"&amp;C$5&amp;($A97+1))&lt;&gt;"",INDIRECT("'A"&amp;$B$1&amp;$B$2&amp;"'"&amp;"!"&amp;C$5&amp;($A97+1)),"")</f>
        <v/>
      </c>
      <c r="D97" s="163">
        <f>IF(INDIRECT("'A"&amp;$B$1&amp;$B$2&amp;"'"&amp;"!"&amp;D$5&amp;($A97+1))&lt;&gt;"",INDIRECT("'A"&amp;$B$1&amp;$B$2&amp;"'"&amp;"!"&amp;D$5&amp;($A97+1)),"")</f>
        <v/>
      </c>
      <c r="E97" s="163">
        <f>IF(INDIRECT("'A"&amp;$B$1&amp;$B$2&amp;"'"&amp;"!"&amp;E$5&amp;($A97+1))&lt;&gt;"",INDIRECT("'A"&amp;$B$1&amp;$B$2&amp;"'"&amp;"!"&amp;E$5&amp;($A97+1)),"")</f>
        <v/>
      </c>
      <c r="F97" s="163">
        <f>IF(INDIRECT("'A"&amp;$B$1&amp;$B$2&amp;"'"&amp;"!"&amp;F$5&amp;($A97+1))&lt;&gt;"",INDIRECT("'A"&amp;$B$1&amp;$B$2&amp;"'"&amp;"!"&amp;F$5&amp;($A97+1)),"")</f>
        <v/>
      </c>
      <c r="G97" s="163">
        <f>IF(INDIRECT("'A"&amp;$B$1&amp;$B$2&amp;"'"&amp;"!"&amp;G$5&amp;($A97+1))&lt;&gt;"",INDIRECT("'A"&amp;$B$1&amp;$B$2&amp;"'"&amp;"!"&amp;G$5&amp;($A97+1)),"")</f>
        <v/>
      </c>
      <c r="H97" s="163">
        <f>IF(INDIRECT("'A"&amp;$B$1&amp;$B$2&amp;"'"&amp;"!"&amp;H$5&amp;($A97+1))&lt;&gt;"",INDIRECT("'A"&amp;$B$1&amp;$B$2&amp;"'"&amp;"!"&amp;H$5&amp;($A97+1)),"")</f>
        <v/>
      </c>
      <c r="I97" s="163">
        <f>IF(INDIRECT("'A"&amp;$B$1&amp;$B$2&amp;"'"&amp;"!"&amp;I$5&amp;($A97+1))&lt;&gt;"",INDIRECT("'A"&amp;$B$1&amp;$B$2&amp;"'"&amp;"!"&amp;I$5&amp;($A97+1)),"")</f>
        <v/>
      </c>
      <c r="J97" s="163">
        <f>IF(INDIRECT("'A"&amp;$B$1&amp;$B$2&amp;"'"&amp;"!"&amp;J$5&amp;($A97+1))&lt;&gt;"",INDIRECT("'A"&amp;$B$1&amp;$B$2&amp;"'"&amp;"!"&amp;J$5&amp;($A97+1)),"")</f>
        <v/>
      </c>
      <c r="K97" s="163">
        <f>IF($B$3=1,IF(INDIRECT("'A"&amp;$B$1&amp;$B$2&amp;"'"&amp;"!"&amp;K$5&amp;($A97+1))&lt;&gt;"",INDIRECT("'A"&amp;$B$1&amp;$B$2&amp;"'"&amp;"!"&amp;K$5&amp;($A97+1)),""),"")</f>
        <v/>
      </c>
    </row>
    <row customHeight="1" ht="21.75" r="98" s="29">
      <c r="A98" s="44" t="n">
        <v>86</v>
      </c>
      <c r="B98" s="163">
        <f>IF(INDIRECT("'A"&amp;$B$1&amp;$B$2&amp;"'"&amp;"!"&amp;B$5&amp;($A98+1))&lt;&gt;"",INDIRECT("'A"&amp;$B$1&amp;$B$2&amp;"'"&amp;"!"&amp;B$5&amp;($A98+1)),"")</f>
        <v/>
      </c>
      <c r="C98" s="163">
        <f>IF(INDIRECT("'A"&amp;$B$1&amp;$B$2&amp;"'"&amp;"!"&amp;C$5&amp;($A98+1))&lt;&gt;"",INDIRECT("'A"&amp;$B$1&amp;$B$2&amp;"'"&amp;"!"&amp;C$5&amp;($A98+1)),"")</f>
        <v/>
      </c>
      <c r="D98" s="163">
        <f>IF(INDIRECT("'A"&amp;$B$1&amp;$B$2&amp;"'"&amp;"!"&amp;D$5&amp;($A98+1))&lt;&gt;"",INDIRECT("'A"&amp;$B$1&amp;$B$2&amp;"'"&amp;"!"&amp;D$5&amp;($A98+1)),"")</f>
        <v/>
      </c>
      <c r="E98" s="163">
        <f>IF(INDIRECT("'A"&amp;$B$1&amp;$B$2&amp;"'"&amp;"!"&amp;E$5&amp;($A98+1))&lt;&gt;"",INDIRECT("'A"&amp;$B$1&amp;$B$2&amp;"'"&amp;"!"&amp;E$5&amp;($A98+1)),"")</f>
        <v/>
      </c>
      <c r="F98" s="163">
        <f>IF(INDIRECT("'A"&amp;$B$1&amp;$B$2&amp;"'"&amp;"!"&amp;F$5&amp;($A98+1))&lt;&gt;"",INDIRECT("'A"&amp;$B$1&amp;$B$2&amp;"'"&amp;"!"&amp;F$5&amp;($A98+1)),"")</f>
        <v/>
      </c>
      <c r="G98" s="163">
        <f>IF(INDIRECT("'A"&amp;$B$1&amp;$B$2&amp;"'"&amp;"!"&amp;G$5&amp;($A98+1))&lt;&gt;"",INDIRECT("'A"&amp;$B$1&amp;$B$2&amp;"'"&amp;"!"&amp;G$5&amp;($A98+1)),"")</f>
        <v/>
      </c>
      <c r="H98" s="163">
        <f>IF(INDIRECT("'A"&amp;$B$1&amp;$B$2&amp;"'"&amp;"!"&amp;H$5&amp;($A98+1))&lt;&gt;"",INDIRECT("'A"&amp;$B$1&amp;$B$2&amp;"'"&amp;"!"&amp;H$5&amp;($A98+1)),"")</f>
        <v/>
      </c>
      <c r="I98" s="163">
        <f>IF(INDIRECT("'A"&amp;$B$1&amp;$B$2&amp;"'"&amp;"!"&amp;I$5&amp;($A98+1))&lt;&gt;"",INDIRECT("'A"&amp;$B$1&amp;$B$2&amp;"'"&amp;"!"&amp;I$5&amp;($A98+1)),"")</f>
        <v/>
      </c>
      <c r="J98" s="163">
        <f>IF(INDIRECT("'A"&amp;$B$1&amp;$B$2&amp;"'"&amp;"!"&amp;J$5&amp;($A98+1))&lt;&gt;"",INDIRECT("'A"&amp;$B$1&amp;$B$2&amp;"'"&amp;"!"&amp;J$5&amp;($A98+1)),"")</f>
        <v/>
      </c>
      <c r="K98" s="163">
        <f>IF($B$3=1,IF(INDIRECT("'A"&amp;$B$1&amp;$B$2&amp;"'"&amp;"!"&amp;K$5&amp;($A98+1))&lt;&gt;"",INDIRECT("'A"&amp;$B$1&amp;$B$2&amp;"'"&amp;"!"&amp;K$5&amp;($A98+1)),""),"")</f>
        <v/>
      </c>
    </row>
    <row customHeight="1" ht="21.75" r="99" s="29">
      <c r="A99" s="44" t="n">
        <v>87</v>
      </c>
      <c r="B99" s="163">
        <f>IF(INDIRECT("'A"&amp;$B$1&amp;$B$2&amp;"'"&amp;"!"&amp;B$5&amp;($A99+1))&lt;&gt;"",INDIRECT("'A"&amp;$B$1&amp;$B$2&amp;"'"&amp;"!"&amp;B$5&amp;($A99+1)),"")</f>
        <v/>
      </c>
      <c r="C99" s="163">
        <f>IF(INDIRECT("'A"&amp;$B$1&amp;$B$2&amp;"'"&amp;"!"&amp;C$5&amp;($A99+1))&lt;&gt;"",INDIRECT("'A"&amp;$B$1&amp;$B$2&amp;"'"&amp;"!"&amp;C$5&amp;($A99+1)),"")</f>
        <v/>
      </c>
      <c r="D99" s="163">
        <f>IF(INDIRECT("'A"&amp;$B$1&amp;$B$2&amp;"'"&amp;"!"&amp;D$5&amp;($A99+1))&lt;&gt;"",INDIRECT("'A"&amp;$B$1&amp;$B$2&amp;"'"&amp;"!"&amp;D$5&amp;($A99+1)),"")</f>
        <v/>
      </c>
      <c r="E99" s="163">
        <f>IF(INDIRECT("'A"&amp;$B$1&amp;$B$2&amp;"'"&amp;"!"&amp;E$5&amp;($A99+1))&lt;&gt;"",INDIRECT("'A"&amp;$B$1&amp;$B$2&amp;"'"&amp;"!"&amp;E$5&amp;($A99+1)),"")</f>
        <v/>
      </c>
      <c r="F99" s="163">
        <f>IF(INDIRECT("'A"&amp;$B$1&amp;$B$2&amp;"'"&amp;"!"&amp;F$5&amp;($A99+1))&lt;&gt;"",INDIRECT("'A"&amp;$B$1&amp;$B$2&amp;"'"&amp;"!"&amp;F$5&amp;($A99+1)),"")</f>
        <v/>
      </c>
      <c r="G99" s="163">
        <f>IF(INDIRECT("'A"&amp;$B$1&amp;$B$2&amp;"'"&amp;"!"&amp;G$5&amp;($A99+1))&lt;&gt;"",INDIRECT("'A"&amp;$B$1&amp;$B$2&amp;"'"&amp;"!"&amp;G$5&amp;($A99+1)),"")</f>
        <v/>
      </c>
      <c r="H99" s="163">
        <f>IF(INDIRECT("'A"&amp;$B$1&amp;$B$2&amp;"'"&amp;"!"&amp;H$5&amp;($A99+1))&lt;&gt;"",INDIRECT("'A"&amp;$B$1&amp;$B$2&amp;"'"&amp;"!"&amp;H$5&amp;($A99+1)),"")</f>
        <v/>
      </c>
      <c r="I99" s="163">
        <f>IF(INDIRECT("'A"&amp;$B$1&amp;$B$2&amp;"'"&amp;"!"&amp;I$5&amp;($A99+1))&lt;&gt;"",INDIRECT("'A"&amp;$B$1&amp;$B$2&amp;"'"&amp;"!"&amp;I$5&amp;($A99+1)),"")</f>
        <v/>
      </c>
      <c r="J99" s="163">
        <f>IF(INDIRECT("'A"&amp;$B$1&amp;$B$2&amp;"'"&amp;"!"&amp;J$5&amp;($A99+1))&lt;&gt;"",INDIRECT("'A"&amp;$B$1&amp;$B$2&amp;"'"&amp;"!"&amp;J$5&amp;($A99+1)),"")</f>
        <v/>
      </c>
      <c r="K99" s="163">
        <f>IF($B$3=1,IF(INDIRECT("'A"&amp;$B$1&amp;$B$2&amp;"'"&amp;"!"&amp;K$5&amp;($A99+1))&lt;&gt;"",INDIRECT("'A"&amp;$B$1&amp;$B$2&amp;"'"&amp;"!"&amp;K$5&amp;($A99+1)),""),"")</f>
        <v/>
      </c>
    </row>
    <row customHeight="1" ht="21.75" r="100" s="29">
      <c r="A100" s="44" t="n">
        <v>88</v>
      </c>
      <c r="B100" s="163">
        <f>IF(INDIRECT("'A"&amp;$B$1&amp;$B$2&amp;"'"&amp;"!"&amp;B$5&amp;($A100+1))&lt;&gt;"",INDIRECT("'A"&amp;$B$1&amp;$B$2&amp;"'"&amp;"!"&amp;B$5&amp;($A100+1)),"")</f>
        <v/>
      </c>
      <c r="C100" s="163">
        <f>IF(INDIRECT("'A"&amp;$B$1&amp;$B$2&amp;"'"&amp;"!"&amp;C$5&amp;($A100+1))&lt;&gt;"",INDIRECT("'A"&amp;$B$1&amp;$B$2&amp;"'"&amp;"!"&amp;C$5&amp;($A100+1)),"")</f>
        <v/>
      </c>
      <c r="D100" s="163">
        <f>IF(INDIRECT("'A"&amp;$B$1&amp;$B$2&amp;"'"&amp;"!"&amp;D$5&amp;($A100+1))&lt;&gt;"",INDIRECT("'A"&amp;$B$1&amp;$B$2&amp;"'"&amp;"!"&amp;D$5&amp;($A100+1)),"")</f>
        <v/>
      </c>
      <c r="E100" s="163">
        <f>IF(INDIRECT("'A"&amp;$B$1&amp;$B$2&amp;"'"&amp;"!"&amp;E$5&amp;($A100+1))&lt;&gt;"",INDIRECT("'A"&amp;$B$1&amp;$B$2&amp;"'"&amp;"!"&amp;E$5&amp;($A100+1)),"")</f>
        <v/>
      </c>
      <c r="F100" s="163">
        <f>IF(INDIRECT("'A"&amp;$B$1&amp;$B$2&amp;"'"&amp;"!"&amp;F$5&amp;($A100+1))&lt;&gt;"",INDIRECT("'A"&amp;$B$1&amp;$B$2&amp;"'"&amp;"!"&amp;F$5&amp;($A100+1)),"")</f>
        <v/>
      </c>
      <c r="G100" s="163">
        <f>IF(INDIRECT("'A"&amp;$B$1&amp;$B$2&amp;"'"&amp;"!"&amp;G$5&amp;($A100+1))&lt;&gt;"",INDIRECT("'A"&amp;$B$1&amp;$B$2&amp;"'"&amp;"!"&amp;G$5&amp;($A100+1)),"")</f>
        <v/>
      </c>
      <c r="H100" s="163">
        <f>IF(INDIRECT("'A"&amp;$B$1&amp;$B$2&amp;"'"&amp;"!"&amp;H$5&amp;($A100+1))&lt;&gt;"",INDIRECT("'A"&amp;$B$1&amp;$B$2&amp;"'"&amp;"!"&amp;H$5&amp;($A100+1)),"")</f>
        <v/>
      </c>
      <c r="I100" s="163">
        <f>IF(INDIRECT("'A"&amp;$B$1&amp;$B$2&amp;"'"&amp;"!"&amp;I$5&amp;($A100+1))&lt;&gt;"",INDIRECT("'A"&amp;$B$1&amp;$B$2&amp;"'"&amp;"!"&amp;I$5&amp;($A100+1)),"")</f>
        <v/>
      </c>
      <c r="J100" s="163">
        <f>IF(INDIRECT("'A"&amp;$B$1&amp;$B$2&amp;"'"&amp;"!"&amp;J$5&amp;($A100+1))&lt;&gt;"",INDIRECT("'A"&amp;$B$1&amp;$B$2&amp;"'"&amp;"!"&amp;J$5&amp;($A100+1)),"")</f>
        <v/>
      </c>
      <c r="K100" s="163">
        <f>IF($B$3=1,IF(INDIRECT("'A"&amp;$B$1&amp;$B$2&amp;"'"&amp;"!"&amp;K$5&amp;($A100+1))&lt;&gt;"",INDIRECT("'A"&amp;$B$1&amp;$B$2&amp;"'"&amp;"!"&amp;K$5&amp;($A100+1)),""),"")</f>
        <v/>
      </c>
    </row>
    <row customHeight="1" ht="21.75" r="101" s="29">
      <c r="A101" s="44" t="n">
        <v>89</v>
      </c>
      <c r="B101" s="163">
        <f>IF(INDIRECT("'A"&amp;$B$1&amp;$B$2&amp;"'"&amp;"!"&amp;B$5&amp;($A101+1))&lt;&gt;"",INDIRECT("'A"&amp;$B$1&amp;$B$2&amp;"'"&amp;"!"&amp;B$5&amp;($A101+1)),"")</f>
        <v/>
      </c>
      <c r="C101" s="163">
        <f>IF(INDIRECT("'A"&amp;$B$1&amp;$B$2&amp;"'"&amp;"!"&amp;C$5&amp;($A101+1))&lt;&gt;"",INDIRECT("'A"&amp;$B$1&amp;$B$2&amp;"'"&amp;"!"&amp;C$5&amp;($A101+1)),"")</f>
        <v/>
      </c>
      <c r="D101" s="163">
        <f>IF(INDIRECT("'A"&amp;$B$1&amp;$B$2&amp;"'"&amp;"!"&amp;D$5&amp;($A101+1))&lt;&gt;"",INDIRECT("'A"&amp;$B$1&amp;$B$2&amp;"'"&amp;"!"&amp;D$5&amp;($A101+1)),"")</f>
        <v/>
      </c>
      <c r="E101" s="163">
        <f>IF(INDIRECT("'A"&amp;$B$1&amp;$B$2&amp;"'"&amp;"!"&amp;E$5&amp;($A101+1))&lt;&gt;"",INDIRECT("'A"&amp;$B$1&amp;$B$2&amp;"'"&amp;"!"&amp;E$5&amp;($A101+1)),"")</f>
        <v/>
      </c>
      <c r="F101" s="163">
        <f>IF(INDIRECT("'A"&amp;$B$1&amp;$B$2&amp;"'"&amp;"!"&amp;F$5&amp;($A101+1))&lt;&gt;"",INDIRECT("'A"&amp;$B$1&amp;$B$2&amp;"'"&amp;"!"&amp;F$5&amp;($A101+1)),"")</f>
        <v/>
      </c>
      <c r="G101" s="163">
        <f>IF(INDIRECT("'A"&amp;$B$1&amp;$B$2&amp;"'"&amp;"!"&amp;G$5&amp;($A101+1))&lt;&gt;"",INDIRECT("'A"&amp;$B$1&amp;$B$2&amp;"'"&amp;"!"&amp;G$5&amp;($A101+1)),"")</f>
        <v/>
      </c>
      <c r="H101" s="163">
        <f>IF(INDIRECT("'A"&amp;$B$1&amp;$B$2&amp;"'"&amp;"!"&amp;H$5&amp;($A101+1))&lt;&gt;"",INDIRECT("'A"&amp;$B$1&amp;$B$2&amp;"'"&amp;"!"&amp;H$5&amp;($A101+1)),"")</f>
        <v/>
      </c>
      <c r="I101" s="163">
        <f>IF(INDIRECT("'A"&amp;$B$1&amp;$B$2&amp;"'"&amp;"!"&amp;I$5&amp;($A101+1))&lt;&gt;"",INDIRECT("'A"&amp;$B$1&amp;$B$2&amp;"'"&amp;"!"&amp;I$5&amp;($A101+1)),"")</f>
        <v/>
      </c>
      <c r="J101" s="163">
        <f>IF(INDIRECT("'A"&amp;$B$1&amp;$B$2&amp;"'"&amp;"!"&amp;J$5&amp;($A101+1))&lt;&gt;"",INDIRECT("'A"&amp;$B$1&amp;$B$2&amp;"'"&amp;"!"&amp;J$5&amp;($A101+1)),"")</f>
        <v/>
      </c>
      <c r="K101" s="163">
        <f>IF($B$3=1,IF(INDIRECT("'A"&amp;$B$1&amp;$B$2&amp;"'"&amp;"!"&amp;K$5&amp;($A101+1))&lt;&gt;"",INDIRECT("'A"&amp;$B$1&amp;$B$2&amp;"'"&amp;"!"&amp;K$5&amp;($A101+1)),""),"")</f>
        <v/>
      </c>
    </row>
    <row customHeight="1" ht="21.75" r="102" s="29">
      <c r="A102" s="44" t="n">
        <v>90</v>
      </c>
      <c r="B102" s="163">
        <f>IF(INDIRECT("'A"&amp;$B$1&amp;$B$2&amp;"'"&amp;"!"&amp;B$5&amp;($A102+1))&lt;&gt;"",INDIRECT("'A"&amp;$B$1&amp;$B$2&amp;"'"&amp;"!"&amp;B$5&amp;($A102+1)),"")</f>
        <v/>
      </c>
      <c r="C102" s="163">
        <f>IF(INDIRECT("'A"&amp;$B$1&amp;$B$2&amp;"'"&amp;"!"&amp;C$5&amp;($A102+1))&lt;&gt;"",INDIRECT("'A"&amp;$B$1&amp;$B$2&amp;"'"&amp;"!"&amp;C$5&amp;($A102+1)),"")</f>
        <v/>
      </c>
      <c r="D102" s="163">
        <f>IF(INDIRECT("'A"&amp;$B$1&amp;$B$2&amp;"'"&amp;"!"&amp;D$5&amp;($A102+1))&lt;&gt;"",INDIRECT("'A"&amp;$B$1&amp;$B$2&amp;"'"&amp;"!"&amp;D$5&amp;($A102+1)),"")</f>
        <v/>
      </c>
      <c r="E102" s="163">
        <f>IF(INDIRECT("'A"&amp;$B$1&amp;$B$2&amp;"'"&amp;"!"&amp;E$5&amp;($A102+1))&lt;&gt;"",INDIRECT("'A"&amp;$B$1&amp;$B$2&amp;"'"&amp;"!"&amp;E$5&amp;($A102+1)),"")</f>
        <v/>
      </c>
      <c r="F102" s="163">
        <f>IF(INDIRECT("'A"&amp;$B$1&amp;$B$2&amp;"'"&amp;"!"&amp;F$5&amp;($A102+1))&lt;&gt;"",INDIRECT("'A"&amp;$B$1&amp;$B$2&amp;"'"&amp;"!"&amp;F$5&amp;($A102+1)),"")</f>
        <v/>
      </c>
      <c r="G102" s="163">
        <f>IF(INDIRECT("'A"&amp;$B$1&amp;$B$2&amp;"'"&amp;"!"&amp;G$5&amp;($A102+1))&lt;&gt;"",INDIRECT("'A"&amp;$B$1&amp;$B$2&amp;"'"&amp;"!"&amp;G$5&amp;($A102+1)),"")</f>
        <v/>
      </c>
      <c r="H102" s="163">
        <f>IF(INDIRECT("'A"&amp;$B$1&amp;$B$2&amp;"'"&amp;"!"&amp;H$5&amp;($A102+1))&lt;&gt;"",INDIRECT("'A"&amp;$B$1&amp;$B$2&amp;"'"&amp;"!"&amp;H$5&amp;($A102+1)),"")</f>
        <v/>
      </c>
      <c r="I102" s="163">
        <f>IF(INDIRECT("'A"&amp;$B$1&amp;$B$2&amp;"'"&amp;"!"&amp;I$5&amp;($A102+1))&lt;&gt;"",INDIRECT("'A"&amp;$B$1&amp;$B$2&amp;"'"&amp;"!"&amp;I$5&amp;($A102+1)),"")</f>
        <v/>
      </c>
      <c r="J102" s="163">
        <f>IF(INDIRECT("'A"&amp;$B$1&amp;$B$2&amp;"'"&amp;"!"&amp;J$5&amp;($A102+1))&lt;&gt;"",INDIRECT("'A"&amp;$B$1&amp;$B$2&amp;"'"&amp;"!"&amp;J$5&amp;($A102+1)),"")</f>
        <v/>
      </c>
      <c r="K102" s="163">
        <f>IF($B$3=1,IF(INDIRECT("'A"&amp;$B$1&amp;$B$2&amp;"'"&amp;"!"&amp;K$5&amp;($A102+1))&lt;&gt;"",INDIRECT("'A"&amp;$B$1&amp;$B$2&amp;"'"&amp;"!"&amp;K$5&amp;($A102+1)),""),"")</f>
        <v/>
      </c>
    </row>
    <row customHeight="1" ht="60" r="103" s="29">
      <c r="A103" s="44" t="n"/>
      <c r="B103" s="161">
        <f>'設定'!$B$6&amp;" - 個人賽 成績公告"</f>
        <v/>
      </c>
    </row>
    <row customHeight="1" ht="21.75" r="104" s="29">
      <c r="A104" s="44" t="n"/>
      <c r="B104" s="60" t="inlineStr">
        <is>
          <t>項目</t>
        </is>
      </c>
      <c r="C104" s="60" t="inlineStr">
        <is>
          <t>年級</t>
        </is>
      </c>
      <c r="D104" s="60" t="inlineStr">
        <is>
          <t>組別</t>
        </is>
      </c>
      <c r="E104" s="60" t="inlineStr">
        <is>
          <t>學校</t>
        </is>
      </c>
      <c r="F104" s="60" t="inlineStr">
        <is>
          <t>姓名</t>
        </is>
      </c>
      <c r="G104" s="60" t="inlineStr">
        <is>
          <t>指導老師</t>
        </is>
      </c>
      <c r="H104" s="60" t="inlineStr">
        <is>
          <t>號碼</t>
        </is>
      </c>
      <c r="I104" s="162" t="inlineStr">
        <is>
          <t>成績</t>
        </is>
      </c>
      <c r="J104" s="162" t="inlineStr">
        <is>
          <t>等第</t>
        </is>
      </c>
      <c r="K104" s="162">
        <f>IF(B100=1,"積分","順序")</f>
        <v/>
      </c>
    </row>
    <row customHeight="1" ht="21.75" r="105" s="29">
      <c r="A105" s="44" t="n">
        <v>91</v>
      </c>
      <c r="B105" s="163">
        <f>IF(INDIRECT("'A"&amp;$B$1&amp;$B$2&amp;"'"&amp;"!"&amp;B$5&amp;($A105+1))&lt;&gt;"",INDIRECT("'A"&amp;$B$1&amp;$B$2&amp;"'"&amp;"!"&amp;B$5&amp;($A105+1)),"")</f>
        <v/>
      </c>
      <c r="C105" s="163">
        <f>IF(INDIRECT("'A"&amp;$B$1&amp;$B$2&amp;"'"&amp;"!"&amp;C$5&amp;($A105+1))&lt;&gt;"",INDIRECT("'A"&amp;$B$1&amp;$B$2&amp;"'"&amp;"!"&amp;C$5&amp;($A105+1)),"")</f>
        <v/>
      </c>
      <c r="D105" s="163">
        <f>IF(INDIRECT("'A"&amp;$B$1&amp;$B$2&amp;"'"&amp;"!"&amp;D$5&amp;($A105+1))&lt;&gt;"",INDIRECT("'A"&amp;$B$1&amp;$B$2&amp;"'"&amp;"!"&amp;D$5&amp;($A105+1)),"")</f>
        <v/>
      </c>
      <c r="E105" s="163">
        <f>IF(INDIRECT("'A"&amp;$B$1&amp;$B$2&amp;"'"&amp;"!"&amp;E$5&amp;($A105+1))&lt;&gt;"",INDIRECT("'A"&amp;$B$1&amp;$B$2&amp;"'"&amp;"!"&amp;E$5&amp;($A105+1)),"")</f>
        <v/>
      </c>
      <c r="F105" s="163">
        <f>IF(INDIRECT("'A"&amp;$B$1&amp;$B$2&amp;"'"&amp;"!"&amp;F$5&amp;($A105+1))&lt;&gt;"",INDIRECT("'A"&amp;$B$1&amp;$B$2&amp;"'"&amp;"!"&amp;F$5&amp;($A105+1)),"")</f>
        <v/>
      </c>
      <c r="G105" s="163">
        <f>IF(INDIRECT("'A"&amp;$B$1&amp;$B$2&amp;"'"&amp;"!"&amp;G$5&amp;($A105+1))&lt;&gt;"",INDIRECT("'A"&amp;$B$1&amp;$B$2&amp;"'"&amp;"!"&amp;G$5&amp;($A105+1)),"")</f>
        <v/>
      </c>
      <c r="H105" s="163">
        <f>IF(INDIRECT("'A"&amp;$B$1&amp;$B$2&amp;"'"&amp;"!"&amp;H$5&amp;($A105+1))&lt;&gt;"",INDIRECT("'A"&amp;$B$1&amp;$B$2&amp;"'"&amp;"!"&amp;H$5&amp;($A105+1)),"")</f>
        <v/>
      </c>
      <c r="I105" s="163">
        <f>IF(INDIRECT("'A"&amp;$B$1&amp;$B$2&amp;"'"&amp;"!"&amp;I$5&amp;($A105+1))&lt;&gt;"",INDIRECT("'A"&amp;$B$1&amp;$B$2&amp;"'"&amp;"!"&amp;I$5&amp;($A105+1)),"")</f>
        <v/>
      </c>
      <c r="J105" s="163">
        <f>IF(INDIRECT("'A"&amp;$B$1&amp;$B$2&amp;"'"&amp;"!"&amp;J$5&amp;($A105+1))&lt;&gt;"",INDIRECT("'A"&amp;$B$1&amp;$B$2&amp;"'"&amp;"!"&amp;J$5&amp;($A105+1)),"")</f>
        <v/>
      </c>
      <c r="K105" s="163">
        <f>IF($B$3=1,IF(INDIRECT("'A"&amp;$B$1&amp;$B$2&amp;"'"&amp;"!"&amp;K$5&amp;($A105+1))&lt;&gt;"",INDIRECT("'A"&amp;$B$1&amp;$B$2&amp;"'"&amp;"!"&amp;K$5&amp;($A105+1)),""),"")</f>
        <v/>
      </c>
    </row>
    <row customHeight="1" ht="21.75" r="106" s="29">
      <c r="A106" s="44" t="n">
        <v>92</v>
      </c>
      <c r="B106" s="163">
        <f>IF(INDIRECT("'A"&amp;$B$1&amp;$B$2&amp;"'"&amp;"!"&amp;B$5&amp;($A106+1))&lt;&gt;"",INDIRECT("'A"&amp;$B$1&amp;$B$2&amp;"'"&amp;"!"&amp;B$5&amp;($A106+1)),"")</f>
        <v/>
      </c>
      <c r="C106" s="163">
        <f>IF(INDIRECT("'A"&amp;$B$1&amp;$B$2&amp;"'"&amp;"!"&amp;C$5&amp;($A106+1))&lt;&gt;"",INDIRECT("'A"&amp;$B$1&amp;$B$2&amp;"'"&amp;"!"&amp;C$5&amp;($A106+1)),"")</f>
        <v/>
      </c>
      <c r="D106" s="163">
        <f>IF(INDIRECT("'A"&amp;$B$1&amp;$B$2&amp;"'"&amp;"!"&amp;D$5&amp;($A106+1))&lt;&gt;"",INDIRECT("'A"&amp;$B$1&amp;$B$2&amp;"'"&amp;"!"&amp;D$5&amp;($A106+1)),"")</f>
        <v/>
      </c>
      <c r="E106" s="163">
        <f>IF(INDIRECT("'A"&amp;$B$1&amp;$B$2&amp;"'"&amp;"!"&amp;E$5&amp;($A106+1))&lt;&gt;"",INDIRECT("'A"&amp;$B$1&amp;$B$2&amp;"'"&amp;"!"&amp;E$5&amp;($A106+1)),"")</f>
        <v/>
      </c>
      <c r="F106" s="163">
        <f>IF(INDIRECT("'A"&amp;$B$1&amp;$B$2&amp;"'"&amp;"!"&amp;F$5&amp;($A106+1))&lt;&gt;"",INDIRECT("'A"&amp;$B$1&amp;$B$2&amp;"'"&amp;"!"&amp;F$5&amp;($A106+1)),"")</f>
        <v/>
      </c>
      <c r="G106" s="163">
        <f>IF(INDIRECT("'A"&amp;$B$1&amp;$B$2&amp;"'"&amp;"!"&amp;G$5&amp;($A106+1))&lt;&gt;"",INDIRECT("'A"&amp;$B$1&amp;$B$2&amp;"'"&amp;"!"&amp;G$5&amp;($A106+1)),"")</f>
        <v/>
      </c>
      <c r="H106" s="163">
        <f>IF(INDIRECT("'A"&amp;$B$1&amp;$B$2&amp;"'"&amp;"!"&amp;H$5&amp;($A106+1))&lt;&gt;"",INDIRECT("'A"&amp;$B$1&amp;$B$2&amp;"'"&amp;"!"&amp;H$5&amp;($A106+1)),"")</f>
        <v/>
      </c>
      <c r="I106" s="163">
        <f>IF(INDIRECT("'A"&amp;$B$1&amp;$B$2&amp;"'"&amp;"!"&amp;I$5&amp;($A106+1))&lt;&gt;"",INDIRECT("'A"&amp;$B$1&amp;$B$2&amp;"'"&amp;"!"&amp;I$5&amp;($A106+1)),"")</f>
        <v/>
      </c>
      <c r="J106" s="163">
        <f>IF(INDIRECT("'A"&amp;$B$1&amp;$B$2&amp;"'"&amp;"!"&amp;J$5&amp;($A106+1))&lt;&gt;"",INDIRECT("'A"&amp;$B$1&amp;$B$2&amp;"'"&amp;"!"&amp;J$5&amp;($A106+1)),"")</f>
        <v/>
      </c>
      <c r="K106" s="163">
        <f>IF($B$3=1,IF(INDIRECT("'A"&amp;$B$1&amp;$B$2&amp;"'"&amp;"!"&amp;K$5&amp;($A106+1))&lt;&gt;"",INDIRECT("'A"&amp;$B$1&amp;$B$2&amp;"'"&amp;"!"&amp;K$5&amp;($A106+1)),""),"")</f>
        <v/>
      </c>
    </row>
    <row customHeight="1" ht="21.75" r="107" s="29">
      <c r="A107" s="44" t="n">
        <v>93</v>
      </c>
      <c r="B107" s="163">
        <f>IF(INDIRECT("'A"&amp;$B$1&amp;$B$2&amp;"'"&amp;"!"&amp;B$5&amp;($A107+1))&lt;&gt;"",INDIRECT("'A"&amp;$B$1&amp;$B$2&amp;"'"&amp;"!"&amp;B$5&amp;($A107+1)),"")</f>
        <v/>
      </c>
      <c r="C107" s="163">
        <f>IF(INDIRECT("'A"&amp;$B$1&amp;$B$2&amp;"'"&amp;"!"&amp;C$5&amp;($A107+1))&lt;&gt;"",INDIRECT("'A"&amp;$B$1&amp;$B$2&amp;"'"&amp;"!"&amp;C$5&amp;($A107+1)),"")</f>
        <v/>
      </c>
      <c r="D107" s="163">
        <f>IF(INDIRECT("'A"&amp;$B$1&amp;$B$2&amp;"'"&amp;"!"&amp;D$5&amp;($A107+1))&lt;&gt;"",INDIRECT("'A"&amp;$B$1&amp;$B$2&amp;"'"&amp;"!"&amp;D$5&amp;($A107+1)),"")</f>
        <v/>
      </c>
      <c r="E107" s="163">
        <f>IF(INDIRECT("'A"&amp;$B$1&amp;$B$2&amp;"'"&amp;"!"&amp;E$5&amp;($A107+1))&lt;&gt;"",INDIRECT("'A"&amp;$B$1&amp;$B$2&amp;"'"&amp;"!"&amp;E$5&amp;($A107+1)),"")</f>
        <v/>
      </c>
      <c r="F107" s="163">
        <f>IF(INDIRECT("'A"&amp;$B$1&amp;$B$2&amp;"'"&amp;"!"&amp;F$5&amp;($A107+1))&lt;&gt;"",INDIRECT("'A"&amp;$B$1&amp;$B$2&amp;"'"&amp;"!"&amp;F$5&amp;($A107+1)),"")</f>
        <v/>
      </c>
      <c r="G107" s="163">
        <f>IF(INDIRECT("'A"&amp;$B$1&amp;$B$2&amp;"'"&amp;"!"&amp;G$5&amp;($A107+1))&lt;&gt;"",INDIRECT("'A"&amp;$B$1&amp;$B$2&amp;"'"&amp;"!"&amp;G$5&amp;($A107+1)),"")</f>
        <v/>
      </c>
      <c r="H107" s="163">
        <f>IF(INDIRECT("'A"&amp;$B$1&amp;$B$2&amp;"'"&amp;"!"&amp;H$5&amp;($A107+1))&lt;&gt;"",INDIRECT("'A"&amp;$B$1&amp;$B$2&amp;"'"&amp;"!"&amp;H$5&amp;($A107+1)),"")</f>
        <v/>
      </c>
      <c r="I107" s="163">
        <f>IF(INDIRECT("'A"&amp;$B$1&amp;$B$2&amp;"'"&amp;"!"&amp;I$5&amp;($A107+1))&lt;&gt;"",INDIRECT("'A"&amp;$B$1&amp;$B$2&amp;"'"&amp;"!"&amp;I$5&amp;($A107+1)),"")</f>
        <v/>
      </c>
      <c r="J107" s="163">
        <f>IF(INDIRECT("'A"&amp;$B$1&amp;$B$2&amp;"'"&amp;"!"&amp;J$5&amp;($A107+1))&lt;&gt;"",INDIRECT("'A"&amp;$B$1&amp;$B$2&amp;"'"&amp;"!"&amp;J$5&amp;($A107+1)),"")</f>
        <v/>
      </c>
      <c r="K107" s="163">
        <f>IF($B$3=1,IF(INDIRECT("'A"&amp;$B$1&amp;$B$2&amp;"'"&amp;"!"&amp;K$5&amp;($A107+1))&lt;&gt;"",INDIRECT("'A"&amp;$B$1&amp;$B$2&amp;"'"&amp;"!"&amp;K$5&amp;($A107+1)),""),"")</f>
        <v/>
      </c>
    </row>
    <row customHeight="1" ht="21.75" r="108" s="29">
      <c r="A108" s="44" t="n">
        <v>94</v>
      </c>
      <c r="B108" s="163">
        <f>IF(INDIRECT("'A"&amp;$B$1&amp;$B$2&amp;"'"&amp;"!"&amp;B$5&amp;($A108+1))&lt;&gt;"",INDIRECT("'A"&amp;$B$1&amp;$B$2&amp;"'"&amp;"!"&amp;B$5&amp;($A108+1)),"")</f>
        <v/>
      </c>
      <c r="C108" s="163">
        <f>IF(INDIRECT("'A"&amp;$B$1&amp;$B$2&amp;"'"&amp;"!"&amp;C$5&amp;($A108+1))&lt;&gt;"",INDIRECT("'A"&amp;$B$1&amp;$B$2&amp;"'"&amp;"!"&amp;C$5&amp;($A108+1)),"")</f>
        <v/>
      </c>
      <c r="D108" s="163">
        <f>IF(INDIRECT("'A"&amp;$B$1&amp;$B$2&amp;"'"&amp;"!"&amp;D$5&amp;($A108+1))&lt;&gt;"",INDIRECT("'A"&amp;$B$1&amp;$B$2&amp;"'"&amp;"!"&amp;D$5&amp;($A108+1)),"")</f>
        <v/>
      </c>
      <c r="E108" s="163">
        <f>IF(INDIRECT("'A"&amp;$B$1&amp;$B$2&amp;"'"&amp;"!"&amp;E$5&amp;($A108+1))&lt;&gt;"",INDIRECT("'A"&amp;$B$1&amp;$B$2&amp;"'"&amp;"!"&amp;E$5&amp;($A108+1)),"")</f>
        <v/>
      </c>
      <c r="F108" s="163">
        <f>IF(INDIRECT("'A"&amp;$B$1&amp;$B$2&amp;"'"&amp;"!"&amp;F$5&amp;($A108+1))&lt;&gt;"",INDIRECT("'A"&amp;$B$1&amp;$B$2&amp;"'"&amp;"!"&amp;F$5&amp;($A108+1)),"")</f>
        <v/>
      </c>
      <c r="G108" s="163">
        <f>IF(INDIRECT("'A"&amp;$B$1&amp;$B$2&amp;"'"&amp;"!"&amp;G$5&amp;($A108+1))&lt;&gt;"",INDIRECT("'A"&amp;$B$1&amp;$B$2&amp;"'"&amp;"!"&amp;G$5&amp;($A108+1)),"")</f>
        <v/>
      </c>
      <c r="H108" s="163">
        <f>IF(INDIRECT("'A"&amp;$B$1&amp;$B$2&amp;"'"&amp;"!"&amp;H$5&amp;($A108+1))&lt;&gt;"",INDIRECT("'A"&amp;$B$1&amp;$B$2&amp;"'"&amp;"!"&amp;H$5&amp;($A108+1)),"")</f>
        <v/>
      </c>
      <c r="I108" s="163">
        <f>IF(INDIRECT("'A"&amp;$B$1&amp;$B$2&amp;"'"&amp;"!"&amp;I$5&amp;($A108+1))&lt;&gt;"",INDIRECT("'A"&amp;$B$1&amp;$B$2&amp;"'"&amp;"!"&amp;I$5&amp;($A108+1)),"")</f>
        <v/>
      </c>
      <c r="J108" s="163">
        <f>IF(INDIRECT("'A"&amp;$B$1&amp;$B$2&amp;"'"&amp;"!"&amp;J$5&amp;($A108+1))&lt;&gt;"",INDIRECT("'A"&amp;$B$1&amp;$B$2&amp;"'"&amp;"!"&amp;J$5&amp;($A108+1)),"")</f>
        <v/>
      </c>
      <c r="K108" s="163">
        <f>IF($B$3=1,IF(INDIRECT("'A"&amp;$B$1&amp;$B$2&amp;"'"&amp;"!"&amp;K$5&amp;($A108+1))&lt;&gt;"",INDIRECT("'A"&amp;$B$1&amp;$B$2&amp;"'"&amp;"!"&amp;K$5&amp;($A108+1)),""),"")</f>
        <v/>
      </c>
    </row>
    <row customHeight="1" ht="21.75" r="109" s="29">
      <c r="A109" s="44" t="n">
        <v>95</v>
      </c>
      <c r="B109" s="163">
        <f>IF(INDIRECT("'A"&amp;$B$1&amp;$B$2&amp;"'"&amp;"!"&amp;B$5&amp;($A109+1))&lt;&gt;"",INDIRECT("'A"&amp;$B$1&amp;$B$2&amp;"'"&amp;"!"&amp;B$5&amp;($A109+1)),"")</f>
        <v/>
      </c>
      <c r="C109" s="163">
        <f>IF(INDIRECT("'A"&amp;$B$1&amp;$B$2&amp;"'"&amp;"!"&amp;C$5&amp;($A109+1))&lt;&gt;"",INDIRECT("'A"&amp;$B$1&amp;$B$2&amp;"'"&amp;"!"&amp;C$5&amp;($A109+1)),"")</f>
        <v/>
      </c>
      <c r="D109" s="163">
        <f>IF(INDIRECT("'A"&amp;$B$1&amp;$B$2&amp;"'"&amp;"!"&amp;D$5&amp;($A109+1))&lt;&gt;"",INDIRECT("'A"&amp;$B$1&amp;$B$2&amp;"'"&amp;"!"&amp;D$5&amp;($A109+1)),"")</f>
        <v/>
      </c>
      <c r="E109" s="163">
        <f>IF(INDIRECT("'A"&amp;$B$1&amp;$B$2&amp;"'"&amp;"!"&amp;E$5&amp;($A109+1))&lt;&gt;"",INDIRECT("'A"&amp;$B$1&amp;$B$2&amp;"'"&amp;"!"&amp;E$5&amp;($A109+1)),"")</f>
        <v/>
      </c>
      <c r="F109" s="163">
        <f>IF(INDIRECT("'A"&amp;$B$1&amp;$B$2&amp;"'"&amp;"!"&amp;F$5&amp;($A109+1))&lt;&gt;"",INDIRECT("'A"&amp;$B$1&amp;$B$2&amp;"'"&amp;"!"&amp;F$5&amp;($A109+1)),"")</f>
        <v/>
      </c>
      <c r="G109" s="163">
        <f>IF(INDIRECT("'A"&amp;$B$1&amp;$B$2&amp;"'"&amp;"!"&amp;G$5&amp;($A109+1))&lt;&gt;"",INDIRECT("'A"&amp;$B$1&amp;$B$2&amp;"'"&amp;"!"&amp;G$5&amp;($A109+1)),"")</f>
        <v/>
      </c>
      <c r="H109" s="163">
        <f>IF(INDIRECT("'A"&amp;$B$1&amp;$B$2&amp;"'"&amp;"!"&amp;H$5&amp;($A109+1))&lt;&gt;"",INDIRECT("'A"&amp;$B$1&amp;$B$2&amp;"'"&amp;"!"&amp;H$5&amp;($A109+1)),"")</f>
        <v/>
      </c>
      <c r="I109" s="163">
        <f>IF(INDIRECT("'A"&amp;$B$1&amp;$B$2&amp;"'"&amp;"!"&amp;I$5&amp;($A109+1))&lt;&gt;"",INDIRECT("'A"&amp;$B$1&amp;$B$2&amp;"'"&amp;"!"&amp;I$5&amp;($A109+1)),"")</f>
        <v/>
      </c>
      <c r="J109" s="163">
        <f>IF(INDIRECT("'A"&amp;$B$1&amp;$B$2&amp;"'"&amp;"!"&amp;J$5&amp;($A109+1))&lt;&gt;"",INDIRECT("'A"&amp;$B$1&amp;$B$2&amp;"'"&amp;"!"&amp;J$5&amp;($A109+1)),"")</f>
        <v/>
      </c>
      <c r="K109" s="163">
        <f>IF($B$3=1,IF(INDIRECT("'A"&amp;$B$1&amp;$B$2&amp;"'"&amp;"!"&amp;K$5&amp;($A109+1))&lt;&gt;"",INDIRECT("'A"&amp;$B$1&amp;$B$2&amp;"'"&amp;"!"&amp;K$5&amp;($A109+1)),""),"")</f>
        <v/>
      </c>
    </row>
    <row customHeight="1" ht="21.75" r="110" s="29">
      <c r="A110" s="44" t="n">
        <v>96</v>
      </c>
      <c r="B110" s="163">
        <f>IF(INDIRECT("'A"&amp;$B$1&amp;$B$2&amp;"'"&amp;"!"&amp;B$5&amp;($A110+1))&lt;&gt;"",INDIRECT("'A"&amp;$B$1&amp;$B$2&amp;"'"&amp;"!"&amp;B$5&amp;($A110+1)),"")</f>
        <v/>
      </c>
      <c r="C110" s="163">
        <f>IF(INDIRECT("'A"&amp;$B$1&amp;$B$2&amp;"'"&amp;"!"&amp;C$5&amp;($A110+1))&lt;&gt;"",INDIRECT("'A"&amp;$B$1&amp;$B$2&amp;"'"&amp;"!"&amp;C$5&amp;($A110+1)),"")</f>
        <v/>
      </c>
      <c r="D110" s="163">
        <f>IF(INDIRECT("'A"&amp;$B$1&amp;$B$2&amp;"'"&amp;"!"&amp;D$5&amp;($A110+1))&lt;&gt;"",INDIRECT("'A"&amp;$B$1&amp;$B$2&amp;"'"&amp;"!"&amp;D$5&amp;($A110+1)),"")</f>
        <v/>
      </c>
      <c r="E110" s="163">
        <f>IF(INDIRECT("'A"&amp;$B$1&amp;$B$2&amp;"'"&amp;"!"&amp;E$5&amp;($A110+1))&lt;&gt;"",INDIRECT("'A"&amp;$B$1&amp;$B$2&amp;"'"&amp;"!"&amp;E$5&amp;($A110+1)),"")</f>
        <v/>
      </c>
      <c r="F110" s="163">
        <f>IF(INDIRECT("'A"&amp;$B$1&amp;$B$2&amp;"'"&amp;"!"&amp;F$5&amp;($A110+1))&lt;&gt;"",INDIRECT("'A"&amp;$B$1&amp;$B$2&amp;"'"&amp;"!"&amp;F$5&amp;($A110+1)),"")</f>
        <v/>
      </c>
      <c r="G110" s="163">
        <f>IF(INDIRECT("'A"&amp;$B$1&amp;$B$2&amp;"'"&amp;"!"&amp;G$5&amp;($A110+1))&lt;&gt;"",INDIRECT("'A"&amp;$B$1&amp;$B$2&amp;"'"&amp;"!"&amp;G$5&amp;($A110+1)),"")</f>
        <v/>
      </c>
      <c r="H110" s="163">
        <f>IF(INDIRECT("'A"&amp;$B$1&amp;$B$2&amp;"'"&amp;"!"&amp;H$5&amp;($A110+1))&lt;&gt;"",INDIRECT("'A"&amp;$B$1&amp;$B$2&amp;"'"&amp;"!"&amp;H$5&amp;($A110+1)),"")</f>
        <v/>
      </c>
      <c r="I110" s="163">
        <f>IF(INDIRECT("'A"&amp;$B$1&amp;$B$2&amp;"'"&amp;"!"&amp;I$5&amp;($A110+1))&lt;&gt;"",INDIRECT("'A"&amp;$B$1&amp;$B$2&amp;"'"&amp;"!"&amp;I$5&amp;($A110+1)),"")</f>
        <v/>
      </c>
      <c r="J110" s="163">
        <f>IF(INDIRECT("'A"&amp;$B$1&amp;$B$2&amp;"'"&amp;"!"&amp;J$5&amp;($A110+1))&lt;&gt;"",INDIRECT("'A"&amp;$B$1&amp;$B$2&amp;"'"&amp;"!"&amp;J$5&amp;($A110+1)),"")</f>
        <v/>
      </c>
      <c r="K110" s="163">
        <f>IF($B$3=1,IF(INDIRECT("'A"&amp;$B$1&amp;$B$2&amp;"'"&amp;"!"&amp;K$5&amp;($A110+1))&lt;&gt;"",INDIRECT("'A"&amp;$B$1&amp;$B$2&amp;"'"&amp;"!"&amp;K$5&amp;($A110+1)),""),"")</f>
        <v/>
      </c>
    </row>
    <row customHeight="1" ht="21.75" r="111" s="29">
      <c r="A111" s="44" t="n">
        <v>97</v>
      </c>
      <c r="B111" s="163">
        <f>IF(INDIRECT("'A"&amp;$B$1&amp;$B$2&amp;"'"&amp;"!"&amp;B$5&amp;($A111+1))&lt;&gt;"",INDIRECT("'A"&amp;$B$1&amp;$B$2&amp;"'"&amp;"!"&amp;B$5&amp;($A111+1)),"")</f>
        <v/>
      </c>
      <c r="C111" s="163">
        <f>IF(INDIRECT("'A"&amp;$B$1&amp;$B$2&amp;"'"&amp;"!"&amp;C$5&amp;($A111+1))&lt;&gt;"",INDIRECT("'A"&amp;$B$1&amp;$B$2&amp;"'"&amp;"!"&amp;C$5&amp;($A111+1)),"")</f>
        <v/>
      </c>
      <c r="D111" s="163">
        <f>IF(INDIRECT("'A"&amp;$B$1&amp;$B$2&amp;"'"&amp;"!"&amp;D$5&amp;($A111+1))&lt;&gt;"",INDIRECT("'A"&amp;$B$1&amp;$B$2&amp;"'"&amp;"!"&amp;D$5&amp;($A111+1)),"")</f>
        <v/>
      </c>
      <c r="E111" s="163">
        <f>IF(INDIRECT("'A"&amp;$B$1&amp;$B$2&amp;"'"&amp;"!"&amp;E$5&amp;($A111+1))&lt;&gt;"",INDIRECT("'A"&amp;$B$1&amp;$B$2&amp;"'"&amp;"!"&amp;E$5&amp;($A111+1)),"")</f>
        <v/>
      </c>
      <c r="F111" s="163">
        <f>IF(INDIRECT("'A"&amp;$B$1&amp;$B$2&amp;"'"&amp;"!"&amp;F$5&amp;($A111+1))&lt;&gt;"",INDIRECT("'A"&amp;$B$1&amp;$B$2&amp;"'"&amp;"!"&amp;F$5&amp;($A111+1)),"")</f>
        <v/>
      </c>
      <c r="G111" s="163">
        <f>IF(INDIRECT("'A"&amp;$B$1&amp;$B$2&amp;"'"&amp;"!"&amp;G$5&amp;($A111+1))&lt;&gt;"",INDIRECT("'A"&amp;$B$1&amp;$B$2&amp;"'"&amp;"!"&amp;G$5&amp;($A111+1)),"")</f>
        <v/>
      </c>
      <c r="H111" s="163">
        <f>IF(INDIRECT("'A"&amp;$B$1&amp;$B$2&amp;"'"&amp;"!"&amp;H$5&amp;($A111+1))&lt;&gt;"",INDIRECT("'A"&amp;$B$1&amp;$B$2&amp;"'"&amp;"!"&amp;H$5&amp;($A111+1)),"")</f>
        <v/>
      </c>
      <c r="I111" s="163">
        <f>IF(INDIRECT("'A"&amp;$B$1&amp;$B$2&amp;"'"&amp;"!"&amp;I$5&amp;($A111+1))&lt;&gt;"",INDIRECT("'A"&amp;$B$1&amp;$B$2&amp;"'"&amp;"!"&amp;I$5&amp;($A111+1)),"")</f>
        <v/>
      </c>
      <c r="J111" s="163">
        <f>IF(INDIRECT("'A"&amp;$B$1&amp;$B$2&amp;"'"&amp;"!"&amp;J$5&amp;($A111+1))&lt;&gt;"",INDIRECT("'A"&amp;$B$1&amp;$B$2&amp;"'"&amp;"!"&amp;J$5&amp;($A111+1)),"")</f>
        <v/>
      </c>
      <c r="K111" s="163">
        <f>IF($B$3=1,IF(INDIRECT("'A"&amp;$B$1&amp;$B$2&amp;"'"&amp;"!"&amp;K$5&amp;($A111+1))&lt;&gt;"",INDIRECT("'A"&amp;$B$1&amp;$B$2&amp;"'"&amp;"!"&amp;K$5&amp;($A111+1)),""),"")</f>
        <v/>
      </c>
    </row>
    <row customHeight="1" ht="21.75" r="112" s="29">
      <c r="A112" s="44" t="n">
        <v>98</v>
      </c>
      <c r="B112" s="163">
        <f>IF(INDIRECT("'A"&amp;$B$1&amp;$B$2&amp;"'"&amp;"!"&amp;B$5&amp;($A112+1))&lt;&gt;"",INDIRECT("'A"&amp;$B$1&amp;$B$2&amp;"'"&amp;"!"&amp;B$5&amp;($A112+1)),"")</f>
        <v/>
      </c>
      <c r="C112" s="163">
        <f>IF(INDIRECT("'A"&amp;$B$1&amp;$B$2&amp;"'"&amp;"!"&amp;C$5&amp;($A112+1))&lt;&gt;"",INDIRECT("'A"&amp;$B$1&amp;$B$2&amp;"'"&amp;"!"&amp;C$5&amp;($A112+1)),"")</f>
        <v/>
      </c>
      <c r="D112" s="163">
        <f>IF(INDIRECT("'A"&amp;$B$1&amp;$B$2&amp;"'"&amp;"!"&amp;D$5&amp;($A112+1))&lt;&gt;"",INDIRECT("'A"&amp;$B$1&amp;$B$2&amp;"'"&amp;"!"&amp;D$5&amp;($A112+1)),"")</f>
        <v/>
      </c>
      <c r="E112" s="163">
        <f>IF(INDIRECT("'A"&amp;$B$1&amp;$B$2&amp;"'"&amp;"!"&amp;E$5&amp;($A112+1))&lt;&gt;"",INDIRECT("'A"&amp;$B$1&amp;$B$2&amp;"'"&amp;"!"&amp;E$5&amp;($A112+1)),"")</f>
        <v/>
      </c>
      <c r="F112" s="163">
        <f>IF(INDIRECT("'A"&amp;$B$1&amp;$B$2&amp;"'"&amp;"!"&amp;F$5&amp;($A112+1))&lt;&gt;"",INDIRECT("'A"&amp;$B$1&amp;$B$2&amp;"'"&amp;"!"&amp;F$5&amp;($A112+1)),"")</f>
        <v/>
      </c>
      <c r="G112" s="163">
        <f>IF(INDIRECT("'A"&amp;$B$1&amp;$B$2&amp;"'"&amp;"!"&amp;G$5&amp;($A112+1))&lt;&gt;"",INDIRECT("'A"&amp;$B$1&amp;$B$2&amp;"'"&amp;"!"&amp;G$5&amp;($A112+1)),"")</f>
        <v/>
      </c>
      <c r="H112" s="163">
        <f>IF(INDIRECT("'A"&amp;$B$1&amp;$B$2&amp;"'"&amp;"!"&amp;H$5&amp;($A112+1))&lt;&gt;"",INDIRECT("'A"&amp;$B$1&amp;$B$2&amp;"'"&amp;"!"&amp;H$5&amp;($A112+1)),"")</f>
        <v/>
      </c>
      <c r="I112" s="163">
        <f>IF(INDIRECT("'A"&amp;$B$1&amp;$B$2&amp;"'"&amp;"!"&amp;I$5&amp;($A112+1))&lt;&gt;"",INDIRECT("'A"&amp;$B$1&amp;$B$2&amp;"'"&amp;"!"&amp;I$5&amp;($A112+1)),"")</f>
        <v/>
      </c>
      <c r="J112" s="163">
        <f>IF(INDIRECT("'A"&amp;$B$1&amp;$B$2&amp;"'"&amp;"!"&amp;J$5&amp;($A112+1))&lt;&gt;"",INDIRECT("'A"&amp;$B$1&amp;$B$2&amp;"'"&amp;"!"&amp;J$5&amp;($A112+1)),"")</f>
        <v/>
      </c>
      <c r="K112" s="163">
        <f>IF($B$3=1,IF(INDIRECT("'A"&amp;$B$1&amp;$B$2&amp;"'"&amp;"!"&amp;K$5&amp;($A112+1))&lt;&gt;"",INDIRECT("'A"&amp;$B$1&amp;$B$2&amp;"'"&amp;"!"&amp;K$5&amp;($A112+1)),""),"")</f>
        <v/>
      </c>
    </row>
    <row customHeight="1" ht="21.75" r="113" s="29">
      <c r="A113" s="44" t="n">
        <v>99</v>
      </c>
      <c r="B113" s="163">
        <f>IF(INDIRECT("'A"&amp;$B$1&amp;$B$2&amp;"'"&amp;"!"&amp;B$5&amp;($A113+1))&lt;&gt;"",INDIRECT("'A"&amp;$B$1&amp;$B$2&amp;"'"&amp;"!"&amp;B$5&amp;($A113+1)),"")</f>
        <v/>
      </c>
      <c r="C113" s="163">
        <f>IF(INDIRECT("'A"&amp;$B$1&amp;$B$2&amp;"'"&amp;"!"&amp;C$5&amp;($A113+1))&lt;&gt;"",INDIRECT("'A"&amp;$B$1&amp;$B$2&amp;"'"&amp;"!"&amp;C$5&amp;($A113+1)),"")</f>
        <v/>
      </c>
      <c r="D113" s="163">
        <f>IF(INDIRECT("'A"&amp;$B$1&amp;$B$2&amp;"'"&amp;"!"&amp;D$5&amp;($A113+1))&lt;&gt;"",INDIRECT("'A"&amp;$B$1&amp;$B$2&amp;"'"&amp;"!"&amp;D$5&amp;($A113+1)),"")</f>
        <v/>
      </c>
      <c r="E113" s="163">
        <f>IF(INDIRECT("'A"&amp;$B$1&amp;$B$2&amp;"'"&amp;"!"&amp;E$5&amp;($A113+1))&lt;&gt;"",INDIRECT("'A"&amp;$B$1&amp;$B$2&amp;"'"&amp;"!"&amp;E$5&amp;($A113+1)),"")</f>
        <v/>
      </c>
      <c r="F113" s="163">
        <f>IF(INDIRECT("'A"&amp;$B$1&amp;$B$2&amp;"'"&amp;"!"&amp;F$5&amp;($A113+1))&lt;&gt;"",INDIRECT("'A"&amp;$B$1&amp;$B$2&amp;"'"&amp;"!"&amp;F$5&amp;($A113+1)),"")</f>
        <v/>
      </c>
      <c r="G113" s="163">
        <f>IF(INDIRECT("'A"&amp;$B$1&amp;$B$2&amp;"'"&amp;"!"&amp;G$5&amp;($A113+1))&lt;&gt;"",INDIRECT("'A"&amp;$B$1&amp;$B$2&amp;"'"&amp;"!"&amp;G$5&amp;($A113+1)),"")</f>
        <v/>
      </c>
      <c r="H113" s="163">
        <f>IF(INDIRECT("'A"&amp;$B$1&amp;$B$2&amp;"'"&amp;"!"&amp;H$5&amp;($A113+1))&lt;&gt;"",INDIRECT("'A"&amp;$B$1&amp;$B$2&amp;"'"&amp;"!"&amp;H$5&amp;($A113+1)),"")</f>
        <v/>
      </c>
      <c r="I113" s="163">
        <f>IF(INDIRECT("'A"&amp;$B$1&amp;$B$2&amp;"'"&amp;"!"&amp;I$5&amp;($A113+1))&lt;&gt;"",INDIRECT("'A"&amp;$B$1&amp;$B$2&amp;"'"&amp;"!"&amp;I$5&amp;($A113+1)),"")</f>
        <v/>
      </c>
      <c r="J113" s="163">
        <f>IF(INDIRECT("'A"&amp;$B$1&amp;$B$2&amp;"'"&amp;"!"&amp;J$5&amp;($A113+1))&lt;&gt;"",INDIRECT("'A"&amp;$B$1&amp;$B$2&amp;"'"&amp;"!"&amp;J$5&amp;($A113+1)),"")</f>
        <v/>
      </c>
      <c r="K113" s="163">
        <f>IF($B$3=1,IF(INDIRECT("'A"&amp;$B$1&amp;$B$2&amp;"'"&amp;"!"&amp;K$5&amp;($A113+1))&lt;&gt;"",INDIRECT("'A"&amp;$B$1&amp;$B$2&amp;"'"&amp;"!"&amp;K$5&amp;($A113+1)),""),"")</f>
        <v/>
      </c>
    </row>
    <row customHeight="1" ht="21.75" r="114" s="29">
      <c r="A114" s="44" t="n">
        <v>100</v>
      </c>
      <c r="B114" s="163">
        <f>IF(INDIRECT("'A"&amp;$B$1&amp;$B$2&amp;"'"&amp;"!"&amp;B$5&amp;($A114+1))&lt;&gt;"",INDIRECT("'A"&amp;$B$1&amp;$B$2&amp;"'"&amp;"!"&amp;B$5&amp;($A114+1)),"")</f>
        <v/>
      </c>
      <c r="C114" s="163">
        <f>IF(INDIRECT("'A"&amp;$B$1&amp;$B$2&amp;"'"&amp;"!"&amp;C$5&amp;($A114+1))&lt;&gt;"",INDIRECT("'A"&amp;$B$1&amp;$B$2&amp;"'"&amp;"!"&amp;C$5&amp;($A114+1)),"")</f>
        <v/>
      </c>
      <c r="D114" s="163">
        <f>IF(INDIRECT("'A"&amp;$B$1&amp;$B$2&amp;"'"&amp;"!"&amp;D$5&amp;($A114+1))&lt;&gt;"",INDIRECT("'A"&amp;$B$1&amp;$B$2&amp;"'"&amp;"!"&amp;D$5&amp;($A114+1)),"")</f>
        <v/>
      </c>
      <c r="E114" s="163">
        <f>IF(INDIRECT("'A"&amp;$B$1&amp;$B$2&amp;"'"&amp;"!"&amp;E$5&amp;($A114+1))&lt;&gt;"",INDIRECT("'A"&amp;$B$1&amp;$B$2&amp;"'"&amp;"!"&amp;E$5&amp;($A114+1)),"")</f>
        <v/>
      </c>
      <c r="F114" s="163">
        <f>IF(INDIRECT("'A"&amp;$B$1&amp;$B$2&amp;"'"&amp;"!"&amp;F$5&amp;($A114+1))&lt;&gt;"",INDIRECT("'A"&amp;$B$1&amp;$B$2&amp;"'"&amp;"!"&amp;F$5&amp;($A114+1)),"")</f>
        <v/>
      </c>
      <c r="G114" s="163">
        <f>IF(INDIRECT("'A"&amp;$B$1&amp;$B$2&amp;"'"&amp;"!"&amp;G$5&amp;($A114+1))&lt;&gt;"",INDIRECT("'A"&amp;$B$1&amp;$B$2&amp;"'"&amp;"!"&amp;G$5&amp;($A114+1)),"")</f>
        <v/>
      </c>
      <c r="H114" s="163">
        <f>IF(INDIRECT("'A"&amp;$B$1&amp;$B$2&amp;"'"&amp;"!"&amp;H$5&amp;($A114+1))&lt;&gt;"",INDIRECT("'A"&amp;$B$1&amp;$B$2&amp;"'"&amp;"!"&amp;H$5&amp;($A114+1)),"")</f>
        <v/>
      </c>
      <c r="I114" s="163">
        <f>IF(INDIRECT("'A"&amp;$B$1&amp;$B$2&amp;"'"&amp;"!"&amp;I$5&amp;($A114+1))&lt;&gt;"",INDIRECT("'A"&amp;$B$1&amp;$B$2&amp;"'"&amp;"!"&amp;I$5&amp;($A114+1)),"")</f>
        <v/>
      </c>
      <c r="J114" s="163">
        <f>IF(INDIRECT("'A"&amp;$B$1&amp;$B$2&amp;"'"&amp;"!"&amp;J$5&amp;($A114+1))&lt;&gt;"",INDIRECT("'A"&amp;$B$1&amp;$B$2&amp;"'"&amp;"!"&amp;J$5&amp;($A114+1)),"")</f>
        <v/>
      </c>
      <c r="K114" s="163">
        <f>IF($B$3=1,IF(INDIRECT("'A"&amp;$B$1&amp;$B$2&amp;"'"&amp;"!"&amp;K$5&amp;($A114+1))&lt;&gt;"",INDIRECT("'A"&amp;$B$1&amp;$B$2&amp;"'"&amp;"!"&amp;K$5&amp;($A114+1)),""),"")</f>
        <v/>
      </c>
    </row>
    <row customHeight="1" ht="21.75" r="115" s="29">
      <c r="A115" s="44" t="n">
        <v>101</v>
      </c>
      <c r="B115" s="163">
        <f>IF(INDIRECT("'A"&amp;$B$1&amp;$B$2&amp;"'"&amp;"!"&amp;B$5&amp;($A115+1))&lt;&gt;"",INDIRECT("'A"&amp;$B$1&amp;$B$2&amp;"'"&amp;"!"&amp;B$5&amp;($A115+1)),"")</f>
        <v/>
      </c>
      <c r="C115" s="163">
        <f>IF(INDIRECT("'A"&amp;$B$1&amp;$B$2&amp;"'"&amp;"!"&amp;C$5&amp;($A115+1))&lt;&gt;"",INDIRECT("'A"&amp;$B$1&amp;$B$2&amp;"'"&amp;"!"&amp;C$5&amp;($A115+1)),"")</f>
        <v/>
      </c>
      <c r="D115" s="163">
        <f>IF(INDIRECT("'A"&amp;$B$1&amp;$B$2&amp;"'"&amp;"!"&amp;D$5&amp;($A115+1))&lt;&gt;"",INDIRECT("'A"&amp;$B$1&amp;$B$2&amp;"'"&amp;"!"&amp;D$5&amp;($A115+1)),"")</f>
        <v/>
      </c>
      <c r="E115" s="163">
        <f>IF(INDIRECT("'A"&amp;$B$1&amp;$B$2&amp;"'"&amp;"!"&amp;E$5&amp;($A115+1))&lt;&gt;"",INDIRECT("'A"&amp;$B$1&amp;$B$2&amp;"'"&amp;"!"&amp;E$5&amp;($A115+1)),"")</f>
        <v/>
      </c>
      <c r="F115" s="163">
        <f>IF(INDIRECT("'A"&amp;$B$1&amp;$B$2&amp;"'"&amp;"!"&amp;F$5&amp;($A115+1))&lt;&gt;"",INDIRECT("'A"&amp;$B$1&amp;$B$2&amp;"'"&amp;"!"&amp;F$5&amp;($A115+1)),"")</f>
        <v/>
      </c>
      <c r="G115" s="163">
        <f>IF(INDIRECT("'A"&amp;$B$1&amp;$B$2&amp;"'"&amp;"!"&amp;G$5&amp;($A115+1))&lt;&gt;"",INDIRECT("'A"&amp;$B$1&amp;$B$2&amp;"'"&amp;"!"&amp;G$5&amp;($A115+1)),"")</f>
        <v/>
      </c>
      <c r="H115" s="163">
        <f>IF(INDIRECT("'A"&amp;$B$1&amp;$B$2&amp;"'"&amp;"!"&amp;H$5&amp;($A115+1))&lt;&gt;"",INDIRECT("'A"&amp;$B$1&amp;$B$2&amp;"'"&amp;"!"&amp;H$5&amp;($A115+1)),"")</f>
        <v/>
      </c>
      <c r="I115" s="163">
        <f>IF(INDIRECT("'A"&amp;$B$1&amp;$B$2&amp;"'"&amp;"!"&amp;I$5&amp;($A115+1))&lt;&gt;"",INDIRECT("'A"&amp;$B$1&amp;$B$2&amp;"'"&amp;"!"&amp;I$5&amp;($A115+1)),"")</f>
        <v/>
      </c>
      <c r="J115" s="163">
        <f>IF(INDIRECT("'A"&amp;$B$1&amp;$B$2&amp;"'"&amp;"!"&amp;J$5&amp;($A115+1))&lt;&gt;"",INDIRECT("'A"&amp;$B$1&amp;$B$2&amp;"'"&amp;"!"&amp;J$5&amp;($A115+1)),"")</f>
        <v/>
      </c>
      <c r="K115" s="163">
        <f>IF($B$3=1,IF(INDIRECT("'A"&amp;$B$1&amp;$B$2&amp;"'"&amp;"!"&amp;K$5&amp;($A115+1))&lt;&gt;"",INDIRECT("'A"&amp;$B$1&amp;$B$2&amp;"'"&amp;"!"&amp;K$5&amp;($A115+1)),""),"")</f>
        <v/>
      </c>
    </row>
    <row customHeight="1" ht="21.75" r="116" s="29">
      <c r="A116" s="44" t="n">
        <v>102</v>
      </c>
      <c r="B116" s="163">
        <f>IF(INDIRECT("'A"&amp;$B$1&amp;$B$2&amp;"'"&amp;"!"&amp;B$5&amp;($A116+1))&lt;&gt;"",INDIRECT("'A"&amp;$B$1&amp;$B$2&amp;"'"&amp;"!"&amp;B$5&amp;($A116+1)),"")</f>
        <v/>
      </c>
      <c r="C116" s="163">
        <f>IF(INDIRECT("'A"&amp;$B$1&amp;$B$2&amp;"'"&amp;"!"&amp;C$5&amp;($A116+1))&lt;&gt;"",INDIRECT("'A"&amp;$B$1&amp;$B$2&amp;"'"&amp;"!"&amp;C$5&amp;($A116+1)),"")</f>
        <v/>
      </c>
      <c r="D116" s="163">
        <f>IF(INDIRECT("'A"&amp;$B$1&amp;$B$2&amp;"'"&amp;"!"&amp;D$5&amp;($A116+1))&lt;&gt;"",INDIRECT("'A"&amp;$B$1&amp;$B$2&amp;"'"&amp;"!"&amp;D$5&amp;($A116+1)),"")</f>
        <v/>
      </c>
      <c r="E116" s="163">
        <f>IF(INDIRECT("'A"&amp;$B$1&amp;$B$2&amp;"'"&amp;"!"&amp;E$5&amp;($A116+1))&lt;&gt;"",INDIRECT("'A"&amp;$B$1&amp;$B$2&amp;"'"&amp;"!"&amp;E$5&amp;($A116+1)),"")</f>
        <v/>
      </c>
      <c r="F116" s="163">
        <f>IF(INDIRECT("'A"&amp;$B$1&amp;$B$2&amp;"'"&amp;"!"&amp;F$5&amp;($A116+1))&lt;&gt;"",INDIRECT("'A"&amp;$B$1&amp;$B$2&amp;"'"&amp;"!"&amp;F$5&amp;($A116+1)),"")</f>
        <v/>
      </c>
      <c r="G116" s="163">
        <f>IF(INDIRECT("'A"&amp;$B$1&amp;$B$2&amp;"'"&amp;"!"&amp;G$5&amp;($A116+1))&lt;&gt;"",INDIRECT("'A"&amp;$B$1&amp;$B$2&amp;"'"&amp;"!"&amp;G$5&amp;($A116+1)),"")</f>
        <v/>
      </c>
      <c r="H116" s="163">
        <f>IF(INDIRECT("'A"&amp;$B$1&amp;$B$2&amp;"'"&amp;"!"&amp;H$5&amp;($A116+1))&lt;&gt;"",INDIRECT("'A"&amp;$B$1&amp;$B$2&amp;"'"&amp;"!"&amp;H$5&amp;($A116+1)),"")</f>
        <v/>
      </c>
      <c r="I116" s="163">
        <f>IF(INDIRECT("'A"&amp;$B$1&amp;$B$2&amp;"'"&amp;"!"&amp;I$5&amp;($A116+1))&lt;&gt;"",INDIRECT("'A"&amp;$B$1&amp;$B$2&amp;"'"&amp;"!"&amp;I$5&amp;($A116+1)),"")</f>
        <v/>
      </c>
      <c r="J116" s="163">
        <f>IF(INDIRECT("'A"&amp;$B$1&amp;$B$2&amp;"'"&amp;"!"&amp;J$5&amp;($A116+1))&lt;&gt;"",INDIRECT("'A"&amp;$B$1&amp;$B$2&amp;"'"&amp;"!"&amp;J$5&amp;($A116+1)),"")</f>
        <v/>
      </c>
      <c r="K116" s="163">
        <f>IF($B$3=1,IF(INDIRECT("'A"&amp;$B$1&amp;$B$2&amp;"'"&amp;"!"&amp;K$5&amp;($A116+1))&lt;&gt;"",INDIRECT("'A"&amp;$B$1&amp;$B$2&amp;"'"&amp;"!"&amp;K$5&amp;($A116+1)),""),"")</f>
        <v/>
      </c>
    </row>
    <row customHeight="1" ht="21.75" r="117" s="29">
      <c r="A117" s="44" t="n">
        <v>103</v>
      </c>
      <c r="B117" s="163">
        <f>IF(INDIRECT("'A"&amp;$B$1&amp;$B$2&amp;"'"&amp;"!"&amp;B$5&amp;($A117+1))&lt;&gt;"",INDIRECT("'A"&amp;$B$1&amp;$B$2&amp;"'"&amp;"!"&amp;B$5&amp;($A117+1)),"")</f>
        <v/>
      </c>
      <c r="C117" s="163">
        <f>IF(INDIRECT("'A"&amp;$B$1&amp;$B$2&amp;"'"&amp;"!"&amp;C$5&amp;($A117+1))&lt;&gt;"",INDIRECT("'A"&amp;$B$1&amp;$B$2&amp;"'"&amp;"!"&amp;C$5&amp;($A117+1)),"")</f>
        <v/>
      </c>
      <c r="D117" s="163">
        <f>IF(INDIRECT("'A"&amp;$B$1&amp;$B$2&amp;"'"&amp;"!"&amp;D$5&amp;($A117+1))&lt;&gt;"",INDIRECT("'A"&amp;$B$1&amp;$B$2&amp;"'"&amp;"!"&amp;D$5&amp;($A117+1)),"")</f>
        <v/>
      </c>
      <c r="E117" s="163">
        <f>IF(INDIRECT("'A"&amp;$B$1&amp;$B$2&amp;"'"&amp;"!"&amp;E$5&amp;($A117+1))&lt;&gt;"",INDIRECT("'A"&amp;$B$1&amp;$B$2&amp;"'"&amp;"!"&amp;E$5&amp;($A117+1)),"")</f>
        <v/>
      </c>
      <c r="F117" s="163">
        <f>IF(INDIRECT("'A"&amp;$B$1&amp;$B$2&amp;"'"&amp;"!"&amp;F$5&amp;($A117+1))&lt;&gt;"",INDIRECT("'A"&amp;$B$1&amp;$B$2&amp;"'"&amp;"!"&amp;F$5&amp;($A117+1)),"")</f>
        <v/>
      </c>
      <c r="G117" s="163">
        <f>IF(INDIRECT("'A"&amp;$B$1&amp;$B$2&amp;"'"&amp;"!"&amp;G$5&amp;($A117+1))&lt;&gt;"",INDIRECT("'A"&amp;$B$1&amp;$B$2&amp;"'"&amp;"!"&amp;G$5&amp;($A117+1)),"")</f>
        <v/>
      </c>
      <c r="H117" s="163">
        <f>IF(INDIRECT("'A"&amp;$B$1&amp;$B$2&amp;"'"&amp;"!"&amp;H$5&amp;($A117+1))&lt;&gt;"",INDIRECT("'A"&amp;$B$1&amp;$B$2&amp;"'"&amp;"!"&amp;H$5&amp;($A117+1)),"")</f>
        <v/>
      </c>
      <c r="I117" s="163">
        <f>IF(INDIRECT("'A"&amp;$B$1&amp;$B$2&amp;"'"&amp;"!"&amp;I$5&amp;($A117+1))&lt;&gt;"",INDIRECT("'A"&amp;$B$1&amp;$B$2&amp;"'"&amp;"!"&amp;I$5&amp;($A117+1)),"")</f>
        <v/>
      </c>
      <c r="J117" s="163" t="n"/>
      <c r="K117" s="163">
        <f>IF($B$3=1,IF(INDIRECT("'A"&amp;$B$1&amp;$B$2&amp;"'"&amp;"!"&amp;K$5&amp;($A117+1))&lt;&gt;"",INDIRECT("'A"&amp;$B$1&amp;$B$2&amp;"'"&amp;"!"&amp;K$5&amp;($A117+1)),""),"")</f>
        <v/>
      </c>
    </row>
    <row customHeight="1" ht="21.75" r="118" s="29">
      <c r="A118" s="44" t="n">
        <v>104</v>
      </c>
      <c r="B118" s="163">
        <f>IF(INDIRECT("'A"&amp;$B$1&amp;$B$2&amp;"'"&amp;"!"&amp;B$5&amp;($A118+1))&lt;&gt;"",INDIRECT("'A"&amp;$B$1&amp;$B$2&amp;"'"&amp;"!"&amp;B$5&amp;($A118+1)),"")</f>
        <v/>
      </c>
      <c r="C118" s="163">
        <f>IF(INDIRECT("'A"&amp;$B$1&amp;$B$2&amp;"'"&amp;"!"&amp;C$5&amp;($A118+1))&lt;&gt;"",INDIRECT("'A"&amp;$B$1&amp;$B$2&amp;"'"&amp;"!"&amp;C$5&amp;($A118+1)),"")</f>
        <v/>
      </c>
      <c r="D118" s="163">
        <f>IF(INDIRECT("'A"&amp;$B$1&amp;$B$2&amp;"'"&amp;"!"&amp;D$5&amp;($A118+1))&lt;&gt;"",INDIRECT("'A"&amp;$B$1&amp;$B$2&amp;"'"&amp;"!"&amp;D$5&amp;($A118+1)),"")</f>
        <v/>
      </c>
      <c r="E118" s="163">
        <f>IF(INDIRECT("'A"&amp;$B$1&amp;$B$2&amp;"'"&amp;"!"&amp;E$5&amp;($A118+1))&lt;&gt;"",INDIRECT("'A"&amp;$B$1&amp;$B$2&amp;"'"&amp;"!"&amp;E$5&amp;($A118+1)),"")</f>
        <v/>
      </c>
      <c r="F118" s="163">
        <f>IF(INDIRECT("'A"&amp;$B$1&amp;$B$2&amp;"'"&amp;"!"&amp;F$5&amp;($A118+1))&lt;&gt;"",INDIRECT("'A"&amp;$B$1&amp;$B$2&amp;"'"&amp;"!"&amp;F$5&amp;($A118+1)),"")</f>
        <v/>
      </c>
      <c r="G118" s="163">
        <f>IF(INDIRECT("'A"&amp;$B$1&amp;$B$2&amp;"'"&amp;"!"&amp;G$5&amp;($A118+1))&lt;&gt;"",INDIRECT("'A"&amp;$B$1&amp;$B$2&amp;"'"&amp;"!"&amp;G$5&amp;($A118+1)),"")</f>
        <v/>
      </c>
      <c r="H118" s="163">
        <f>IF(INDIRECT("'A"&amp;$B$1&amp;$B$2&amp;"'"&amp;"!"&amp;H$5&amp;($A118+1))&lt;&gt;"",INDIRECT("'A"&amp;$B$1&amp;$B$2&amp;"'"&amp;"!"&amp;H$5&amp;($A118+1)),"")</f>
        <v/>
      </c>
      <c r="I118" s="163">
        <f>IF(INDIRECT("'A"&amp;$B$1&amp;$B$2&amp;"'"&amp;"!"&amp;I$5&amp;($A118+1))&lt;&gt;"",INDIRECT("'A"&amp;$B$1&amp;$B$2&amp;"'"&amp;"!"&amp;I$5&amp;($A118+1)),"")</f>
        <v/>
      </c>
      <c r="J118" s="163" t="n"/>
      <c r="K118" s="163">
        <f>IF($B$3=1,IF(INDIRECT("'A"&amp;$B$1&amp;$B$2&amp;"'"&amp;"!"&amp;K$5&amp;($A118+1))&lt;&gt;"",INDIRECT("'A"&amp;$B$1&amp;$B$2&amp;"'"&amp;"!"&amp;K$5&amp;($A118+1)),""),"")</f>
        <v/>
      </c>
    </row>
    <row customHeight="1" ht="21.75" r="119" s="29">
      <c r="A119" s="44" t="n">
        <v>105</v>
      </c>
      <c r="B119" s="163">
        <f>IF(INDIRECT("'A"&amp;$B$1&amp;$B$2&amp;"'"&amp;"!"&amp;B$5&amp;($A119+1))&lt;&gt;"",INDIRECT("'A"&amp;$B$1&amp;$B$2&amp;"'"&amp;"!"&amp;B$5&amp;($A119+1)),"")</f>
        <v/>
      </c>
      <c r="C119" s="163">
        <f>IF(INDIRECT("'A"&amp;$B$1&amp;$B$2&amp;"'"&amp;"!"&amp;C$5&amp;($A119+1))&lt;&gt;"",INDIRECT("'A"&amp;$B$1&amp;$B$2&amp;"'"&amp;"!"&amp;C$5&amp;($A119+1)),"")</f>
        <v/>
      </c>
      <c r="D119" s="163">
        <f>IF(INDIRECT("'A"&amp;$B$1&amp;$B$2&amp;"'"&amp;"!"&amp;D$5&amp;($A119+1))&lt;&gt;"",INDIRECT("'A"&amp;$B$1&amp;$B$2&amp;"'"&amp;"!"&amp;D$5&amp;($A119+1)),"")</f>
        <v/>
      </c>
      <c r="E119" s="163">
        <f>IF(INDIRECT("'A"&amp;$B$1&amp;$B$2&amp;"'"&amp;"!"&amp;E$5&amp;($A119+1))&lt;&gt;"",INDIRECT("'A"&amp;$B$1&amp;$B$2&amp;"'"&amp;"!"&amp;E$5&amp;($A119+1)),"")</f>
        <v/>
      </c>
      <c r="F119" s="163">
        <f>IF(INDIRECT("'A"&amp;$B$1&amp;$B$2&amp;"'"&amp;"!"&amp;F$5&amp;($A119+1))&lt;&gt;"",INDIRECT("'A"&amp;$B$1&amp;$B$2&amp;"'"&amp;"!"&amp;F$5&amp;($A119+1)),"")</f>
        <v/>
      </c>
      <c r="G119" s="163">
        <f>IF(INDIRECT("'A"&amp;$B$1&amp;$B$2&amp;"'"&amp;"!"&amp;G$5&amp;($A119+1))&lt;&gt;"",INDIRECT("'A"&amp;$B$1&amp;$B$2&amp;"'"&amp;"!"&amp;G$5&amp;($A119+1)),"")</f>
        <v/>
      </c>
      <c r="H119" s="163">
        <f>IF(INDIRECT("'A"&amp;$B$1&amp;$B$2&amp;"'"&amp;"!"&amp;H$5&amp;($A119+1))&lt;&gt;"",INDIRECT("'A"&amp;$B$1&amp;$B$2&amp;"'"&amp;"!"&amp;H$5&amp;($A119+1)),"")</f>
        <v/>
      </c>
      <c r="I119" s="163">
        <f>IF(INDIRECT("'A"&amp;$B$1&amp;$B$2&amp;"'"&amp;"!"&amp;I$5&amp;($A119+1))&lt;&gt;"",INDIRECT("'A"&amp;$B$1&amp;$B$2&amp;"'"&amp;"!"&amp;I$5&amp;($A119+1)),"")</f>
        <v/>
      </c>
      <c r="J119" s="163" t="n"/>
      <c r="K119" s="163">
        <f>IF($B$3=1,IF(INDIRECT("'A"&amp;$B$1&amp;$B$2&amp;"'"&amp;"!"&amp;K$5&amp;($A119+1))&lt;&gt;"",INDIRECT("'A"&amp;$B$1&amp;$B$2&amp;"'"&amp;"!"&amp;K$5&amp;($A119+1)),""),"")</f>
        <v/>
      </c>
    </row>
    <row customHeight="1" ht="21.75" r="120" s="29">
      <c r="A120" s="44" t="n">
        <v>106</v>
      </c>
      <c r="B120" s="163">
        <f>IF(INDIRECT("'A"&amp;$B$1&amp;$B$2&amp;"'"&amp;"!"&amp;B$5&amp;($A120+1))&lt;&gt;"",INDIRECT("'A"&amp;$B$1&amp;$B$2&amp;"'"&amp;"!"&amp;B$5&amp;($A120+1)),"")</f>
        <v/>
      </c>
      <c r="C120" s="163">
        <f>IF(INDIRECT("'A"&amp;$B$1&amp;$B$2&amp;"'"&amp;"!"&amp;C$5&amp;($A120+1))&lt;&gt;"",INDIRECT("'A"&amp;$B$1&amp;$B$2&amp;"'"&amp;"!"&amp;C$5&amp;($A120+1)),"")</f>
        <v/>
      </c>
      <c r="D120" s="163">
        <f>IF(INDIRECT("'A"&amp;$B$1&amp;$B$2&amp;"'"&amp;"!"&amp;D$5&amp;($A120+1))&lt;&gt;"",INDIRECT("'A"&amp;$B$1&amp;$B$2&amp;"'"&amp;"!"&amp;D$5&amp;($A120+1)),"")</f>
        <v/>
      </c>
      <c r="E120" s="163">
        <f>IF(INDIRECT("'A"&amp;$B$1&amp;$B$2&amp;"'"&amp;"!"&amp;E$5&amp;($A120+1))&lt;&gt;"",INDIRECT("'A"&amp;$B$1&amp;$B$2&amp;"'"&amp;"!"&amp;E$5&amp;($A120+1)),"")</f>
        <v/>
      </c>
      <c r="F120" s="163">
        <f>IF(INDIRECT("'A"&amp;$B$1&amp;$B$2&amp;"'"&amp;"!"&amp;F$5&amp;($A120+1))&lt;&gt;"",INDIRECT("'A"&amp;$B$1&amp;$B$2&amp;"'"&amp;"!"&amp;F$5&amp;($A120+1)),"")</f>
        <v/>
      </c>
      <c r="G120" s="163">
        <f>IF(INDIRECT("'A"&amp;$B$1&amp;$B$2&amp;"'"&amp;"!"&amp;G$5&amp;($A120+1))&lt;&gt;"",INDIRECT("'A"&amp;$B$1&amp;$B$2&amp;"'"&amp;"!"&amp;G$5&amp;($A120+1)),"")</f>
        <v/>
      </c>
      <c r="H120" s="163">
        <f>IF(INDIRECT("'A"&amp;$B$1&amp;$B$2&amp;"'"&amp;"!"&amp;H$5&amp;($A120+1))&lt;&gt;"",INDIRECT("'A"&amp;$B$1&amp;$B$2&amp;"'"&amp;"!"&amp;H$5&amp;($A120+1)),"")</f>
        <v/>
      </c>
      <c r="I120" s="163">
        <f>IF(INDIRECT("'A"&amp;$B$1&amp;$B$2&amp;"'"&amp;"!"&amp;I$5&amp;($A120+1))&lt;&gt;"",INDIRECT("'A"&amp;$B$1&amp;$B$2&amp;"'"&amp;"!"&amp;I$5&amp;($A120+1)),"")</f>
        <v/>
      </c>
      <c r="J120" s="163" t="n"/>
      <c r="K120" s="163">
        <f>IF($B$3=1,IF(INDIRECT("'A"&amp;$B$1&amp;$B$2&amp;"'"&amp;"!"&amp;K$5&amp;($A120+1))&lt;&gt;"",INDIRECT("'A"&amp;$B$1&amp;$B$2&amp;"'"&amp;"!"&amp;K$5&amp;($A120+1)),""),"")</f>
        <v/>
      </c>
    </row>
    <row customHeight="1" ht="21.75" r="121" s="29">
      <c r="A121" s="44" t="n">
        <v>107</v>
      </c>
      <c r="B121" s="163">
        <f>IF(INDIRECT("'A"&amp;$B$1&amp;$B$2&amp;"'"&amp;"!"&amp;B$5&amp;($A121+1))&lt;&gt;"",INDIRECT("'A"&amp;$B$1&amp;$B$2&amp;"'"&amp;"!"&amp;B$5&amp;($A121+1)),"")</f>
        <v/>
      </c>
      <c r="C121" s="163">
        <f>IF(INDIRECT("'A"&amp;$B$1&amp;$B$2&amp;"'"&amp;"!"&amp;C$5&amp;($A121+1))&lt;&gt;"",INDIRECT("'A"&amp;$B$1&amp;$B$2&amp;"'"&amp;"!"&amp;C$5&amp;($A121+1)),"")</f>
        <v/>
      </c>
      <c r="D121" s="163">
        <f>IF(INDIRECT("'A"&amp;$B$1&amp;$B$2&amp;"'"&amp;"!"&amp;D$5&amp;($A121+1))&lt;&gt;"",INDIRECT("'A"&amp;$B$1&amp;$B$2&amp;"'"&amp;"!"&amp;D$5&amp;($A121+1)),"")</f>
        <v/>
      </c>
      <c r="E121" s="163">
        <f>IF(INDIRECT("'A"&amp;$B$1&amp;$B$2&amp;"'"&amp;"!"&amp;E$5&amp;($A121+1))&lt;&gt;"",INDIRECT("'A"&amp;$B$1&amp;$B$2&amp;"'"&amp;"!"&amp;E$5&amp;($A121+1)),"")</f>
        <v/>
      </c>
      <c r="F121" s="163">
        <f>IF(INDIRECT("'A"&amp;$B$1&amp;$B$2&amp;"'"&amp;"!"&amp;F$5&amp;($A121+1))&lt;&gt;"",INDIRECT("'A"&amp;$B$1&amp;$B$2&amp;"'"&amp;"!"&amp;F$5&amp;($A121+1)),"")</f>
        <v/>
      </c>
      <c r="G121" s="163">
        <f>IF(INDIRECT("'A"&amp;$B$1&amp;$B$2&amp;"'"&amp;"!"&amp;G$5&amp;($A121+1))&lt;&gt;"",INDIRECT("'A"&amp;$B$1&amp;$B$2&amp;"'"&amp;"!"&amp;G$5&amp;($A121+1)),"")</f>
        <v/>
      </c>
      <c r="H121" s="163">
        <f>IF(INDIRECT("'A"&amp;$B$1&amp;$B$2&amp;"'"&amp;"!"&amp;H$5&amp;($A121+1))&lt;&gt;"",INDIRECT("'A"&amp;$B$1&amp;$B$2&amp;"'"&amp;"!"&amp;H$5&amp;($A121+1)),"")</f>
        <v/>
      </c>
      <c r="I121" s="163">
        <f>IF(INDIRECT("'A"&amp;$B$1&amp;$B$2&amp;"'"&amp;"!"&amp;I$5&amp;($A121+1))&lt;&gt;"",INDIRECT("'A"&amp;$B$1&amp;$B$2&amp;"'"&amp;"!"&amp;I$5&amp;($A121+1)),"")</f>
        <v/>
      </c>
      <c r="J121" s="163" t="n"/>
      <c r="K121" s="163">
        <f>IF($B$3=1,IF(INDIRECT("'A"&amp;$B$1&amp;$B$2&amp;"'"&amp;"!"&amp;K$5&amp;($A121+1))&lt;&gt;"",INDIRECT("'A"&amp;$B$1&amp;$B$2&amp;"'"&amp;"!"&amp;K$5&amp;($A121+1)),""),"")</f>
        <v/>
      </c>
    </row>
    <row customHeight="1" ht="21.75" r="122" s="29">
      <c r="A122" s="44" t="n">
        <v>108</v>
      </c>
      <c r="B122" s="163">
        <f>IF(INDIRECT("'A"&amp;$B$1&amp;$B$2&amp;"'"&amp;"!"&amp;B$5&amp;($A122+1))&lt;&gt;"",INDIRECT("'A"&amp;$B$1&amp;$B$2&amp;"'"&amp;"!"&amp;B$5&amp;($A122+1)),"")</f>
        <v/>
      </c>
      <c r="C122" s="163">
        <f>IF(INDIRECT("'A"&amp;$B$1&amp;$B$2&amp;"'"&amp;"!"&amp;C$5&amp;($A122+1))&lt;&gt;"",INDIRECT("'A"&amp;$B$1&amp;$B$2&amp;"'"&amp;"!"&amp;C$5&amp;($A122+1)),"")</f>
        <v/>
      </c>
      <c r="D122" s="163">
        <f>IF(INDIRECT("'A"&amp;$B$1&amp;$B$2&amp;"'"&amp;"!"&amp;D$5&amp;($A122+1))&lt;&gt;"",INDIRECT("'A"&amp;$B$1&amp;$B$2&amp;"'"&amp;"!"&amp;D$5&amp;($A122+1)),"")</f>
        <v/>
      </c>
      <c r="E122" s="163">
        <f>IF(INDIRECT("'A"&amp;$B$1&amp;$B$2&amp;"'"&amp;"!"&amp;E$5&amp;($A122+1))&lt;&gt;"",INDIRECT("'A"&amp;$B$1&amp;$B$2&amp;"'"&amp;"!"&amp;E$5&amp;($A122+1)),"")</f>
        <v/>
      </c>
      <c r="F122" s="163">
        <f>IF(INDIRECT("'A"&amp;$B$1&amp;$B$2&amp;"'"&amp;"!"&amp;F$5&amp;($A122+1))&lt;&gt;"",INDIRECT("'A"&amp;$B$1&amp;$B$2&amp;"'"&amp;"!"&amp;F$5&amp;($A122+1)),"")</f>
        <v/>
      </c>
      <c r="G122" s="163">
        <f>IF(INDIRECT("'A"&amp;$B$1&amp;$B$2&amp;"'"&amp;"!"&amp;G$5&amp;($A122+1))&lt;&gt;"",INDIRECT("'A"&amp;$B$1&amp;$B$2&amp;"'"&amp;"!"&amp;G$5&amp;($A122+1)),"")</f>
        <v/>
      </c>
      <c r="H122" s="163">
        <f>IF(INDIRECT("'A"&amp;$B$1&amp;$B$2&amp;"'"&amp;"!"&amp;H$5&amp;($A122+1))&lt;&gt;"",INDIRECT("'A"&amp;$B$1&amp;$B$2&amp;"'"&amp;"!"&amp;H$5&amp;($A122+1)),"")</f>
        <v/>
      </c>
      <c r="I122" s="163">
        <f>IF(INDIRECT("'A"&amp;$B$1&amp;$B$2&amp;"'"&amp;"!"&amp;I$5&amp;($A122+1))&lt;&gt;"",INDIRECT("'A"&amp;$B$1&amp;$B$2&amp;"'"&amp;"!"&amp;I$5&amp;($A122+1)),"")</f>
        <v/>
      </c>
      <c r="J122" s="163" t="n"/>
      <c r="K122" s="163">
        <f>IF($B$3=1,IF(INDIRECT("'A"&amp;$B$1&amp;$B$2&amp;"'"&amp;"!"&amp;K$5&amp;($A122+1))&lt;&gt;"",INDIRECT("'A"&amp;$B$1&amp;$B$2&amp;"'"&amp;"!"&amp;K$5&amp;($A122+1)),""),"")</f>
        <v/>
      </c>
    </row>
    <row customHeight="1" ht="21.75" r="123" s="29">
      <c r="A123" s="44" t="n">
        <v>109</v>
      </c>
      <c r="B123" s="163">
        <f>IF(INDIRECT("'A"&amp;$B$1&amp;$B$2&amp;"'"&amp;"!"&amp;B$5&amp;($A123+1))&lt;&gt;"",INDIRECT("'A"&amp;$B$1&amp;$B$2&amp;"'"&amp;"!"&amp;B$5&amp;($A123+1)),"")</f>
        <v/>
      </c>
      <c r="C123" s="163">
        <f>IF(INDIRECT("'A"&amp;$B$1&amp;$B$2&amp;"'"&amp;"!"&amp;C$5&amp;($A123+1))&lt;&gt;"",INDIRECT("'A"&amp;$B$1&amp;$B$2&amp;"'"&amp;"!"&amp;C$5&amp;($A123+1)),"")</f>
        <v/>
      </c>
      <c r="D123" s="163">
        <f>IF(INDIRECT("'A"&amp;$B$1&amp;$B$2&amp;"'"&amp;"!"&amp;D$5&amp;($A123+1))&lt;&gt;"",INDIRECT("'A"&amp;$B$1&amp;$B$2&amp;"'"&amp;"!"&amp;D$5&amp;($A123+1)),"")</f>
        <v/>
      </c>
      <c r="E123" s="163">
        <f>IF(INDIRECT("'A"&amp;$B$1&amp;$B$2&amp;"'"&amp;"!"&amp;E$5&amp;($A123+1))&lt;&gt;"",INDIRECT("'A"&amp;$B$1&amp;$B$2&amp;"'"&amp;"!"&amp;E$5&amp;($A123+1)),"")</f>
        <v/>
      </c>
      <c r="F123" s="163">
        <f>IF(INDIRECT("'A"&amp;$B$1&amp;$B$2&amp;"'"&amp;"!"&amp;F$5&amp;($A123+1))&lt;&gt;"",INDIRECT("'A"&amp;$B$1&amp;$B$2&amp;"'"&amp;"!"&amp;F$5&amp;($A123+1)),"")</f>
        <v/>
      </c>
      <c r="G123" s="163">
        <f>IF(INDIRECT("'A"&amp;$B$1&amp;$B$2&amp;"'"&amp;"!"&amp;G$5&amp;($A123+1))&lt;&gt;"",INDIRECT("'A"&amp;$B$1&amp;$B$2&amp;"'"&amp;"!"&amp;G$5&amp;($A123+1)),"")</f>
        <v/>
      </c>
      <c r="H123" s="163">
        <f>IF(INDIRECT("'A"&amp;$B$1&amp;$B$2&amp;"'"&amp;"!"&amp;H$5&amp;($A123+1))&lt;&gt;"",INDIRECT("'A"&amp;$B$1&amp;$B$2&amp;"'"&amp;"!"&amp;H$5&amp;($A123+1)),"")</f>
        <v/>
      </c>
      <c r="I123" s="163">
        <f>IF(INDIRECT("'A"&amp;$B$1&amp;$B$2&amp;"'"&amp;"!"&amp;I$5&amp;($A123+1))&lt;&gt;"",INDIRECT("'A"&amp;$B$1&amp;$B$2&amp;"'"&amp;"!"&amp;I$5&amp;($A123+1)),"")</f>
        <v/>
      </c>
      <c r="J123" s="163" t="n"/>
      <c r="K123" s="163">
        <f>IF($B$3=1,IF(INDIRECT("'A"&amp;$B$1&amp;$B$2&amp;"'"&amp;"!"&amp;K$5&amp;($A123+1))&lt;&gt;"",INDIRECT("'A"&amp;$B$1&amp;$B$2&amp;"'"&amp;"!"&amp;K$5&amp;($A123+1)),""),"")</f>
        <v/>
      </c>
    </row>
    <row customHeight="1" ht="21.75" r="124" s="29">
      <c r="A124" s="44" t="n">
        <v>110</v>
      </c>
      <c r="B124" s="163">
        <f>IF(INDIRECT("'A"&amp;$B$1&amp;$B$2&amp;"'"&amp;"!"&amp;B$5&amp;($A124+1))&lt;&gt;"",INDIRECT("'A"&amp;$B$1&amp;$B$2&amp;"'"&amp;"!"&amp;B$5&amp;($A124+1)),"")</f>
        <v/>
      </c>
      <c r="C124" s="163">
        <f>IF(INDIRECT("'A"&amp;$B$1&amp;$B$2&amp;"'"&amp;"!"&amp;C$5&amp;($A124+1))&lt;&gt;"",INDIRECT("'A"&amp;$B$1&amp;$B$2&amp;"'"&amp;"!"&amp;C$5&amp;($A124+1)),"")</f>
        <v/>
      </c>
      <c r="D124" s="163">
        <f>IF(INDIRECT("'A"&amp;$B$1&amp;$B$2&amp;"'"&amp;"!"&amp;D$5&amp;($A124+1))&lt;&gt;"",INDIRECT("'A"&amp;$B$1&amp;$B$2&amp;"'"&amp;"!"&amp;D$5&amp;($A124+1)),"")</f>
        <v/>
      </c>
      <c r="E124" s="163">
        <f>IF(INDIRECT("'A"&amp;$B$1&amp;$B$2&amp;"'"&amp;"!"&amp;E$5&amp;($A124+1))&lt;&gt;"",INDIRECT("'A"&amp;$B$1&amp;$B$2&amp;"'"&amp;"!"&amp;E$5&amp;($A124+1)),"")</f>
        <v/>
      </c>
      <c r="F124" s="163">
        <f>IF(INDIRECT("'A"&amp;$B$1&amp;$B$2&amp;"'"&amp;"!"&amp;F$5&amp;($A124+1))&lt;&gt;"",INDIRECT("'A"&amp;$B$1&amp;$B$2&amp;"'"&amp;"!"&amp;F$5&amp;($A124+1)),"")</f>
        <v/>
      </c>
      <c r="G124" s="163">
        <f>IF(INDIRECT("'A"&amp;$B$1&amp;$B$2&amp;"'"&amp;"!"&amp;G$5&amp;($A124+1))&lt;&gt;"",INDIRECT("'A"&amp;$B$1&amp;$B$2&amp;"'"&amp;"!"&amp;G$5&amp;($A124+1)),"")</f>
        <v/>
      </c>
      <c r="H124" s="163">
        <f>IF(INDIRECT("'A"&amp;$B$1&amp;$B$2&amp;"'"&amp;"!"&amp;H$5&amp;($A124+1))&lt;&gt;"",INDIRECT("'A"&amp;$B$1&amp;$B$2&amp;"'"&amp;"!"&amp;H$5&amp;($A124+1)),"")</f>
        <v/>
      </c>
      <c r="I124" s="163">
        <f>IF(INDIRECT("'A"&amp;$B$1&amp;$B$2&amp;"'"&amp;"!"&amp;I$5&amp;($A124+1))&lt;&gt;"",INDIRECT("'A"&amp;$B$1&amp;$B$2&amp;"'"&amp;"!"&amp;I$5&amp;($A124+1)),"")</f>
        <v/>
      </c>
      <c r="J124" s="163" t="n"/>
      <c r="K124" s="163">
        <f>IF($B$3=1,IF(INDIRECT("'A"&amp;$B$1&amp;$B$2&amp;"'"&amp;"!"&amp;K$5&amp;($A124+1))&lt;&gt;"",INDIRECT("'A"&amp;$B$1&amp;$B$2&amp;"'"&amp;"!"&amp;K$5&amp;($A124+1)),""),"")</f>
        <v/>
      </c>
    </row>
    <row customHeight="1" ht="21.75" r="125" s="29">
      <c r="A125" s="44" t="n">
        <v>111</v>
      </c>
      <c r="B125" s="163">
        <f>IF(INDIRECT("'A"&amp;$B$1&amp;$B$2&amp;"'"&amp;"!"&amp;B$5&amp;($A125+1))&lt;&gt;"",INDIRECT("'A"&amp;$B$1&amp;$B$2&amp;"'"&amp;"!"&amp;B$5&amp;($A125+1)),"")</f>
        <v/>
      </c>
      <c r="C125" s="163">
        <f>IF(INDIRECT("'A"&amp;$B$1&amp;$B$2&amp;"'"&amp;"!"&amp;C$5&amp;($A125+1))&lt;&gt;"",INDIRECT("'A"&amp;$B$1&amp;$B$2&amp;"'"&amp;"!"&amp;C$5&amp;($A125+1)),"")</f>
        <v/>
      </c>
      <c r="D125" s="163">
        <f>IF(INDIRECT("'A"&amp;$B$1&amp;$B$2&amp;"'"&amp;"!"&amp;D$5&amp;($A125+1))&lt;&gt;"",INDIRECT("'A"&amp;$B$1&amp;$B$2&amp;"'"&amp;"!"&amp;D$5&amp;($A125+1)),"")</f>
        <v/>
      </c>
      <c r="E125" s="163">
        <f>IF(INDIRECT("'A"&amp;$B$1&amp;$B$2&amp;"'"&amp;"!"&amp;E$5&amp;($A125+1))&lt;&gt;"",INDIRECT("'A"&amp;$B$1&amp;$B$2&amp;"'"&amp;"!"&amp;E$5&amp;($A125+1)),"")</f>
        <v/>
      </c>
      <c r="F125" s="163">
        <f>IF(INDIRECT("'A"&amp;$B$1&amp;$B$2&amp;"'"&amp;"!"&amp;F$5&amp;($A125+1))&lt;&gt;"",INDIRECT("'A"&amp;$B$1&amp;$B$2&amp;"'"&amp;"!"&amp;F$5&amp;($A125+1)),"")</f>
        <v/>
      </c>
      <c r="G125" s="163">
        <f>IF(INDIRECT("'A"&amp;$B$1&amp;$B$2&amp;"'"&amp;"!"&amp;G$5&amp;($A125+1))&lt;&gt;"",INDIRECT("'A"&amp;$B$1&amp;$B$2&amp;"'"&amp;"!"&amp;G$5&amp;($A125+1)),"")</f>
        <v/>
      </c>
      <c r="H125" s="163">
        <f>IF(INDIRECT("'A"&amp;$B$1&amp;$B$2&amp;"'"&amp;"!"&amp;H$5&amp;($A125+1))&lt;&gt;"",INDIRECT("'A"&amp;$B$1&amp;$B$2&amp;"'"&amp;"!"&amp;H$5&amp;($A125+1)),"")</f>
        <v/>
      </c>
      <c r="I125" s="163">
        <f>IF(INDIRECT("'A"&amp;$B$1&amp;$B$2&amp;"'"&amp;"!"&amp;I$5&amp;($A125+1))&lt;&gt;"",INDIRECT("'A"&amp;$B$1&amp;$B$2&amp;"'"&amp;"!"&amp;I$5&amp;($A125+1)),"")</f>
        <v/>
      </c>
      <c r="J125" s="163" t="n"/>
      <c r="K125" s="163">
        <f>IF($B$3=1,IF(INDIRECT("'A"&amp;$B$1&amp;$B$2&amp;"'"&amp;"!"&amp;K$5&amp;($A125+1))&lt;&gt;"",INDIRECT("'A"&amp;$B$1&amp;$B$2&amp;"'"&amp;"!"&amp;K$5&amp;($A125+1)),""),"")</f>
        <v/>
      </c>
    </row>
    <row customHeight="1" ht="21.75" r="126" s="29">
      <c r="A126" s="44" t="n">
        <v>112</v>
      </c>
      <c r="B126" s="163">
        <f>IF(INDIRECT("'A"&amp;$B$1&amp;$B$2&amp;"'"&amp;"!"&amp;B$5&amp;($A126+1))&lt;&gt;"",INDIRECT("'A"&amp;$B$1&amp;$B$2&amp;"'"&amp;"!"&amp;B$5&amp;($A126+1)),"")</f>
        <v/>
      </c>
      <c r="C126" s="163">
        <f>IF(INDIRECT("'A"&amp;$B$1&amp;$B$2&amp;"'"&amp;"!"&amp;C$5&amp;($A126+1))&lt;&gt;"",INDIRECT("'A"&amp;$B$1&amp;$B$2&amp;"'"&amp;"!"&amp;C$5&amp;($A126+1)),"")</f>
        <v/>
      </c>
      <c r="D126" s="163">
        <f>IF(INDIRECT("'A"&amp;$B$1&amp;$B$2&amp;"'"&amp;"!"&amp;D$5&amp;($A126+1))&lt;&gt;"",INDIRECT("'A"&amp;$B$1&amp;$B$2&amp;"'"&amp;"!"&amp;D$5&amp;($A126+1)),"")</f>
        <v/>
      </c>
      <c r="E126" s="163">
        <f>IF(INDIRECT("'A"&amp;$B$1&amp;$B$2&amp;"'"&amp;"!"&amp;E$5&amp;($A126+1))&lt;&gt;"",INDIRECT("'A"&amp;$B$1&amp;$B$2&amp;"'"&amp;"!"&amp;E$5&amp;($A126+1)),"")</f>
        <v/>
      </c>
      <c r="F126" s="163">
        <f>IF(INDIRECT("'A"&amp;$B$1&amp;$B$2&amp;"'"&amp;"!"&amp;F$5&amp;($A126+1))&lt;&gt;"",INDIRECT("'A"&amp;$B$1&amp;$B$2&amp;"'"&amp;"!"&amp;F$5&amp;($A126+1)),"")</f>
        <v/>
      </c>
      <c r="G126" s="163">
        <f>IF(INDIRECT("'A"&amp;$B$1&amp;$B$2&amp;"'"&amp;"!"&amp;G$5&amp;($A126+1))&lt;&gt;"",INDIRECT("'A"&amp;$B$1&amp;$B$2&amp;"'"&amp;"!"&amp;G$5&amp;($A126+1)),"")</f>
        <v/>
      </c>
      <c r="H126" s="163">
        <f>IF(INDIRECT("'A"&amp;$B$1&amp;$B$2&amp;"'"&amp;"!"&amp;H$5&amp;($A126+1))&lt;&gt;"",INDIRECT("'A"&amp;$B$1&amp;$B$2&amp;"'"&amp;"!"&amp;H$5&amp;($A126+1)),"")</f>
        <v/>
      </c>
      <c r="I126" s="163">
        <f>IF(INDIRECT("'A"&amp;$B$1&amp;$B$2&amp;"'"&amp;"!"&amp;I$5&amp;($A126+1))&lt;&gt;"",INDIRECT("'A"&amp;$B$1&amp;$B$2&amp;"'"&amp;"!"&amp;I$5&amp;($A126+1)),"")</f>
        <v/>
      </c>
      <c r="J126" s="163" t="n"/>
      <c r="K126" s="163">
        <f>IF($B$3=1,IF(INDIRECT("'A"&amp;$B$1&amp;$B$2&amp;"'"&amp;"!"&amp;K$5&amp;($A126+1))&lt;&gt;"",INDIRECT("'A"&amp;$B$1&amp;$B$2&amp;"'"&amp;"!"&amp;K$5&amp;($A126+1)),""),"")</f>
        <v/>
      </c>
    </row>
    <row customHeight="1" ht="21.75" r="127" s="29">
      <c r="A127" s="44" t="n">
        <v>113</v>
      </c>
      <c r="B127" s="163">
        <f>IF(INDIRECT("'A"&amp;$B$1&amp;$B$2&amp;"'"&amp;"!"&amp;B$5&amp;($A127+1))&lt;&gt;"",INDIRECT("'A"&amp;$B$1&amp;$B$2&amp;"'"&amp;"!"&amp;B$5&amp;($A127+1)),"")</f>
        <v/>
      </c>
      <c r="C127" s="163">
        <f>IF(INDIRECT("'A"&amp;$B$1&amp;$B$2&amp;"'"&amp;"!"&amp;C$5&amp;($A127+1))&lt;&gt;"",INDIRECT("'A"&amp;$B$1&amp;$B$2&amp;"'"&amp;"!"&amp;C$5&amp;($A127+1)),"")</f>
        <v/>
      </c>
      <c r="D127" s="163">
        <f>IF(INDIRECT("'A"&amp;$B$1&amp;$B$2&amp;"'"&amp;"!"&amp;D$5&amp;($A127+1))&lt;&gt;"",INDIRECT("'A"&amp;$B$1&amp;$B$2&amp;"'"&amp;"!"&amp;D$5&amp;($A127+1)),"")</f>
        <v/>
      </c>
      <c r="E127" s="163">
        <f>IF(INDIRECT("'A"&amp;$B$1&amp;$B$2&amp;"'"&amp;"!"&amp;E$5&amp;($A127+1))&lt;&gt;"",INDIRECT("'A"&amp;$B$1&amp;$B$2&amp;"'"&amp;"!"&amp;E$5&amp;($A127+1)),"")</f>
        <v/>
      </c>
      <c r="F127" s="163">
        <f>IF(INDIRECT("'A"&amp;$B$1&amp;$B$2&amp;"'"&amp;"!"&amp;F$5&amp;($A127+1))&lt;&gt;"",INDIRECT("'A"&amp;$B$1&amp;$B$2&amp;"'"&amp;"!"&amp;F$5&amp;($A127+1)),"")</f>
        <v/>
      </c>
      <c r="G127" s="163">
        <f>IF(INDIRECT("'A"&amp;$B$1&amp;$B$2&amp;"'"&amp;"!"&amp;G$5&amp;($A127+1))&lt;&gt;"",INDIRECT("'A"&amp;$B$1&amp;$B$2&amp;"'"&amp;"!"&amp;G$5&amp;($A127+1)),"")</f>
        <v/>
      </c>
      <c r="H127" s="163">
        <f>IF(INDIRECT("'A"&amp;$B$1&amp;$B$2&amp;"'"&amp;"!"&amp;H$5&amp;($A127+1))&lt;&gt;"",INDIRECT("'A"&amp;$B$1&amp;$B$2&amp;"'"&amp;"!"&amp;H$5&amp;($A127+1)),"")</f>
        <v/>
      </c>
      <c r="I127" s="163">
        <f>IF(INDIRECT("'A"&amp;$B$1&amp;$B$2&amp;"'"&amp;"!"&amp;I$5&amp;($A127+1))&lt;&gt;"",INDIRECT("'A"&amp;$B$1&amp;$B$2&amp;"'"&amp;"!"&amp;I$5&amp;($A127+1)),"")</f>
        <v/>
      </c>
      <c r="J127" s="163" t="n"/>
      <c r="K127" s="163">
        <f>IF($B$3=1,IF(INDIRECT("'A"&amp;$B$1&amp;$B$2&amp;"'"&amp;"!"&amp;K$5&amp;($A127+1))&lt;&gt;"",INDIRECT("'A"&amp;$B$1&amp;$B$2&amp;"'"&amp;"!"&amp;K$5&amp;($A127+1)),""),"")</f>
        <v/>
      </c>
    </row>
    <row customHeight="1" ht="21.75" r="128" s="29">
      <c r="A128" s="44" t="n">
        <v>114</v>
      </c>
      <c r="B128" s="163">
        <f>IF(INDIRECT("'A"&amp;$B$1&amp;$B$2&amp;"'"&amp;"!"&amp;B$5&amp;($A128+1))&lt;&gt;"",INDIRECT("'A"&amp;$B$1&amp;$B$2&amp;"'"&amp;"!"&amp;B$5&amp;($A128+1)),"")</f>
        <v/>
      </c>
      <c r="C128" s="163">
        <f>IF(INDIRECT("'A"&amp;$B$1&amp;$B$2&amp;"'"&amp;"!"&amp;C$5&amp;($A128+1))&lt;&gt;"",INDIRECT("'A"&amp;$B$1&amp;$B$2&amp;"'"&amp;"!"&amp;C$5&amp;($A128+1)),"")</f>
        <v/>
      </c>
      <c r="D128" s="163">
        <f>IF(INDIRECT("'A"&amp;$B$1&amp;$B$2&amp;"'"&amp;"!"&amp;D$5&amp;($A128+1))&lt;&gt;"",INDIRECT("'A"&amp;$B$1&amp;$B$2&amp;"'"&amp;"!"&amp;D$5&amp;($A128+1)),"")</f>
        <v/>
      </c>
      <c r="E128" s="163">
        <f>IF(INDIRECT("'A"&amp;$B$1&amp;$B$2&amp;"'"&amp;"!"&amp;E$5&amp;($A128+1))&lt;&gt;"",INDIRECT("'A"&amp;$B$1&amp;$B$2&amp;"'"&amp;"!"&amp;E$5&amp;($A128+1)),"")</f>
        <v/>
      </c>
      <c r="F128" s="163">
        <f>IF(INDIRECT("'A"&amp;$B$1&amp;$B$2&amp;"'"&amp;"!"&amp;F$5&amp;($A128+1))&lt;&gt;"",INDIRECT("'A"&amp;$B$1&amp;$B$2&amp;"'"&amp;"!"&amp;F$5&amp;($A128+1)),"")</f>
        <v/>
      </c>
      <c r="G128" s="163">
        <f>IF(INDIRECT("'A"&amp;$B$1&amp;$B$2&amp;"'"&amp;"!"&amp;G$5&amp;($A128+1))&lt;&gt;"",INDIRECT("'A"&amp;$B$1&amp;$B$2&amp;"'"&amp;"!"&amp;G$5&amp;($A128+1)),"")</f>
        <v/>
      </c>
      <c r="H128" s="163">
        <f>IF(INDIRECT("'A"&amp;$B$1&amp;$B$2&amp;"'"&amp;"!"&amp;H$5&amp;($A128+1))&lt;&gt;"",INDIRECT("'A"&amp;$B$1&amp;$B$2&amp;"'"&amp;"!"&amp;H$5&amp;($A128+1)),"")</f>
        <v/>
      </c>
      <c r="I128" s="163">
        <f>IF(INDIRECT("'A"&amp;$B$1&amp;$B$2&amp;"'"&amp;"!"&amp;I$5&amp;($A128+1))&lt;&gt;"",INDIRECT("'A"&amp;$B$1&amp;$B$2&amp;"'"&amp;"!"&amp;I$5&amp;($A128+1)),"")</f>
        <v/>
      </c>
      <c r="J128" s="163" t="n"/>
      <c r="K128" s="163">
        <f>IF($B$3=1,IF(INDIRECT("'A"&amp;$B$1&amp;$B$2&amp;"'"&amp;"!"&amp;K$5&amp;($A128+1))&lt;&gt;"",INDIRECT("'A"&amp;$B$1&amp;$B$2&amp;"'"&amp;"!"&amp;K$5&amp;($A128+1)),""),"")</f>
        <v/>
      </c>
    </row>
    <row customHeight="1" ht="21.75" r="129" s="29">
      <c r="A129" s="44" t="n">
        <v>115</v>
      </c>
      <c r="B129" s="163">
        <f>IF(INDIRECT("'A"&amp;$B$1&amp;$B$2&amp;"'"&amp;"!"&amp;B$5&amp;($A129+1))&lt;&gt;"",INDIRECT("'A"&amp;$B$1&amp;$B$2&amp;"'"&amp;"!"&amp;B$5&amp;($A129+1)),"")</f>
        <v/>
      </c>
      <c r="C129" s="163">
        <f>IF(INDIRECT("'A"&amp;$B$1&amp;$B$2&amp;"'"&amp;"!"&amp;C$5&amp;($A129+1))&lt;&gt;"",INDIRECT("'A"&amp;$B$1&amp;$B$2&amp;"'"&amp;"!"&amp;C$5&amp;($A129+1)),"")</f>
        <v/>
      </c>
      <c r="D129" s="163">
        <f>IF(INDIRECT("'A"&amp;$B$1&amp;$B$2&amp;"'"&amp;"!"&amp;D$5&amp;($A129+1))&lt;&gt;"",INDIRECT("'A"&amp;$B$1&amp;$B$2&amp;"'"&amp;"!"&amp;D$5&amp;($A129+1)),"")</f>
        <v/>
      </c>
      <c r="E129" s="163">
        <f>IF(INDIRECT("'A"&amp;$B$1&amp;$B$2&amp;"'"&amp;"!"&amp;E$5&amp;($A129+1))&lt;&gt;"",INDIRECT("'A"&amp;$B$1&amp;$B$2&amp;"'"&amp;"!"&amp;E$5&amp;($A129+1)),"")</f>
        <v/>
      </c>
      <c r="F129" s="163">
        <f>IF(INDIRECT("'A"&amp;$B$1&amp;$B$2&amp;"'"&amp;"!"&amp;F$5&amp;($A129+1))&lt;&gt;"",INDIRECT("'A"&amp;$B$1&amp;$B$2&amp;"'"&amp;"!"&amp;F$5&amp;($A129+1)),"")</f>
        <v/>
      </c>
      <c r="G129" s="163">
        <f>IF(INDIRECT("'A"&amp;$B$1&amp;$B$2&amp;"'"&amp;"!"&amp;G$5&amp;($A129+1))&lt;&gt;"",INDIRECT("'A"&amp;$B$1&amp;$B$2&amp;"'"&amp;"!"&amp;G$5&amp;($A129+1)),"")</f>
        <v/>
      </c>
      <c r="H129" s="163">
        <f>IF(INDIRECT("'A"&amp;$B$1&amp;$B$2&amp;"'"&amp;"!"&amp;H$5&amp;($A129+1))&lt;&gt;"",INDIRECT("'A"&amp;$B$1&amp;$B$2&amp;"'"&amp;"!"&amp;H$5&amp;($A129+1)),"")</f>
        <v/>
      </c>
      <c r="I129" s="163">
        <f>IF(INDIRECT("'A"&amp;$B$1&amp;$B$2&amp;"'"&amp;"!"&amp;I$5&amp;($A129+1))&lt;&gt;"",INDIRECT("'A"&amp;$B$1&amp;$B$2&amp;"'"&amp;"!"&amp;I$5&amp;($A129+1)),"")</f>
        <v/>
      </c>
      <c r="J129" s="163" t="n"/>
      <c r="K129" s="163">
        <f>IF($B$3=1,IF(INDIRECT("'A"&amp;$B$1&amp;$B$2&amp;"'"&amp;"!"&amp;K$5&amp;($A129+1))&lt;&gt;"",INDIRECT("'A"&amp;$B$1&amp;$B$2&amp;"'"&amp;"!"&amp;K$5&amp;($A129+1)),""),"")</f>
        <v/>
      </c>
    </row>
    <row customHeight="1" ht="21.75" r="130" s="29">
      <c r="A130" s="44" t="n">
        <v>116</v>
      </c>
      <c r="B130" s="163">
        <f>IF(INDIRECT("'A"&amp;$B$1&amp;$B$2&amp;"'"&amp;"!"&amp;B$5&amp;($A130+1))&lt;&gt;"",INDIRECT("'A"&amp;$B$1&amp;$B$2&amp;"'"&amp;"!"&amp;B$5&amp;($A130+1)),"")</f>
        <v/>
      </c>
      <c r="C130" s="163">
        <f>IF(INDIRECT("'A"&amp;$B$1&amp;$B$2&amp;"'"&amp;"!"&amp;C$5&amp;($A130+1))&lt;&gt;"",INDIRECT("'A"&amp;$B$1&amp;$B$2&amp;"'"&amp;"!"&amp;C$5&amp;($A130+1)),"")</f>
        <v/>
      </c>
      <c r="D130" s="163">
        <f>IF(INDIRECT("'A"&amp;$B$1&amp;$B$2&amp;"'"&amp;"!"&amp;D$5&amp;($A130+1))&lt;&gt;"",INDIRECT("'A"&amp;$B$1&amp;$B$2&amp;"'"&amp;"!"&amp;D$5&amp;($A130+1)),"")</f>
        <v/>
      </c>
      <c r="E130" s="163">
        <f>IF(INDIRECT("'A"&amp;$B$1&amp;$B$2&amp;"'"&amp;"!"&amp;E$5&amp;($A130+1))&lt;&gt;"",INDIRECT("'A"&amp;$B$1&amp;$B$2&amp;"'"&amp;"!"&amp;E$5&amp;($A130+1)),"")</f>
        <v/>
      </c>
      <c r="F130" s="163">
        <f>IF(INDIRECT("'A"&amp;$B$1&amp;$B$2&amp;"'"&amp;"!"&amp;F$5&amp;($A130+1))&lt;&gt;"",INDIRECT("'A"&amp;$B$1&amp;$B$2&amp;"'"&amp;"!"&amp;F$5&amp;($A130+1)),"")</f>
        <v/>
      </c>
      <c r="G130" s="163">
        <f>IF(INDIRECT("'A"&amp;$B$1&amp;$B$2&amp;"'"&amp;"!"&amp;G$5&amp;($A130+1))&lt;&gt;"",INDIRECT("'A"&amp;$B$1&amp;$B$2&amp;"'"&amp;"!"&amp;G$5&amp;($A130+1)),"")</f>
        <v/>
      </c>
      <c r="H130" s="163">
        <f>IF(INDIRECT("'A"&amp;$B$1&amp;$B$2&amp;"'"&amp;"!"&amp;H$5&amp;($A130+1))&lt;&gt;"",INDIRECT("'A"&amp;$B$1&amp;$B$2&amp;"'"&amp;"!"&amp;H$5&amp;($A130+1)),"")</f>
        <v/>
      </c>
      <c r="I130" s="163">
        <f>IF(INDIRECT("'A"&amp;$B$1&amp;$B$2&amp;"'"&amp;"!"&amp;I$5&amp;($A130+1))&lt;&gt;"",INDIRECT("'A"&amp;$B$1&amp;$B$2&amp;"'"&amp;"!"&amp;I$5&amp;($A130+1)),"")</f>
        <v/>
      </c>
      <c r="J130" s="163" t="n"/>
      <c r="K130" s="163">
        <f>IF($B$3=1,IF(INDIRECT("'A"&amp;$B$1&amp;$B$2&amp;"'"&amp;"!"&amp;K$5&amp;($A130+1))&lt;&gt;"",INDIRECT("'A"&amp;$B$1&amp;$B$2&amp;"'"&amp;"!"&amp;K$5&amp;($A130+1)),""),"")</f>
        <v/>
      </c>
    </row>
    <row customHeight="1" ht="21.75" r="131" s="29">
      <c r="A131" s="44" t="n">
        <v>117</v>
      </c>
      <c r="B131" s="163">
        <f>IF(INDIRECT("'A"&amp;$B$1&amp;$B$2&amp;"'"&amp;"!"&amp;B$5&amp;($A131+1))&lt;&gt;"",INDIRECT("'A"&amp;$B$1&amp;$B$2&amp;"'"&amp;"!"&amp;B$5&amp;($A131+1)),"")</f>
        <v/>
      </c>
      <c r="C131" s="163">
        <f>IF(INDIRECT("'A"&amp;$B$1&amp;$B$2&amp;"'"&amp;"!"&amp;C$5&amp;($A131+1))&lt;&gt;"",INDIRECT("'A"&amp;$B$1&amp;$B$2&amp;"'"&amp;"!"&amp;C$5&amp;($A131+1)),"")</f>
        <v/>
      </c>
      <c r="D131" s="163">
        <f>IF(INDIRECT("'A"&amp;$B$1&amp;$B$2&amp;"'"&amp;"!"&amp;D$5&amp;($A131+1))&lt;&gt;"",INDIRECT("'A"&amp;$B$1&amp;$B$2&amp;"'"&amp;"!"&amp;D$5&amp;($A131+1)),"")</f>
        <v/>
      </c>
      <c r="E131" s="163">
        <f>IF(INDIRECT("'A"&amp;$B$1&amp;$B$2&amp;"'"&amp;"!"&amp;E$5&amp;($A131+1))&lt;&gt;"",INDIRECT("'A"&amp;$B$1&amp;$B$2&amp;"'"&amp;"!"&amp;E$5&amp;($A131+1)),"")</f>
        <v/>
      </c>
      <c r="F131" s="163">
        <f>IF(INDIRECT("'A"&amp;$B$1&amp;$B$2&amp;"'"&amp;"!"&amp;F$5&amp;($A131+1))&lt;&gt;"",INDIRECT("'A"&amp;$B$1&amp;$B$2&amp;"'"&amp;"!"&amp;F$5&amp;($A131+1)),"")</f>
        <v/>
      </c>
      <c r="G131" s="163">
        <f>IF(INDIRECT("'A"&amp;$B$1&amp;$B$2&amp;"'"&amp;"!"&amp;G$5&amp;($A131+1))&lt;&gt;"",INDIRECT("'A"&amp;$B$1&amp;$B$2&amp;"'"&amp;"!"&amp;G$5&amp;($A131+1)),"")</f>
        <v/>
      </c>
      <c r="H131" s="163">
        <f>IF(INDIRECT("'A"&amp;$B$1&amp;$B$2&amp;"'"&amp;"!"&amp;H$5&amp;($A131+1))&lt;&gt;"",INDIRECT("'A"&amp;$B$1&amp;$B$2&amp;"'"&amp;"!"&amp;H$5&amp;($A131+1)),"")</f>
        <v/>
      </c>
      <c r="I131" s="163">
        <f>IF(INDIRECT("'A"&amp;$B$1&amp;$B$2&amp;"'"&amp;"!"&amp;I$5&amp;($A131+1))&lt;&gt;"",INDIRECT("'A"&amp;$B$1&amp;$B$2&amp;"'"&amp;"!"&amp;I$5&amp;($A131+1)),"")</f>
        <v/>
      </c>
      <c r="J131" s="163" t="n"/>
      <c r="K131" s="163">
        <f>IF($B$3=1,IF(INDIRECT("'A"&amp;$B$1&amp;$B$2&amp;"'"&amp;"!"&amp;K$5&amp;($A131+1))&lt;&gt;"",INDIRECT("'A"&amp;$B$1&amp;$B$2&amp;"'"&amp;"!"&amp;K$5&amp;($A131+1)),""),"")</f>
        <v/>
      </c>
    </row>
    <row customHeight="1" ht="21.75" r="132" s="29">
      <c r="A132" s="44" t="n">
        <v>118</v>
      </c>
      <c r="B132" s="163">
        <f>IF(INDIRECT("'A"&amp;$B$1&amp;$B$2&amp;"'"&amp;"!"&amp;B$5&amp;($A132+1))&lt;&gt;"",INDIRECT("'A"&amp;$B$1&amp;$B$2&amp;"'"&amp;"!"&amp;B$5&amp;($A132+1)),"")</f>
        <v/>
      </c>
      <c r="C132" s="163">
        <f>IF(INDIRECT("'A"&amp;$B$1&amp;$B$2&amp;"'"&amp;"!"&amp;C$5&amp;($A132+1))&lt;&gt;"",INDIRECT("'A"&amp;$B$1&amp;$B$2&amp;"'"&amp;"!"&amp;C$5&amp;($A132+1)),"")</f>
        <v/>
      </c>
      <c r="D132" s="163">
        <f>IF(INDIRECT("'A"&amp;$B$1&amp;$B$2&amp;"'"&amp;"!"&amp;D$5&amp;($A132+1))&lt;&gt;"",INDIRECT("'A"&amp;$B$1&amp;$B$2&amp;"'"&amp;"!"&amp;D$5&amp;($A132+1)),"")</f>
        <v/>
      </c>
      <c r="E132" s="163">
        <f>IF(INDIRECT("'A"&amp;$B$1&amp;$B$2&amp;"'"&amp;"!"&amp;E$5&amp;($A132+1))&lt;&gt;"",INDIRECT("'A"&amp;$B$1&amp;$B$2&amp;"'"&amp;"!"&amp;E$5&amp;($A132+1)),"")</f>
        <v/>
      </c>
      <c r="F132" s="163">
        <f>IF(INDIRECT("'A"&amp;$B$1&amp;$B$2&amp;"'"&amp;"!"&amp;F$5&amp;($A132+1))&lt;&gt;"",INDIRECT("'A"&amp;$B$1&amp;$B$2&amp;"'"&amp;"!"&amp;F$5&amp;($A132+1)),"")</f>
        <v/>
      </c>
      <c r="G132" s="163">
        <f>IF(INDIRECT("'A"&amp;$B$1&amp;$B$2&amp;"'"&amp;"!"&amp;G$5&amp;($A132+1))&lt;&gt;"",INDIRECT("'A"&amp;$B$1&amp;$B$2&amp;"'"&amp;"!"&amp;G$5&amp;($A132+1)),"")</f>
        <v/>
      </c>
      <c r="H132" s="163">
        <f>IF(INDIRECT("'A"&amp;$B$1&amp;$B$2&amp;"'"&amp;"!"&amp;H$5&amp;($A132+1))&lt;&gt;"",INDIRECT("'A"&amp;$B$1&amp;$B$2&amp;"'"&amp;"!"&amp;H$5&amp;($A132+1)),"")</f>
        <v/>
      </c>
      <c r="I132" s="163">
        <f>IF(INDIRECT("'A"&amp;$B$1&amp;$B$2&amp;"'"&amp;"!"&amp;I$5&amp;($A132+1))&lt;&gt;"",INDIRECT("'A"&amp;$B$1&amp;$B$2&amp;"'"&amp;"!"&amp;I$5&amp;($A132+1)),"")</f>
        <v/>
      </c>
      <c r="J132" s="163" t="n"/>
      <c r="K132" s="163">
        <f>IF($B$3=1,IF(INDIRECT("'A"&amp;$B$1&amp;$B$2&amp;"'"&amp;"!"&amp;K$5&amp;($A132+1))&lt;&gt;"",INDIRECT("'A"&amp;$B$1&amp;$B$2&amp;"'"&amp;"!"&amp;K$5&amp;($A132+1)),""),"")</f>
        <v/>
      </c>
    </row>
    <row customHeight="1" ht="21.75" r="133" s="29">
      <c r="A133" s="44" t="n">
        <v>119</v>
      </c>
      <c r="B133" s="163">
        <f>IF(INDIRECT("'A"&amp;$B$1&amp;$B$2&amp;"'"&amp;"!"&amp;B$5&amp;($A133+1))&lt;&gt;"",INDIRECT("'A"&amp;$B$1&amp;$B$2&amp;"'"&amp;"!"&amp;B$5&amp;($A133+1)),"")</f>
        <v/>
      </c>
      <c r="C133" s="163">
        <f>IF(INDIRECT("'A"&amp;$B$1&amp;$B$2&amp;"'"&amp;"!"&amp;C$5&amp;($A133+1))&lt;&gt;"",INDIRECT("'A"&amp;$B$1&amp;$B$2&amp;"'"&amp;"!"&amp;C$5&amp;($A133+1)),"")</f>
        <v/>
      </c>
      <c r="D133" s="163">
        <f>IF(INDIRECT("'A"&amp;$B$1&amp;$B$2&amp;"'"&amp;"!"&amp;D$5&amp;($A133+1))&lt;&gt;"",INDIRECT("'A"&amp;$B$1&amp;$B$2&amp;"'"&amp;"!"&amp;D$5&amp;($A133+1)),"")</f>
        <v/>
      </c>
      <c r="E133" s="163">
        <f>IF(INDIRECT("'A"&amp;$B$1&amp;$B$2&amp;"'"&amp;"!"&amp;E$5&amp;($A133+1))&lt;&gt;"",INDIRECT("'A"&amp;$B$1&amp;$B$2&amp;"'"&amp;"!"&amp;E$5&amp;($A133+1)),"")</f>
        <v/>
      </c>
      <c r="F133" s="163">
        <f>IF(INDIRECT("'A"&amp;$B$1&amp;$B$2&amp;"'"&amp;"!"&amp;F$5&amp;($A133+1))&lt;&gt;"",INDIRECT("'A"&amp;$B$1&amp;$B$2&amp;"'"&amp;"!"&amp;F$5&amp;($A133+1)),"")</f>
        <v/>
      </c>
      <c r="G133" s="163">
        <f>IF(INDIRECT("'A"&amp;$B$1&amp;$B$2&amp;"'"&amp;"!"&amp;G$5&amp;($A133+1))&lt;&gt;"",INDIRECT("'A"&amp;$B$1&amp;$B$2&amp;"'"&amp;"!"&amp;G$5&amp;($A133+1)),"")</f>
        <v/>
      </c>
      <c r="H133" s="163">
        <f>IF(INDIRECT("'A"&amp;$B$1&amp;$B$2&amp;"'"&amp;"!"&amp;H$5&amp;($A133+1))&lt;&gt;"",INDIRECT("'A"&amp;$B$1&amp;$B$2&amp;"'"&amp;"!"&amp;H$5&amp;($A133+1)),"")</f>
        <v/>
      </c>
      <c r="I133" s="163">
        <f>IF(INDIRECT("'A"&amp;$B$1&amp;$B$2&amp;"'"&amp;"!"&amp;I$5&amp;($A133+1))&lt;&gt;"",INDIRECT("'A"&amp;$B$1&amp;$B$2&amp;"'"&amp;"!"&amp;I$5&amp;($A133+1)),"")</f>
        <v/>
      </c>
      <c r="J133" s="163" t="n"/>
      <c r="K133" s="163">
        <f>IF($B$3=1,IF(INDIRECT("'A"&amp;$B$1&amp;$B$2&amp;"'"&amp;"!"&amp;K$5&amp;($A133+1))&lt;&gt;"",INDIRECT("'A"&amp;$B$1&amp;$B$2&amp;"'"&amp;"!"&amp;K$5&amp;($A133+1)),""),"")</f>
        <v/>
      </c>
    </row>
    <row customHeight="1" ht="21.75" r="134" s="29">
      <c r="A134" s="44" t="n">
        <v>120</v>
      </c>
      <c r="B134" s="163">
        <f>IF(INDIRECT("'A"&amp;$B$1&amp;$B$2&amp;"'"&amp;"!"&amp;B$5&amp;($A134+1))&lt;&gt;"",INDIRECT("'A"&amp;$B$1&amp;$B$2&amp;"'"&amp;"!"&amp;B$5&amp;($A134+1)),"")</f>
        <v/>
      </c>
      <c r="C134" s="163">
        <f>IF(INDIRECT("'A"&amp;$B$1&amp;$B$2&amp;"'"&amp;"!"&amp;C$5&amp;($A134+1))&lt;&gt;"",INDIRECT("'A"&amp;$B$1&amp;$B$2&amp;"'"&amp;"!"&amp;C$5&amp;($A134+1)),"")</f>
        <v/>
      </c>
      <c r="D134" s="163">
        <f>IF(INDIRECT("'A"&amp;$B$1&amp;$B$2&amp;"'"&amp;"!"&amp;D$5&amp;($A134+1))&lt;&gt;"",INDIRECT("'A"&amp;$B$1&amp;$B$2&amp;"'"&amp;"!"&amp;D$5&amp;($A134+1)),"")</f>
        <v/>
      </c>
      <c r="E134" s="163">
        <f>IF(INDIRECT("'A"&amp;$B$1&amp;$B$2&amp;"'"&amp;"!"&amp;E$5&amp;($A134+1))&lt;&gt;"",INDIRECT("'A"&amp;$B$1&amp;$B$2&amp;"'"&amp;"!"&amp;E$5&amp;($A134+1)),"")</f>
        <v/>
      </c>
      <c r="F134" s="163">
        <f>IF(INDIRECT("'A"&amp;$B$1&amp;$B$2&amp;"'"&amp;"!"&amp;F$5&amp;($A134+1))&lt;&gt;"",INDIRECT("'A"&amp;$B$1&amp;$B$2&amp;"'"&amp;"!"&amp;F$5&amp;($A134+1)),"")</f>
        <v/>
      </c>
      <c r="G134" s="163">
        <f>IF(INDIRECT("'A"&amp;$B$1&amp;$B$2&amp;"'"&amp;"!"&amp;G$5&amp;($A134+1))&lt;&gt;"",INDIRECT("'A"&amp;$B$1&amp;$B$2&amp;"'"&amp;"!"&amp;G$5&amp;($A134+1)),"")</f>
        <v/>
      </c>
      <c r="H134" s="163">
        <f>IF(INDIRECT("'A"&amp;$B$1&amp;$B$2&amp;"'"&amp;"!"&amp;H$5&amp;($A134+1))&lt;&gt;"",INDIRECT("'A"&amp;$B$1&amp;$B$2&amp;"'"&amp;"!"&amp;H$5&amp;($A134+1)),"")</f>
        <v/>
      </c>
      <c r="I134" s="163">
        <f>IF(INDIRECT("'A"&amp;$B$1&amp;$B$2&amp;"'"&amp;"!"&amp;I$5&amp;($A134+1))&lt;&gt;"",INDIRECT("'A"&amp;$B$1&amp;$B$2&amp;"'"&amp;"!"&amp;I$5&amp;($A134+1)),"")</f>
        <v/>
      </c>
      <c r="J134" s="163" t="n"/>
      <c r="K134" s="163">
        <f>IF($B$3=1,IF(INDIRECT("'A"&amp;$B$1&amp;$B$2&amp;"'"&amp;"!"&amp;K$5&amp;($A134+1))&lt;&gt;"",INDIRECT("'A"&amp;$B$1&amp;$B$2&amp;"'"&amp;"!"&amp;K$5&amp;($A134+1)),""),"")</f>
        <v/>
      </c>
    </row>
    <row customHeight="1" ht="16.5" r="135" s="29">
      <c r="A135" s="44" t="n"/>
      <c r="B135" s="3" t="n"/>
    </row>
    <row customHeight="1" ht="16.5" r="136" s="29">
      <c r="A136" s="44" t="n"/>
      <c r="B136" s="3" t="n"/>
    </row>
    <row customHeight="1" ht="16.5" r="137" s="29">
      <c r="A137" s="44" t="n"/>
      <c r="B137" s="3" t="n"/>
    </row>
    <row customHeight="1" ht="16.5" r="138" s="29">
      <c r="A138" s="44" t="n"/>
      <c r="B138" s="3" t="n"/>
    </row>
    <row customHeight="1" ht="16.5" r="139" s="29">
      <c r="A139" s="44" t="n"/>
      <c r="B139" s="3" t="n"/>
    </row>
    <row customHeight="1" ht="16.5" r="140" s="29">
      <c r="A140" s="44" t="n"/>
      <c r="B140" s="3" t="n"/>
    </row>
    <row customHeight="1" ht="16.5" r="141" s="29">
      <c r="A141" s="44" t="n"/>
      <c r="B141" s="3" t="n"/>
    </row>
    <row customHeight="1" ht="16.5" r="142" s="29">
      <c r="A142" s="44" t="n"/>
      <c r="B142" s="3" t="n"/>
    </row>
    <row customHeight="1" ht="16.5" r="143" s="29">
      <c r="A143" s="44" t="n"/>
      <c r="B143" s="3" t="n"/>
    </row>
    <row customHeight="1" ht="16.5" r="144" s="29">
      <c r="A144" s="44" t="n"/>
      <c r="B144" s="3" t="n"/>
    </row>
    <row customHeight="1" ht="16.5" r="145" s="29">
      <c r="A145" s="44" t="n"/>
      <c r="B145" s="3" t="n"/>
    </row>
    <row customHeight="1" ht="16.5" r="146" s="29">
      <c r="A146" s="44" t="n"/>
      <c r="B146" s="3" t="n"/>
    </row>
    <row customHeight="1" ht="16.5" r="147" s="29">
      <c r="A147" s="44" t="n"/>
      <c r="B147" s="3" t="n"/>
    </row>
    <row customHeight="1" ht="16.5" r="148" s="29">
      <c r="A148" s="44" t="n"/>
      <c r="B148" s="3" t="n"/>
    </row>
    <row customHeight="1" ht="16.5" r="149" s="29">
      <c r="A149" s="44" t="n"/>
      <c r="B149" s="3" t="n"/>
    </row>
    <row customHeight="1" ht="16.5" r="150" s="29">
      <c r="A150" s="44" t="n"/>
      <c r="B150" s="3" t="n"/>
    </row>
    <row customHeight="1" ht="16.5" r="151" s="29">
      <c r="A151" s="44" t="n"/>
      <c r="B151" s="3" t="n"/>
    </row>
    <row customHeight="1" ht="16.5" r="152" s="29">
      <c r="A152" s="44" t="n"/>
      <c r="B152" s="3" t="n"/>
    </row>
    <row customHeight="1" ht="16.5" r="153" s="29">
      <c r="A153" s="44" t="n"/>
      <c r="B153" s="3" t="n"/>
    </row>
    <row customHeight="1" ht="16.5" r="154" s="29">
      <c r="A154" s="44" t="n"/>
      <c r="B154" s="3" t="n"/>
    </row>
    <row customHeight="1" ht="16.5" r="155" s="29">
      <c r="A155" s="44" t="n"/>
      <c r="B155" s="3" t="n"/>
    </row>
    <row customHeight="1" ht="16.5" r="156" s="29">
      <c r="A156" s="44" t="n"/>
      <c r="B156" s="3" t="n"/>
    </row>
    <row customHeight="1" ht="16.5" r="157" s="29">
      <c r="A157" s="44" t="n"/>
      <c r="B157" s="3" t="n"/>
    </row>
    <row customHeight="1" ht="16.5" r="158" s="29">
      <c r="A158" s="44" t="n"/>
      <c r="B158" s="3" t="n"/>
    </row>
    <row customHeight="1" ht="16.5" r="159" s="29">
      <c r="A159" s="44" t="n"/>
      <c r="B159" s="3" t="n"/>
    </row>
    <row customHeight="1" ht="16.5" r="160" s="29">
      <c r="A160" s="44" t="n"/>
      <c r="B160" s="3" t="n"/>
    </row>
    <row customHeight="1" ht="16.5" r="161" s="29">
      <c r="A161" s="44" t="n"/>
      <c r="B161" s="3" t="n"/>
    </row>
    <row customHeight="1" ht="16.5" r="162" s="29">
      <c r="A162" s="44" t="n"/>
      <c r="B162" s="3" t="n"/>
    </row>
    <row customHeight="1" ht="16.5" r="163" s="29">
      <c r="A163" s="44" t="n"/>
      <c r="B163" s="3" t="n"/>
    </row>
    <row customHeight="1" ht="16.5" r="164" s="29">
      <c r="A164" s="44" t="n"/>
      <c r="B164" s="3" t="n"/>
    </row>
    <row customHeight="1" ht="16.5" r="165" s="29">
      <c r="A165" s="44" t="n"/>
      <c r="B165" s="3" t="n"/>
    </row>
    <row customHeight="1" ht="16.5" r="166" s="29">
      <c r="A166" s="44" t="n"/>
      <c r="B166" s="3" t="n"/>
    </row>
    <row customHeight="1" ht="16.5" r="167" s="29">
      <c r="A167" s="44" t="n"/>
      <c r="B167" s="3" t="n"/>
    </row>
    <row customHeight="1" ht="16.5" r="168" s="29">
      <c r="A168" s="44" t="n"/>
      <c r="B168" s="3" t="n"/>
    </row>
    <row customHeight="1" ht="16.5" r="169" s="29">
      <c r="A169" s="44" t="n"/>
      <c r="B169" s="3" t="n"/>
    </row>
    <row customHeight="1" ht="16.5" r="170" s="29">
      <c r="A170" s="44" t="n"/>
      <c r="B170" s="3" t="n"/>
    </row>
    <row customHeight="1" ht="16.5" r="171" s="29">
      <c r="A171" s="44" t="n"/>
      <c r="B171" s="3" t="n"/>
    </row>
    <row customHeight="1" ht="16.5" r="172" s="29">
      <c r="A172" s="44" t="n"/>
      <c r="B172" s="3" t="n"/>
    </row>
    <row customHeight="1" ht="16.5" r="173" s="29">
      <c r="A173" s="44" t="n"/>
      <c r="B173" s="3" t="n"/>
    </row>
    <row customHeight="1" ht="16.5" r="174" s="29">
      <c r="A174" s="44" t="n"/>
      <c r="B174" s="3" t="n"/>
    </row>
    <row customHeight="1" ht="16.5" r="175" s="29">
      <c r="A175" s="44" t="n"/>
      <c r="B175" s="3" t="n"/>
    </row>
    <row customHeight="1" ht="16.5" r="176" s="29">
      <c r="A176" s="44" t="n"/>
      <c r="B176" s="3" t="n"/>
    </row>
    <row customHeight="1" ht="16.5" r="177" s="29">
      <c r="A177" s="44" t="n"/>
      <c r="B177" s="3" t="n"/>
    </row>
    <row customHeight="1" ht="16.5" r="178" s="29">
      <c r="A178" s="44" t="n"/>
      <c r="B178" s="3" t="n"/>
    </row>
    <row customHeight="1" ht="16.5" r="179" s="29">
      <c r="A179" s="44" t="n"/>
      <c r="B179" s="3" t="n"/>
    </row>
    <row customHeight="1" ht="16.5" r="180" s="29">
      <c r="A180" s="44" t="n"/>
      <c r="B180" s="3" t="n"/>
    </row>
    <row customHeight="1" ht="16.5" r="181" s="29">
      <c r="A181" s="44" t="n"/>
      <c r="B181" s="3" t="n"/>
    </row>
    <row customHeight="1" ht="16.5" r="182" s="29">
      <c r="A182" s="44" t="n"/>
      <c r="B182" s="3" t="n"/>
    </row>
    <row customHeight="1" ht="16.5" r="183" s="29">
      <c r="A183" s="44" t="n"/>
      <c r="B183" s="3" t="n"/>
    </row>
    <row customHeight="1" ht="16.5" r="184" s="29">
      <c r="A184" s="44" t="n"/>
      <c r="B184" s="3" t="n"/>
    </row>
    <row customHeight="1" ht="16.5" r="185" s="29">
      <c r="A185" s="44" t="n"/>
      <c r="B185" s="3" t="n"/>
    </row>
    <row customHeight="1" ht="16.5" r="186" s="29">
      <c r="A186" s="44" t="n"/>
      <c r="B186" s="3" t="n"/>
    </row>
    <row customHeight="1" ht="16.5" r="187" s="29">
      <c r="A187" s="44" t="n"/>
      <c r="B187" s="3" t="n"/>
    </row>
    <row customHeight="1" ht="16.5" r="188" s="29">
      <c r="A188" s="44" t="n"/>
      <c r="B188" s="3" t="n"/>
    </row>
    <row customHeight="1" ht="16.5" r="189" s="29">
      <c r="A189" s="44" t="n"/>
      <c r="B189" s="3" t="n"/>
    </row>
    <row customHeight="1" ht="16.5" r="190" s="29">
      <c r="A190" s="44" t="n"/>
      <c r="B190" s="3" t="n"/>
    </row>
    <row customHeight="1" ht="16.5" r="191" s="29">
      <c r="A191" s="44" t="n"/>
      <c r="B191" s="3" t="n"/>
    </row>
    <row customHeight="1" ht="16.5" r="192" s="29">
      <c r="A192" s="44" t="n"/>
      <c r="B192" s="3" t="n"/>
    </row>
    <row customHeight="1" ht="16.5" r="193" s="29">
      <c r="A193" s="44" t="n"/>
      <c r="B193" s="3" t="n"/>
    </row>
    <row customHeight="1" ht="16.5" r="194" s="29">
      <c r="A194" s="44" t="n"/>
      <c r="B194" s="3" t="n"/>
    </row>
    <row customHeight="1" ht="16.5" r="195" s="29">
      <c r="A195" s="44" t="n"/>
      <c r="B195" s="3" t="n"/>
    </row>
    <row customHeight="1" ht="16.5" r="196" s="29">
      <c r="A196" s="44" t="n"/>
      <c r="B196" s="3" t="n"/>
    </row>
    <row customHeight="1" ht="16.5" r="197" s="29">
      <c r="A197" s="44" t="n"/>
      <c r="B197" s="3" t="n"/>
    </row>
    <row customHeight="1" ht="16.5" r="198" s="29">
      <c r="A198" s="44" t="n"/>
      <c r="B198" s="3" t="n"/>
    </row>
    <row customHeight="1" ht="16.5" r="199" s="29">
      <c r="A199" s="44" t="n"/>
      <c r="B199" s="3" t="n"/>
    </row>
    <row customHeight="1" ht="16.5" r="200" s="29">
      <c r="A200" s="44" t="n"/>
      <c r="B200" s="3" t="n"/>
    </row>
    <row customHeight="1" ht="16.5" r="201" s="29">
      <c r="A201" s="44" t="n"/>
      <c r="B201" s="3" t="n"/>
    </row>
    <row customHeight="1" ht="16.5" r="202" s="29">
      <c r="A202" s="44" t="n"/>
      <c r="B202" s="3" t="n"/>
    </row>
    <row customHeight="1" ht="16.5" r="203" s="29">
      <c r="A203" s="44" t="n"/>
      <c r="B203" s="3" t="n"/>
    </row>
    <row customHeight="1" ht="16.5" r="204" s="29">
      <c r="A204" s="44" t="n"/>
      <c r="B204" s="3" t="n"/>
    </row>
    <row customHeight="1" ht="16.5" r="205" s="29">
      <c r="A205" s="44" t="n"/>
      <c r="B205" s="3" t="n"/>
    </row>
    <row customHeight="1" ht="16.5" r="206" s="29">
      <c r="A206" s="44" t="n"/>
      <c r="B206" s="3" t="n"/>
    </row>
    <row customHeight="1" ht="16.5" r="207" s="29">
      <c r="A207" s="44" t="n"/>
      <c r="B207" s="3" t="n"/>
    </row>
    <row customHeight="1" ht="16.5" r="208" s="29">
      <c r="A208" s="44" t="n"/>
      <c r="B208" s="3" t="n"/>
    </row>
    <row customHeight="1" ht="16.5" r="209" s="29">
      <c r="A209" s="44" t="n"/>
      <c r="B209" s="3" t="n"/>
    </row>
    <row customHeight="1" ht="16.5" r="210" s="29">
      <c r="A210" s="44" t="n"/>
      <c r="B210" s="3" t="n"/>
    </row>
    <row customHeight="1" ht="16.5" r="211" s="29">
      <c r="A211" s="44" t="n"/>
      <c r="B211" s="3" t="n"/>
    </row>
    <row customHeight="1" ht="16.5" r="212" s="29">
      <c r="A212" s="44" t="n"/>
      <c r="B212" s="3" t="n"/>
    </row>
    <row customHeight="1" ht="16.5" r="213" s="29">
      <c r="A213" s="44" t="n"/>
      <c r="B213" s="3" t="n"/>
    </row>
    <row customHeight="1" ht="16.5" r="214" s="29">
      <c r="A214" s="44" t="n"/>
      <c r="B214" s="3" t="n"/>
    </row>
    <row customHeight="1" ht="16.5" r="215" s="29">
      <c r="A215" s="44" t="n"/>
      <c r="B215" s="3" t="n"/>
    </row>
    <row customHeight="1" ht="16.5" r="216" s="29">
      <c r="A216" s="44" t="n"/>
      <c r="B216" s="3" t="n"/>
    </row>
    <row customHeight="1" ht="16.5" r="217" s="29">
      <c r="A217" s="44" t="n"/>
      <c r="B217" s="3" t="n"/>
    </row>
    <row customHeight="1" ht="16.5" r="218" s="29">
      <c r="A218" s="44" t="n"/>
      <c r="B218" s="3" t="n"/>
    </row>
    <row customHeight="1" ht="16.5" r="219" s="29">
      <c r="A219" s="44" t="n"/>
      <c r="B219" s="3" t="n"/>
    </row>
    <row customHeight="1" ht="16.5" r="220" s="29">
      <c r="A220" s="44" t="n"/>
      <c r="B220" s="3" t="n"/>
    </row>
    <row customHeight="1" ht="16.5" r="221" s="29">
      <c r="A221" s="44" t="n"/>
      <c r="B221" s="3" t="n"/>
    </row>
    <row customHeight="1" ht="16.5" r="222" s="29">
      <c r="A222" s="44" t="n"/>
      <c r="B222" s="3" t="n"/>
    </row>
    <row customHeight="1" ht="16.5" r="223" s="29">
      <c r="A223" s="44" t="n"/>
      <c r="B223" s="3" t="n"/>
    </row>
    <row customHeight="1" ht="16.5" r="224" s="29">
      <c r="A224" s="44" t="n"/>
      <c r="B224" s="3" t="n"/>
    </row>
    <row customHeight="1" ht="16.5" r="225" s="29">
      <c r="A225" s="44" t="n"/>
      <c r="B225" s="3" t="n"/>
    </row>
    <row customHeight="1" ht="16.5" r="226" s="29">
      <c r="A226" s="44" t="n"/>
      <c r="B226" s="3" t="n"/>
    </row>
    <row customHeight="1" ht="16.5" r="227" s="29">
      <c r="A227" s="44" t="n"/>
      <c r="B227" s="3" t="n"/>
    </row>
    <row customHeight="1" ht="16.5" r="228" s="29">
      <c r="A228" s="44" t="n"/>
      <c r="B228" s="3" t="n"/>
    </row>
    <row customHeight="1" ht="16.5" r="229" s="29">
      <c r="A229" s="44" t="n"/>
      <c r="B229" s="3" t="n"/>
    </row>
    <row customHeight="1" ht="16.5" r="230" s="29">
      <c r="A230" s="44" t="n"/>
      <c r="B230" s="3" t="n"/>
    </row>
    <row customHeight="1" ht="16.5" r="231" s="29">
      <c r="A231" s="44" t="n"/>
      <c r="B231" s="3" t="n"/>
    </row>
    <row customHeight="1" ht="16.5" r="232" s="29">
      <c r="A232" s="44" t="n"/>
      <c r="B232" s="3" t="n"/>
    </row>
    <row customHeight="1" ht="16.5" r="233" s="29">
      <c r="A233" s="44" t="n"/>
      <c r="B233" s="3" t="n"/>
    </row>
    <row customHeight="1" ht="16.5" r="234" s="29">
      <c r="A234" s="44" t="n"/>
      <c r="B234" s="3" t="n"/>
    </row>
    <row customHeight="1" ht="16.5" r="235" s="29">
      <c r="A235" s="44" t="n"/>
      <c r="B235" s="3" t="n"/>
    </row>
    <row customHeight="1" ht="16.5" r="236" s="29">
      <c r="A236" s="44" t="n"/>
      <c r="B236" s="3" t="n"/>
    </row>
    <row customHeight="1" ht="16.5" r="237" s="29">
      <c r="A237" s="44" t="n"/>
      <c r="B237" s="3" t="n"/>
    </row>
    <row customHeight="1" ht="16.5" r="238" s="29">
      <c r="A238" s="44" t="n"/>
      <c r="B238" s="3" t="n"/>
    </row>
    <row customHeight="1" ht="16.5" r="239" s="29">
      <c r="A239" s="44" t="n"/>
      <c r="B239" s="3" t="n"/>
    </row>
    <row customHeight="1" ht="16.5" r="240" s="29">
      <c r="A240" s="44" t="n"/>
      <c r="B240" s="3" t="n"/>
    </row>
    <row customHeight="1" ht="16.5" r="241" s="29">
      <c r="A241" s="44" t="n"/>
      <c r="B241" s="3" t="n"/>
    </row>
    <row customHeight="1" ht="16.5" r="242" s="29">
      <c r="A242" s="44" t="n"/>
      <c r="B242" s="3" t="n"/>
    </row>
    <row customHeight="1" ht="16.5" r="243" s="29">
      <c r="A243" s="44" t="n"/>
      <c r="B243" s="3" t="n"/>
    </row>
    <row customHeight="1" ht="16.5" r="244" s="29">
      <c r="A244" s="44" t="n"/>
      <c r="B244" s="3" t="n"/>
    </row>
    <row customHeight="1" ht="16.5" r="245" s="29">
      <c r="A245" s="44" t="n"/>
      <c r="B245" s="3" t="n"/>
    </row>
    <row customHeight="1" ht="16.5" r="246" s="29">
      <c r="A246" s="44" t="n"/>
      <c r="B246" s="3" t="n"/>
    </row>
    <row customHeight="1" ht="16.5" r="247" s="29">
      <c r="A247" s="44" t="n"/>
      <c r="B247" s="3" t="n"/>
    </row>
    <row customHeight="1" ht="16.5" r="248" s="29">
      <c r="A248" s="44" t="n"/>
      <c r="B248" s="3" t="n"/>
    </row>
    <row customHeight="1" ht="16.5" r="249" s="29">
      <c r="A249" s="44" t="n"/>
      <c r="B249" s="3" t="n"/>
    </row>
    <row customHeight="1" ht="16.5" r="250" s="29">
      <c r="A250" s="44" t="n"/>
      <c r="B250" s="3" t="n"/>
    </row>
    <row customHeight="1" ht="16.5" r="251" s="29">
      <c r="A251" s="44" t="n"/>
      <c r="B251" s="3" t="n"/>
    </row>
    <row customHeight="1" ht="16.5" r="252" s="29">
      <c r="A252" s="44" t="n"/>
      <c r="B252" s="3" t="n"/>
    </row>
    <row customHeight="1" ht="16.5" r="253" s="29">
      <c r="A253" s="44" t="n"/>
      <c r="B253" s="3" t="n"/>
    </row>
    <row customHeight="1" ht="16.5" r="254" s="29">
      <c r="A254" s="44" t="n"/>
      <c r="B254" s="3" t="n"/>
    </row>
    <row customHeight="1" ht="16.5" r="255" s="29">
      <c r="A255" s="44" t="n"/>
      <c r="B255" s="3" t="n"/>
    </row>
    <row customHeight="1" ht="16.5" r="256" s="29">
      <c r="A256" s="44" t="n"/>
      <c r="B256" s="3" t="n"/>
    </row>
    <row customHeight="1" ht="16.5" r="257" s="29">
      <c r="A257" s="44" t="n"/>
      <c r="B257" s="3" t="n"/>
    </row>
    <row customHeight="1" ht="16.5" r="258" s="29">
      <c r="A258" s="44" t="n"/>
      <c r="B258" s="3" t="n"/>
    </row>
    <row customHeight="1" ht="16.5" r="259" s="29">
      <c r="A259" s="44" t="n"/>
      <c r="B259" s="3" t="n"/>
    </row>
    <row customHeight="1" ht="16.5" r="260" s="29">
      <c r="A260" s="44" t="n"/>
      <c r="B260" s="3" t="n"/>
    </row>
    <row customHeight="1" ht="16.5" r="261" s="29">
      <c r="A261" s="44" t="n"/>
      <c r="B261" s="3" t="n"/>
    </row>
    <row customHeight="1" ht="16.5" r="262" s="29">
      <c r="A262" s="44" t="n"/>
      <c r="B262" s="3" t="n"/>
    </row>
    <row customHeight="1" ht="16.5" r="263" s="29">
      <c r="A263" s="44" t="n"/>
      <c r="B263" s="3" t="n"/>
    </row>
    <row customHeight="1" ht="16.5" r="264" s="29">
      <c r="A264" s="44" t="n"/>
      <c r="B264" s="3" t="n"/>
    </row>
    <row customHeight="1" ht="16.5" r="265" s="29">
      <c r="A265" s="44" t="n"/>
      <c r="B265" s="3" t="n"/>
    </row>
    <row customHeight="1" ht="16.5" r="266" s="29">
      <c r="A266" s="44" t="n"/>
      <c r="B266" s="3" t="n"/>
    </row>
    <row customHeight="1" ht="16.5" r="267" s="29">
      <c r="A267" s="44" t="n"/>
      <c r="B267" s="3" t="n"/>
    </row>
    <row customHeight="1" ht="16.5" r="268" s="29">
      <c r="A268" s="44" t="n"/>
      <c r="B268" s="3" t="n"/>
    </row>
    <row customHeight="1" ht="16.5" r="269" s="29">
      <c r="A269" s="44" t="n"/>
      <c r="B269" s="3" t="n"/>
    </row>
    <row customHeight="1" ht="16.5" r="270" s="29">
      <c r="A270" s="44" t="n"/>
      <c r="B270" s="3" t="n"/>
    </row>
    <row customHeight="1" ht="16.5" r="271" s="29">
      <c r="A271" s="44" t="n"/>
      <c r="B271" s="3" t="n"/>
    </row>
    <row customHeight="1" ht="16.5" r="272" s="29">
      <c r="A272" s="44" t="n"/>
      <c r="B272" s="3" t="n"/>
    </row>
    <row customHeight="1" ht="16.5" r="273" s="29">
      <c r="A273" s="44" t="n"/>
      <c r="B273" s="3" t="n"/>
    </row>
    <row customHeight="1" ht="16.5" r="274" s="29">
      <c r="A274" s="44" t="n"/>
      <c r="B274" s="3" t="n"/>
    </row>
    <row customHeight="1" ht="16.5" r="275" s="29">
      <c r="A275" s="44" t="n"/>
      <c r="B275" s="3" t="n"/>
    </row>
    <row customHeight="1" ht="16.5" r="276" s="29">
      <c r="A276" s="44" t="n"/>
      <c r="B276" s="3" t="n"/>
    </row>
    <row customHeight="1" ht="16.5" r="277" s="29">
      <c r="A277" s="44" t="n"/>
      <c r="B277" s="3" t="n"/>
    </row>
    <row customHeight="1" ht="16.5" r="278" s="29">
      <c r="A278" s="44" t="n"/>
      <c r="B278" s="3" t="n"/>
    </row>
    <row customHeight="1" ht="16.5" r="279" s="29">
      <c r="A279" s="44" t="n"/>
      <c r="B279" s="3" t="n"/>
    </row>
    <row customHeight="1" ht="16.5" r="280" s="29">
      <c r="A280" s="44" t="n"/>
      <c r="B280" s="3" t="n"/>
    </row>
    <row customHeight="1" ht="16.5" r="281" s="29">
      <c r="A281" s="44" t="n"/>
      <c r="B281" s="3" t="n"/>
    </row>
    <row customHeight="1" ht="16.5" r="282" s="29">
      <c r="A282" s="44" t="n"/>
      <c r="B282" s="3" t="n"/>
    </row>
    <row customHeight="1" ht="16.5" r="283" s="29">
      <c r="A283" s="44" t="n"/>
      <c r="B283" s="3" t="n"/>
    </row>
    <row customHeight="1" ht="16.5" r="284" s="29">
      <c r="A284" s="44" t="n"/>
      <c r="B284" s="3" t="n"/>
    </row>
    <row customHeight="1" ht="16.5" r="285" s="29">
      <c r="A285" s="44" t="n"/>
      <c r="B285" s="3" t="n"/>
    </row>
    <row customHeight="1" ht="16.5" r="286" s="29">
      <c r="A286" s="44" t="n"/>
      <c r="B286" s="3" t="n"/>
    </row>
    <row customHeight="1" ht="16.5" r="287" s="29">
      <c r="A287" s="44" t="n"/>
      <c r="B287" s="3" t="n"/>
    </row>
    <row customHeight="1" ht="16.5" r="288" s="29">
      <c r="A288" s="44" t="n"/>
      <c r="B288" s="3" t="n"/>
    </row>
    <row customHeight="1" ht="16.5" r="289" s="29">
      <c r="A289" s="44" t="n"/>
      <c r="B289" s="3" t="n"/>
    </row>
    <row customHeight="1" ht="16.5" r="290" s="29">
      <c r="A290" s="44" t="n"/>
      <c r="B290" s="3" t="n"/>
    </row>
    <row customHeight="1" ht="16.5" r="291" s="29">
      <c r="A291" s="44" t="n"/>
      <c r="B291" s="3" t="n"/>
    </row>
    <row customHeight="1" ht="16.5" r="292" s="29">
      <c r="A292" s="44" t="n"/>
      <c r="B292" s="3" t="n"/>
    </row>
    <row customHeight="1" ht="16.5" r="293" s="29">
      <c r="A293" s="44" t="n"/>
      <c r="B293" s="3" t="n"/>
    </row>
    <row customHeight="1" ht="16.5" r="294" s="29">
      <c r="A294" s="44" t="n"/>
      <c r="B294" s="3" t="n"/>
    </row>
    <row customHeight="1" ht="16.5" r="295" s="29">
      <c r="A295" s="44" t="n"/>
      <c r="B295" s="3" t="n"/>
    </row>
    <row customHeight="1" ht="16.5" r="296" s="29">
      <c r="A296" s="44" t="n"/>
      <c r="B296" s="3" t="n"/>
    </row>
    <row customHeight="1" ht="16.5" r="297" s="29">
      <c r="A297" s="44" t="n"/>
      <c r="B297" s="3" t="n"/>
    </row>
    <row customHeight="1" ht="16.5" r="298" s="29">
      <c r="A298" s="44" t="n"/>
      <c r="B298" s="3" t="n"/>
    </row>
    <row customHeight="1" ht="16.5" r="299" s="29">
      <c r="A299" s="44" t="n"/>
      <c r="B299" s="3" t="n"/>
    </row>
    <row customHeight="1" ht="16.5" r="300" s="29">
      <c r="A300" s="44" t="n"/>
      <c r="B300" s="3" t="n"/>
    </row>
    <row customHeight="1" ht="16.5" r="301" s="29">
      <c r="A301" s="44" t="n"/>
      <c r="B301" s="3" t="n"/>
    </row>
    <row customHeight="1" ht="16.5" r="302" s="29">
      <c r="A302" s="44" t="n"/>
      <c r="B302" s="3" t="n"/>
    </row>
    <row customHeight="1" ht="16.5" r="303" s="29">
      <c r="A303" s="44" t="n"/>
      <c r="B303" s="3" t="n"/>
    </row>
    <row customHeight="1" ht="16.5" r="304" s="29">
      <c r="A304" s="44" t="n"/>
      <c r="B304" s="3" t="n"/>
    </row>
    <row customHeight="1" ht="16.5" r="305" s="29">
      <c r="A305" s="44" t="n"/>
      <c r="B305" s="3" t="n"/>
    </row>
    <row customHeight="1" ht="16.5" r="306" s="29">
      <c r="A306" s="44" t="n"/>
      <c r="B306" s="3" t="n"/>
    </row>
    <row customHeight="1" ht="16.5" r="307" s="29">
      <c r="A307" s="44" t="n"/>
      <c r="B307" s="3" t="n"/>
    </row>
    <row customHeight="1" ht="16.5" r="308" s="29">
      <c r="A308" s="44" t="n"/>
      <c r="B308" s="3" t="n"/>
    </row>
    <row customHeight="1" ht="16.5" r="309" s="29">
      <c r="A309" s="44" t="n"/>
      <c r="B309" s="3" t="n"/>
    </row>
    <row customHeight="1" ht="16.5" r="310" s="29">
      <c r="A310" s="44" t="n"/>
      <c r="B310" s="3" t="n"/>
    </row>
    <row customHeight="1" ht="16.5" r="311" s="29">
      <c r="A311" s="44" t="n"/>
      <c r="B311" s="3" t="n"/>
    </row>
    <row customHeight="1" ht="16.5" r="312" s="29">
      <c r="A312" s="44" t="n"/>
      <c r="B312" s="3" t="n"/>
    </row>
    <row customHeight="1" ht="16.5" r="313" s="29">
      <c r="A313" s="44" t="n"/>
      <c r="B313" s="3" t="n"/>
    </row>
    <row customHeight="1" ht="16.5" r="314" s="29">
      <c r="A314" s="44" t="n"/>
      <c r="B314" s="3" t="n"/>
    </row>
    <row customHeight="1" ht="16.5" r="315" s="29">
      <c r="A315" s="44" t="n"/>
      <c r="B315" s="3" t="n"/>
    </row>
    <row customHeight="1" ht="16.5" r="316" s="29">
      <c r="A316" s="44" t="n"/>
      <c r="B316" s="3" t="n"/>
    </row>
    <row customHeight="1" ht="16.5" r="317" s="29">
      <c r="A317" s="44" t="n"/>
      <c r="B317" s="3" t="n"/>
    </row>
    <row customHeight="1" ht="16.5" r="318" s="29">
      <c r="A318" s="44" t="n"/>
      <c r="B318" s="3" t="n"/>
    </row>
    <row customHeight="1" ht="16.5" r="319" s="29">
      <c r="A319" s="44" t="n"/>
      <c r="B319" s="3" t="n"/>
    </row>
    <row customHeight="1" ht="16.5" r="320" s="29">
      <c r="A320" s="44" t="n"/>
      <c r="B320" s="3" t="n"/>
    </row>
    <row customHeight="1" ht="16.5" r="321" s="29">
      <c r="A321" s="44" t="n"/>
      <c r="B321" s="3" t="n"/>
    </row>
    <row customHeight="1" ht="16.5" r="322" s="29">
      <c r="A322" s="44" t="n"/>
      <c r="B322" s="3" t="n"/>
    </row>
    <row customHeight="1" ht="16.5" r="323" s="29">
      <c r="A323" s="44" t="n"/>
      <c r="B323" s="3" t="n"/>
    </row>
    <row customHeight="1" ht="16.5" r="324" s="29">
      <c r="A324" s="44" t="n"/>
      <c r="B324" s="3" t="n"/>
    </row>
    <row customHeight="1" ht="16.5" r="325" s="29">
      <c r="A325" s="44" t="n"/>
      <c r="B325" s="3" t="n"/>
    </row>
    <row customHeight="1" ht="16.5" r="326" s="29">
      <c r="A326" s="44" t="n"/>
      <c r="B326" s="3" t="n"/>
    </row>
    <row customHeight="1" ht="16.5" r="327" s="29">
      <c r="A327" s="44" t="n"/>
      <c r="B327" s="3" t="n"/>
    </row>
    <row customHeight="1" ht="16.5" r="328" s="29">
      <c r="A328" s="44" t="n"/>
      <c r="B328" s="3" t="n"/>
    </row>
    <row customHeight="1" ht="16.5" r="329" s="29">
      <c r="A329" s="44" t="n"/>
      <c r="B329" s="3" t="n"/>
    </row>
    <row customHeight="1" ht="16.5" r="330" s="29">
      <c r="A330" s="44" t="n"/>
      <c r="B330" s="3" t="n"/>
    </row>
    <row customHeight="1" ht="16.5" r="331" s="29">
      <c r="A331" s="44" t="n"/>
      <c r="B331" s="3" t="n"/>
    </row>
    <row customHeight="1" ht="16.5" r="332" s="29">
      <c r="A332" s="44" t="n"/>
      <c r="B332" s="3" t="n"/>
    </row>
    <row customHeight="1" ht="16.5" r="333" s="29">
      <c r="A333" s="44" t="n"/>
      <c r="B333" s="3" t="n"/>
    </row>
    <row customHeight="1" ht="16.5" r="334" s="29">
      <c r="A334" s="44" t="n"/>
      <c r="B334" s="3" t="n"/>
    </row>
  </sheetData>
  <mergeCells count="4">
    <mergeCell ref="B7:K7"/>
    <mergeCell ref="B39:K39"/>
    <mergeCell ref="B71:K71"/>
    <mergeCell ref="B103:K103"/>
  </mergeCells>
  <printOptions horizontalCentered="1"/>
  <pageMargins bottom="0.3937007874015748" footer="0" header="0" left="0.3937007874015748" right="0.3937007874015748" top="0.7480314960629921"/>
  <pageSetup orientation="portrait" paperSize="9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241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0"/>
    <col customWidth="1" max="2" min="2" style="29" width="16.38"/>
    <col customWidth="1" max="17" min="3" style="29" width="10.75"/>
    <col customWidth="1" max="21" min="18" style="29" width="7.88"/>
    <col customWidth="1" max="22" min="22" style="29" width="14"/>
    <col customWidth="1" max="23" min="23" style="29" width="26.88"/>
    <col customWidth="1" max="30" min="24" style="29" width="7.88"/>
    <col customWidth="1" max="32" min="31" style="29" width="7"/>
  </cols>
  <sheetData>
    <row customHeight="1" ht="49.5" r="1" s="29">
      <c r="A1" s="164" t="inlineStr">
        <is>
          <t>學校</t>
        </is>
      </c>
      <c r="B1" s="164" t="inlineStr">
        <is>
          <t>倍數</t>
        </is>
      </c>
      <c r="C1" s="165" t="inlineStr">
        <is>
          <t>二金</t>
        </is>
      </c>
      <c r="D1" s="165" t="inlineStr">
        <is>
          <t>二銀</t>
        </is>
      </c>
      <c r="E1" s="165" t="inlineStr">
        <is>
          <t>二銅</t>
        </is>
      </c>
      <c r="F1" s="165" t="inlineStr">
        <is>
          <t>三金</t>
        </is>
      </c>
      <c r="G1" s="165" t="inlineStr">
        <is>
          <t>三銀</t>
        </is>
      </c>
      <c r="H1" s="165" t="inlineStr">
        <is>
          <t>三銅</t>
        </is>
      </c>
      <c r="I1" s="165" t="inlineStr">
        <is>
          <t>四金</t>
        </is>
      </c>
      <c r="J1" s="165" t="inlineStr">
        <is>
          <t>四銀</t>
        </is>
      </c>
      <c r="K1" s="165" t="inlineStr">
        <is>
          <t>四銅</t>
        </is>
      </c>
      <c r="L1" s="165" t="inlineStr">
        <is>
          <t>五金</t>
        </is>
      </c>
      <c r="M1" s="165" t="inlineStr">
        <is>
          <t>五銀</t>
        </is>
      </c>
      <c r="N1" s="165" t="inlineStr">
        <is>
          <t>五銅</t>
        </is>
      </c>
      <c r="O1" s="165" t="inlineStr">
        <is>
          <t>六金</t>
        </is>
      </c>
      <c r="P1" s="165" t="inlineStr">
        <is>
          <t>六銀</t>
        </is>
      </c>
      <c r="Q1" s="165" t="inlineStr">
        <is>
          <t>六銅</t>
        </is>
      </c>
      <c r="R1" s="166" t="inlineStr">
        <is>
          <t>總分</t>
        </is>
      </c>
      <c r="S1" s="166" t="inlineStr">
        <is>
          <t>總金</t>
        </is>
      </c>
      <c r="T1" s="166" t="inlineStr">
        <is>
          <t>總銀</t>
        </is>
      </c>
      <c r="U1" s="166" t="inlineStr">
        <is>
          <t>總銅</t>
        </is>
      </c>
      <c r="V1" s="165" t="inlineStr">
        <is>
          <t>名次</t>
        </is>
      </c>
      <c r="W1" s="165" t="inlineStr">
        <is>
          <t>備註</t>
        </is>
      </c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</row>
    <row customHeight="1" ht="49.5" r="2" s="29">
      <c r="A2" s="167" t="inlineStr">
        <is>
          <t>湖西國小</t>
        </is>
      </c>
      <c r="B2" s="167" t="n">
        <v>2</v>
      </c>
      <c r="C2" s="168">
        <f>COUNTIFS('A21'!$F:$F,$A2,'A21'!$K:$K,"金質獎")</f>
        <v/>
      </c>
      <c r="D2" s="168">
        <f>COUNTIFS('A21'!$F:$F,$A2,'A21'!$K:$K,"銀質獎")</f>
        <v/>
      </c>
      <c r="E2" s="168">
        <f>COUNTIFS('A21'!$F:$F,$A2,'A21'!$K:$K,"銅質獎")</f>
        <v/>
      </c>
      <c r="F2" s="168">
        <f>COUNTIFS('A31'!$F:$F,$A2,'A31'!$K:$K,"金質獎")</f>
        <v/>
      </c>
      <c r="G2" s="168">
        <f>COUNTIFS('A31'!$F:$F,$A2,'A31'!$K:$K,"銀質獎")</f>
        <v/>
      </c>
      <c r="H2" s="168">
        <f>COUNTIFS('A31'!$F:$F,$A2,'A31'!$K:$K,"銅質獎")</f>
        <v/>
      </c>
      <c r="I2" s="168">
        <f>COUNTIFS('A41'!$F:$F,$A2,'A41'!$K:$K,"金質獎")</f>
        <v/>
      </c>
      <c r="J2" s="168">
        <f>COUNTIFS('A41'!$F:$F,$A2,'A41'!$K:$K,"銀質獎")</f>
        <v/>
      </c>
      <c r="K2" s="168">
        <f>COUNTIFS('A41'!$F:$F,$A2,'A41'!$K:$K,"銅質獎")</f>
        <v/>
      </c>
      <c r="L2" s="168">
        <f>COUNTIFS('A51'!$F:$F,$A2,'A51'!$K:$K,"金質獎")</f>
        <v/>
      </c>
      <c r="M2" s="168">
        <f>COUNTIFS('A51'!$F:$F,$A2,'A51'!$K:$K,"銀質獎")</f>
        <v/>
      </c>
      <c r="N2" s="168">
        <f>COUNTIFS('A51'!$F:$F,$A2,'A51'!$K:$K,"銅質獎")</f>
        <v/>
      </c>
      <c r="O2" s="168">
        <f>COUNTIFS('A61'!$F:$F,$A2,'A61'!$K:$K,"金質獎")</f>
        <v/>
      </c>
      <c r="P2" s="168">
        <f>COUNTIFS('A61'!$F:$F,$A2,'A61'!$K:$K,"銀質獎")</f>
        <v/>
      </c>
      <c r="Q2" s="168">
        <f>COUNTIFS('A61'!$F:$F,$A2,'A61'!$K:$K,"銅質獎")</f>
        <v/>
      </c>
      <c r="R2" s="169">
        <f>(S2*3+T2*2+U2*1)*$B2</f>
        <v/>
      </c>
      <c r="S2" s="169">
        <f>C2+F2+I2+L2+O2</f>
        <v/>
      </c>
      <c r="T2" s="169">
        <f>D2+G2+J2+M2+P2</f>
        <v/>
      </c>
      <c r="U2" s="169">
        <f>E2+H2+K2+N2+Q2</f>
        <v/>
      </c>
      <c r="V2" s="168">
        <f>RANK(R2,$R$2:$R$41,0)</f>
        <v/>
      </c>
      <c r="W2" s="11" t="n"/>
      <c r="X2" s="131" t="n"/>
      <c r="Y2" s="131" t="n"/>
      <c r="Z2" s="131" t="n"/>
      <c r="AA2" s="131" t="n"/>
      <c r="AB2" s="131" t="n"/>
      <c r="AC2" s="131" t="n"/>
      <c r="AD2" s="131" t="n"/>
      <c r="AE2" s="131" t="n"/>
      <c r="AF2" s="131" t="n"/>
    </row>
    <row customHeight="1" ht="49.5" r="3" s="29">
      <c r="A3" s="167" t="inlineStr">
        <is>
          <t>中正國小</t>
        </is>
      </c>
      <c r="B3" s="167" t="n">
        <v>1</v>
      </c>
      <c r="C3" s="168">
        <f>COUNTIFS('A21'!$F:$F,$A3,'A21'!$K:$K,"金質獎")</f>
        <v/>
      </c>
      <c r="D3" s="168">
        <f>COUNTIFS('A21'!$F:$F,$A3,'A21'!$K:$K,"銀質獎")</f>
        <v/>
      </c>
      <c r="E3" s="168">
        <f>COUNTIFS('A21'!$F:$F,$A3,'A21'!$K:$K,"銅質獎")</f>
        <v/>
      </c>
      <c r="F3" s="168">
        <f>COUNTIFS('A31'!$F:$F,$A3,'A31'!$K:$K,"金質獎")</f>
        <v/>
      </c>
      <c r="G3" s="168">
        <f>COUNTIFS('A31'!$F:$F,$A3,'A31'!$K:$K,"銀質獎")</f>
        <v/>
      </c>
      <c r="H3" s="168">
        <f>COUNTIFS('A31'!$F:$F,$A3,'A31'!$K:$K,"銅質獎")</f>
        <v/>
      </c>
      <c r="I3" s="168">
        <f>COUNTIFS('A41'!$F:$F,$A3,'A41'!$K:$K,"金質獎")</f>
        <v/>
      </c>
      <c r="J3" s="168">
        <f>COUNTIFS('A41'!$F:$F,$A3,'A41'!$K:$K,"銀質獎")</f>
        <v/>
      </c>
      <c r="K3" s="168">
        <f>COUNTIFS('A41'!$F:$F,$A3,'A41'!$K:$K,"銅質獎")</f>
        <v/>
      </c>
      <c r="L3" s="168">
        <f>COUNTIFS('A51'!$F:$F,$A3,'A51'!$K:$K,"金質獎")</f>
        <v/>
      </c>
      <c r="M3" s="168">
        <f>COUNTIFS('A51'!$F:$F,$A3,'A51'!$K:$K,"銀質獎")</f>
        <v/>
      </c>
      <c r="N3" s="168">
        <f>COUNTIFS('A51'!$F:$F,$A3,'A51'!$K:$K,"銅質獎")</f>
        <v/>
      </c>
      <c r="O3" s="168">
        <f>COUNTIFS('A61'!$F:$F,$A3,'A61'!$K:$K,"金質獎")</f>
        <v/>
      </c>
      <c r="P3" s="168">
        <f>COUNTIFS('A61'!$F:$F,$A3,'A61'!$K:$K,"銀質獎")</f>
        <v/>
      </c>
      <c r="Q3" s="168">
        <f>COUNTIFS('A61'!$F:$F,$A3,'A61'!$K:$K,"銅質獎")</f>
        <v/>
      </c>
      <c r="R3" s="169">
        <f>(S3*3+T3*2+U3*1)*$B3</f>
        <v/>
      </c>
      <c r="S3" s="169">
        <f>C3+F3+I3+L3+O3</f>
        <v/>
      </c>
      <c r="T3" s="169">
        <f>D3+G3+J3+M3+P3</f>
        <v/>
      </c>
      <c r="U3" s="169">
        <f>E3+H3+K3+N3+Q3</f>
        <v/>
      </c>
      <c r="V3" s="168">
        <f>RANK(R3,$R$2:$R$41,0)</f>
        <v/>
      </c>
      <c r="W3" s="11" t="n"/>
      <c r="X3" s="131" t="n"/>
      <c r="Y3" s="131" t="n"/>
      <c r="Z3" s="131" t="n"/>
      <c r="AA3" s="131" t="n"/>
      <c r="AB3" s="131" t="n"/>
      <c r="AC3" s="131" t="n"/>
      <c r="AD3" s="131" t="n"/>
      <c r="AE3" s="131" t="n"/>
      <c r="AF3" s="131" t="n"/>
    </row>
    <row customHeight="1" ht="49.5" r="4" s="29">
      <c r="A4" s="167" t="inlineStr">
        <is>
          <t>文澳國小</t>
        </is>
      </c>
      <c r="B4" s="167" t="n">
        <v>1</v>
      </c>
      <c r="C4" s="168">
        <f>COUNTIFS('A21'!$F:$F,$A4,'A21'!$K:$K,"金質獎")</f>
        <v/>
      </c>
      <c r="D4" s="168">
        <f>COUNTIFS('A21'!$F:$F,$A4,'A21'!$K:$K,"銀質獎")</f>
        <v/>
      </c>
      <c r="E4" s="168">
        <f>COUNTIFS('A21'!$F:$F,$A4,'A21'!$K:$K,"銅質獎")</f>
        <v/>
      </c>
      <c r="F4" s="168">
        <f>COUNTIFS('A31'!$F:$F,$A4,'A31'!$K:$K,"金質獎")</f>
        <v/>
      </c>
      <c r="G4" s="168">
        <f>COUNTIFS('A31'!$F:$F,$A4,'A31'!$K:$K,"銀質獎")</f>
        <v/>
      </c>
      <c r="H4" s="168">
        <f>COUNTIFS('A31'!$F:$F,$A4,'A31'!$K:$K,"銅質獎")</f>
        <v/>
      </c>
      <c r="I4" s="168">
        <f>COUNTIFS('A41'!$F:$F,$A4,'A41'!$K:$K,"金質獎")</f>
        <v/>
      </c>
      <c r="J4" s="168">
        <f>COUNTIFS('A41'!$F:$F,$A4,'A41'!$K:$K,"銀質獎")</f>
        <v/>
      </c>
      <c r="K4" s="168">
        <f>COUNTIFS('A41'!$F:$F,$A4,'A41'!$K:$K,"銅質獎")</f>
        <v/>
      </c>
      <c r="L4" s="168">
        <f>COUNTIFS('A51'!$F:$F,$A4,'A51'!$K:$K,"金質獎")</f>
        <v/>
      </c>
      <c r="M4" s="168">
        <f>COUNTIFS('A51'!$F:$F,$A4,'A51'!$K:$K,"銀質獎")</f>
        <v/>
      </c>
      <c r="N4" s="168">
        <f>COUNTIFS('A51'!$F:$F,$A4,'A51'!$K:$K,"銅質獎")</f>
        <v/>
      </c>
      <c r="O4" s="168">
        <f>COUNTIFS('A61'!$F:$F,$A4,'A61'!$K:$K,"金質獎")</f>
        <v/>
      </c>
      <c r="P4" s="168">
        <f>COUNTIFS('A61'!$F:$F,$A4,'A61'!$K:$K,"銀質獎")</f>
        <v/>
      </c>
      <c r="Q4" s="168">
        <f>COUNTIFS('A61'!$F:$F,$A4,'A61'!$K:$K,"銅質獎")</f>
        <v/>
      </c>
      <c r="R4" s="169">
        <f>(S4*3+T4*2+U4*1)*$B4</f>
        <v/>
      </c>
      <c r="S4" s="169">
        <f>C4+F4+I4+L4+O4</f>
        <v/>
      </c>
      <c r="T4" s="169">
        <f>D4+G4+J4+M4+P4</f>
        <v/>
      </c>
      <c r="U4" s="169">
        <f>E4+H4+K4+N4+Q4</f>
        <v/>
      </c>
      <c r="V4" s="168">
        <f>RANK(R4,$R$2:$R$41,0)</f>
        <v/>
      </c>
      <c r="W4" s="40" t="n"/>
      <c r="X4" s="131" t="n"/>
      <c r="Y4" s="131" t="n"/>
      <c r="Z4" s="131" t="n"/>
      <c r="AA4" s="131" t="n"/>
      <c r="AB4" s="131" t="n"/>
      <c r="AC4" s="131" t="n"/>
      <c r="AD4" s="131" t="n"/>
      <c r="AE4" s="131" t="n"/>
      <c r="AF4" s="131" t="n"/>
    </row>
    <row customHeight="1" ht="49.5" r="5" s="29">
      <c r="A5" s="167" t="inlineStr">
        <is>
          <t>後寮國小</t>
        </is>
      </c>
      <c r="B5" s="167" t="n">
        <v>2</v>
      </c>
      <c r="C5" s="168">
        <f>COUNTIFS('A21'!$F:$F,$A5,'A21'!$K:$K,"金質獎")</f>
        <v/>
      </c>
      <c r="D5" s="168">
        <f>COUNTIFS('A21'!$F:$F,$A5,'A21'!$K:$K,"銀質獎")</f>
        <v/>
      </c>
      <c r="E5" s="168">
        <f>COUNTIFS('A21'!$F:$F,$A5,'A21'!$K:$K,"銅質獎")</f>
        <v/>
      </c>
      <c r="F5" s="168">
        <f>COUNTIFS('A31'!$F:$F,$A5,'A31'!$K:$K,"金質獎")</f>
        <v/>
      </c>
      <c r="G5" s="168">
        <f>COUNTIFS('A31'!$F:$F,$A5,'A31'!$K:$K,"銀質獎")</f>
        <v/>
      </c>
      <c r="H5" s="168">
        <f>COUNTIFS('A31'!$F:$F,$A5,'A31'!$K:$K,"銅質獎")</f>
        <v/>
      </c>
      <c r="I5" s="168">
        <f>COUNTIFS('A41'!$F:$F,$A5,'A41'!$K:$K,"金質獎")</f>
        <v/>
      </c>
      <c r="J5" s="168">
        <f>COUNTIFS('A41'!$F:$F,$A5,'A41'!$K:$K,"銀質獎")</f>
        <v/>
      </c>
      <c r="K5" s="168">
        <f>COUNTIFS('A41'!$F:$F,$A5,'A41'!$K:$K,"銅質獎")</f>
        <v/>
      </c>
      <c r="L5" s="168">
        <f>COUNTIFS('A51'!$F:$F,$A5,'A51'!$K:$K,"金質獎")</f>
        <v/>
      </c>
      <c r="M5" s="168">
        <f>COUNTIFS('A51'!$F:$F,$A5,'A51'!$K:$K,"銀質獎")</f>
        <v/>
      </c>
      <c r="N5" s="168">
        <f>COUNTIFS('A51'!$F:$F,$A5,'A51'!$K:$K,"銅質獎")</f>
        <v/>
      </c>
      <c r="O5" s="168">
        <f>COUNTIFS('A61'!$F:$F,$A5,'A61'!$K:$K,"金質獎")</f>
        <v/>
      </c>
      <c r="P5" s="168">
        <f>COUNTIFS('A61'!$F:$F,$A5,'A61'!$K:$K,"銀質獎")</f>
        <v/>
      </c>
      <c r="Q5" s="168">
        <f>COUNTIFS('A61'!$F:$F,$A5,'A61'!$K:$K,"銅質獎")</f>
        <v/>
      </c>
      <c r="R5" s="169">
        <f>(S5*3+T5*2+U5*1)*$B5</f>
        <v/>
      </c>
      <c r="S5" s="169">
        <f>C5+F5+I5+L5+O5</f>
        <v/>
      </c>
      <c r="T5" s="169">
        <f>D5+G5+J5+M5+P5</f>
        <v/>
      </c>
      <c r="U5" s="169">
        <f>E5+H5+K5+N5+Q5</f>
        <v/>
      </c>
      <c r="V5" s="168">
        <f>RANK(R5,$R$2:$R$41,0)</f>
        <v/>
      </c>
      <c r="W5" s="40" t="n"/>
      <c r="X5" s="131" t="n"/>
      <c r="Y5" s="131" t="n"/>
      <c r="Z5" s="131" t="n"/>
      <c r="AA5" s="131" t="n"/>
      <c r="AB5" s="131" t="n"/>
      <c r="AC5" s="131" t="n"/>
      <c r="AD5" s="131" t="n"/>
      <c r="AE5" s="131" t="n"/>
      <c r="AF5" s="131" t="n"/>
    </row>
    <row customHeight="1" ht="49.5" r="6" s="29">
      <c r="A6" s="167" t="inlineStr">
        <is>
          <t>中興國小</t>
        </is>
      </c>
      <c r="B6" s="167" t="n">
        <v>1</v>
      </c>
      <c r="C6" s="168">
        <f>COUNTIFS('A21'!$F:$F,$A6,'A21'!$K:$K,"金質獎")</f>
        <v/>
      </c>
      <c r="D6" s="168">
        <f>COUNTIFS('A21'!$F:$F,$A6,'A21'!$K:$K,"銀質獎")</f>
        <v/>
      </c>
      <c r="E6" s="168">
        <f>COUNTIFS('A21'!$F:$F,$A6,'A21'!$K:$K,"銅質獎")</f>
        <v/>
      </c>
      <c r="F6" s="168">
        <f>COUNTIFS('A31'!$F:$F,$A6,'A31'!$K:$K,"金質獎")</f>
        <v/>
      </c>
      <c r="G6" s="168">
        <f>COUNTIFS('A31'!$F:$F,$A6,'A31'!$K:$K,"銀質獎")</f>
        <v/>
      </c>
      <c r="H6" s="168">
        <f>COUNTIFS('A31'!$F:$F,$A6,'A31'!$K:$K,"銅質獎")</f>
        <v/>
      </c>
      <c r="I6" s="168">
        <f>COUNTIFS('A41'!$F:$F,$A6,'A41'!$K:$K,"金質獎")</f>
        <v/>
      </c>
      <c r="J6" s="168">
        <f>COUNTIFS('A41'!$F:$F,$A6,'A41'!$K:$K,"銀質獎")</f>
        <v/>
      </c>
      <c r="K6" s="168">
        <f>COUNTIFS('A41'!$F:$F,$A6,'A41'!$K:$K,"銅質獎")</f>
        <v/>
      </c>
      <c r="L6" s="168">
        <f>COUNTIFS('A51'!$F:$F,$A6,'A51'!$K:$K,"金質獎")</f>
        <v/>
      </c>
      <c r="M6" s="168">
        <f>COUNTIFS('A51'!$F:$F,$A6,'A51'!$K:$K,"銀質獎")</f>
        <v/>
      </c>
      <c r="N6" s="168">
        <f>COUNTIFS('A51'!$F:$F,$A6,'A51'!$K:$K,"銅質獎")</f>
        <v/>
      </c>
      <c r="O6" s="168">
        <f>COUNTIFS('A61'!$F:$F,$A6,'A61'!$K:$K,"金質獎")</f>
        <v/>
      </c>
      <c r="P6" s="168">
        <f>COUNTIFS('A61'!$F:$F,$A6,'A61'!$K:$K,"銀質獎")</f>
        <v/>
      </c>
      <c r="Q6" s="168">
        <f>COUNTIFS('A61'!$F:$F,$A6,'A61'!$K:$K,"銅質獎")</f>
        <v/>
      </c>
      <c r="R6" s="169">
        <f>(S6*3+T6*2+U6*1)*$B6</f>
        <v/>
      </c>
      <c r="S6" s="169">
        <f>C6+F6+I6+L6+O6</f>
        <v/>
      </c>
      <c r="T6" s="169">
        <f>D6+G6+J6+M6+P6</f>
        <v/>
      </c>
      <c r="U6" s="169">
        <f>E6+H6+K6+N6+Q6</f>
        <v/>
      </c>
      <c r="V6" s="168">
        <f>RANK(R6,$R$2:$R$41,0)</f>
        <v/>
      </c>
      <c r="W6" s="40" t="n"/>
      <c r="X6" s="131" t="n"/>
      <c r="Y6" s="131" t="n"/>
      <c r="Z6" s="131" t="n"/>
      <c r="AA6" s="131" t="n"/>
      <c r="AB6" s="131" t="n"/>
      <c r="AC6" s="131" t="n"/>
      <c r="AD6" s="131" t="n"/>
      <c r="AE6" s="131" t="n"/>
      <c r="AF6" s="131" t="n"/>
    </row>
    <row customHeight="1" ht="49.5" r="7" s="29">
      <c r="A7" s="167" t="inlineStr">
        <is>
          <t>中山國小</t>
        </is>
      </c>
      <c r="B7" s="167" t="n">
        <v>2</v>
      </c>
      <c r="C7" s="168">
        <f>COUNTIFS('A21'!$F:$F,$A7,'A21'!$K:$K,"金質獎")</f>
        <v/>
      </c>
      <c r="D7" s="168">
        <f>COUNTIFS('A21'!$F:$F,$A7,'A21'!$K:$K,"銀質獎")</f>
        <v/>
      </c>
      <c r="E7" s="168">
        <f>COUNTIFS('A21'!$F:$F,$A7,'A21'!$K:$K,"銅質獎")</f>
        <v/>
      </c>
      <c r="F7" s="168">
        <f>COUNTIFS('A31'!$F:$F,$A7,'A31'!$K:$K,"金質獎")</f>
        <v/>
      </c>
      <c r="G7" s="168">
        <f>COUNTIFS('A31'!$F:$F,$A7,'A31'!$K:$K,"銀質獎")</f>
        <v/>
      </c>
      <c r="H7" s="168">
        <f>COUNTIFS('A31'!$F:$F,$A7,'A31'!$K:$K,"銅質獎")</f>
        <v/>
      </c>
      <c r="I7" s="168">
        <f>COUNTIFS('A41'!$F:$F,$A7,'A41'!$K:$K,"金質獎")</f>
        <v/>
      </c>
      <c r="J7" s="168">
        <f>COUNTIFS('A41'!$F:$F,$A7,'A41'!$K:$K,"銀質獎")</f>
        <v/>
      </c>
      <c r="K7" s="168">
        <f>COUNTIFS('A41'!$F:$F,$A7,'A41'!$K:$K,"銅質獎")</f>
        <v/>
      </c>
      <c r="L7" s="168">
        <f>COUNTIFS('A51'!$F:$F,$A7,'A51'!$K:$K,"金質獎")</f>
        <v/>
      </c>
      <c r="M7" s="168">
        <f>COUNTIFS('A51'!$F:$F,$A7,'A51'!$K:$K,"銀質獎")</f>
        <v/>
      </c>
      <c r="N7" s="168">
        <f>COUNTIFS('A51'!$F:$F,$A7,'A51'!$K:$K,"銅質獎")</f>
        <v/>
      </c>
      <c r="O7" s="168">
        <f>COUNTIFS('A61'!$F:$F,$A7,'A61'!$K:$K,"金質獎")</f>
        <v/>
      </c>
      <c r="P7" s="168">
        <f>COUNTIFS('A61'!$F:$F,$A7,'A61'!$K:$K,"銀質獎")</f>
        <v/>
      </c>
      <c r="Q7" s="168">
        <f>COUNTIFS('A61'!$F:$F,$A7,'A61'!$K:$K,"銅質獎")</f>
        <v/>
      </c>
      <c r="R7" s="169">
        <f>(S7*3+T7*2+U7*1)*$B7</f>
        <v/>
      </c>
      <c r="S7" s="169">
        <f>C7+F7+I7+L7+O7</f>
        <v/>
      </c>
      <c r="T7" s="169">
        <f>D7+G7+J7+M7+P7</f>
        <v/>
      </c>
      <c r="U7" s="169">
        <f>E7+H7+K7+N7+Q7</f>
        <v/>
      </c>
      <c r="V7" s="168">
        <f>RANK(R7,$R$2:$R$41,0)</f>
        <v/>
      </c>
      <c r="W7" s="40" t="n"/>
      <c r="X7" s="131" t="n"/>
      <c r="Y7" s="131" t="n"/>
      <c r="Z7" s="131" t="n"/>
      <c r="AA7" s="131" t="n"/>
      <c r="AB7" s="131" t="n"/>
      <c r="AC7" s="131" t="n"/>
      <c r="AD7" s="131" t="n"/>
      <c r="AE7" s="131" t="n"/>
      <c r="AF7" s="131" t="n"/>
    </row>
    <row customHeight="1" ht="49.5" r="8" s="29">
      <c r="A8" s="167" t="inlineStr">
        <is>
          <t>外垵國小</t>
        </is>
      </c>
      <c r="B8" s="167" t="n">
        <v>2</v>
      </c>
      <c r="C8" s="168">
        <f>COUNTIFS('A21'!$F:$F,$A8,'A21'!$K:$K,"金質獎")</f>
        <v/>
      </c>
      <c r="D8" s="168">
        <f>COUNTIFS('A21'!$F:$F,$A8,'A21'!$K:$K,"銀質獎")</f>
        <v/>
      </c>
      <c r="E8" s="168">
        <f>COUNTIFS('A21'!$F:$F,$A8,'A21'!$K:$K,"銅質獎")</f>
        <v/>
      </c>
      <c r="F8" s="168">
        <f>COUNTIFS('A31'!$F:$F,$A8,'A31'!$K:$K,"金質獎")</f>
        <v/>
      </c>
      <c r="G8" s="168">
        <f>COUNTIFS('A31'!$F:$F,$A8,'A31'!$K:$K,"銀質獎")</f>
        <v/>
      </c>
      <c r="H8" s="168">
        <f>COUNTIFS('A31'!$F:$F,$A8,'A31'!$K:$K,"銅質獎")</f>
        <v/>
      </c>
      <c r="I8" s="168">
        <f>COUNTIFS('A41'!$F:$F,$A8,'A41'!$K:$K,"金質獎")</f>
        <v/>
      </c>
      <c r="J8" s="168">
        <f>COUNTIFS('A41'!$F:$F,$A8,'A41'!$K:$K,"銀質獎")</f>
        <v/>
      </c>
      <c r="K8" s="168">
        <f>COUNTIFS('A41'!$F:$F,$A8,'A41'!$K:$K,"銅質獎")</f>
        <v/>
      </c>
      <c r="L8" s="168">
        <f>COUNTIFS('A51'!$F:$F,$A8,'A51'!$K:$K,"金質獎")</f>
        <v/>
      </c>
      <c r="M8" s="168">
        <f>COUNTIFS('A51'!$F:$F,$A8,'A51'!$K:$K,"銀質獎")</f>
        <v/>
      </c>
      <c r="N8" s="168">
        <f>COUNTIFS('A51'!$F:$F,$A8,'A51'!$K:$K,"銅質獎")</f>
        <v/>
      </c>
      <c r="O8" s="168">
        <f>COUNTIFS('A61'!$F:$F,$A8,'A61'!$K:$K,"金質獎")</f>
        <v/>
      </c>
      <c r="P8" s="168">
        <f>COUNTIFS('A61'!$F:$F,$A8,'A61'!$K:$K,"銀質獎")</f>
        <v/>
      </c>
      <c r="Q8" s="168">
        <f>COUNTIFS('A61'!$F:$F,$A8,'A61'!$K:$K,"銅質獎")</f>
        <v/>
      </c>
      <c r="R8" s="169">
        <f>(S8*3+T8*2+U8*1)*$B8</f>
        <v/>
      </c>
      <c r="S8" s="169">
        <f>C8+F8+I8+L8+O8</f>
        <v/>
      </c>
      <c r="T8" s="169">
        <f>D8+G8+J8+M8+P8</f>
        <v/>
      </c>
      <c r="U8" s="169">
        <f>E8+H8+K8+N8+Q8</f>
        <v/>
      </c>
      <c r="V8" s="168">
        <f>RANK(R8,$R$2:$R$41,0)</f>
        <v/>
      </c>
      <c r="W8" s="40" t="n"/>
      <c r="X8" s="131" t="n"/>
      <c r="Y8" s="131" t="n"/>
      <c r="Z8" s="131" t="n"/>
      <c r="AA8" s="131" t="n"/>
      <c r="AB8" s="131" t="n"/>
      <c r="AC8" s="131" t="n"/>
      <c r="AD8" s="131" t="n"/>
      <c r="AE8" s="131" t="n"/>
      <c r="AF8" s="131" t="n"/>
    </row>
    <row customHeight="1" ht="49.5" r="9" s="29">
      <c r="A9" s="167" t="inlineStr">
        <is>
          <t>吉貝國小</t>
        </is>
      </c>
      <c r="B9" s="167" t="n">
        <v>2</v>
      </c>
      <c r="C9" s="168">
        <f>COUNTIFS('A21'!$F:$F,$A9,'A21'!$K:$K,"金質獎")</f>
        <v/>
      </c>
      <c r="D9" s="168">
        <f>COUNTIFS('A21'!$F:$F,$A9,'A21'!$K:$K,"銀質獎")</f>
        <v/>
      </c>
      <c r="E9" s="168">
        <f>COUNTIFS('A21'!$F:$F,$A9,'A21'!$K:$K,"銅質獎")</f>
        <v/>
      </c>
      <c r="F9" s="168">
        <f>COUNTIFS('A31'!$F:$F,$A9,'A31'!$K:$K,"金質獎")</f>
        <v/>
      </c>
      <c r="G9" s="168">
        <f>COUNTIFS('A31'!$F:$F,$A9,'A31'!$K:$K,"銀質獎")</f>
        <v/>
      </c>
      <c r="H9" s="168">
        <f>COUNTIFS('A31'!$F:$F,$A9,'A31'!$K:$K,"銅質獎")</f>
        <v/>
      </c>
      <c r="I9" s="168">
        <f>COUNTIFS('A41'!$F:$F,$A9,'A41'!$K:$K,"金質獎")</f>
        <v/>
      </c>
      <c r="J9" s="168">
        <f>COUNTIFS('A41'!$F:$F,$A9,'A41'!$K:$K,"銀質獎")</f>
        <v/>
      </c>
      <c r="K9" s="168">
        <f>COUNTIFS('A41'!$F:$F,$A9,'A41'!$K:$K,"銅質獎")</f>
        <v/>
      </c>
      <c r="L9" s="168">
        <f>COUNTIFS('A51'!$F:$F,$A9,'A51'!$K:$K,"金質獎")</f>
        <v/>
      </c>
      <c r="M9" s="168">
        <f>COUNTIFS('A51'!$F:$F,$A9,'A51'!$K:$K,"銀質獎")</f>
        <v/>
      </c>
      <c r="N9" s="168">
        <f>COUNTIFS('A51'!$F:$F,$A9,'A51'!$K:$K,"銅質獎")</f>
        <v/>
      </c>
      <c r="O9" s="168">
        <f>COUNTIFS('A61'!$F:$F,$A9,'A61'!$K:$K,"金質獎")</f>
        <v/>
      </c>
      <c r="P9" s="168">
        <f>COUNTIFS('A61'!$F:$F,$A9,'A61'!$K:$K,"銀質獎")</f>
        <v/>
      </c>
      <c r="Q9" s="168">
        <f>COUNTIFS('A61'!$F:$F,$A9,'A61'!$K:$K,"銅質獎")</f>
        <v/>
      </c>
      <c r="R9" s="169">
        <f>(S9*3+T9*2+U9*1)*$B9</f>
        <v/>
      </c>
      <c r="S9" s="169">
        <f>C9+F9+I9+L9+O9</f>
        <v/>
      </c>
      <c r="T9" s="169">
        <f>D9+G9+J9+M9+P9</f>
        <v/>
      </c>
      <c r="U9" s="169">
        <f>E9+H9+K9+N9+Q9</f>
        <v/>
      </c>
      <c r="V9" s="168">
        <f>RANK(R9,$R$2:$R$41,0)</f>
        <v/>
      </c>
      <c r="W9" s="11" t="n"/>
      <c r="X9" s="131" t="n"/>
      <c r="Y9" s="131" t="n"/>
      <c r="Z9" s="131" t="n"/>
      <c r="AA9" s="131" t="n"/>
      <c r="AB9" s="131" t="n"/>
      <c r="AC9" s="131" t="n"/>
      <c r="AD9" s="131" t="n"/>
      <c r="AE9" s="131" t="n"/>
      <c r="AF9" s="131" t="n"/>
    </row>
    <row customHeight="1" ht="49.5" r="10" s="29">
      <c r="A10" s="167" t="inlineStr">
        <is>
          <t>嵵裡國小</t>
        </is>
      </c>
      <c r="B10" s="167" t="n">
        <v>2</v>
      </c>
      <c r="C10" s="168">
        <f>COUNTIFS('A21'!$F:$F,$A10,'A21'!$K:$K,"金質獎")</f>
        <v/>
      </c>
      <c r="D10" s="168">
        <f>COUNTIFS('A21'!$F:$F,$A10,'A21'!$K:$K,"銀質獎")</f>
        <v/>
      </c>
      <c r="E10" s="168">
        <f>COUNTIFS('A21'!$F:$F,$A10,'A21'!$K:$K,"銅質獎")</f>
        <v/>
      </c>
      <c r="F10" s="168">
        <f>COUNTIFS('A31'!$F:$F,$A10,'A31'!$K:$K,"金質獎")</f>
        <v/>
      </c>
      <c r="G10" s="168">
        <f>COUNTIFS('A31'!$F:$F,$A10,'A31'!$K:$K,"銀質獎")</f>
        <v/>
      </c>
      <c r="H10" s="168">
        <f>COUNTIFS('A31'!$F:$F,$A10,'A31'!$K:$K,"銅質獎")</f>
        <v/>
      </c>
      <c r="I10" s="168">
        <f>COUNTIFS('A41'!$F:$F,$A10,'A41'!$K:$K,"金質獎")</f>
        <v/>
      </c>
      <c r="J10" s="168">
        <f>COUNTIFS('A41'!$F:$F,$A10,'A41'!$K:$K,"銀質獎")</f>
        <v/>
      </c>
      <c r="K10" s="168">
        <f>COUNTIFS('A41'!$F:$F,$A10,'A41'!$K:$K,"銅質獎")</f>
        <v/>
      </c>
      <c r="L10" s="168">
        <f>COUNTIFS('A51'!$F:$F,$A10,'A51'!$K:$K,"金質獎")</f>
        <v/>
      </c>
      <c r="M10" s="168">
        <f>COUNTIFS('A51'!$F:$F,$A10,'A51'!$K:$K,"銀質獎")</f>
        <v/>
      </c>
      <c r="N10" s="168">
        <f>COUNTIFS('A51'!$F:$F,$A10,'A51'!$K:$K,"銅質獎")</f>
        <v/>
      </c>
      <c r="O10" s="168">
        <f>COUNTIFS('A61'!$F:$F,$A10,'A61'!$K:$K,"金質獎")</f>
        <v/>
      </c>
      <c r="P10" s="168">
        <f>COUNTIFS('A61'!$F:$F,$A10,'A61'!$K:$K,"銀質獎")</f>
        <v/>
      </c>
      <c r="Q10" s="168">
        <f>COUNTIFS('A61'!$F:$F,$A10,'A61'!$K:$K,"銅質獎")</f>
        <v/>
      </c>
      <c r="R10" s="169">
        <f>(S10*3+T10*2+U10*1)*$B10</f>
        <v/>
      </c>
      <c r="S10" s="169">
        <f>C10+F10+I10+L10+O10</f>
        <v/>
      </c>
      <c r="T10" s="169">
        <f>D10+G10+J10+M10+P10</f>
        <v/>
      </c>
      <c r="U10" s="169">
        <f>E10+H10+K10+N10+Q10</f>
        <v/>
      </c>
      <c r="V10" s="168">
        <f>RANK(R10,$R$2:$R$41,0)</f>
        <v/>
      </c>
      <c r="W10" s="11" t="n"/>
      <c r="X10" s="131" t="n"/>
      <c r="Y10" s="131" t="n"/>
      <c r="Z10" s="131" t="n"/>
      <c r="AA10" s="131" t="n"/>
      <c r="AB10" s="131" t="n"/>
      <c r="AC10" s="131" t="n"/>
      <c r="AD10" s="131" t="n"/>
      <c r="AE10" s="131" t="n"/>
      <c r="AF10" s="131" t="n"/>
    </row>
    <row customHeight="1" ht="49.5" r="11" s="29">
      <c r="A11" s="167" t="inlineStr">
        <is>
          <t>隘門國小</t>
        </is>
      </c>
      <c r="B11" s="167" t="n">
        <v>2</v>
      </c>
      <c r="C11" s="168">
        <f>COUNTIFS('A21'!$F:$F,$A11,'A21'!$K:$K,"金質獎")</f>
        <v/>
      </c>
      <c r="D11" s="168">
        <f>COUNTIFS('A21'!$F:$F,$A11,'A21'!$K:$K,"銀質獎")</f>
        <v/>
      </c>
      <c r="E11" s="168">
        <f>COUNTIFS('A21'!$F:$F,$A11,'A21'!$K:$K,"銅質獎")</f>
        <v/>
      </c>
      <c r="F11" s="168">
        <f>COUNTIFS('A31'!$F:$F,$A11,'A31'!$K:$K,"金質獎")</f>
        <v/>
      </c>
      <c r="G11" s="168">
        <f>COUNTIFS('A31'!$F:$F,$A11,'A31'!$K:$K,"銀質獎")</f>
        <v/>
      </c>
      <c r="H11" s="168">
        <f>COUNTIFS('A31'!$F:$F,$A11,'A31'!$K:$K,"銅質獎")</f>
        <v/>
      </c>
      <c r="I11" s="168">
        <f>COUNTIFS('A41'!$F:$F,$A11,'A41'!$K:$K,"金質獎")</f>
        <v/>
      </c>
      <c r="J11" s="168">
        <f>COUNTIFS('A41'!$F:$F,$A11,'A41'!$K:$K,"銀質獎")</f>
        <v/>
      </c>
      <c r="K11" s="168">
        <f>COUNTIFS('A41'!$F:$F,$A11,'A41'!$K:$K,"銅質獎")</f>
        <v/>
      </c>
      <c r="L11" s="168">
        <f>COUNTIFS('A51'!$F:$F,$A11,'A51'!$K:$K,"金質獎")</f>
        <v/>
      </c>
      <c r="M11" s="168">
        <f>COUNTIFS('A51'!$F:$F,$A11,'A51'!$K:$K,"銀質獎")</f>
        <v/>
      </c>
      <c r="N11" s="168">
        <f>COUNTIFS('A51'!$F:$F,$A11,'A51'!$K:$K,"銅質獎")</f>
        <v/>
      </c>
      <c r="O11" s="168">
        <f>COUNTIFS('A61'!$F:$F,$A11,'A61'!$K:$K,"金質獎")</f>
        <v/>
      </c>
      <c r="P11" s="168">
        <f>COUNTIFS('A61'!$F:$F,$A11,'A61'!$K:$K,"銀質獎")</f>
        <v/>
      </c>
      <c r="Q11" s="168">
        <f>COUNTIFS('A61'!$F:$F,$A11,'A61'!$K:$K,"銅質獎")</f>
        <v/>
      </c>
      <c r="R11" s="169">
        <f>(S11*3+T11*2+U11*1)*$B11</f>
        <v/>
      </c>
      <c r="S11" s="169">
        <f>C11+F11+I11+L11+O11</f>
        <v/>
      </c>
      <c r="T11" s="169">
        <f>D11+G11+J11+M11+P11</f>
        <v/>
      </c>
      <c r="U11" s="169">
        <f>E11+H11+K11+N11+Q11</f>
        <v/>
      </c>
      <c r="V11" s="168">
        <f>RANK(R11,$R$2:$R$41,0)</f>
        <v/>
      </c>
      <c r="W11" s="40" t="n"/>
      <c r="X11" s="131" t="n"/>
      <c r="Y11" s="131" t="n"/>
      <c r="Z11" s="131" t="n"/>
      <c r="AA11" s="131" t="n"/>
      <c r="AB11" s="131" t="n"/>
      <c r="AC11" s="131" t="n"/>
      <c r="AD11" s="131" t="n"/>
      <c r="AE11" s="131" t="n"/>
      <c r="AF11" s="131" t="n"/>
    </row>
    <row customHeight="1" ht="49.5" r="12" s="29">
      <c r="A12" s="167" t="inlineStr">
        <is>
          <t>中屯國小</t>
        </is>
      </c>
      <c r="B12" s="167" t="n">
        <v>2</v>
      </c>
      <c r="C12" s="168">
        <f>COUNTIFS('A21'!$F:$F,$A12,'A21'!$K:$K,"金質獎")</f>
        <v/>
      </c>
      <c r="D12" s="168">
        <f>COUNTIFS('A21'!$F:$F,$A12,'A21'!$K:$K,"銀質獎")</f>
        <v/>
      </c>
      <c r="E12" s="168">
        <f>COUNTIFS('A21'!$F:$F,$A12,'A21'!$K:$K,"銅質獎")</f>
        <v/>
      </c>
      <c r="F12" s="168">
        <f>COUNTIFS('A31'!$F:$F,$A12,'A31'!$K:$K,"金質獎")</f>
        <v/>
      </c>
      <c r="G12" s="168">
        <f>COUNTIFS('A31'!$F:$F,$A12,'A31'!$K:$K,"銀質獎")</f>
        <v/>
      </c>
      <c r="H12" s="168">
        <f>COUNTIFS('A31'!$F:$F,$A12,'A31'!$K:$K,"銅質獎")</f>
        <v/>
      </c>
      <c r="I12" s="168">
        <f>COUNTIFS('A41'!$F:$F,$A12,'A41'!$K:$K,"金質獎")</f>
        <v/>
      </c>
      <c r="J12" s="168">
        <f>COUNTIFS('A41'!$F:$F,$A12,'A41'!$K:$K,"銀質獎")</f>
        <v/>
      </c>
      <c r="K12" s="168">
        <f>COUNTIFS('A41'!$F:$F,$A12,'A41'!$K:$K,"銅質獎")</f>
        <v/>
      </c>
      <c r="L12" s="168">
        <f>COUNTIFS('A51'!$F:$F,$A12,'A51'!$K:$K,"金質獎")</f>
        <v/>
      </c>
      <c r="M12" s="168">
        <f>COUNTIFS('A51'!$F:$F,$A12,'A51'!$K:$K,"銀質獎")</f>
        <v/>
      </c>
      <c r="N12" s="168">
        <f>COUNTIFS('A51'!$F:$F,$A12,'A51'!$K:$K,"銅質獎")</f>
        <v/>
      </c>
      <c r="O12" s="168">
        <f>COUNTIFS('A61'!$F:$F,$A12,'A61'!$K:$K,"金質獎")</f>
        <v/>
      </c>
      <c r="P12" s="168">
        <f>COUNTIFS('A61'!$F:$F,$A12,'A61'!$K:$K,"銀質獎")</f>
        <v/>
      </c>
      <c r="Q12" s="168">
        <f>COUNTIFS('A61'!$F:$F,$A12,'A61'!$K:$K,"銅質獎")</f>
        <v/>
      </c>
      <c r="R12" s="169">
        <f>(S12*3+T12*2+U12*1)*$B12</f>
        <v/>
      </c>
      <c r="S12" s="169">
        <f>C12+F12+I12+L12+O12</f>
        <v/>
      </c>
      <c r="T12" s="169">
        <f>D12+G12+J12+M12+P12</f>
        <v/>
      </c>
      <c r="U12" s="169">
        <f>E12+H12+K12+N12+Q12</f>
        <v/>
      </c>
      <c r="V12" s="168">
        <f>RANK(R12,$R$2:$R$41,0)</f>
        <v/>
      </c>
      <c r="W12" s="40" t="n"/>
      <c r="X12" s="131" t="n"/>
      <c r="Y12" s="131" t="n"/>
      <c r="Z12" s="131" t="n"/>
      <c r="AA12" s="131" t="n"/>
      <c r="AB12" s="131" t="n"/>
      <c r="AC12" s="131" t="n"/>
      <c r="AD12" s="131" t="n"/>
      <c r="AE12" s="131" t="n"/>
      <c r="AF12" s="131" t="n"/>
    </row>
    <row customHeight="1" ht="49.5" r="13" s="29">
      <c r="A13" s="167" t="inlineStr">
        <is>
          <t>馬公國小</t>
        </is>
      </c>
      <c r="B13" s="167" t="n">
        <v>1</v>
      </c>
      <c r="C13" s="168">
        <f>COUNTIFS('A21'!$F:$F,$A13,'A21'!$K:$K,"金質獎")</f>
        <v/>
      </c>
      <c r="D13" s="168">
        <f>COUNTIFS('A21'!$F:$F,$A13,'A21'!$K:$K,"銀質獎")</f>
        <v/>
      </c>
      <c r="E13" s="168">
        <f>COUNTIFS('A21'!$F:$F,$A13,'A21'!$K:$K,"銅質獎")</f>
        <v/>
      </c>
      <c r="F13" s="168">
        <f>COUNTIFS('A31'!$F:$F,$A13,'A31'!$K:$K,"金質獎")</f>
        <v/>
      </c>
      <c r="G13" s="168">
        <f>COUNTIFS('A31'!$F:$F,$A13,'A31'!$K:$K,"銀質獎")</f>
        <v/>
      </c>
      <c r="H13" s="168">
        <f>COUNTIFS('A31'!$F:$F,$A13,'A31'!$K:$K,"銅質獎")</f>
        <v/>
      </c>
      <c r="I13" s="168">
        <f>COUNTIFS('A41'!$F:$F,$A13,'A41'!$K:$K,"金質獎")</f>
        <v/>
      </c>
      <c r="J13" s="168">
        <f>COUNTIFS('A41'!$F:$F,$A13,'A41'!$K:$K,"銀質獎")</f>
        <v/>
      </c>
      <c r="K13" s="168">
        <f>COUNTIFS('A41'!$F:$F,$A13,'A41'!$K:$K,"銅質獎")</f>
        <v/>
      </c>
      <c r="L13" s="168">
        <f>COUNTIFS('A51'!$F:$F,$A13,'A51'!$K:$K,"金質獎")</f>
        <v/>
      </c>
      <c r="M13" s="168">
        <f>COUNTIFS('A51'!$F:$F,$A13,'A51'!$K:$K,"銀質獎")</f>
        <v/>
      </c>
      <c r="N13" s="168">
        <f>COUNTIFS('A51'!$F:$F,$A13,'A51'!$K:$K,"銅質獎")</f>
        <v/>
      </c>
      <c r="O13" s="168">
        <f>COUNTIFS('A61'!$F:$F,$A13,'A61'!$K:$K,"金質獎")</f>
        <v/>
      </c>
      <c r="P13" s="168">
        <f>COUNTIFS('A61'!$F:$F,$A13,'A61'!$K:$K,"銀質獎")</f>
        <v/>
      </c>
      <c r="Q13" s="168">
        <f>COUNTIFS('A61'!$F:$F,$A13,'A61'!$K:$K,"銅質獎")</f>
        <v/>
      </c>
      <c r="R13" s="169">
        <f>(S13*3+T13*2+U13*1)*$B13</f>
        <v/>
      </c>
      <c r="S13" s="169">
        <f>C13+F13+I13+L13+O13</f>
        <v/>
      </c>
      <c r="T13" s="169">
        <f>D13+G13+J13+M13+P13</f>
        <v/>
      </c>
      <c r="U13" s="169">
        <f>E13+H13+K13+N13+Q13</f>
        <v/>
      </c>
      <c r="V13" s="168">
        <f>RANK(R13,$R$2:$R$41,0)</f>
        <v/>
      </c>
      <c r="W13" s="11" t="n"/>
      <c r="X13" s="131" t="n"/>
      <c r="Y13" s="131" t="n"/>
      <c r="Z13" s="131" t="n"/>
      <c r="AA13" s="131" t="n"/>
      <c r="AB13" s="131" t="n"/>
      <c r="AC13" s="131" t="n"/>
      <c r="AD13" s="131" t="n"/>
      <c r="AE13" s="131" t="n"/>
      <c r="AF13" s="131" t="n"/>
    </row>
    <row customHeight="1" ht="49.5" r="14" s="29">
      <c r="A14" s="167" t="inlineStr">
        <is>
          <t>文光國小</t>
        </is>
      </c>
      <c r="B14" s="167" t="n">
        <v>2</v>
      </c>
      <c r="C14" s="168">
        <f>COUNTIFS('A21'!$F:$F,$A14,'A21'!$K:$K,"金質獎")</f>
        <v/>
      </c>
      <c r="D14" s="168">
        <f>COUNTIFS('A21'!$F:$F,$A14,'A21'!$K:$K,"銀質獎")</f>
        <v/>
      </c>
      <c r="E14" s="168">
        <f>COUNTIFS('A21'!$F:$F,$A14,'A21'!$K:$K,"銅質獎")</f>
        <v/>
      </c>
      <c r="F14" s="168">
        <f>COUNTIFS('A31'!$F:$F,$A14,'A31'!$K:$K,"金質獎")</f>
        <v/>
      </c>
      <c r="G14" s="168">
        <f>COUNTIFS('A31'!$F:$F,$A14,'A31'!$K:$K,"銀質獎")</f>
        <v/>
      </c>
      <c r="H14" s="168">
        <f>COUNTIFS('A31'!$F:$F,$A14,'A31'!$K:$K,"銅質獎")</f>
        <v/>
      </c>
      <c r="I14" s="168">
        <f>COUNTIFS('A41'!$F:$F,$A14,'A41'!$K:$K,"金質獎")</f>
        <v/>
      </c>
      <c r="J14" s="168">
        <f>COUNTIFS('A41'!$F:$F,$A14,'A41'!$K:$K,"銀質獎")</f>
        <v/>
      </c>
      <c r="K14" s="168">
        <f>COUNTIFS('A41'!$F:$F,$A14,'A41'!$K:$K,"銅質獎")</f>
        <v/>
      </c>
      <c r="L14" s="168">
        <f>COUNTIFS('A51'!$F:$F,$A14,'A51'!$K:$K,"金質獎")</f>
        <v/>
      </c>
      <c r="M14" s="168">
        <f>COUNTIFS('A51'!$F:$F,$A14,'A51'!$K:$K,"銀質獎")</f>
        <v/>
      </c>
      <c r="N14" s="168">
        <f>COUNTIFS('A51'!$F:$F,$A14,'A51'!$K:$K,"銅質獎")</f>
        <v/>
      </c>
      <c r="O14" s="168">
        <f>COUNTIFS('A61'!$F:$F,$A14,'A61'!$K:$K,"金質獎")</f>
        <v/>
      </c>
      <c r="P14" s="168">
        <f>COUNTIFS('A61'!$F:$F,$A14,'A61'!$K:$K,"銀質獎")</f>
        <v/>
      </c>
      <c r="Q14" s="168">
        <f>COUNTIFS('A61'!$F:$F,$A14,'A61'!$K:$K,"銅質獎")</f>
        <v/>
      </c>
      <c r="R14" s="169">
        <f>(S14*3+T14*2+U14*1)*$B14</f>
        <v/>
      </c>
      <c r="S14" s="169">
        <f>C14+F14+I14+L14+O14</f>
        <v/>
      </c>
      <c r="T14" s="169">
        <f>D14+G14+J14+M14+P14</f>
        <v/>
      </c>
      <c r="U14" s="169">
        <f>E14+H14+K14+N14+Q14</f>
        <v/>
      </c>
      <c r="V14" s="168">
        <f>RANK(R14,$R$2:$R$41,0)</f>
        <v/>
      </c>
      <c r="W14" s="11" t="n"/>
      <c r="X14" s="131" t="n"/>
      <c r="Y14" s="131" t="n"/>
      <c r="Z14" s="131" t="n"/>
      <c r="AA14" s="131" t="n"/>
      <c r="AB14" s="131" t="n"/>
      <c r="AC14" s="131" t="n"/>
      <c r="AD14" s="131" t="n"/>
      <c r="AE14" s="131" t="n"/>
      <c r="AF14" s="131" t="n"/>
    </row>
    <row customHeight="1" ht="49.5" r="15" s="29">
      <c r="A15" s="167" t="inlineStr">
        <is>
          <t>鳥嶼國小</t>
        </is>
      </c>
      <c r="B15" s="167" t="n">
        <v>2</v>
      </c>
      <c r="C15" s="168">
        <f>COUNTIFS('A21'!$F:$F,$A15,'A21'!$K:$K,"金質獎")</f>
        <v/>
      </c>
      <c r="D15" s="168">
        <f>COUNTIFS('A21'!$F:$F,$A15,'A21'!$K:$K,"銀質獎")</f>
        <v/>
      </c>
      <c r="E15" s="168">
        <f>COUNTIFS('A21'!$F:$F,$A15,'A21'!$K:$K,"銅質獎")</f>
        <v/>
      </c>
      <c r="F15" s="168">
        <f>COUNTIFS('A31'!$F:$F,$A15,'A31'!$K:$K,"金質獎")</f>
        <v/>
      </c>
      <c r="G15" s="168">
        <f>COUNTIFS('A31'!$F:$F,$A15,'A31'!$K:$K,"銀質獎")</f>
        <v/>
      </c>
      <c r="H15" s="168">
        <f>COUNTIFS('A31'!$F:$F,$A15,'A31'!$K:$K,"銅質獎")</f>
        <v/>
      </c>
      <c r="I15" s="168">
        <f>COUNTIFS('A41'!$F:$F,$A15,'A41'!$K:$K,"金質獎")</f>
        <v/>
      </c>
      <c r="J15" s="168">
        <f>COUNTIFS('A41'!$F:$F,$A15,'A41'!$K:$K,"銀質獎")</f>
        <v/>
      </c>
      <c r="K15" s="168">
        <f>COUNTIFS('A41'!$F:$F,$A15,'A41'!$K:$K,"銅質獎")</f>
        <v/>
      </c>
      <c r="L15" s="168">
        <f>COUNTIFS('A51'!$F:$F,$A15,'A51'!$K:$K,"金質獎")</f>
        <v/>
      </c>
      <c r="M15" s="168">
        <f>COUNTIFS('A51'!$F:$F,$A15,'A51'!$K:$K,"銀質獎")</f>
        <v/>
      </c>
      <c r="N15" s="168">
        <f>COUNTIFS('A51'!$F:$F,$A15,'A51'!$K:$K,"銅質獎")</f>
        <v/>
      </c>
      <c r="O15" s="168">
        <f>COUNTIFS('A61'!$F:$F,$A15,'A61'!$K:$K,"金質獎")</f>
        <v/>
      </c>
      <c r="P15" s="168">
        <f>COUNTIFS('A61'!$F:$F,$A15,'A61'!$K:$K,"銀質獎")</f>
        <v/>
      </c>
      <c r="Q15" s="168">
        <f>COUNTIFS('A61'!$F:$F,$A15,'A61'!$K:$K,"銅質獎")</f>
        <v/>
      </c>
      <c r="R15" s="169">
        <f>(S15*3+T15*2+U15*1)*$B15</f>
        <v/>
      </c>
      <c r="S15" s="169">
        <f>C15+F15+I15+L15+O15</f>
        <v/>
      </c>
      <c r="T15" s="169">
        <f>D15+G15+J15+M15+P15</f>
        <v/>
      </c>
      <c r="U15" s="169">
        <f>E15+H15+K15+N15+Q15</f>
        <v/>
      </c>
      <c r="V15" s="168">
        <f>RANK(R15,$R$2:$R$41,0)</f>
        <v/>
      </c>
      <c r="W15" s="11" t="n"/>
      <c r="X15" s="131" t="n"/>
      <c r="Y15" s="131" t="n"/>
      <c r="Z15" s="131" t="n"/>
      <c r="AA15" s="131" t="n"/>
      <c r="AB15" s="131" t="n"/>
      <c r="AC15" s="131" t="n"/>
      <c r="AD15" s="131" t="n"/>
      <c r="AE15" s="131" t="n"/>
      <c r="AF15" s="131" t="n"/>
    </row>
    <row customHeight="1" ht="49.5" r="16" s="29">
      <c r="A16" s="167" t="inlineStr">
        <is>
          <t>赤崁國小</t>
        </is>
      </c>
      <c r="B16" s="167" t="n">
        <v>2</v>
      </c>
      <c r="C16" s="168">
        <f>COUNTIFS('A21'!$F:$F,$A16,'A21'!$K:$K,"金質獎")</f>
        <v/>
      </c>
      <c r="D16" s="168">
        <f>COUNTIFS('A21'!$F:$F,$A16,'A21'!$K:$K,"銀質獎")</f>
        <v/>
      </c>
      <c r="E16" s="168">
        <f>COUNTIFS('A21'!$F:$F,$A16,'A21'!$K:$K,"銅質獎")</f>
        <v/>
      </c>
      <c r="F16" s="168">
        <f>COUNTIFS('A31'!$F:$F,$A16,'A31'!$K:$K,"金質獎")</f>
        <v/>
      </c>
      <c r="G16" s="168">
        <f>COUNTIFS('A31'!$F:$F,$A16,'A31'!$K:$K,"銀質獎")</f>
        <v/>
      </c>
      <c r="H16" s="168">
        <f>COUNTIFS('A31'!$F:$F,$A16,'A31'!$K:$K,"銅質獎")</f>
        <v/>
      </c>
      <c r="I16" s="168">
        <f>COUNTIFS('A41'!$F:$F,$A16,'A41'!$K:$K,"金質獎")</f>
        <v/>
      </c>
      <c r="J16" s="168">
        <f>COUNTIFS('A41'!$F:$F,$A16,'A41'!$K:$K,"銀質獎")</f>
        <v/>
      </c>
      <c r="K16" s="168">
        <f>COUNTIFS('A41'!$F:$F,$A16,'A41'!$K:$K,"銅質獎")</f>
        <v/>
      </c>
      <c r="L16" s="168">
        <f>COUNTIFS('A51'!$F:$F,$A16,'A51'!$K:$K,"金質獎")</f>
        <v/>
      </c>
      <c r="M16" s="168">
        <f>COUNTIFS('A51'!$F:$F,$A16,'A51'!$K:$K,"銀質獎")</f>
        <v/>
      </c>
      <c r="N16" s="168">
        <f>COUNTIFS('A51'!$F:$F,$A16,'A51'!$K:$K,"銅質獎")</f>
        <v/>
      </c>
      <c r="O16" s="168">
        <f>COUNTIFS('A61'!$F:$F,$A16,'A61'!$K:$K,"金質獎")</f>
        <v/>
      </c>
      <c r="P16" s="168">
        <f>COUNTIFS('A61'!$F:$F,$A16,'A61'!$K:$K,"銀質獎")</f>
        <v/>
      </c>
      <c r="Q16" s="168">
        <f>COUNTIFS('A61'!$F:$F,$A16,'A61'!$K:$K,"銅質獎")</f>
        <v/>
      </c>
      <c r="R16" s="169">
        <f>(S16*3+T16*2+U16*1)*$B16</f>
        <v/>
      </c>
      <c r="S16" s="169">
        <f>C16+F16+I16+L16+O16</f>
        <v/>
      </c>
      <c r="T16" s="169">
        <f>D16+G16+J16+M16+P16</f>
        <v/>
      </c>
      <c r="U16" s="169">
        <f>E16+H16+K16+N16+Q16</f>
        <v/>
      </c>
      <c r="V16" s="168">
        <f>RANK(R16,$R$2:$R$41,0)</f>
        <v/>
      </c>
      <c r="W16" s="40" t="n"/>
      <c r="X16" s="131" t="n"/>
      <c r="Y16" s="131" t="n"/>
      <c r="Z16" s="131" t="n"/>
      <c r="AA16" s="131" t="n"/>
      <c r="AB16" s="131" t="n"/>
      <c r="AC16" s="131" t="n"/>
      <c r="AD16" s="131" t="n"/>
      <c r="AE16" s="131" t="n"/>
      <c r="AF16" s="131" t="n"/>
    </row>
    <row customHeight="1" ht="49.5" r="17" s="29">
      <c r="A17" s="167" t="inlineStr">
        <is>
          <t>石泉國小</t>
        </is>
      </c>
      <c r="B17" s="167" t="n">
        <v>1</v>
      </c>
      <c r="C17" s="168">
        <f>COUNTIFS('A21'!$F:$F,$A17,'A21'!$K:$K,"金質獎")</f>
        <v/>
      </c>
      <c r="D17" s="168">
        <f>COUNTIFS('A21'!$F:$F,$A17,'A21'!$K:$K,"銀質獎")</f>
        <v/>
      </c>
      <c r="E17" s="168">
        <f>COUNTIFS('A21'!$F:$F,$A17,'A21'!$K:$K,"銅質獎")</f>
        <v/>
      </c>
      <c r="F17" s="168">
        <f>COUNTIFS('A31'!$F:$F,$A17,'A31'!$K:$K,"金質獎")</f>
        <v/>
      </c>
      <c r="G17" s="168">
        <f>COUNTIFS('A31'!$F:$F,$A17,'A31'!$K:$K,"銀質獎")</f>
        <v/>
      </c>
      <c r="H17" s="168">
        <f>COUNTIFS('A31'!$F:$F,$A17,'A31'!$K:$K,"銅質獎")</f>
        <v/>
      </c>
      <c r="I17" s="168">
        <f>COUNTIFS('A41'!$F:$F,$A17,'A41'!$K:$K,"金質獎")</f>
        <v/>
      </c>
      <c r="J17" s="168">
        <f>COUNTIFS('A41'!$F:$F,$A17,'A41'!$K:$K,"銀質獎")</f>
        <v/>
      </c>
      <c r="K17" s="168">
        <f>COUNTIFS('A41'!$F:$F,$A17,'A41'!$K:$K,"銅質獎")</f>
        <v/>
      </c>
      <c r="L17" s="168">
        <f>COUNTIFS('A51'!$F:$F,$A17,'A51'!$K:$K,"金質獎")</f>
        <v/>
      </c>
      <c r="M17" s="168">
        <f>COUNTIFS('A51'!$F:$F,$A17,'A51'!$K:$K,"銀質獎")</f>
        <v/>
      </c>
      <c r="N17" s="168">
        <f>COUNTIFS('A51'!$F:$F,$A17,'A51'!$K:$K,"銅質獎")</f>
        <v/>
      </c>
      <c r="O17" s="168">
        <f>COUNTIFS('A61'!$F:$F,$A17,'A61'!$K:$K,"金質獎")</f>
        <v/>
      </c>
      <c r="P17" s="168">
        <f>COUNTIFS('A61'!$F:$F,$A17,'A61'!$K:$K,"銀質獎")</f>
        <v/>
      </c>
      <c r="Q17" s="168">
        <f>COUNTIFS('A61'!$F:$F,$A17,'A61'!$K:$K,"銅質獎")</f>
        <v/>
      </c>
      <c r="R17" s="169">
        <f>(S17*3+T17*2+U17*1)*$B17</f>
        <v/>
      </c>
      <c r="S17" s="169">
        <f>C17+F17+I17+L17+O17</f>
        <v/>
      </c>
      <c r="T17" s="169">
        <f>D17+G17+J17+M17+P17</f>
        <v/>
      </c>
      <c r="U17" s="169">
        <f>E17+H17+K17+N17+Q17</f>
        <v/>
      </c>
      <c r="V17" s="168">
        <f>RANK(R17,$R$2:$R$41,0)</f>
        <v/>
      </c>
      <c r="W17" s="11" t="n"/>
      <c r="X17" s="131" t="n"/>
      <c r="Y17" s="131" t="n"/>
      <c r="Z17" s="131" t="n"/>
      <c r="AA17" s="131" t="n"/>
      <c r="AB17" s="131" t="n"/>
      <c r="AC17" s="131" t="n"/>
      <c r="AD17" s="131" t="n"/>
      <c r="AE17" s="131" t="n"/>
      <c r="AF17" s="131" t="n"/>
    </row>
    <row customHeight="1" ht="49.5" r="18" s="29">
      <c r="A18" s="167" t="inlineStr">
        <is>
          <t>講美國小</t>
        </is>
      </c>
      <c r="B18" s="167" t="n">
        <v>2</v>
      </c>
      <c r="C18" s="168">
        <f>COUNTIFS('A21'!$F:$F,$A18,'A21'!$K:$K,"金質獎")</f>
        <v/>
      </c>
      <c r="D18" s="168">
        <f>COUNTIFS('A21'!$F:$F,$A18,'A21'!$K:$K,"銀質獎")</f>
        <v/>
      </c>
      <c r="E18" s="168">
        <f>COUNTIFS('A21'!$F:$F,$A18,'A21'!$K:$K,"銅質獎")</f>
        <v/>
      </c>
      <c r="F18" s="168">
        <f>COUNTIFS('A31'!$F:$F,$A18,'A31'!$K:$K,"金質獎")</f>
        <v/>
      </c>
      <c r="G18" s="168">
        <f>COUNTIFS('A31'!$F:$F,$A18,'A31'!$K:$K,"銀質獎")</f>
        <v/>
      </c>
      <c r="H18" s="168">
        <f>COUNTIFS('A31'!$F:$F,$A18,'A31'!$K:$K,"銅質獎")</f>
        <v/>
      </c>
      <c r="I18" s="168">
        <f>COUNTIFS('A41'!$F:$F,$A18,'A41'!$K:$K,"金質獎")</f>
        <v/>
      </c>
      <c r="J18" s="168">
        <f>COUNTIFS('A41'!$F:$F,$A18,'A41'!$K:$K,"銀質獎")</f>
        <v/>
      </c>
      <c r="K18" s="168">
        <f>COUNTIFS('A41'!$F:$F,$A18,'A41'!$K:$K,"銅質獎")</f>
        <v/>
      </c>
      <c r="L18" s="168">
        <f>COUNTIFS('A51'!$F:$F,$A18,'A51'!$K:$K,"金質獎")</f>
        <v/>
      </c>
      <c r="M18" s="168">
        <f>COUNTIFS('A51'!$F:$F,$A18,'A51'!$K:$K,"銀質獎")</f>
        <v/>
      </c>
      <c r="N18" s="168">
        <f>COUNTIFS('A51'!$F:$F,$A18,'A51'!$K:$K,"銅質獎")</f>
        <v/>
      </c>
      <c r="O18" s="168">
        <f>COUNTIFS('A61'!$F:$F,$A18,'A61'!$K:$K,"金質獎")</f>
        <v/>
      </c>
      <c r="P18" s="168">
        <f>COUNTIFS('A61'!$F:$F,$A18,'A61'!$K:$K,"銀質獎")</f>
        <v/>
      </c>
      <c r="Q18" s="168">
        <f>COUNTIFS('A61'!$F:$F,$A18,'A61'!$K:$K,"銅質獎")</f>
        <v/>
      </c>
      <c r="R18" s="169">
        <f>(S18*3+T18*2+U18*1)*$B18</f>
        <v/>
      </c>
      <c r="S18" s="169">
        <f>C18+F18+I18+L18+O18</f>
        <v/>
      </c>
      <c r="T18" s="169">
        <f>D18+G18+J18+M18+P18</f>
        <v/>
      </c>
      <c r="U18" s="169">
        <f>E18+H18+K18+N18+Q18</f>
        <v/>
      </c>
      <c r="V18" s="168">
        <f>RANK(R18,$R$2:$R$41,0)</f>
        <v/>
      </c>
      <c r="W18" s="40" t="n"/>
      <c r="X18" s="131" t="n"/>
      <c r="Y18" s="131" t="n"/>
      <c r="Z18" s="131" t="n"/>
      <c r="AA18" s="131" t="n"/>
      <c r="AB18" s="131" t="n"/>
      <c r="AC18" s="131" t="n"/>
      <c r="AD18" s="131" t="n"/>
      <c r="AE18" s="131" t="n"/>
      <c r="AF18" s="131" t="n"/>
    </row>
    <row customHeight="1" ht="49.5" r="19" s="29">
      <c r="A19" s="167" t="inlineStr">
        <is>
          <t>成功國小</t>
        </is>
      </c>
      <c r="B19" s="167" t="n">
        <v>2</v>
      </c>
      <c r="C19" s="168">
        <f>COUNTIFS('A21'!$F:$F,$A19,'A21'!$K:$K,"金質獎")</f>
        <v/>
      </c>
      <c r="D19" s="168">
        <f>COUNTIFS('A21'!$F:$F,$A19,'A21'!$K:$K,"銀質獎")</f>
        <v/>
      </c>
      <c r="E19" s="168">
        <f>COUNTIFS('A21'!$F:$F,$A19,'A21'!$K:$K,"銅質獎")</f>
        <v/>
      </c>
      <c r="F19" s="168">
        <f>COUNTIFS('A31'!$F:$F,$A19,'A31'!$K:$K,"金質獎")</f>
        <v/>
      </c>
      <c r="G19" s="168">
        <f>COUNTIFS('A31'!$F:$F,$A19,'A31'!$K:$K,"銀質獎")</f>
        <v/>
      </c>
      <c r="H19" s="168">
        <f>COUNTIFS('A31'!$F:$F,$A19,'A31'!$K:$K,"銅質獎")</f>
        <v/>
      </c>
      <c r="I19" s="168">
        <f>COUNTIFS('A41'!$F:$F,$A19,'A41'!$K:$K,"金質獎")</f>
        <v/>
      </c>
      <c r="J19" s="168">
        <f>COUNTIFS('A41'!$F:$F,$A19,'A41'!$K:$K,"銀質獎")</f>
        <v/>
      </c>
      <c r="K19" s="168">
        <f>COUNTIFS('A41'!$F:$F,$A19,'A41'!$K:$K,"銅質獎")</f>
        <v/>
      </c>
      <c r="L19" s="168">
        <f>COUNTIFS('A51'!$F:$F,$A19,'A51'!$K:$K,"金質獎")</f>
        <v/>
      </c>
      <c r="M19" s="168">
        <f>COUNTIFS('A51'!$F:$F,$A19,'A51'!$K:$K,"銀質獎")</f>
        <v/>
      </c>
      <c r="N19" s="168">
        <f>COUNTIFS('A51'!$F:$F,$A19,'A51'!$K:$K,"銅質獎")</f>
        <v/>
      </c>
      <c r="O19" s="168">
        <f>COUNTIFS('A61'!$F:$F,$A19,'A61'!$K:$K,"金質獎")</f>
        <v/>
      </c>
      <c r="P19" s="168">
        <f>COUNTIFS('A61'!$F:$F,$A19,'A61'!$K:$K,"銀質獎")</f>
        <v/>
      </c>
      <c r="Q19" s="168">
        <f>COUNTIFS('A61'!$F:$F,$A19,'A61'!$K:$K,"銅質獎")</f>
        <v/>
      </c>
      <c r="R19" s="169">
        <f>(S19*3+T19*2+U19*1)*$B19</f>
        <v/>
      </c>
      <c r="S19" s="169">
        <f>C19+F19+I19+L19+O19</f>
        <v/>
      </c>
      <c r="T19" s="169">
        <f>D19+G19+J19+M19+P19</f>
        <v/>
      </c>
      <c r="U19" s="169">
        <f>E19+H19+K19+N19+Q19</f>
        <v/>
      </c>
      <c r="V19" s="168">
        <f>RANK(R19,$R$2:$R$41,0)</f>
        <v/>
      </c>
      <c r="W19" s="11" t="n"/>
      <c r="X19" s="131" t="n"/>
      <c r="Y19" s="131" t="n"/>
      <c r="Z19" s="131" t="n"/>
      <c r="AA19" s="131" t="n"/>
      <c r="AB19" s="131" t="n"/>
      <c r="AC19" s="131" t="n"/>
      <c r="AD19" s="131" t="n"/>
      <c r="AE19" s="131" t="n"/>
      <c r="AF19" s="131" t="n"/>
    </row>
    <row customHeight="1" ht="49.5" r="20" s="29">
      <c r="A20" s="167" t="inlineStr">
        <is>
          <t>將軍國小</t>
        </is>
      </c>
      <c r="B20" s="167" t="n">
        <v>2</v>
      </c>
      <c r="C20" s="168">
        <f>COUNTIFS('A21'!$F:$F,$A20,'A21'!$K:$K,"金質獎")</f>
        <v/>
      </c>
      <c r="D20" s="168">
        <f>COUNTIFS('A21'!$F:$F,$A20,'A21'!$K:$K,"銀質獎")</f>
        <v/>
      </c>
      <c r="E20" s="168">
        <f>COUNTIFS('A21'!$F:$F,$A20,'A21'!$K:$K,"銅質獎")</f>
        <v/>
      </c>
      <c r="F20" s="168">
        <f>COUNTIFS('A31'!$F:$F,$A20,'A31'!$K:$K,"金質獎")</f>
        <v/>
      </c>
      <c r="G20" s="168">
        <f>COUNTIFS('A31'!$F:$F,$A20,'A31'!$K:$K,"銀質獎")</f>
        <v/>
      </c>
      <c r="H20" s="168">
        <f>COUNTIFS('A31'!$F:$F,$A20,'A31'!$K:$K,"銅質獎")</f>
        <v/>
      </c>
      <c r="I20" s="168">
        <f>COUNTIFS('A41'!$F:$F,$A20,'A41'!$K:$K,"金質獎")</f>
        <v/>
      </c>
      <c r="J20" s="168">
        <f>COUNTIFS('A41'!$F:$F,$A20,'A41'!$K:$K,"銀質獎")</f>
        <v/>
      </c>
      <c r="K20" s="168">
        <f>COUNTIFS('A41'!$F:$F,$A20,'A41'!$K:$K,"銅質獎")</f>
        <v/>
      </c>
      <c r="L20" s="168">
        <f>COUNTIFS('A51'!$F:$F,$A20,'A51'!$K:$K,"金質獎")</f>
        <v/>
      </c>
      <c r="M20" s="168">
        <f>COUNTIFS('A51'!$F:$F,$A20,'A51'!$K:$K,"銀質獎")</f>
        <v/>
      </c>
      <c r="N20" s="168">
        <f>COUNTIFS('A51'!$F:$F,$A20,'A51'!$K:$K,"銅質獎")</f>
        <v/>
      </c>
      <c r="O20" s="168">
        <f>COUNTIFS('A61'!$F:$F,$A20,'A61'!$K:$K,"金質獎")</f>
        <v/>
      </c>
      <c r="P20" s="168">
        <f>COUNTIFS('A61'!$F:$F,$A20,'A61'!$K:$K,"銀質獎")</f>
        <v/>
      </c>
      <c r="Q20" s="168">
        <f>COUNTIFS('A61'!$F:$F,$A20,'A61'!$K:$K,"銅質獎")</f>
        <v/>
      </c>
      <c r="R20" s="169">
        <f>(S20*3+T20*2+U20*1)*$B20</f>
        <v/>
      </c>
      <c r="S20" s="169">
        <f>C20+F20+I20+L20+O20</f>
        <v/>
      </c>
      <c r="T20" s="169">
        <f>D20+G20+J20+M20+P20</f>
        <v/>
      </c>
      <c r="U20" s="169">
        <f>E20+H20+K20+N20+Q20</f>
        <v/>
      </c>
      <c r="V20" s="168">
        <f>RANK(R20,$R$2:$R$41,0)</f>
        <v/>
      </c>
      <c r="W20" s="11" t="n"/>
      <c r="X20" s="131" t="n"/>
      <c r="Y20" s="131" t="n"/>
      <c r="Z20" s="131" t="n"/>
      <c r="AA20" s="131" t="n"/>
      <c r="AB20" s="131" t="n"/>
      <c r="AC20" s="131" t="n"/>
      <c r="AD20" s="131" t="n"/>
      <c r="AE20" s="131" t="n"/>
      <c r="AF20" s="131" t="n"/>
    </row>
    <row customHeight="1" ht="49.5" r="21" s="29">
      <c r="A21" s="167" t="inlineStr">
        <is>
          <t>七美國小</t>
        </is>
      </c>
      <c r="B21" s="167" t="n">
        <v>2</v>
      </c>
      <c r="C21" s="168">
        <f>COUNTIFS('A21'!$F:$F,$A21,'A21'!$K:$K,"金質獎")</f>
        <v/>
      </c>
      <c r="D21" s="168">
        <f>COUNTIFS('A21'!$F:$F,$A21,'A21'!$K:$K,"銀質獎")</f>
        <v/>
      </c>
      <c r="E21" s="168">
        <f>COUNTIFS('A21'!$F:$F,$A21,'A21'!$K:$K,"銅質獎")</f>
        <v/>
      </c>
      <c r="F21" s="168">
        <f>COUNTIFS('A31'!$F:$F,$A21,'A31'!$K:$K,"金質獎")</f>
        <v/>
      </c>
      <c r="G21" s="168">
        <f>COUNTIFS('A31'!$F:$F,$A21,'A31'!$K:$K,"銀質獎")</f>
        <v/>
      </c>
      <c r="H21" s="168">
        <f>COUNTIFS('A31'!$F:$F,$A21,'A31'!$K:$K,"銅質獎")</f>
        <v/>
      </c>
      <c r="I21" s="168">
        <f>COUNTIFS('A41'!$F:$F,$A21,'A41'!$K:$K,"金質獎")</f>
        <v/>
      </c>
      <c r="J21" s="168">
        <f>COUNTIFS('A41'!$F:$F,$A21,'A41'!$K:$K,"銀質獎")</f>
        <v/>
      </c>
      <c r="K21" s="168">
        <f>COUNTIFS('A41'!$F:$F,$A21,'A41'!$K:$K,"銅質獎")</f>
        <v/>
      </c>
      <c r="L21" s="168">
        <f>COUNTIFS('A51'!$F:$F,$A21,'A51'!$K:$K,"金質獎")</f>
        <v/>
      </c>
      <c r="M21" s="168">
        <f>COUNTIFS('A51'!$F:$F,$A21,'A51'!$K:$K,"銀質獎")</f>
        <v/>
      </c>
      <c r="N21" s="168">
        <f>COUNTIFS('A51'!$F:$F,$A21,'A51'!$K:$K,"銅質獎")</f>
        <v/>
      </c>
      <c r="O21" s="168">
        <f>COUNTIFS('A61'!$F:$F,$A21,'A61'!$K:$K,"金質獎")</f>
        <v/>
      </c>
      <c r="P21" s="168">
        <f>COUNTIFS('A61'!$F:$F,$A21,'A61'!$K:$K,"銀質獎")</f>
        <v/>
      </c>
      <c r="Q21" s="168">
        <f>COUNTIFS('A61'!$F:$F,$A21,'A61'!$K:$K,"銅質獎")</f>
        <v/>
      </c>
      <c r="R21" s="169">
        <f>(S21*3+T21*2+U21*1)*$B21</f>
        <v/>
      </c>
      <c r="S21" s="169">
        <f>C21+F21+I21+L21+O21</f>
        <v/>
      </c>
      <c r="T21" s="169">
        <f>D21+G21+J21+M21+P21</f>
        <v/>
      </c>
      <c r="U21" s="169">
        <f>E21+H21+K21+N21+Q21</f>
        <v/>
      </c>
      <c r="V21" s="168">
        <f>RANK(R21,$R$2:$R$41,0)</f>
        <v/>
      </c>
      <c r="W21" s="40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</row>
    <row customHeight="1" ht="49.5" r="22" s="29">
      <c r="A22" s="167" t="inlineStr">
        <is>
          <t>內垵國小</t>
        </is>
      </c>
      <c r="B22" s="167" t="n">
        <v>2</v>
      </c>
      <c r="C22" s="168">
        <f>COUNTIFS('A21'!$F:$F,$A22,'A21'!$K:$K,"金質獎")</f>
        <v/>
      </c>
      <c r="D22" s="168">
        <f>COUNTIFS('A21'!$F:$F,$A22,'A21'!$K:$K,"銀質獎")</f>
        <v/>
      </c>
      <c r="E22" s="168">
        <f>COUNTIFS('A21'!$F:$F,$A22,'A21'!$K:$K,"銅質獎")</f>
        <v/>
      </c>
      <c r="F22" s="168">
        <f>COUNTIFS('A31'!$F:$F,$A22,'A31'!$K:$K,"金質獎")</f>
        <v/>
      </c>
      <c r="G22" s="168">
        <f>COUNTIFS('A31'!$F:$F,$A22,'A31'!$K:$K,"銀質獎")</f>
        <v/>
      </c>
      <c r="H22" s="168">
        <f>COUNTIFS('A31'!$F:$F,$A22,'A31'!$K:$K,"銅質獎")</f>
        <v/>
      </c>
      <c r="I22" s="168">
        <f>COUNTIFS('A41'!$F:$F,$A22,'A41'!$K:$K,"金質獎")</f>
        <v/>
      </c>
      <c r="J22" s="168">
        <f>COUNTIFS('A41'!$F:$F,$A22,'A41'!$K:$K,"銀質獎")</f>
        <v/>
      </c>
      <c r="K22" s="168">
        <f>COUNTIFS('A41'!$F:$F,$A22,'A41'!$K:$K,"銅質獎")</f>
        <v/>
      </c>
      <c r="L22" s="168">
        <f>COUNTIFS('A51'!$F:$F,$A22,'A51'!$K:$K,"金質獎")</f>
        <v/>
      </c>
      <c r="M22" s="168">
        <f>COUNTIFS('A51'!$F:$F,$A22,'A51'!$K:$K,"銀質獎")</f>
        <v/>
      </c>
      <c r="N22" s="168">
        <f>COUNTIFS('A51'!$F:$F,$A22,'A51'!$K:$K,"銅質獎")</f>
        <v/>
      </c>
      <c r="O22" s="168">
        <f>COUNTIFS('A61'!$F:$F,$A22,'A61'!$K:$K,"金質獎")</f>
        <v/>
      </c>
      <c r="P22" s="168">
        <f>COUNTIFS('A61'!$F:$F,$A22,'A61'!$K:$K,"銀質獎")</f>
        <v/>
      </c>
      <c r="Q22" s="168">
        <f>COUNTIFS('A61'!$F:$F,$A22,'A61'!$K:$K,"銅質獎")</f>
        <v/>
      </c>
      <c r="R22" s="169">
        <f>(S22*3+T22*2+U22*1)*$B22</f>
        <v/>
      </c>
      <c r="S22" s="169">
        <f>C22+F22+I22+L22+O22</f>
        <v/>
      </c>
      <c r="T22" s="169">
        <f>D22+G22+J22+M22+P22</f>
        <v/>
      </c>
      <c r="U22" s="169">
        <f>E22+H22+K22+N22+Q22</f>
        <v/>
      </c>
      <c r="V22" s="168">
        <f>RANK(R22,$R$2:$R$41,0)</f>
        <v/>
      </c>
      <c r="W22" s="11" t="n"/>
      <c r="X22" s="131" t="n"/>
      <c r="Y22" s="131" t="n"/>
      <c r="Z22" s="131" t="n"/>
      <c r="AA22" s="131" t="n"/>
      <c r="AB22" s="131" t="n"/>
      <c r="AC22" s="131" t="n"/>
      <c r="AD22" s="131" t="n"/>
      <c r="AE22" s="131" t="n"/>
      <c r="AF22" s="131" t="n"/>
    </row>
    <row customHeight="1" ht="49.5" r="23" s="29">
      <c r="A23" s="167" t="inlineStr">
        <is>
          <t>雙湖國小</t>
        </is>
      </c>
      <c r="B23" s="167" t="n">
        <v>2</v>
      </c>
      <c r="C23" s="168">
        <f>COUNTIFS('A21'!$F:$F,$A23,'A21'!$K:$K,"金質獎")</f>
        <v/>
      </c>
      <c r="D23" s="168">
        <f>COUNTIFS('A21'!$F:$F,$A23,'A21'!$K:$K,"銀質獎")</f>
        <v/>
      </c>
      <c r="E23" s="168">
        <f>COUNTIFS('A21'!$F:$F,$A23,'A21'!$K:$K,"銅質獎")</f>
        <v/>
      </c>
      <c r="F23" s="168">
        <f>COUNTIFS('A31'!$F:$F,$A23,'A31'!$K:$K,"金質獎")</f>
        <v/>
      </c>
      <c r="G23" s="168">
        <f>COUNTIFS('A31'!$F:$F,$A23,'A31'!$K:$K,"銀質獎")</f>
        <v/>
      </c>
      <c r="H23" s="168">
        <f>COUNTIFS('A31'!$F:$F,$A23,'A31'!$K:$K,"銅質獎")</f>
        <v/>
      </c>
      <c r="I23" s="168">
        <f>COUNTIFS('A41'!$F:$F,$A23,'A41'!$K:$K,"金質獎")</f>
        <v/>
      </c>
      <c r="J23" s="168">
        <f>COUNTIFS('A41'!$F:$F,$A23,'A41'!$K:$K,"銀質獎")</f>
        <v/>
      </c>
      <c r="K23" s="168">
        <f>COUNTIFS('A41'!$F:$F,$A23,'A41'!$K:$K,"銅質獎")</f>
        <v/>
      </c>
      <c r="L23" s="168">
        <f>COUNTIFS('A51'!$F:$F,$A23,'A51'!$K:$K,"金質獎")</f>
        <v/>
      </c>
      <c r="M23" s="168">
        <f>COUNTIFS('A51'!$F:$F,$A23,'A51'!$K:$K,"銀質獎")</f>
        <v/>
      </c>
      <c r="N23" s="168">
        <f>COUNTIFS('A51'!$F:$F,$A23,'A51'!$K:$K,"銅質獎")</f>
        <v/>
      </c>
      <c r="O23" s="168">
        <f>COUNTIFS('A61'!$F:$F,$A23,'A61'!$K:$K,"金質獎")</f>
        <v/>
      </c>
      <c r="P23" s="168">
        <f>COUNTIFS('A61'!$F:$F,$A23,'A61'!$K:$K,"銀質獎")</f>
        <v/>
      </c>
      <c r="Q23" s="168">
        <f>COUNTIFS('A61'!$F:$F,$A23,'A61'!$K:$K,"銅質獎")</f>
        <v/>
      </c>
      <c r="R23" s="169">
        <f>(S23*3+T23*2+U23*1)*$B23</f>
        <v/>
      </c>
      <c r="S23" s="169">
        <f>C23+F23+I23+L23+O23</f>
        <v/>
      </c>
      <c r="T23" s="169">
        <f>D23+G23+J23+M23+P23</f>
        <v/>
      </c>
      <c r="U23" s="169">
        <f>E23+H23+K23+N23+Q23</f>
        <v/>
      </c>
      <c r="V23" s="168">
        <f>RANK(R23,$R$2:$R$41,0)</f>
        <v/>
      </c>
      <c r="W23" s="40" t="n"/>
      <c r="X23" s="131" t="n"/>
      <c r="Y23" s="131" t="n"/>
      <c r="Z23" s="131" t="n"/>
      <c r="AA23" s="131" t="n"/>
      <c r="AB23" s="131" t="n"/>
      <c r="AC23" s="131" t="n"/>
      <c r="AD23" s="131" t="n"/>
      <c r="AE23" s="131" t="n"/>
      <c r="AF23" s="131" t="n"/>
    </row>
    <row customHeight="1" ht="49.5" r="24" s="29">
      <c r="A24" s="167" t="inlineStr">
        <is>
          <t>山水國小</t>
        </is>
      </c>
      <c r="B24" s="167" t="n">
        <v>2</v>
      </c>
      <c r="C24" s="168">
        <f>COUNTIFS('A21'!$F:$F,$A24,'A21'!$K:$K,"金質獎")</f>
        <v/>
      </c>
      <c r="D24" s="168">
        <f>COUNTIFS('A21'!$F:$F,$A24,'A21'!$K:$K,"銀質獎")</f>
        <v/>
      </c>
      <c r="E24" s="168">
        <f>COUNTIFS('A21'!$F:$F,$A24,'A21'!$K:$K,"銅質獎")</f>
        <v/>
      </c>
      <c r="F24" s="168">
        <f>COUNTIFS('A31'!$F:$F,$A24,'A31'!$K:$K,"金質獎")</f>
        <v/>
      </c>
      <c r="G24" s="168">
        <f>COUNTIFS('A31'!$F:$F,$A24,'A31'!$K:$K,"銀質獎")</f>
        <v/>
      </c>
      <c r="H24" s="168">
        <f>COUNTIFS('A31'!$F:$F,$A24,'A31'!$K:$K,"銅質獎")</f>
        <v/>
      </c>
      <c r="I24" s="168">
        <f>COUNTIFS('A41'!$F:$F,$A24,'A41'!$K:$K,"金質獎")</f>
        <v/>
      </c>
      <c r="J24" s="168">
        <f>COUNTIFS('A41'!$F:$F,$A24,'A41'!$K:$K,"銀質獎")</f>
        <v/>
      </c>
      <c r="K24" s="168">
        <f>COUNTIFS('A41'!$F:$F,$A24,'A41'!$K:$K,"銅質獎")</f>
        <v/>
      </c>
      <c r="L24" s="168">
        <f>COUNTIFS('A51'!$F:$F,$A24,'A51'!$K:$K,"金質獎")</f>
        <v/>
      </c>
      <c r="M24" s="168">
        <f>COUNTIFS('A51'!$F:$F,$A24,'A51'!$K:$K,"銀質獎")</f>
        <v/>
      </c>
      <c r="N24" s="168">
        <f>COUNTIFS('A51'!$F:$F,$A24,'A51'!$K:$K,"銅質獎")</f>
        <v/>
      </c>
      <c r="O24" s="168">
        <f>COUNTIFS('A61'!$F:$F,$A24,'A61'!$K:$K,"金質獎")</f>
        <v/>
      </c>
      <c r="P24" s="168">
        <f>COUNTIFS('A61'!$F:$F,$A24,'A61'!$K:$K,"銀質獎")</f>
        <v/>
      </c>
      <c r="Q24" s="168">
        <f>COUNTIFS('A61'!$F:$F,$A24,'A61'!$K:$K,"銅質獎")</f>
        <v/>
      </c>
      <c r="R24" s="169">
        <f>(S24*3+T24*2+U24*1)*$B24</f>
        <v/>
      </c>
      <c r="S24" s="169">
        <f>C24+F24+I24+L24+O24</f>
        <v/>
      </c>
      <c r="T24" s="169">
        <f>D24+G24+J24+M24+P24</f>
        <v/>
      </c>
      <c r="U24" s="169">
        <f>E24+H24+K24+N24+Q24</f>
        <v/>
      </c>
      <c r="V24" s="168">
        <f>RANK(R24,$R$2:$R$41,0)</f>
        <v/>
      </c>
      <c r="W24" s="40" t="n"/>
      <c r="X24" s="131" t="n"/>
      <c r="Y24" s="131" t="n"/>
      <c r="Z24" s="131" t="n"/>
      <c r="AA24" s="131" t="n"/>
      <c r="AB24" s="131" t="n"/>
      <c r="AC24" s="131" t="n"/>
      <c r="AD24" s="131" t="n"/>
      <c r="AE24" s="131" t="n"/>
      <c r="AF24" s="131" t="n"/>
    </row>
    <row customHeight="1" ht="49.5" r="25" s="29">
      <c r="A25" s="167" t="inlineStr">
        <is>
          <t>龍門國小</t>
        </is>
      </c>
      <c r="B25" s="167" t="n">
        <v>2</v>
      </c>
      <c r="C25" s="168">
        <f>COUNTIFS('A21'!$F:$F,$A25,'A21'!$K:$K,"金質獎")</f>
        <v/>
      </c>
      <c r="D25" s="168">
        <f>COUNTIFS('A21'!$F:$F,$A25,'A21'!$K:$K,"銀質獎")</f>
        <v/>
      </c>
      <c r="E25" s="168">
        <f>COUNTIFS('A21'!$F:$F,$A25,'A21'!$K:$K,"銅質獎")</f>
        <v/>
      </c>
      <c r="F25" s="168">
        <f>COUNTIFS('A31'!$F:$F,$A25,'A31'!$K:$K,"金質獎")</f>
        <v/>
      </c>
      <c r="G25" s="168">
        <f>COUNTIFS('A31'!$F:$F,$A25,'A31'!$K:$K,"銀質獎")</f>
        <v/>
      </c>
      <c r="H25" s="168">
        <f>COUNTIFS('A31'!$F:$F,$A25,'A31'!$K:$K,"銅質獎")</f>
        <v/>
      </c>
      <c r="I25" s="168">
        <f>COUNTIFS('A41'!$F:$F,$A25,'A41'!$K:$K,"金質獎")</f>
        <v/>
      </c>
      <c r="J25" s="168">
        <f>COUNTIFS('A41'!$F:$F,$A25,'A41'!$K:$K,"銀質獎")</f>
        <v/>
      </c>
      <c r="K25" s="168">
        <f>COUNTIFS('A41'!$F:$F,$A25,'A41'!$K:$K,"銅質獎")</f>
        <v/>
      </c>
      <c r="L25" s="168">
        <f>COUNTIFS('A51'!$F:$F,$A25,'A51'!$K:$K,"金質獎")</f>
        <v/>
      </c>
      <c r="M25" s="168">
        <f>COUNTIFS('A51'!$F:$F,$A25,'A51'!$K:$K,"銀質獎")</f>
        <v/>
      </c>
      <c r="N25" s="168">
        <f>COUNTIFS('A51'!$F:$F,$A25,'A51'!$K:$K,"銅質獎")</f>
        <v/>
      </c>
      <c r="O25" s="168">
        <f>COUNTIFS('A61'!$F:$F,$A25,'A61'!$K:$K,"金質獎")</f>
        <v/>
      </c>
      <c r="P25" s="168">
        <f>COUNTIFS('A61'!$F:$F,$A25,'A61'!$K:$K,"銀質獎")</f>
        <v/>
      </c>
      <c r="Q25" s="168">
        <f>COUNTIFS('A61'!$F:$F,$A25,'A61'!$K:$K,"銅質獎")</f>
        <v/>
      </c>
      <c r="R25" s="169">
        <f>(S25*3+T25*2+U25*1)*$B25</f>
        <v/>
      </c>
      <c r="S25" s="169">
        <f>C25+F25+I25+L25+O25</f>
        <v/>
      </c>
      <c r="T25" s="169">
        <f>D25+G25+J25+M25+P25</f>
        <v/>
      </c>
      <c r="U25" s="169">
        <f>E25+H25+K25+N25+Q25</f>
        <v/>
      </c>
      <c r="V25" s="168">
        <f>RANK(R25,$R$2:$R$41,0)</f>
        <v/>
      </c>
      <c r="W25" s="40" t="n"/>
      <c r="X25" s="131" t="n"/>
      <c r="Y25" s="131" t="n"/>
      <c r="Z25" s="131" t="n"/>
      <c r="AA25" s="131" t="n"/>
      <c r="AB25" s="131" t="n"/>
      <c r="AC25" s="131" t="n"/>
      <c r="AD25" s="131" t="n"/>
      <c r="AE25" s="131" t="n"/>
      <c r="AF25" s="131" t="n"/>
    </row>
    <row customHeight="1" ht="49.5" r="26" s="29">
      <c r="A26" s="167" t="inlineStr">
        <is>
          <t>望安國小</t>
        </is>
      </c>
      <c r="B26" s="167" t="n">
        <v>2</v>
      </c>
      <c r="C26" s="168">
        <f>COUNTIFS('A21'!$F:$F,$A26,'A21'!$K:$K,"金質獎")</f>
        <v/>
      </c>
      <c r="D26" s="168">
        <f>COUNTIFS('A21'!$F:$F,$A26,'A21'!$K:$K,"銀質獎")</f>
        <v/>
      </c>
      <c r="E26" s="168">
        <f>COUNTIFS('A21'!$F:$F,$A26,'A21'!$K:$K,"銅質獎")</f>
        <v/>
      </c>
      <c r="F26" s="168">
        <f>COUNTIFS('A31'!$F:$F,$A26,'A31'!$K:$K,"金質獎")</f>
        <v/>
      </c>
      <c r="G26" s="168">
        <f>COUNTIFS('A31'!$F:$F,$A26,'A31'!$K:$K,"銀質獎")</f>
        <v/>
      </c>
      <c r="H26" s="168">
        <f>COUNTIFS('A31'!$F:$F,$A26,'A31'!$K:$K,"銅質獎")</f>
        <v/>
      </c>
      <c r="I26" s="168">
        <f>COUNTIFS('A41'!$F:$F,$A26,'A41'!$K:$K,"金質獎")</f>
        <v/>
      </c>
      <c r="J26" s="168">
        <f>COUNTIFS('A41'!$F:$F,$A26,'A41'!$K:$K,"銀質獎")</f>
        <v/>
      </c>
      <c r="K26" s="168">
        <f>COUNTIFS('A41'!$F:$F,$A26,'A41'!$K:$K,"銅質獎")</f>
        <v/>
      </c>
      <c r="L26" s="168">
        <f>COUNTIFS('A51'!$F:$F,$A26,'A51'!$K:$K,"金質獎")</f>
        <v/>
      </c>
      <c r="M26" s="168">
        <f>COUNTIFS('A51'!$F:$F,$A26,'A51'!$K:$K,"銀質獎")</f>
        <v/>
      </c>
      <c r="N26" s="168">
        <f>COUNTIFS('A51'!$F:$F,$A26,'A51'!$K:$K,"銅質獎")</f>
        <v/>
      </c>
      <c r="O26" s="168">
        <f>COUNTIFS('A61'!$F:$F,$A26,'A61'!$K:$K,"金質獎")</f>
        <v/>
      </c>
      <c r="P26" s="168">
        <f>COUNTIFS('A61'!$F:$F,$A26,'A61'!$K:$K,"銀質獎")</f>
        <v/>
      </c>
      <c r="Q26" s="168">
        <f>COUNTIFS('A61'!$F:$F,$A26,'A61'!$K:$K,"銅質獎")</f>
        <v/>
      </c>
      <c r="R26" s="169">
        <f>(S26*3+T26*2+U26*1)*$B26</f>
        <v/>
      </c>
      <c r="S26" s="169">
        <f>C26+F26+I26+L26+O26</f>
        <v/>
      </c>
      <c r="T26" s="169">
        <f>D26+G26+J26+M26+P26</f>
        <v/>
      </c>
      <c r="U26" s="169">
        <f>E26+H26+K26+N26+Q26</f>
        <v/>
      </c>
      <c r="V26" s="168">
        <f>RANK(R26,$R$2:$R$41,0)</f>
        <v/>
      </c>
      <c r="W26" s="40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</row>
    <row customHeight="1" ht="49.5" r="27" s="29">
      <c r="A27" s="167" t="inlineStr">
        <is>
          <t>竹灣國小</t>
        </is>
      </c>
      <c r="B27" s="167" t="n">
        <v>2</v>
      </c>
      <c r="C27" s="168">
        <f>COUNTIFS('A21'!$F:$F,$A27,'A21'!$K:$K,"金質獎")</f>
        <v/>
      </c>
      <c r="D27" s="168">
        <f>COUNTIFS('A21'!$F:$F,$A27,'A21'!$K:$K,"銀質獎")</f>
        <v/>
      </c>
      <c r="E27" s="168">
        <f>COUNTIFS('A21'!$F:$F,$A27,'A21'!$K:$K,"銅質獎")</f>
        <v/>
      </c>
      <c r="F27" s="168">
        <f>COUNTIFS('A31'!$F:$F,$A27,'A31'!$K:$K,"金質獎")</f>
        <v/>
      </c>
      <c r="G27" s="168">
        <f>COUNTIFS('A31'!$F:$F,$A27,'A31'!$K:$K,"銀質獎")</f>
        <v/>
      </c>
      <c r="H27" s="168">
        <f>COUNTIFS('A31'!$F:$F,$A27,'A31'!$K:$K,"銅質獎")</f>
        <v/>
      </c>
      <c r="I27" s="168">
        <f>COUNTIFS('A41'!$F:$F,$A27,'A41'!$K:$K,"金質獎")</f>
        <v/>
      </c>
      <c r="J27" s="168">
        <f>COUNTIFS('A41'!$F:$F,$A27,'A41'!$K:$K,"銀質獎")</f>
        <v/>
      </c>
      <c r="K27" s="168">
        <f>COUNTIFS('A41'!$F:$F,$A27,'A41'!$K:$K,"銅質獎")</f>
        <v/>
      </c>
      <c r="L27" s="168">
        <f>COUNTIFS('A51'!$F:$F,$A27,'A51'!$K:$K,"金質獎")</f>
        <v/>
      </c>
      <c r="M27" s="168">
        <f>COUNTIFS('A51'!$F:$F,$A27,'A51'!$K:$K,"銀質獎")</f>
        <v/>
      </c>
      <c r="N27" s="168">
        <f>COUNTIFS('A51'!$F:$F,$A27,'A51'!$K:$K,"銅質獎")</f>
        <v/>
      </c>
      <c r="O27" s="168">
        <f>COUNTIFS('A61'!$F:$F,$A27,'A61'!$K:$K,"金質獎")</f>
        <v/>
      </c>
      <c r="P27" s="168">
        <f>COUNTIFS('A61'!$F:$F,$A27,'A61'!$K:$K,"銀質獎")</f>
        <v/>
      </c>
      <c r="Q27" s="168">
        <f>COUNTIFS('A61'!$F:$F,$A27,'A61'!$K:$K,"銅質獎")</f>
        <v/>
      </c>
      <c r="R27" s="169">
        <f>(S27*3+T27*2+U27*1)*$B27</f>
        <v/>
      </c>
      <c r="S27" s="169">
        <f>C27+F27+I27+L27+O27</f>
        <v/>
      </c>
      <c r="T27" s="169">
        <f>D27+G27+J27+M27+P27</f>
        <v/>
      </c>
      <c r="U27" s="169">
        <f>E27+H27+K27+N27+Q27</f>
        <v/>
      </c>
      <c r="V27" s="168">
        <f>RANK(R27,$R$2:$R$41,0)</f>
        <v/>
      </c>
      <c r="W27" s="40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</row>
    <row customHeight="1" ht="49.5" r="28" s="29">
      <c r="A28" s="167" t="inlineStr">
        <is>
          <t>池東國小</t>
        </is>
      </c>
      <c r="B28" s="167" t="n">
        <v>2</v>
      </c>
      <c r="C28" s="168">
        <f>COUNTIFS('A21'!$F:$F,#REF!,'A21'!$K:$K,"金質獎")</f>
        <v/>
      </c>
      <c r="D28" s="168">
        <f>COUNTIFS('A21'!$F:$F,#REF!,'A21'!$K:$K,"銀質獎")</f>
        <v/>
      </c>
      <c r="E28" s="168">
        <f>COUNTIFS('A21'!$F:$F,#REF!,'A21'!$K:$K,"銅質獎")</f>
        <v/>
      </c>
      <c r="F28" s="168">
        <f>COUNTIFS('A31'!$F:$F,$A28,'A31'!$K:$K,"金質獎")</f>
        <v/>
      </c>
      <c r="G28" s="168">
        <f>COUNTIFS('A31'!$F:$F,$A28,'A31'!$K:$K,"銀質獎")</f>
        <v/>
      </c>
      <c r="H28" s="168">
        <f>COUNTIFS('A31'!$F:$F,$A28,'A31'!$K:$K,"銅質獎")</f>
        <v/>
      </c>
      <c r="I28" s="168">
        <f>COUNTIFS('A41'!$F:$F,$A28,'A41'!$K:$K,"金質獎")</f>
        <v/>
      </c>
      <c r="J28" s="168">
        <f>COUNTIFS('A41'!$F:$F,$A28,'A41'!$K:$K,"銀質獎")</f>
        <v/>
      </c>
      <c r="K28" s="168">
        <f>COUNTIFS('A41'!$F:$F,$A28,'A41'!$K:$K,"銅質獎")</f>
        <v/>
      </c>
      <c r="L28" s="168">
        <f>COUNTIFS('A51'!$F:$F,$A28,'A51'!$K:$K,"金質獎")</f>
        <v/>
      </c>
      <c r="M28" s="168">
        <f>COUNTIFS('A51'!$F:$F,$A28,'A51'!$K:$K,"銀質獎")</f>
        <v/>
      </c>
      <c r="N28" s="168">
        <f>COUNTIFS('A51'!$F:$F,$A28,'A51'!$K:$K,"銅質獎")</f>
        <v/>
      </c>
      <c r="O28" s="168">
        <f>COUNTIFS('A61'!$F:$F,$A28,'A61'!$K:$K,"金質獎")</f>
        <v/>
      </c>
      <c r="P28" s="168">
        <f>COUNTIFS('A61'!$F:$F,$A28,'A61'!$K:$K,"銀質獎")</f>
        <v/>
      </c>
      <c r="Q28" s="168">
        <f>COUNTIFS('A61'!$F:$F,$A28,'A61'!$K:$K,"銅質獎")</f>
        <v/>
      </c>
      <c r="R28" s="169">
        <f>(S28*3+T28*2+U28*1)*$B28</f>
        <v/>
      </c>
      <c r="S28" s="169">
        <f>C28+F28+I28+L28+O28</f>
        <v/>
      </c>
      <c r="T28" s="169">
        <f>D28+G28+J28+M28+P28</f>
        <v/>
      </c>
      <c r="U28" s="169">
        <f>E28+H28+K28+N28+Q28</f>
        <v/>
      </c>
      <c r="V28" s="168">
        <f>RANK(R28,$R$2:$R$41,0)</f>
        <v/>
      </c>
      <c r="W28" s="40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</row>
    <row customHeight="1" ht="49.5" r="29" s="29">
      <c r="A29" s="167" t="inlineStr">
        <is>
          <t>花嶼國小</t>
        </is>
      </c>
      <c r="B29" s="167" t="n">
        <v>2</v>
      </c>
      <c r="C29" s="168">
        <f>COUNTIFS('A21'!$F:$F,$A29,'A21'!$K:$K,"金質獎")</f>
        <v/>
      </c>
      <c r="D29" s="168">
        <f>COUNTIFS('A21'!$F:$F,$A29,'A21'!$K:$K,"銀質獎")</f>
        <v/>
      </c>
      <c r="E29" s="168">
        <f>COUNTIFS('A21'!$F:$F,$A29,'A21'!$K:$K,"銅質獎")</f>
        <v/>
      </c>
      <c r="F29" s="168">
        <f>COUNTIFS('A31'!$F:$F,$A29,'A31'!$K:$K,"金質獎")</f>
        <v/>
      </c>
      <c r="G29" s="168">
        <f>COUNTIFS('A31'!$F:$F,$A29,'A31'!$K:$K,"銀質獎")</f>
        <v/>
      </c>
      <c r="H29" s="168">
        <f>COUNTIFS('A31'!$F:$F,$A29,'A31'!$K:$K,"銅質獎")</f>
        <v/>
      </c>
      <c r="I29" s="168">
        <f>COUNTIFS('A41'!$F:$F,$A29,'A41'!$K:$K,"金質獎")</f>
        <v/>
      </c>
      <c r="J29" s="168">
        <f>COUNTIFS('A41'!$F:$F,$A29,'A41'!$K:$K,"銀質獎")</f>
        <v/>
      </c>
      <c r="K29" s="168">
        <f>COUNTIFS('A41'!$F:$F,$A29,'A41'!$K:$K,"銅質獎")</f>
        <v/>
      </c>
      <c r="L29" s="168">
        <f>COUNTIFS('A51'!$F:$F,$A29,'A51'!$K:$K,"金質獎")</f>
        <v/>
      </c>
      <c r="M29" s="168">
        <f>COUNTIFS('A51'!$F:$F,$A29,'A51'!$K:$K,"銀質獎")</f>
        <v/>
      </c>
      <c r="N29" s="168">
        <f>COUNTIFS('A51'!$F:$F,$A29,'A51'!$K:$K,"銅質獎")</f>
        <v/>
      </c>
      <c r="O29" s="168">
        <f>COUNTIFS('A61'!$F:$F,$A29,'A61'!$K:$K,"金質獎")</f>
        <v/>
      </c>
      <c r="P29" s="168">
        <f>COUNTIFS('A61'!$F:$F,$A29,'A61'!$K:$K,"銀質獎")</f>
        <v/>
      </c>
      <c r="Q29" s="168">
        <f>COUNTIFS('A61'!$F:$F,$A29,'A61'!$K:$K,"銅質獎")</f>
        <v/>
      </c>
      <c r="R29" s="169">
        <f>(S29*3+T29*2+U29*1)*$B29</f>
        <v/>
      </c>
      <c r="S29" s="169">
        <f>C29+F29+I29+L29+O29</f>
        <v/>
      </c>
      <c r="T29" s="169">
        <f>D29+G29+J29+M29+P29</f>
        <v/>
      </c>
      <c r="U29" s="169">
        <f>E29+H29+K29+N29+Q29</f>
        <v/>
      </c>
      <c r="V29" s="168">
        <f>RANK(R29,$R$2:$R$41,0)</f>
        <v/>
      </c>
      <c r="W29" s="11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</row>
    <row customHeight="1" ht="49.5" r="30" s="29">
      <c r="A30" s="167" t="inlineStr">
        <is>
          <t>風櫃國小</t>
        </is>
      </c>
      <c r="B30" s="167" t="n">
        <v>2</v>
      </c>
      <c r="C30" s="168">
        <f>COUNTIFS('A21'!$F:$F,$A30,'A21'!$K:$K,"金質獎")</f>
        <v/>
      </c>
      <c r="D30" s="168">
        <f>COUNTIFS('A21'!$F:$F,$A30,'A21'!$K:$K,"銀質獎")</f>
        <v/>
      </c>
      <c r="E30" s="168">
        <f>COUNTIFS('A21'!$F:$F,$A30,'A21'!$K:$K,"銅質獎")</f>
        <v/>
      </c>
      <c r="F30" s="168">
        <f>COUNTIFS('A31'!$F:$F,$A30,'A31'!$K:$K,"金質獎")</f>
        <v/>
      </c>
      <c r="G30" s="168">
        <f>COUNTIFS('A31'!$F:$F,$A30,'A31'!$K:$K,"銀質獎")</f>
        <v/>
      </c>
      <c r="H30" s="168">
        <f>COUNTIFS('A31'!$F:$F,$A30,'A31'!$K:$K,"銅質獎")</f>
        <v/>
      </c>
      <c r="I30" s="168">
        <f>COUNTIFS('A41'!$F:$F,$A30,'A41'!$K:$K,"金質獎")</f>
        <v/>
      </c>
      <c r="J30" s="168">
        <f>COUNTIFS('A41'!$F:$F,$A30,'A41'!$K:$K,"銀質獎")</f>
        <v/>
      </c>
      <c r="K30" s="168">
        <f>COUNTIFS('A41'!$F:$F,$A30,'A41'!$K:$K,"銅質獎")</f>
        <v/>
      </c>
      <c r="L30" s="168">
        <f>COUNTIFS('A51'!$F:$F,$A30,'A51'!$K:$K,"金質獎")</f>
        <v/>
      </c>
      <c r="M30" s="168">
        <f>COUNTIFS('A51'!$F:$F,$A30,'A51'!$K:$K,"銀質獎")</f>
        <v/>
      </c>
      <c r="N30" s="168">
        <f>COUNTIFS('A51'!$F:$F,$A30,'A51'!$K:$K,"銅質獎")</f>
        <v/>
      </c>
      <c r="O30" s="168">
        <f>COUNTIFS('A61'!$F:$F,$A30,'A61'!$K:$K,"金質獎")</f>
        <v/>
      </c>
      <c r="P30" s="168">
        <f>COUNTIFS('A61'!$F:$F,$A30,'A61'!$K:$K,"銀質獎")</f>
        <v/>
      </c>
      <c r="Q30" s="168">
        <f>COUNTIFS('A61'!$F:$F,$A30,'A61'!$K:$K,"銅質獎")</f>
        <v/>
      </c>
      <c r="R30" s="169">
        <f>(S30*3+T30*2+U30*1)*$B30</f>
        <v/>
      </c>
      <c r="S30" s="169">
        <f>C30+F30+I30+L30+O30</f>
        <v/>
      </c>
      <c r="T30" s="169">
        <f>D30+G30+J30+M30+P30</f>
        <v/>
      </c>
      <c r="U30" s="169">
        <f>E30+H30+K30+N30+Q30</f>
        <v/>
      </c>
      <c r="V30" s="168">
        <f>RANK(R30,$R$2:$R$41,0)</f>
        <v/>
      </c>
      <c r="W30" s="11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</row>
    <row customHeight="1" ht="49.5" r="31" s="29">
      <c r="A31" s="167" t="inlineStr">
        <is>
          <t>大池國小</t>
        </is>
      </c>
      <c r="B31" s="167" t="n">
        <v>2</v>
      </c>
      <c r="C31" s="168">
        <f>COUNTIFS('A21'!$F:$F,$A31,'A21'!$K:$K,"金質獎")</f>
        <v/>
      </c>
      <c r="D31" s="168">
        <f>COUNTIFS('A21'!$F:$F,$A31,'A21'!$K:$K,"銀質獎")</f>
        <v/>
      </c>
      <c r="E31" s="168">
        <f>COUNTIFS('A21'!$F:$F,$A31,'A21'!$K:$K,"銅質獎")</f>
        <v/>
      </c>
      <c r="F31" s="168">
        <f>COUNTIFS('A31'!$F:$F,$A31,'A31'!$K:$K,"金質獎")</f>
        <v/>
      </c>
      <c r="G31" s="168">
        <f>COUNTIFS('A31'!$F:$F,$A31,'A31'!$K:$K,"銀質獎")</f>
        <v/>
      </c>
      <c r="H31" s="168">
        <f>COUNTIFS('A31'!$F:$F,$A31,'A31'!$K:$K,"銅質獎")</f>
        <v/>
      </c>
      <c r="I31" s="168">
        <f>COUNTIFS('A41'!$F:$F,$A31,'A41'!$K:$K,"金質獎")</f>
        <v/>
      </c>
      <c r="J31" s="168">
        <f>COUNTIFS('A41'!$F:$F,$A31,'A41'!$K:$K,"銀質獎")</f>
        <v/>
      </c>
      <c r="K31" s="168">
        <f>COUNTIFS('A41'!$F:$F,$A31,'A41'!$K:$K,"銅質獎")</f>
        <v/>
      </c>
      <c r="L31" s="168">
        <f>COUNTIFS('A51'!$F:$F,$A31,'A51'!$K:$K,"金質獎")</f>
        <v/>
      </c>
      <c r="M31" s="168">
        <f>COUNTIFS('A51'!$F:$F,$A31,'A51'!$K:$K,"銀質獎")</f>
        <v/>
      </c>
      <c r="N31" s="168">
        <f>COUNTIFS('A51'!$F:$F,$A31,'A51'!$K:$K,"銅質獎")</f>
        <v/>
      </c>
      <c r="O31" s="168">
        <f>COUNTIFS('A61'!$F:$F,$A31,'A61'!$K:$K,"金質獎")</f>
        <v/>
      </c>
      <c r="P31" s="168">
        <f>COUNTIFS('A61'!$F:$F,$A31,'A61'!$K:$K,"銀質獎")</f>
        <v/>
      </c>
      <c r="Q31" s="168">
        <f>COUNTIFS('A61'!$F:$F,$A31,'A61'!$K:$K,"銅質獎")</f>
        <v/>
      </c>
      <c r="R31" s="169">
        <f>(S31*3+T31*2+U31*1)*$B31</f>
        <v/>
      </c>
      <c r="S31" s="169">
        <f>C31+F31+I31+L31+O31</f>
        <v/>
      </c>
      <c r="T31" s="169">
        <f>D31+G31+J31+M31+P31</f>
        <v/>
      </c>
      <c r="U31" s="169">
        <f>E31+H31+K31+N31+Q31</f>
        <v/>
      </c>
      <c r="V31" s="168">
        <f>RANK(R31,$R$2:$R$41,0)</f>
        <v/>
      </c>
      <c r="W31" s="11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</row>
    <row customHeight="1" ht="49.5" r="32" s="29">
      <c r="A32" s="167" t="inlineStr">
        <is>
          <t>沙港國小</t>
        </is>
      </c>
      <c r="B32" s="167" t="n">
        <v>2</v>
      </c>
      <c r="C32" s="168">
        <f>COUNTIFS('A21'!$F:$F,$A32,'A21'!$K:$K,"金質獎")</f>
        <v/>
      </c>
      <c r="D32" s="168">
        <f>COUNTIFS('A21'!$F:$F,$A32,'A21'!$K:$K,"銀質獎")</f>
        <v/>
      </c>
      <c r="E32" s="168">
        <f>COUNTIFS('A21'!$F:$F,$A32,'A21'!$K:$K,"銅質獎")</f>
        <v/>
      </c>
      <c r="F32" s="168">
        <f>COUNTIFS('A31'!$F:$F,$A32,'A31'!$K:$K,"金質獎")</f>
        <v/>
      </c>
      <c r="G32" s="168">
        <f>COUNTIFS('A31'!$F:$F,$A32,'A31'!$K:$K,"銀質獎")</f>
        <v/>
      </c>
      <c r="H32" s="168">
        <f>COUNTIFS('A31'!$F:$F,$A32,'A31'!$K:$K,"銅質獎")</f>
        <v/>
      </c>
      <c r="I32" s="168">
        <f>COUNTIFS('A41'!$F:$F,$A32,'A41'!$K:$K,"金質獎")</f>
        <v/>
      </c>
      <c r="J32" s="168">
        <f>COUNTIFS('A41'!$F:$F,$A32,'A41'!$K:$K,"銀質獎")</f>
        <v/>
      </c>
      <c r="K32" s="168">
        <f>COUNTIFS('A41'!$F:$F,$A32,'A41'!$K:$K,"銅質獎")</f>
        <v/>
      </c>
      <c r="L32" s="168">
        <f>COUNTIFS('A51'!$F:$F,$A32,'A51'!$K:$K,"金質獎")</f>
        <v/>
      </c>
      <c r="M32" s="168">
        <f>COUNTIFS('A51'!$F:$F,$A32,'A51'!$K:$K,"銀質獎")</f>
        <v/>
      </c>
      <c r="N32" s="168">
        <f>COUNTIFS('A51'!$F:$F,$A32,'A51'!$K:$K,"銅質獎")</f>
        <v/>
      </c>
      <c r="O32" s="168">
        <f>COUNTIFS('A61'!$F:$F,$A32,'A61'!$K:$K,"金質獎")</f>
        <v/>
      </c>
      <c r="P32" s="168">
        <f>COUNTIFS('A61'!$F:$F,$A32,'A61'!$K:$K,"銀質獎")</f>
        <v/>
      </c>
      <c r="Q32" s="168">
        <f>COUNTIFS('A61'!$F:$F,$A32,'A61'!$K:$K,"銅質獎")</f>
        <v/>
      </c>
      <c r="R32" s="169">
        <f>(S32*3+T32*2+U32*1)*$B32</f>
        <v/>
      </c>
      <c r="S32" s="169">
        <f>C32+F32+I32+L32+O32</f>
        <v/>
      </c>
      <c r="T32" s="169">
        <f>D32+G32+J32+M32+P32</f>
        <v/>
      </c>
      <c r="U32" s="169">
        <f>E32+H32+K32+N32+Q32</f>
        <v/>
      </c>
      <c r="V32" s="168">
        <f>RANK(R32,$R$2:$R$41,0)</f>
        <v/>
      </c>
      <c r="W32" s="40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</row>
    <row customHeight="1" ht="49.5" r="33" s="29">
      <c r="A33" s="167" t="inlineStr">
        <is>
          <t>合橫國小</t>
        </is>
      </c>
      <c r="B33" s="167" t="n">
        <v>2</v>
      </c>
      <c r="C33" s="168">
        <f>COUNTIFS('A21'!$F:$F,$A33,'A21'!$K:$K,"金質獎")</f>
        <v/>
      </c>
      <c r="D33" s="168">
        <f>COUNTIFS('A21'!$F:$F,$A33,'A21'!$K:$K,"銀質獎")</f>
        <v/>
      </c>
      <c r="E33" s="168">
        <f>COUNTIFS('A21'!$F:$F,$A33,'A21'!$K:$K,"銅質獎")</f>
        <v/>
      </c>
      <c r="F33" s="168">
        <f>COUNTIFS('A31'!$F:$F,$A33,'A31'!$K:$K,"金質獎")</f>
        <v/>
      </c>
      <c r="G33" s="168">
        <f>COUNTIFS('A31'!$F:$F,$A33,'A31'!$K:$K,"銀質獎")</f>
        <v/>
      </c>
      <c r="H33" s="168">
        <f>COUNTIFS('A31'!$F:$F,$A33,'A31'!$K:$K,"銅質獎")</f>
        <v/>
      </c>
      <c r="I33" s="168">
        <f>COUNTIFS('A41'!$F:$F,$A33,'A41'!$K:$K,"金質獎")</f>
        <v/>
      </c>
      <c r="J33" s="168">
        <f>COUNTIFS('A41'!$F:$F,$A33,'A41'!$K:$K,"銀質獎")</f>
        <v/>
      </c>
      <c r="K33" s="168">
        <f>COUNTIFS('A41'!$F:$F,$A33,'A41'!$K:$K,"銅質獎")</f>
        <v/>
      </c>
      <c r="L33" s="168">
        <f>COUNTIFS('A51'!$F:$F,$A33,'A51'!$K:$K,"金質獎")</f>
        <v/>
      </c>
      <c r="M33" s="168">
        <f>COUNTIFS('A51'!$F:$F,$A33,'A51'!$K:$K,"銀質獎")</f>
        <v/>
      </c>
      <c r="N33" s="168">
        <f>COUNTIFS('A51'!$F:$F,$A33,'A51'!$K:$K,"銅質獎")</f>
        <v/>
      </c>
      <c r="O33" s="168">
        <f>COUNTIFS('A61'!$F:$F,$A33,'A61'!$K:$K,"金質獎")</f>
        <v/>
      </c>
      <c r="P33" s="168">
        <f>COUNTIFS('A61'!$F:$F,$A33,'A61'!$K:$K,"銀質獎")</f>
        <v/>
      </c>
      <c r="Q33" s="168">
        <f>COUNTIFS('A61'!$F:$F,$A33,'A61'!$K:$K,"銅質獎")</f>
        <v/>
      </c>
      <c r="R33" s="169">
        <f>(S33*3+T33*2+U33*1)*$B33</f>
        <v/>
      </c>
      <c r="S33" s="169">
        <f>C33+F33+I33+L33+O33</f>
        <v/>
      </c>
      <c r="T33" s="169">
        <f>D33+G33+J33+M33+P33</f>
        <v/>
      </c>
      <c r="U33" s="169">
        <f>E33+H33+K33+N33+Q33</f>
        <v/>
      </c>
      <c r="V33" s="168">
        <f>RANK(R33,$R$2:$R$41,0)</f>
        <v/>
      </c>
      <c r="W33" s="40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</row>
    <row customHeight="1" ht="49.5" r="34" s="29">
      <c r="A34" s="167" t="inlineStr">
        <is>
          <t>興仁國小</t>
        </is>
      </c>
      <c r="B34" s="167" t="n">
        <v>2</v>
      </c>
      <c r="C34" s="168">
        <f>COUNTIFS('A21'!$F:$F,$A34,'A21'!$K:$K,"金質獎")</f>
        <v/>
      </c>
      <c r="D34" s="168">
        <f>COUNTIFS('A21'!$F:$F,$A34,'A21'!$K:$K,"銀質獎")</f>
        <v/>
      </c>
      <c r="E34" s="168">
        <f>COUNTIFS('A21'!$F:$F,$A34,'A21'!$K:$K,"銅質獎")</f>
        <v/>
      </c>
      <c r="F34" s="168">
        <f>COUNTIFS('A31'!$F:$F,$A34,'A31'!$K:$K,"金質獎")</f>
        <v/>
      </c>
      <c r="G34" s="168">
        <f>COUNTIFS('A31'!$F:$F,$A34,'A31'!$K:$K,"銀質獎")</f>
        <v/>
      </c>
      <c r="H34" s="168">
        <f>COUNTIFS('A31'!$F:$F,$A34,'A31'!$K:$K,"銅質獎")</f>
        <v/>
      </c>
      <c r="I34" s="168">
        <f>COUNTIFS('A41'!$F:$F,$A34,'A41'!$K:$K,"金質獎")</f>
        <v/>
      </c>
      <c r="J34" s="168">
        <f>COUNTIFS('A41'!$F:$F,$A34,'A41'!$K:$K,"銀質獎")</f>
        <v/>
      </c>
      <c r="K34" s="168">
        <f>COUNTIFS('A41'!$F:$F,$A34,'A41'!$K:$K,"銅質獎")</f>
        <v/>
      </c>
      <c r="L34" s="168">
        <f>COUNTIFS('A51'!$F:$F,$A34,'A51'!$K:$K,"金質獎")</f>
        <v/>
      </c>
      <c r="M34" s="168">
        <f>COUNTIFS('A51'!$F:$F,$A34,'A51'!$K:$K,"銀質獎")</f>
        <v/>
      </c>
      <c r="N34" s="168">
        <f>COUNTIFS('A51'!$F:$F,$A34,'A51'!$K:$K,"銅質獎")</f>
        <v/>
      </c>
      <c r="O34" s="168">
        <f>COUNTIFS('A61'!$F:$F,$A34,'A61'!$K:$K,"金質獎")</f>
        <v/>
      </c>
      <c r="P34" s="168">
        <f>COUNTIFS('A61'!$F:$F,$A34,'A61'!$K:$K,"銀質獎")</f>
        <v/>
      </c>
      <c r="Q34" s="168">
        <f>COUNTIFS('A61'!$F:$F,$A34,'A61'!$K:$K,"銅質獎")</f>
        <v/>
      </c>
      <c r="R34" s="169">
        <f>(S34*3+T34*2+U34*1)*$B34</f>
        <v/>
      </c>
      <c r="S34" s="169">
        <f>C34+F34+I34+L34+O34</f>
        <v/>
      </c>
      <c r="T34" s="169">
        <f>D34+G34+J34+M34+P34</f>
        <v/>
      </c>
      <c r="U34" s="169">
        <f>E34+H34+K34+N34+Q34</f>
        <v/>
      </c>
      <c r="V34" s="168">
        <f>RANK(R34,$R$2:$R$41,0)</f>
        <v/>
      </c>
      <c r="W34" s="11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</row>
    <row customHeight="1" ht="49.5" r="35" s="29">
      <c r="A35" s="167" t="inlineStr">
        <is>
          <t>港子國小</t>
        </is>
      </c>
      <c r="B35" s="167" t="n">
        <v>2</v>
      </c>
      <c r="C35" s="168">
        <f>COUNTIFS('A21'!$F:$F,$A35,'A21'!$K:$K,"金質獎")</f>
        <v/>
      </c>
      <c r="D35" s="168">
        <f>COUNTIFS('A21'!$F:$F,$A35,'A21'!$K:$K,"銀質獎")</f>
        <v/>
      </c>
      <c r="E35" s="168">
        <f>COUNTIFS('A21'!$F:$F,$A35,'A21'!$K:$K,"銅質獎")</f>
        <v/>
      </c>
      <c r="F35" s="168">
        <f>COUNTIFS('A31'!$F:$F,$A35,'A31'!$K:$K,"金質獎")</f>
        <v/>
      </c>
      <c r="G35" s="168">
        <f>COUNTIFS('A31'!$F:$F,$A35,'A31'!$K:$K,"銀質獎")</f>
        <v/>
      </c>
      <c r="H35" s="168">
        <f>COUNTIFS('A31'!$F:$F,$A35,'A31'!$K:$K,"銅質獎")</f>
        <v/>
      </c>
      <c r="I35" s="168">
        <f>COUNTIFS('A41'!$F:$F,$A35,'A41'!$K:$K,"金質獎")</f>
        <v/>
      </c>
      <c r="J35" s="168">
        <f>COUNTIFS('A41'!$F:$F,$A35,'A41'!$K:$K,"銀質獎")</f>
        <v/>
      </c>
      <c r="K35" s="168">
        <f>COUNTIFS('A41'!$F:$F,$A35,'A41'!$K:$K,"銅質獎")</f>
        <v/>
      </c>
      <c r="L35" s="168">
        <f>COUNTIFS('A51'!$F:$F,$A35,'A51'!$K:$K,"金質獎")</f>
        <v/>
      </c>
      <c r="M35" s="168">
        <f>COUNTIFS('A51'!$F:$F,$A35,'A51'!$K:$K,"銀質獎")</f>
        <v/>
      </c>
      <c r="N35" s="168">
        <f>COUNTIFS('A51'!$F:$F,$A35,'A51'!$K:$K,"銅質獎")</f>
        <v/>
      </c>
      <c r="O35" s="168">
        <f>COUNTIFS('A61'!$F:$F,$A35,'A61'!$K:$K,"金質獎")</f>
        <v/>
      </c>
      <c r="P35" s="168">
        <f>COUNTIFS('A61'!$F:$F,$A35,'A61'!$K:$K,"銀質獎")</f>
        <v/>
      </c>
      <c r="Q35" s="168">
        <f>COUNTIFS('A61'!$F:$F,$A35,'A61'!$K:$K,"銅質獎")</f>
        <v/>
      </c>
      <c r="R35" s="169">
        <f>(S35*3+T35*2+U35*1)*$B35</f>
        <v/>
      </c>
      <c r="S35" s="169">
        <f>C35+F35+I35+L35+O35</f>
        <v/>
      </c>
      <c r="T35" s="169">
        <f>D35+G35+J35+M35+P35</f>
        <v/>
      </c>
      <c r="U35" s="169">
        <f>E35+H35+K35+N35+Q35</f>
        <v/>
      </c>
      <c r="V35" s="168">
        <f>RANK(R35,$R$2:$R$41,0)</f>
        <v/>
      </c>
      <c r="W35" s="40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</row>
    <row customHeight="1" ht="49.5" r="36" s="29">
      <c r="A36" s="167" t="inlineStr">
        <is>
          <t>西溪國小</t>
        </is>
      </c>
      <c r="B36" s="167" t="n">
        <v>2</v>
      </c>
      <c r="C36" s="168">
        <f>COUNTIFS('A21'!$F:$F,$A36,'A21'!$K:$K,"金質獎")</f>
        <v/>
      </c>
      <c r="D36" s="168">
        <f>COUNTIFS('A21'!$F:$F,$A36,'A21'!$K:$K,"銀質獎")</f>
        <v/>
      </c>
      <c r="E36" s="168">
        <f>COUNTIFS('A21'!$F:$F,$A36,'A21'!$K:$K,"銅質獎")</f>
        <v/>
      </c>
      <c r="F36" s="168">
        <f>COUNTIFS('A31'!$F:$F,$A36,'A31'!$K:$K,"金質獎")</f>
        <v/>
      </c>
      <c r="G36" s="168">
        <f>COUNTIFS('A31'!$F:$F,$A36,'A31'!$K:$K,"銀質獎")</f>
        <v/>
      </c>
      <c r="H36" s="168">
        <f>COUNTIFS('A31'!$F:$F,$A36,'A31'!$K:$K,"銅質獎")</f>
        <v/>
      </c>
      <c r="I36" s="168">
        <f>COUNTIFS('A41'!$F:$F,$A36,'A41'!$K:$K,"金質獎")</f>
        <v/>
      </c>
      <c r="J36" s="168">
        <f>COUNTIFS('A41'!$F:$F,$A36,'A41'!$K:$K,"銀質獎")</f>
        <v/>
      </c>
      <c r="K36" s="168">
        <f>COUNTIFS('A41'!$F:$F,$A36,'A41'!$K:$K,"銅質獎")</f>
        <v/>
      </c>
      <c r="L36" s="168">
        <f>COUNTIFS('A51'!$F:$F,$A36,'A51'!$K:$K,"金質獎")</f>
        <v/>
      </c>
      <c r="M36" s="168">
        <f>COUNTIFS('A51'!$F:$F,$A36,'A51'!$K:$K,"銀質獎")</f>
        <v/>
      </c>
      <c r="N36" s="168">
        <f>COUNTIFS('A51'!$F:$F,$A36,'A51'!$K:$K,"銅質獎")</f>
        <v/>
      </c>
      <c r="O36" s="168">
        <f>COUNTIFS('A61'!$F:$F,$A36,'A61'!$K:$K,"金質獎")</f>
        <v/>
      </c>
      <c r="P36" s="168">
        <f>COUNTIFS('A61'!$F:$F,$A36,'A61'!$K:$K,"銀質獎")</f>
        <v/>
      </c>
      <c r="Q36" s="168">
        <f>COUNTIFS('A61'!$F:$F,$A36,'A61'!$K:$K,"銅質獎")</f>
        <v/>
      </c>
      <c r="R36" s="169">
        <f>(S36*3+T36*2+U36*1)*$B36</f>
        <v/>
      </c>
      <c r="S36" s="169">
        <f>C36+F36+I36+L36+O36</f>
        <v/>
      </c>
      <c r="T36" s="169">
        <f>D36+G36+J36+M36+P36</f>
        <v/>
      </c>
      <c r="U36" s="169">
        <f>E36+H36+K36+N36+Q36</f>
        <v/>
      </c>
      <c r="V36" s="168">
        <f>RANK(R36,$R$2:$R$41,0)</f>
        <v/>
      </c>
      <c r="W36" s="40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</row>
    <row customHeight="1" ht="49.5" r="37" s="29">
      <c r="A37" s="167" t="inlineStr">
        <is>
          <t>東衛國小</t>
        </is>
      </c>
      <c r="B37" s="167" t="n">
        <v>2</v>
      </c>
      <c r="C37" s="168">
        <f>COUNTIFS('A21'!$F:$F,$A37,'A21'!$K:$K,"金質獎")</f>
        <v/>
      </c>
      <c r="D37" s="168">
        <f>COUNTIFS('A21'!$F:$F,$A37,'A21'!$K:$K,"銀質獎")</f>
        <v/>
      </c>
      <c r="E37" s="168">
        <f>COUNTIFS('A21'!$F:$F,$A37,'A21'!$K:$K,"銅質獎")</f>
        <v/>
      </c>
      <c r="F37" s="168">
        <f>COUNTIFS('A31'!$F:$F,$A37,'A31'!$K:$K,"金質獎")</f>
        <v/>
      </c>
      <c r="G37" s="168">
        <f>COUNTIFS('A31'!$F:$F,$A37,'A31'!$K:$K,"銀質獎")</f>
        <v/>
      </c>
      <c r="H37" s="168">
        <f>COUNTIFS('A31'!$F:$F,$A37,'A31'!$K:$K,"銅質獎")</f>
        <v/>
      </c>
      <c r="I37" s="168">
        <f>COUNTIFS('A41'!$F:$F,$A37,'A41'!$K:$K,"金質獎")</f>
        <v/>
      </c>
      <c r="J37" s="168">
        <f>COUNTIFS('A41'!$F:$F,$A37,'A41'!$K:$K,"銀質獎")</f>
        <v/>
      </c>
      <c r="K37" s="168">
        <f>COUNTIFS('A41'!$F:$F,$A37,'A41'!$K:$K,"銅質獎")</f>
        <v/>
      </c>
      <c r="L37" s="168">
        <f>COUNTIFS('A51'!$F:$F,$A37,'A51'!$K:$K,"金質獎")</f>
        <v/>
      </c>
      <c r="M37" s="168">
        <f>COUNTIFS('A51'!$F:$F,$A37,'A51'!$K:$K,"銀質獎")</f>
        <v/>
      </c>
      <c r="N37" s="168">
        <f>COUNTIFS('A51'!$F:$F,$A37,'A51'!$K:$K,"銅質獎")</f>
        <v/>
      </c>
      <c r="O37" s="168">
        <f>COUNTIFS('A61'!$F:$F,$A37,'A61'!$K:$K,"金質獎")</f>
        <v/>
      </c>
      <c r="P37" s="168">
        <f>COUNTIFS('A61'!$F:$F,$A37,'A61'!$K:$K,"銀質獎")</f>
        <v/>
      </c>
      <c r="Q37" s="168">
        <f>COUNTIFS('A61'!$F:$F,$A37,'A61'!$K:$K,"銅質獎")</f>
        <v/>
      </c>
      <c r="R37" s="169">
        <f>(S37*3+T37*2+U37*1)*$B37</f>
        <v/>
      </c>
      <c r="S37" s="169">
        <f>C37+F37+I37+L37+O37</f>
        <v/>
      </c>
      <c r="T37" s="169">
        <f>D37+G37+J37+M37+P37</f>
        <v/>
      </c>
      <c r="U37" s="169">
        <f>E37+H37+K37+N37+Q37</f>
        <v/>
      </c>
      <c r="V37" s="168">
        <f>RANK(R37,$R$2:$R$41,0)</f>
        <v/>
      </c>
      <c r="W37" s="40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</row>
    <row customHeight="1" ht="49.5" r="38" s="29">
      <c r="A38" s="167" t="inlineStr">
        <is>
          <t>五德國小</t>
        </is>
      </c>
      <c r="B38" s="167" t="n">
        <v>2</v>
      </c>
      <c r="C38" s="168">
        <f>COUNTIFS('A21'!$F:$F,$A38,'A21'!$K:$K,"金質獎")</f>
        <v/>
      </c>
      <c r="D38" s="168">
        <f>COUNTIFS('A21'!$F:$F,$A38,'A21'!$K:$K,"銀質獎")</f>
        <v/>
      </c>
      <c r="E38" s="168">
        <f>COUNTIFS('A21'!$F:$F,$A38,'A21'!$K:$K,"銅質獎")</f>
        <v/>
      </c>
      <c r="F38" s="168">
        <f>COUNTIFS('A31'!$F:$F,$A38,'A31'!$K:$K,"金質獎")</f>
        <v/>
      </c>
      <c r="G38" s="168">
        <f>COUNTIFS('A31'!$F:$F,$A38,'A31'!$K:$K,"銀質獎")</f>
        <v/>
      </c>
      <c r="H38" s="168">
        <f>COUNTIFS('A31'!$F:$F,$A38,'A31'!$K:$K,"銅質獎")</f>
        <v/>
      </c>
      <c r="I38" s="168">
        <f>COUNTIFS('A41'!$F:$F,$A38,'A41'!$K:$K,"金質獎")</f>
        <v/>
      </c>
      <c r="J38" s="168">
        <f>COUNTIFS('A41'!$F:$F,$A38,'A41'!$K:$K,"銀質獎")</f>
        <v/>
      </c>
      <c r="K38" s="168">
        <f>COUNTIFS('A41'!$F:$F,$A38,'A41'!$K:$K,"銅質獎")</f>
        <v/>
      </c>
      <c r="L38" s="168">
        <f>COUNTIFS('A51'!$F:$F,$A38,'A51'!$K:$K,"金質獎")</f>
        <v/>
      </c>
      <c r="M38" s="168">
        <f>COUNTIFS('A51'!$F:$F,$A38,'A51'!$K:$K,"銀質獎")</f>
        <v/>
      </c>
      <c r="N38" s="168">
        <f>COUNTIFS('A51'!$F:$F,$A38,'A51'!$K:$K,"銅質獎")</f>
        <v/>
      </c>
      <c r="O38" s="168">
        <f>COUNTIFS('A61'!$F:$F,$A38,'A61'!$K:$K,"金質獎")</f>
        <v/>
      </c>
      <c r="P38" s="168">
        <f>COUNTIFS('A61'!$F:$F,$A38,'A61'!$K:$K,"銀質獎")</f>
        <v/>
      </c>
      <c r="Q38" s="168">
        <f>COUNTIFS('A61'!$F:$F,$A38,'A61'!$K:$K,"銅質獎")</f>
        <v/>
      </c>
      <c r="R38" s="169">
        <f>(S38*3+T38*2+U38*1)*$B38</f>
        <v/>
      </c>
      <c r="S38" s="169">
        <f>C38+F38+I38+L38+O38</f>
        <v/>
      </c>
      <c r="T38" s="169">
        <f>D38+G38+J38+M38+P38</f>
        <v/>
      </c>
      <c r="U38" s="169">
        <f>E38+H38+K38+N38+Q38</f>
        <v/>
      </c>
      <c r="V38" s="168">
        <f>RANK(R38,$R$2:$R$41,0)</f>
        <v/>
      </c>
      <c r="W38" s="40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</row>
    <row customHeight="1" ht="49.5" r="39" s="29">
      <c r="A39" s="167" t="inlineStr">
        <is>
          <t>虎井國小</t>
        </is>
      </c>
      <c r="B39" s="167" t="n">
        <v>2</v>
      </c>
      <c r="C39" s="168">
        <f>COUNTIFS('A21'!$F:$F,$A39,'A21'!$K:$K,"金質獎")</f>
        <v/>
      </c>
      <c r="D39" s="168">
        <f>COUNTIFS('A21'!$F:$F,$A39,'A21'!$K:$K,"銀質獎")</f>
        <v/>
      </c>
      <c r="E39" s="168">
        <f>COUNTIFS('A21'!$F:$F,$A39,'A21'!$K:$K,"銅質獎")</f>
        <v/>
      </c>
      <c r="F39" s="168">
        <f>COUNTIFS('A31'!$F:$F,$A39,'A31'!$K:$K,"金質獎")</f>
        <v/>
      </c>
      <c r="G39" s="168">
        <f>COUNTIFS('A31'!$F:$F,$A39,'A31'!$K:$K,"銀質獎")</f>
        <v/>
      </c>
      <c r="H39" s="168">
        <f>COUNTIFS('A31'!$F:$F,$A39,'A31'!$K:$K,"銅質獎")</f>
        <v/>
      </c>
      <c r="I39" s="168">
        <f>COUNTIFS('A41'!$F:$F,$A39,'A41'!$K:$K,"金質獎")</f>
        <v/>
      </c>
      <c r="J39" s="168">
        <f>COUNTIFS('A41'!$F:$F,$A39,'A41'!$K:$K,"銀質獎")</f>
        <v/>
      </c>
      <c r="K39" s="168">
        <f>COUNTIFS('A41'!$F:$F,$A39,'A41'!$K:$K,"銅質獎")</f>
        <v/>
      </c>
      <c r="L39" s="168">
        <f>COUNTIFS('A51'!$F:$F,$A39,'A51'!$K:$K,"金質獎")</f>
        <v/>
      </c>
      <c r="M39" s="168">
        <f>COUNTIFS('A51'!$F:$F,$A39,'A51'!$K:$K,"銀質獎")</f>
        <v/>
      </c>
      <c r="N39" s="168">
        <f>COUNTIFS('A51'!$F:$F,$A39,'A51'!$K:$K,"銅質獎")</f>
        <v/>
      </c>
      <c r="O39" s="168">
        <f>COUNTIFS('A61'!$F:$F,$A39,'A61'!$K:$K,"金質獎")</f>
        <v/>
      </c>
      <c r="P39" s="168">
        <f>COUNTIFS('A61'!$F:$F,$A39,'A61'!$K:$K,"銀質獎")</f>
        <v/>
      </c>
      <c r="Q39" s="168">
        <f>COUNTIFS('A61'!$F:$F,$A39,'A61'!$K:$K,"銅質獎")</f>
        <v/>
      </c>
      <c r="R39" s="169">
        <f>(S39*3+T39*2+U39*1)*$B39</f>
        <v/>
      </c>
      <c r="S39" s="169">
        <f>C39+F39+I39+L39+O39</f>
        <v/>
      </c>
      <c r="T39" s="169">
        <f>D39+G39+J39+M39+P39</f>
        <v/>
      </c>
      <c r="U39" s="169">
        <f>E39+H39+K39+N39+Q39</f>
        <v/>
      </c>
      <c r="V39" s="168">
        <f>RANK(R39,$R$2:$R$41,0)</f>
        <v/>
      </c>
      <c r="W39" s="40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</row>
    <row customHeight="1" ht="49.5" r="40" s="29">
      <c r="A40" s="167" t="inlineStr">
        <is>
          <t>菓葉國小</t>
        </is>
      </c>
      <c r="B40" s="167" t="n">
        <v>2</v>
      </c>
      <c r="C40" s="168">
        <f>COUNTIFS('A21'!$F:$F,$A40,'A21'!$K:$K,"金質獎")</f>
        <v/>
      </c>
      <c r="D40" s="168">
        <f>COUNTIFS('A21'!$F:$F,$A40,'A21'!$K:$K,"銀質獎")</f>
        <v/>
      </c>
      <c r="E40" s="168">
        <f>COUNTIFS('A21'!$F:$F,$A40,'A21'!$K:$K,"銅質獎")</f>
        <v/>
      </c>
      <c r="F40" s="168">
        <f>COUNTIFS('A31'!$F:$F,$A40,'A31'!$K:$K,"金質獎")</f>
        <v/>
      </c>
      <c r="G40" s="168">
        <f>COUNTIFS('A31'!$F:$F,$A40,'A31'!$K:$K,"銀質獎")</f>
        <v/>
      </c>
      <c r="H40" s="168">
        <f>COUNTIFS('A31'!$F:$F,$A40,'A31'!$K:$K,"銅質獎")</f>
        <v/>
      </c>
      <c r="I40" s="168">
        <f>COUNTIFS('A41'!$F:$F,$A40,'A41'!$K:$K,"金質獎")</f>
        <v/>
      </c>
      <c r="J40" s="168">
        <f>COUNTIFS('A41'!$F:$F,$A40,'A41'!$K:$K,"銀質獎")</f>
        <v/>
      </c>
      <c r="K40" s="168">
        <f>COUNTIFS('A41'!$F:$F,$A40,'A41'!$K:$K,"銅質獎")</f>
        <v/>
      </c>
      <c r="L40" s="168">
        <f>COUNTIFS('A51'!$F:$F,$A40,'A51'!$K:$K,"金質獎")</f>
        <v/>
      </c>
      <c r="M40" s="168">
        <f>COUNTIFS('A51'!$F:$F,$A40,'A51'!$K:$K,"銀質獎")</f>
        <v/>
      </c>
      <c r="N40" s="168">
        <f>COUNTIFS('A51'!$F:$F,$A40,'A51'!$K:$K,"銅質獎")</f>
        <v/>
      </c>
      <c r="O40" s="168">
        <f>COUNTIFS('A61'!$F:$F,$A40,'A61'!$K:$K,"金質獎")</f>
        <v/>
      </c>
      <c r="P40" s="168">
        <f>COUNTIFS('A61'!$F:$F,$A40,'A61'!$K:$K,"銀質獎")</f>
        <v/>
      </c>
      <c r="Q40" s="168">
        <f>COUNTIFS('A61'!$F:$F,$A40,'A61'!$K:$K,"銅質獎")</f>
        <v/>
      </c>
      <c r="R40" s="169">
        <f>(S40*3+T40*2+U40*1)*$B40</f>
        <v/>
      </c>
      <c r="S40" s="169">
        <f>C40+F40+I40+L40+O40</f>
        <v/>
      </c>
      <c r="T40" s="169">
        <f>D40+G40+J40+M40+P40</f>
        <v/>
      </c>
      <c r="U40" s="169">
        <f>E40+H40+K40+N40+Q40</f>
        <v/>
      </c>
      <c r="V40" s="168">
        <f>RANK(R40,$R$2:$R$41,0)</f>
        <v/>
      </c>
      <c r="W40" s="11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</row>
    <row customHeight="1" ht="49.5" r="41" s="29">
      <c r="A41" s="167" t="inlineStr">
        <is>
          <t>赤馬國小</t>
        </is>
      </c>
      <c r="B41" s="167" t="n">
        <v>2</v>
      </c>
      <c r="C41" s="168">
        <f>COUNTIFS('A21'!$F:$F,$A41,'A21'!$K:$K,"金質獎")</f>
        <v/>
      </c>
      <c r="D41" s="168">
        <f>COUNTIFS('A21'!$F:$F,$A41,'A21'!$K:$K,"銀質獎")</f>
        <v/>
      </c>
      <c r="E41" s="168">
        <f>COUNTIFS('A21'!$F:$F,$A41,'A21'!$K:$K,"銅質獎")</f>
        <v/>
      </c>
      <c r="F41" s="168">
        <f>COUNTIFS('A31'!$F:$F,$A41,'A31'!$K:$K,"金質獎")</f>
        <v/>
      </c>
      <c r="G41" s="168">
        <f>COUNTIFS('A31'!$F:$F,$A41,'A31'!$K:$K,"銀質獎")</f>
        <v/>
      </c>
      <c r="H41" s="168">
        <f>COUNTIFS('A31'!$F:$F,$A41,'A31'!$K:$K,"銅質獎")</f>
        <v/>
      </c>
      <c r="I41" s="168">
        <f>COUNTIFS('A41'!$F:$F,$A41,'A41'!$K:$K,"金質獎")</f>
        <v/>
      </c>
      <c r="J41" s="168">
        <f>COUNTIFS('A41'!$F:$F,$A41,'A41'!$K:$K,"銀質獎")</f>
        <v/>
      </c>
      <c r="K41" s="168">
        <f>COUNTIFS('A41'!$F:$F,$A41,'A41'!$K:$K,"銅質獎")</f>
        <v/>
      </c>
      <c r="L41" s="168">
        <f>COUNTIFS('A51'!$F:$F,$A41,'A51'!$K:$K,"金質獎")</f>
        <v/>
      </c>
      <c r="M41" s="168">
        <f>COUNTIFS('A51'!$F:$F,$A41,'A51'!$K:$K,"銀質獎")</f>
        <v/>
      </c>
      <c r="N41" s="168">
        <f>COUNTIFS('A51'!$F:$F,$A41,'A51'!$K:$K,"銅質獎")</f>
        <v/>
      </c>
      <c r="O41" s="168">
        <f>COUNTIFS('A61'!$F:$F,$A41,'A61'!$K:$K,"金質獎")</f>
        <v/>
      </c>
      <c r="P41" s="168">
        <f>COUNTIFS('A61'!$F:$F,$A41,'A61'!$K:$K,"銀質獎")</f>
        <v/>
      </c>
      <c r="Q41" s="168">
        <f>COUNTIFS('A61'!$F:$F,$A41,'A61'!$K:$K,"銅質獎")</f>
        <v/>
      </c>
      <c r="R41" s="169">
        <f>(S41*3+T41*2+U41*1)*$B41</f>
        <v/>
      </c>
      <c r="S41" s="169">
        <f>C41+F41+I41+L41+O41</f>
        <v/>
      </c>
      <c r="T41" s="169">
        <f>D41+G41+J41+M41+P41</f>
        <v/>
      </c>
      <c r="U41" s="169">
        <f>E41+H41+K41+N41+Q41</f>
        <v/>
      </c>
      <c r="V41" s="168">
        <f>RANK(R41,$R$2:$R$41,0)</f>
        <v/>
      </c>
      <c r="W41" s="11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</row>
    <row customHeight="1" ht="41.25" r="42" s="29">
      <c r="A42" s="170" t="n"/>
      <c r="B42" s="170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171" t="n"/>
      <c r="S42" s="171" t="n"/>
      <c r="T42" s="171" t="n"/>
      <c r="U42" s="171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</row>
    <row customHeight="1" ht="41.25" r="43" s="29">
      <c r="A43" s="170" t="n"/>
      <c r="B43" s="170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171" t="n"/>
      <c r="S43" s="171" t="n"/>
      <c r="T43" s="171" t="n"/>
      <c r="U43" s="171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</row>
    <row customHeight="1" ht="41.25" r="44" s="29">
      <c r="A44" s="170" t="n"/>
      <c r="B44" s="170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171" t="n"/>
      <c r="S44" s="171" t="n"/>
      <c r="T44" s="171" t="n"/>
      <c r="U44" s="171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</row>
    <row customHeight="1" ht="41.25" r="45" s="29">
      <c r="A45" s="170" t="n"/>
      <c r="B45" s="170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171" t="n"/>
      <c r="S45" s="171" t="n"/>
      <c r="T45" s="171" t="n"/>
      <c r="U45" s="171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</row>
    <row customHeight="1" ht="41.25" r="46" s="29">
      <c r="A46" s="170" t="n"/>
      <c r="B46" s="170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171" t="n"/>
      <c r="S46" s="171" t="n"/>
      <c r="T46" s="171" t="n"/>
      <c r="U46" s="171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</row>
    <row customHeight="1" ht="41.25" r="47" s="29">
      <c r="A47" s="170" t="n"/>
      <c r="B47" s="170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171" t="n"/>
      <c r="S47" s="171" t="n"/>
      <c r="T47" s="171" t="n"/>
      <c r="U47" s="171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</row>
    <row customHeight="1" ht="41.25" r="48" s="29">
      <c r="A48" s="170" t="n"/>
      <c r="B48" s="170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171" t="n"/>
      <c r="S48" s="171" t="n"/>
      <c r="T48" s="171" t="n"/>
      <c r="U48" s="171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</row>
    <row customHeight="1" ht="41.25" r="49" s="29">
      <c r="A49" s="170" t="n"/>
      <c r="B49" s="170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171" t="n"/>
      <c r="S49" s="171" t="n"/>
      <c r="T49" s="171" t="n"/>
      <c r="U49" s="171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</row>
    <row customHeight="1" ht="41.25" r="50" s="29">
      <c r="A50" s="170" t="n"/>
      <c r="B50" s="170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171" t="n"/>
      <c r="S50" s="171" t="n"/>
      <c r="T50" s="171" t="n"/>
      <c r="U50" s="171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</row>
    <row customHeight="1" ht="41.25" r="51" s="29">
      <c r="A51" s="170" t="n"/>
      <c r="B51" s="170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171" t="n"/>
      <c r="S51" s="171" t="n"/>
      <c r="T51" s="171" t="n"/>
      <c r="U51" s="171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</row>
    <row customHeight="1" ht="41.25" r="52" s="29">
      <c r="A52" s="170" t="n"/>
      <c r="B52" s="170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171" t="n"/>
      <c r="S52" s="171" t="n"/>
      <c r="T52" s="171" t="n"/>
      <c r="U52" s="171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</row>
    <row customHeight="1" ht="41.25" r="53" s="29">
      <c r="A53" s="170" t="n"/>
      <c r="B53" s="170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171" t="n"/>
      <c r="S53" s="171" t="n"/>
      <c r="T53" s="171" t="n"/>
      <c r="U53" s="171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</row>
    <row customHeight="1" ht="41.25" r="54" s="29">
      <c r="A54" s="170" t="n"/>
      <c r="B54" s="170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171" t="n"/>
      <c r="S54" s="171" t="n"/>
      <c r="T54" s="171" t="n"/>
      <c r="U54" s="171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</row>
    <row customHeight="1" ht="41.25" r="55" s="29">
      <c r="A55" s="170" t="n"/>
      <c r="B55" s="170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171" t="n"/>
      <c r="S55" s="171" t="n"/>
      <c r="T55" s="171" t="n"/>
      <c r="U55" s="171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</row>
    <row customHeight="1" ht="41.25" r="56" s="29">
      <c r="A56" s="170" t="n"/>
      <c r="B56" s="170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171" t="n"/>
      <c r="S56" s="171" t="n"/>
      <c r="T56" s="171" t="n"/>
      <c r="U56" s="171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</row>
    <row customHeight="1" ht="41.25" r="57" s="29">
      <c r="A57" s="170" t="n"/>
      <c r="B57" s="170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171" t="n"/>
      <c r="S57" s="171" t="n"/>
      <c r="T57" s="171" t="n"/>
      <c r="U57" s="171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</row>
    <row customHeight="1" ht="41.25" r="58" s="29">
      <c r="A58" s="170" t="n"/>
      <c r="B58" s="170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171" t="n"/>
      <c r="S58" s="171" t="n"/>
      <c r="T58" s="171" t="n"/>
      <c r="U58" s="171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</row>
    <row customHeight="1" ht="41.25" r="59" s="29">
      <c r="A59" s="170" t="n"/>
      <c r="B59" s="170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171" t="n"/>
      <c r="S59" s="171" t="n"/>
      <c r="T59" s="171" t="n"/>
      <c r="U59" s="171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</row>
    <row customHeight="1" ht="41.25" r="60" s="29">
      <c r="A60" s="170" t="n"/>
      <c r="B60" s="170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171" t="n"/>
      <c r="S60" s="171" t="n"/>
      <c r="T60" s="171" t="n"/>
      <c r="U60" s="171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</row>
    <row customHeight="1" ht="41.25" r="61" s="29">
      <c r="A61" s="170" t="n"/>
      <c r="B61" s="170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171" t="n"/>
      <c r="S61" s="171" t="n"/>
      <c r="T61" s="171" t="n"/>
      <c r="U61" s="171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</row>
    <row customHeight="1" ht="41.25" r="62" s="29">
      <c r="A62" s="170" t="n"/>
      <c r="B62" s="170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171" t="n"/>
      <c r="S62" s="171" t="n"/>
      <c r="T62" s="171" t="n"/>
      <c r="U62" s="171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</row>
    <row customHeight="1" ht="41.25" r="63" s="29">
      <c r="A63" s="170" t="n"/>
      <c r="B63" s="170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171" t="n"/>
      <c r="S63" s="171" t="n"/>
      <c r="T63" s="171" t="n"/>
      <c r="U63" s="171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</row>
    <row customHeight="1" ht="41.25" r="64" s="29">
      <c r="A64" s="170" t="n"/>
      <c r="B64" s="170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171" t="n"/>
      <c r="S64" s="171" t="n"/>
      <c r="T64" s="171" t="n"/>
      <c r="U64" s="171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</row>
    <row customHeight="1" ht="41.25" r="65" s="29">
      <c r="A65" s="170" t="n"/>
      <c r="B65" s="170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171" t="n"/>
      <c r="S65" s="171" t="n"/>
      <c r="T65" s="171" t="n"/>
      <c r="U65" s="171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</row>
    <row customHeight="1" ht="41.25" r="66" s="29">
      <c r="A66" s="170" t="n"/>
      <c r="B66" s="170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171" t="n"/>
      <c r="S66" s="171" t="n"/>
      <c r="T66" s="171" t="n"/>
      <c r="U66" s="171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</row>
    <row customHeight="1" ht="41.25" r="67" s="29">
      <c r="A67" s="170" t="n"/>
      <c r="B67" s="170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171" t="n"/>
      <c r="S67" s="171" t="n"/>
      <c r="T67" s="171" t="n"/>
      <c r="U67" s="171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</row>
    <row customHeight="1" ht="41.25" r="68" s="29">
      <c r="A68" s="170" t="n"/>
      <c r="B68" s="170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171" t="n"/>
      <c r="S68" s="171" t="n"/>
      <c r="T68" s="171" t="n"/>
      <c r="U68" s="171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</row>
    <row customHeight="1" ht="41.25" r="69" s="29">
      <c r="A69" s="170" t="n"/>
      <c r="B69" s="170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171" t="n"/>
      <c r="S69" s="171" t="n"/>
      <c r="T69" s="171" t="n"/>
      <c r="U69" s="171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</row>
    <row customHeight="1" ht="41.25" r="70" s="29">
      <c r="A70" s="170" t="n"/>
      <c r="B70" s="170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171" t="n"/>
      <c r="S70" s="171" t="n"/>
      <c r="T70" s="171" t="n"/>
      <c r="U70" s="171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</row>
    <row customHeight="1" ht="41.25" r="71" s="29">
      <c r="A71" s="170" t="n"/>
      <c r="B71" s="170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171" t="n"/>
      <c r="S71" s="171" t="n"/>
      <c r="T71" s="171" t="n"/>
      <c r="U71" s="171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</row>
    <row customHeight="1" ht="41.25" r="72" s="29">
      <c r="A72" s="170" t="n"/>
      <c r="B72" s="170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171" t="n"/>
      <c r="S72" s="171" t="n"/>
      <c r="T72" s="171" t="n"/>
      <c r="U72" s="171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</row>
    <row customHeight="1" ht="41.25" r="73" s="29">
      <c r="A73" s="170" t="n"/>
      <c r="B73" s="170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171" t="n"/>
      <c r="S73" s="171" t="n"/>
      <c r="T73" s="171" t="n"/>
      <c r="U73" s="171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</row>
    <row customHeight="1" ht="41.25" r="74" s="29">
      <c r="A74" s="170" t="n"/>
      <c r="B74" s="170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171" t="n"/>
      <c r="S74" s="171" t="n"/>
      <c r="T74" s="171" t="n"/>
      <c r="U74" s="171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</row>
    <row customHeight="1" ht="41.25" r="75" s="29">
      <c r="A75" s="170" t="n"/>
      <c r="B75" s="170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171" t="n"/>
      <c r="S75" s="171" t="n"/>
      <c r="T75" s="171" t="n"/>
      <c r="U75" s="171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</row>
    <row customHeight="1" ht="41.25" r="76" s="29">
      <c r="A76" s="170" t="n"/>
      <c r="B76" s="170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171" t="n"/>
      <c r="S76" s="171" t="n"/>
      <c r="T76" s="171" t="n"/>
      <c r="U76" s="171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</row>
    <row customHeight="1" ht="41.25" r="77" s="29">
      <c r="A77" s="170" t="n"/>
      <c r="B77" s="170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171" t="n"/>
      <c r="S77" s="171" t="n"/>
      <c r="T77" s="171" t="n"/>
      <c r="U77" s="171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</row>
    <row customHeight="1" ht="41.25" r="78" s="29">
      <c r="A78" s="170" t="n"/>
      <c r="B78" s="170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171" t="n"/>
      <c r="S78" s="171" t="n"/>
      <c r="T78" s="171" t="n"/>
      <c r="U78" s="171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</row>
    <row customHeight="1" ht="41.25" r="79" s="29">
      <c r="A79" s="170" t="n"/>
      <c r="B79" s="170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171" t="n"/>
      <c r="S79" s="171" t="n"/>
      <c r="T79" s="171" t="n"/>
      <c r="U79" s="171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</row>
    <row customHeight="1" ht="41.25" r="80" s="29">
      <c r="A80" s="170" t="n"/>
      <c r="B80" s="170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171" t="n"/>
      <c r="S80" s="171" t="n"/>
      <c r="T80" s="171" t="n"/>
      <c r="U80" s="171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</row>
    <row customHeight="1" ht="41.25" r="81" s="29">
      <c r="A81" s="170" t="n"/>
      <c r="B81" s="170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171" t="n"/>
      <c r="S81" s="171" t="n"/>
      <c r="T81" s="171" t="n"/>
      <c r="U81" s="171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</row>
    <row customHeight="1" ht="41.25" r="82" s="29">
      <c r="A82" s="170" t="n"/>
      <c r="B82" s="170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171" t="n"/>
      <c r="S82" s="171" t="n"/>
      <c r="T82" s="171" t="n"/>
      <c r="U82" s="171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</row>
    <row customHeight="1" ht="41.25" r="83" s="29">
      <c r="A83" s="170" t="n"/>
      <c r="B83" s="170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171" t="n"/>
      <c r="S83" s="171" t="n"/>
      <c r="T83" s="171" t="n"/>
      <c r="U83" s="171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</row>
    <row customHeight="1" ht="41.25" r="84" s="29">
      <c r="A84" s="170" t="n"/>
      <c r="B84" s="170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171" t="n"/>
      <c r="S84" s="171" t="n"/>
      <c r="T84" s="171" t="n"/>
      <c r="U84" s="171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</row>
    <row customHeight="1" ht="41.25" r="85" s="29">
      <c r="A85" s="170" t="n"/>
      <c r="B85" s="170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171" t="n"/>
      <c r="S85" s="171" t="n"/>
      <c r="T85" s="171" t="n"/>
      <c r="U85" s="171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</row>
    <row customHeight="1" ht="41.25" r="86" s="29">
      <c r="A86" s="170" t="n"/>
      <c r="B86" s="170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171" t="n"/>
      <c r="S86" s="171" t="n"/>
      <c r="T86" s="171" t="n"/>
      <c r="U86" s="171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</row>
    <row customHeight="1" ht="41.25" r="87" s="29">
      <c r="A87" s="170" t="n"/>
      <c r="B87" s="170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171" t="n"/>
      <c r="S87" s="171" t="n"/>
      <c r="T87" s="171" t="n"/>
      <c r="U87" s="171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</row>
    <row customHeight="1" ht="41.25" r="88" s="29">
      <c r="A88" s="170" t="n"/>
      <c r="B88" s="170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171" t="n"/>
      <c r="S88" s="171" t="n"/>
      <c r="T88" s="171" t="n"/>
      <c r="U88" s="171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</row>
    <row customHeight="1" ht="41.25" r="89" s="29">
      <c r="A89" s="170" t="n"/>
      <c r="B89" s="170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171" t="n"/>
      <c r="S89" s="171" t="n"/>
      <c r="T89" s="171" t="n"/>
      <c r="U89" s="171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</row>
    <row customHeight="1" ht="41.25" r="90" s="29">
      <c r="A90" s="170" t="n"/>
      <c r="B90" s="170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171" t="n"/>
      <c r="S90" s="171" t="n"/>
      <c r="T90" s="171" t="n"/>
      <c r="U90" s="171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</row>
    <row customHeight="1" ht="41.25" r="91" s="29">
      <c r="A91" s="170" t="n"/>
      <c r="B91" s="170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171" t="n"/>
      <c r="S91" s="171" t="n"/>
      <c r="T91" s="171" t="n"/>
      <c r="U91" s="171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</row>
    <row customHeight="1" ht="41.25" r="92" s="29">
      <c r="A92" s="170" t="n"/>
      <c r="B92" s="170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171" t="n"/>
      <c r="S92" s="171" t="n"/>
      <c r="T92" s="171" t="n"/>
      <c r="U92" s="171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</row>
    <row customHeight="1" ht="41.25" r="93" s="29">
      <c r="A93" s="170" t="n"/>
      <c r="B93" s="170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171" t="n"/>
      <c r="S93" s="171" t="n"/>
      <c r="T93" s="171" t="n"/>
      <c r="U93" s="171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</row>
    <row customHeight="1" ht="41.25" r="94" s="29">
      <c r="A94" s="170" t="n"/>
      <c r="B94" s="170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171" t="n"/>
      <c r="S94" s="171" t="n"/>
      <c r="T94" s="171" t="n"/>
      <c r="U94" s="171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</row>
    <row customHeight="1" ht="41.25" r="95" s="29">
      <c r="A95" s="170" t="n"/>
      <c r="B95" s="170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171" t="n"/>
      <c r="S95" s="171" t="n"/>
      <c r="T95" s="171" t="n"/>
      <c r="U95" s="171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</row>
    <row customHeight="1" ht="41.25" r="96" s="29">
      <c r="A96" s="170" t="n"/>
      <c r="B96" s="170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171" t="n"/>
      <c r="S96" s="171" t="n"/>
      <c r="T96" s="171" t="n"/>
      <c r="U96" s="171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</row>
    <row customHeight="1" ht="41.25" r="97" s="29">
      <c r="A97" s="170" t="n"/>
      <c r="B97" s="170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171" t="n"/>
      <c r="S97" s="171" t="n"/>
      <c r="T97" s="171" t="n"/>
      <c r="U97" s="171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</row>
    <row customHeight="1" ht="41.25" r="98" s="29">
      <c r="A98" s="170" t="n"/>
      <c r="B98" s="170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171" t="n"/>
      <c r="S98" s="171" t="n"/>
      <c r="T98" s="171" t="n"/>
      <c r="U98" s="171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</row>
    <row customHeight="1" ht="41.25" r="99" s="29">
      <c r="A99" s="170" t="n"/>
      <c r="B99" s="170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171" t="n"/>
      <c r="S99" s="171" t="n"/>
      <c r="T99" s="171" t="n"/>
      <c r="U99" s="171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</row>
    <row customHeight="1" ht="41.25" r="100" s="29">
      <c r="A100" s="170" t="n"/>
      <c r="B100" s="170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171" t="n"/>
      <c r="S100" s="171" t="n"/>
      <c r="T100" s="171" t="n"/>
      <c r="U100" s="171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</row>
    <row customHeight="1" ht="41.25" r="101" s="29">
      <c r="A101" s="170" t="n"/>
      <c r="B101" s="170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171" t="n"/>
      <c r="S101" s="171" t="n"/>
      <c r="T101" s="171" t="n"/>
      <c r="U101" s="171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</row>
    <row customHeight="1" ht="41.25" r="102" s="29">
      <c r="A102" s="170" t="n"/>
      <c r="B102" s="170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171" t="n"/>
      <c r="S102" s="171" t="n"/>
      <c r="T102" s="171" t="n"/>
      <c r="U102" s="171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</row>
    <row customHeight="1" ht="41.25" r="103" s="29">
      <c r="A103" s="170" t="n"/>
      <c r="B103" s="170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171" t="n"/>
      <c r="S103" s="171" t="n"/>
      <c r="T103" s="171" t="n"/>
      <c r="U103" s="171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</row>
    <row customHeight="1" ht="41.25" r="104" s="29">
      <c r="A104" s="170" t="n"/>
      <c r="B104" s="170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171" t="n"/>
      <c r="S104" s="171" t="n"/>
      <c r="T104" s="171" t="n"/>
      <c r="U104" s="171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</row>
    <row customHeight="1" ht="41.25" r="105" s="29">
      <c r="A105" s="170" t="n"/>
      <c r="B105" s="170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171" t="n"/>
      <c r="S105" s="171" t="n"/>
      <c r="T105" s="171" t="n"/>
      <c r="U105" s="171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</row>
    <row customHeight="1" ht="41.25" r="106" s="29">
      <c r="A106" s="170" t="n"/>
      <c r="B106" s="170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171" t="n"/>
      <c r="S106" s="171" t="n"/>
      <c r="T106" s="171" t="n"/>
      <c r="U106" s="171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</row>
    <row customHeight="1" ht="41.25" r="107" s="29">
      <c r="A107" s="170" t="n"/>
      <c r="B107" s="170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171" t="n"/>
      <c r="S107" s="171" t="n"/>
      <c r="T107" s="171" t="n"/>
      <c r="U107" s="171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</row>
    <row customHeight="1" ht="41.25" r="108" s="29">
      <c r="A108" s="170" t="n"/>
      <c r="B108" s="170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171" t="n"/>
      <c r="S108" s="171" t="n"/>
      <c r="T108" s="171" t="n"/>
      <c r="U108" s="171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</row>
    <row customHeight="1" ht="41.25" r="109" s="29">
      <c r="A109" s="170" t="n"/>
      <c r="B109" s="170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171" t="n"/>
      <c r="S109" s="171" t="n"/>
      <c r="T109" s="171" t="n"/>
      <c r="U109" s="171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</row>
    <row customHeight="1" ht="41.25" r="110" s="29">
      <c r="A110" s="170" t="n"/>
      <c r="B110" s="170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171" t="n"/>
      <c r="S110" s="171" t="n"/>
      <c r="T110" s="171" t="n"/>
      <c r="U110" s="171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</row>
    <row customHeight="1" ht="41.25" r="111" s="29">
      <c r="A111" s="170" t="n"/>
      <c r="B111" s="170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171" t="n"/>
      <c r="S111" s="171" t="n"/>
      <c r="T111" s="171" t="n"/>
      <c r="U111" s="171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</row>
    <row customHeight="1" ht="41.25" r="112" s="29">
      <c r="A112" s="170" t="n"/>
      <c r="B112" s="170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171" t="n"/>
      <c r="S112" s="171" t="n"/>
      <c r="T112" s="171" t="n"/>
      <c r="U112" s="171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</row>
    <row customHeight="1" ht="41.25" r="113" s="29">
      <c r="A113" s="170" t="n"/>
      <c r="B113" s="170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171" t="n"/>
      <c r="S113" s="171" t="n"/>
      <c r="T113" s="171" t="n"/>
      <c r="U113" s="171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</row>
    <row customHeight="1" ht="41.25" r="114" s="29">
      <c r="A114" s="170" t="n"/>
      <c r="B114" s="170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171" t="n"/>
      <c r="S114" s="171" t="n"/>
      <c r="T114" s="171" t="n"/>
      <c r="U114" s="171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</row>
    <row customHeight="1" ht="41.25" r="115" s="29">
      <c r="A115" s="170" t="n"/>
      <c r="B115" s="170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171" t="n"/>
      <c r="S115" s="171" t="n"/>
      <c r="T115" s="171" t="n"/>
      <c r="U115" s="171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</row>
    <row customHeight="1" ht="41.25" r="116" s="29">
      <c r="A116" s="170" t="n"/>
      <c r="B116" s="170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171" t="n"/>
      <c r="S116" s="171" t="n"/>
      <c r="T116" s="171" t="n"/>
      <c r="U116" s="171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</row>
    <row customHeight="1" ht="41.25" r="117" s="29">
      <c r="A117" s="170" t="n"/>
      <c r="B117" s="170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171" t="n"/>
      <c r="S117" s="171" t="n"/>
      <c r="T117" s="171" t="n"/>
      <c r="U117" s="171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</row>
    <row customHeight="1" ht="41.25" r="118" s="29">
      <c r="A118" s="170" t="n"/>
      <c r="B118" s="170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171" t="n"/>
      <c r="S118" s="171" t="n"/>
      <c r="T118" s="171" t="n"/>
      <c r="U118" s="171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</row>
    <row customHeight="1" ht="41.25" r="119" s="29">
      <c r="A119" s="170" t="n"/>
      <c r="B119" s="170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171" t="n"/>
      <c r="S119" s="171" t="n"/>
      <c r="T119" s="171" t="n"/>
      <c r="U119" s="171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</row>
    <row customHeight="1" ht="41.25" r="120" s="29">
      <c r="A120" s="170" t="n"/>
      <c r="B120" s="170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171" t="n"/>
      <c r="S120" s="171" t="n"/>
      <c r="T120" s="171" t="n"/>
      <c r="U120" s="171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</row>
    <row customHeight="1" ht="41.25" r="121" s="29">
      <c r="A121" s="170" t="n"/>
      <c r="B121" s="170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171" t="n"/>
      <c r="S121" s="171" t="n"/>
      <c r="T121" s="171" t="n"/>
      <c r="U121" s="171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</row>
    <row customHeight="1" ht="41.25" r="122" s="29">
      <c r="A122" s="170" t="n"/>
      <c r="B122" s="170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171" t="n"/>
      <c r="S122" s="171" t="n"/>
      <c r="T122" s="171" t="n"/>
      <c r="U122" s="171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</row>
    <row customHeight="1" ht="41.25" r="123" s="29">
      <c r="A123" s="170" t="n"/>
      <c r="B123" s="170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171" t="n"/>
      <c r="S123" s="171" t="n"/>
      <c r="T123" s="171" t="n"/>
      <c r="U123" s="171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</row>
    <row customHeight="1" ht="41.25" r="124" s="29">
      <c r="A124" s="170" t="n"/>
      <c r="B124" s="170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171" t="n"/>
      <c r="S124" s="171" t="n"/>
      <c r="T124" s="171" t="n"/>
      <c r="U124" s="171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</row>
    <row customHeight="1" ht="41.25" r="125" s="29">
      <c r="A125" s="170" t="n"/>
      <c r="B125" s="170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171" t="n"/>
      <c r="S125" s="171" t="n"/>
      <c r="T125" s="171" t="n"/>
      <c r="U125" s="171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</row>
    <row customHeight="1" ht="41.25" r="126" s="29">
      <c r="A126" s="170" t="n"/>
      <c r="B126" s="170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171" t="n"/>
      <c r="S126" s="171" t="n"/>
      <c r="T126" s="171" t="n"/>
      <c r="U126" s="171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</row>
    <row customHeight="1" ht="41.25" r="127" s="29">
      <c r="A127" s="170" t="n"/>
      <c r="B127" s="170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171" t="n"/>
      <c r="S127" s="171" t="n"/>
      <c r="T127" s="171" t="n"/>
      <c r="U127" s="171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</row>
    <row customHeight="1" ht="41.25" r="128" s="29">
      <c r="A128" s="170" t="n"/>
      <c r="B128" s="170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171" t="n"/>
      <c r="S128" s="171" t="n"/>
      <c r="T128" s="171" t="n"/>
      <c r="U128" s="171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</row>
    <row customHeight="1" ht="41.25" r="129" s="29">
      <c r="A129" s="170" t="n"/>
      <c r="B129" s="170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171" t="n"/>
      <c r="S129" s="171" t="n"/>
      <c r="T129" s="171" t="n"/>
      <c r="U129" s="171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</row>
    <row customHeight="1" ht="41.25" r="130" s="29">
      <c r="A130" s="170" t="n"/>
      <c r="B130" s="170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171" t="n"/>
      <c r="S130" s="171" t="n"/>
      <c r="T130" s="171" t="n"/>
      <c r="U130" s="171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</row>
    <row customHeight="1" ht="41.25" r="131" s="29">
      <c r="A131" s="170" t="n"/>
      <c r="B131" s="170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171" t="n"/>
      <c r="S131" s="171" t="n"/>
      <c r="T131" s="171" t="n"/>
      <c r="U131" s="171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</row>
    <row customHeight="1" ht="41.25" r="132" s="29">
      <c r="A132" s="170" t="n"/>
      <c r="B132" s="170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171" t="n"/>
      <c r="S132" s="171" t="n"/>
      <c r="T132" s="171" t="n"/>
      <c r="U132" s="171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</row>
    <row customHeight="1" ht="41.25" r="133" s="29">
      <c r="A133" s="170" t="n"/>
      <c r="B133" s="170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171" t="n"/>
      <c r="S133" s="171" t="n"/>
      <c r="T133" s="171" t="n"/>
      <c r="U133" s="171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</row>
    <row customHeight="1" ht="41.25" r="134" s="29">
      <c r="A134" s="170" t="n"/>
      <c r="B134" s="170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171" t="n"/>
      <c r="S134" s="171" t="n"/>
      <c r="T134" s="171" t="n"/>
      <c r="U134" s="171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</row>
    <row customHeight="1" ht="41.25" r="135" s="29">
      <c r="A135" s="170" t="n"/>
      <c r="B135" s="170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171" t="n"/>
      <c r="S135" s="171" t="n"/>
      <c r="T135" s="171" t="n"/>
      <c r="U135" s="171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</row>
    <row customHeight="1" ht="41.25" r="136" s="29">
      <c r="A136" s="170" t="n"/>
      <c r="B136" s="170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171" t="n"/>
      <c r="S136" s="171" t="n"/>
      <c r="T136" s="171" t="n"/>
      <c r="U136" s="171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</row>
    <row customHeight="1" ht="41.25" r="137" s="29">
      <c r="A137" s="170" t="n"/>
      <c r="B137" s="170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171" t="n"/>
      <c r="S137" s="171" t="n"/>
      <c r="T137" s="171" t="n"/>
      <c r="U137" s="171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</row>
    <row customHeight="1" ht="41.25" r="138" s="29">
      <c r="A138" s="170" t="n"/>
      <c r="B138" s="170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171" t="n"/>
      <c r="S138" s="171" t="n"/>
      <c r="T138" s="171" t="n"/>
      <c r="U138" s="171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</row>
    <row customHeight="1" ht="41.25" r="139" s="29">
      <c r="A139" s="170" t="n"/>
      <c r="B139" s="170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171" t="n"/>
      <c r="S139" s="171" t="n"/>
      <c r="T139" s="171" t="n"/>
      <c r="U139" s="171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</row>
    <row customHeight="1" ht="41.25" r="140" s="29">
      <c r="A140" s="170" t="n"/>
      <c r="B140" s="170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171" t="n"/>
      <c r="S140" s="171" t="n"/>
      <c r="T140" s="171" t="n"/>
      <c r="U140" s="171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</row>
    <row customHeight="1" ht="41.25" r="141" s="29">
      <c r="A141" s="170" t="n"/>
      <c r="B141" s="170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171" t="n"/>
      <c r="S141" s="171" t="n"/>
      <c r="T141" s="171" t="n"/>
      <c r="U141" s="171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</row>
    <row customHeight="1" ht="41.25" r="142" s="29">
      <c r="A142" s="170" t="n"/>
      <c r="B142" s="170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171" t="n"/>
      <c r="S142" s="171" t="n"/>
      <c r="T142" s="171" t="n"/>
      <c r="U142" s="171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</row>
    <row customHeight="1" ht="41.25" r="143" s="29">
      <c r="A143" s="170" t="n"/>
      <c r="B143" s="170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171" t="n"/>
      <c r="S143" s="171" t="n"/>
      <c r="T143" s="171" t="n"/>
      <c r="U143" s="171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</row>
    <row customHeight="1" ht="41.25" r="144" s="29">
      <c r="A144" s="170" t="n"/>
      <c r="B144" s="170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171" t="n"/>
      <c r="S144" s="171" t="n"/>
      <c r="T144" s="171" t="n"/>
      <c r="U144" s="171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</row>
    <row customHeight="1" ht="41.25" r="145" s="29">
      <c r="A145" s="170" t="n"/>
      <c r="B145" s="170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171" t="n"/>
      <c r="S145" s="171" t="n"/>
      <c r="T145" s="171" t="n"/>
      <c r="U145" s="171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</row>
    <row customHeight="1" ht="41.25" r="146" s="29">
      <c r="A146" s="170" t="n"/>
      <c r="B146" s="170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171" t="n"/>
      <c r="S146" s="171" t="n"/>
      <c r="T146" s="171" t="n"/>
      <c r="U146" s="171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</row>
    <row customHeight="1" ht="41.25" r="147" s="29">
      <c r="A147" s="170" t="n"/>
      <c r="B147" s="170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171" t="n"/>
      <c r="S147" s="171" t="n"/>
      <c r="T147" s="171" t="n"/>
      <c r="U147" s="171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</row>
    <row customHeight="1" ht="41.25" r="148" s="29">
      <c r="A148" s="170" t="n"/>
      <c r="B148" s="170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171" t="n"/>
      <c r="S148" s="171" t="n"/>
      <c r="T148" s="171" t="n"/>
      <c r="U148" s="171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</row>
    <row customHeight="1" ht="41.25" r="149" s="29">
      <c r="A149" s="170" t="n"/>
      <c r="B149" s="170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171" t="n"/>
      <c r="S149" s="171" t="n"/>
      <c r="T149" s="171" t="n"/>
      <c r="U149" s="171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</row>
    <row customHeight="1" ht="41.25" r="150" s="29">
      <c r="A150" s="170" t="n"/>
      <c r="B150" s="170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171" t="n"/>
      <c r="S150" s="171" t="n"/>
      <c r="T150" s="171" t="n"/>
      <c r="U150" s="171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</row>
    <row customHeight="1" ht="41.25" r="151" s="29">
      <c r="A151" s="170" t="n"/>
      <c r="B151" s="170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171" t="n"/>
      <c r="S151" s="171" t="n"/>
      <c r="T151" s="171" t="n"/>
      <c r="U151" s="171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</row>
    <row customHeight="1" ht="41.25" r="152" s="29">
      <c r="A152" s="170" t="n"/>
      <c r="B152" s="170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171" t="n"/>
      <c r="S152" s="171" t="n"/>
      <c r="T152" s="171" t="n"/>
      <c r="U152" s="171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</row>
    <row customHeight="1" ht="41.25" r="153" s="29">
      <c r="A153" s="170" t="n"/>
      <c r="B153" s="170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171" t="n"/>
      <c r="S153" s="171" t="n"/>
      <c r="T153" s="171" t="n"/>
      <c r="U153" s="171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</row>
    <row customHeight="1" ht="41.25" r="154" s="29">
      <c r="A154" s="170" t="n"/>
      <c r="B154" s="170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171" t="n"/>
      <c r="S154" s="171" t="n"/>
      <c r="T154" s="171" t="n"/>
      <c r="U154" s="171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</row>
    <row customHeight="1" ht="41.25" r="155" s="29">
      <c r="A155" s="170" t="n"/>
      <c r="B155" s="170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171" t="n"/>
      <c r="S155" s="171" t="n"/>
      <c r="T155" s="171" t="n"/>
      <c r="U155" s="171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</row>
    <row customHeight="1" ht="41.25" r="156" s="29">
      <c r="A156" s="170" t="n"/>
      <c r="B156" s="170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171" t="n"/>
      <c r="S156" s="171" t="n"/>
      <c r="T156" s="171" t="n"/>
      <c r="U156" s="171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</row>
    <row customHeight="1" ht="41.25" r="157" s="29">
      <c r="A157" s="170" t="n"/>
      <c r="B157" s="170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171" t="n"/>
      <c r="S157" s="171" t="n"/>
      <c r="T157" s="171" t="n"/>
      <c r="U157" s="171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</row>
    <row customHeight="1" ht="41.25" r="158" s="29">
      <c r="A158" s="170" t="n"/>
      <c r="B158" s="170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171" t="n"/>
      <c r="S158" s="171" t="n"/>
      <c r="T158" s="171" t="n"/>
      <c r="U158" s="171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</row>
    <row customHeight="1" ht="41.25" r="159" s="29">
      <c r="A159" s="170" t="n"/>
      <c r="B159" s="170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171" t="n"/>
      <c r="S159" s="171" t="n"/>
      <c r="T159" s="171" t="n"/>
      <c r="U159" s="171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</row>
    <row customHeight="1" ht="41.25" r="160" s="29">
      <c r="A160" s="170" t="n"/>
      <c r="B160" s="170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171" t="n"/>
      <c r="S160" s="171" t="n"/>
      <c r="T160" s="171" t="n"/>
      <c r="U160" s="171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</row>
    <row customHeight="1" ht="41.25" r="161" s="29">
      <c r="A161" s="170" t="n"/>
      <c r="B161" s="170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171" t="n"/>
      <c r="S161" s="171" t="n"/>
      <c r="T161" s="171" t="n"/>
      <c r="U161" s="171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</row>
    <row customHeight="1" ht="41.25" r="162" s="29">
      <c r="A162" s="170" t="n"/>
      <c r="B162" s="170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171" t="n"/>
      <c r="S162" s="171" t="n"/>
      <c r="T162" s="171" t="n"/>
      <c r="U162" s="171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</row>
    <row customHeight="1" ht="41.25" r="163" s="29">
      <c r="A163" s="170" t="n"/>
      <c r="B163" s="170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171" t="n"/>
      <c r="S163" s="171" t="n"/>
      <c r="T163" s="171" t="n"/>
      <c r="U163" s="171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</row>
    <row customHeight="1" ht="41.25" r="164" s="29">
      <c r="A164" s="170" t="n"/>
      <c r="B164" s="170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171" t="n"/>
      <c r="S164" s="171" t="n"/>
      <c r="T164" s="171" t="n"/>
      <c r="U164" s="171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</row>
    <row customHeight="1" ht="41.25" r="165" s="29">
      <c r="A165" s="170" t="n"/>
      <c r="B165" s="170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171" t="n"/>
      <c r="S165" s="171" t="n"/>
      <c r="T165" s="171" t="n"/>
      <c r="U165" s="171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</row>
    <row customHeight="1" ht="41.25" r="166" s="29">
      <c r="A166" s="170" t="n"/>
      <c r="B166" s="170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171" t="n"/>
      <c r="S166" s="171" t="n"/>
      <c r="T166" s="171" t="n"/>
      <c r="U166" s="171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</row>
    <row customHeight="1" ht="41.25" r="167" s="29">
      <c r="A167" s="170" t="n"/>
      <c r="B167" s="170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171" t="n"/>
      <c r="S167" s="171" t="n"/>
      <c r="T167" s="171" t="n"/>
      <c r="U167" s="171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</row>
    <row customHeight="1" ht="41.25" r="168" s="29">
      <c r="A168" s="170" t="n"/>
      <c r="B168" s="170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171" t="n"/>
      <c r="S168" s="171" t="n"/>
      <c r="T168" s="171" t="n"/>
      <c r="U168" s="171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</row>
    <row customHeight="1" ht="41.25" r="169" s="29">
      <c r="A169" s="170" t="n"/>
      <c r="B169" s="170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171" t="n"/>
      <c r="S169" s="171" t="n"/>
      <c r="T169" s="171" t="n"/>
      <c r="U169" s="171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</row>
    <row customHeight="1" ht="41.25" r="170" s="29">
      <c r="A170" s="170" t="n"/>
      <c r="B170" s="170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171" t="n"/>
      <c r="S170" s="171" t="n"/>
      <c r="T170" s="171" t="n"/>
      <c r="U170" s="171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</row>
    <row customHeight="1" ht="41.25" r="171" s="29">
      <c r="A171" s="170" t="n"/>
      <c r="B171" s="170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171" t="n"/>
      <c r="S171" s="171" t="n"/>
      <c r="T171" s="171" t="n"/>
      <c r="U171" s="171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</row>
    <row customHeight="1" ht="41.25" r="172" s="29">
      <c r="A172" s="170" t="n"/>
      <c r="B172" s="170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171" t="n"/>
      <c r="S172" s="171" t="n"/>
      <c r="T172" s="171" t="n"/>
      <c r="U172" s="171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</row>
    <row customHeight="1" ht="41.25" r="173" s="29">
      <c r="A173" s="170" t="n"/>
      <c r="B173" s="170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171" t="n"/>
      <c r="S173" s="171" t="n"/>
      <c r="T173" s="171" t="n"/>
      <c r="U173" s="171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</row>
    <row customHeight="1" ht="41.25" r="174" s="29">
      <c r="A174" s="170" t="n"/>
      <c r="B174" s="170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171" t="n"/>
      <c r="S174" s="171" t="n"/>
      <c r="T174" s="171" t="n"/>
      <c r="U174" s="171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</row>
    <row customHeight="1" ht="41.25" r="175" s="29">
      <c r="A175" s="170" t="n"/>
      <c r="B175" s="170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171" t="n"/>
      <c r="S175" s="171" t="n"/>
      <c r="T175" s="171" t="n"/>
      <c r="U175" s="171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</row>
    <row customHeight="1" ht="41.25" r="176" s="29">
      <c r="A176" s="170" t="n"/>
      <c r="B176" s="170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171" t="n"/>
      <c r="S176" s="171" t="n"/>
      <c r="T176" s="171" t="n"/>
      <c r="U176" s="171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</row>
    <row customHeight="1" ht="41.25" r="177" s="29">
      <c r="A177" s="170" t="n"/>
      <c r="B177" s="170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171" t="n"/>
      <c r="S177" s="171" t="n"/>
      <c r="T177" s="171" t="n"/>
      <c r="U177" s="171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</row>
    <row customHeight="1" ht="41.25" r="178" s="29">
      <c r="A178" s="170" t="n"/>
      <c r="B178" s="170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171" t="n"/>
      <c r="S178" s="171" t="n"/>
      <c r="T178" s="171" t="n"/>
      <c r="U178" s="171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</row>
    <row customHeight="1" ht="41.25" r="179" s="29">
      <c r="A179" s="170" t="n"/>
      <c r="B179" s="170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171" t="n"/>
      <c r="S179" s="171" t="n"/>
      <c r="T179" s="171" t="n"/>
      <c r="U179" s="171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</row>
    <row customHeight="1" ht="41.25" r="180" s="29">
      <c r="A180" s="170" t="n"/>
      <c r="B180" s="170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171" t="n"/>
      <c r="S180" s="171" t="n"/>
      <c r="T180" s="171" t="n"/>
      <c r="U180" s="171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</row>
    <row customHeight="1" ht="41.25" r="181" s="29">
      <c r="A181" s="170" t="n"/>
      <c r="B181" s="170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171" t="n"/>
      <c r="S181" s="171" t="n"/>
      <c r="T181" s="171" t="n"/>
      <c r="U181" s="171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</row>
    <row customHeight="1" ht="41.25" r="182" s="29">
      <c r="A182" s="170" t="n"/>
      <c r="B182" s="170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171" t="n"/>
      <c r="S182" s="171" t="n"/>
      <c r="T182" s="171" t="n"/>
      <c r="U182" s="171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</row>
    <row customHeight="1" ht="41.25" r="183" s="29">
      <c r="A183" s="170" t="n"/>
      <c r="B183" s="170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171" t="n"/>
      <c r="S183" s="171" t="n"/>
      <c r="T183" s="171" t="n"/>
      <c r="U183" s="171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</row>
    <row customHeight="1" ht="41.25" r="184" s="29">
      <c r="A184" s="170" t="n"/>
      <c r="B184" s="170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171" t="n"/>
      <c r="S184" s="171" t="n"/>
      <c r="T184" s="171" t="n"/>
      <c r="U184" s="171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</row>
    <row customHeight="1" ht="41.25" r="185" s="29">
      <c r="A185" s="170" t="n"/>
      <c r="B185" s="170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171" t="n"/>
      <c r="S185" s="171" t="n"/>
      <c r="T185" s="171" t="n"/>
      <c r="U185" s="171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</row>
    <row customHeight="1" ht="41.25" r="186" s="29">
      <c r="A186" s="170" t="n"/>
      <c r="B186" s="170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171" t="n"/>
      <c r="S186" s="171" t="n"/>
      <c r="T186" s="171" t="n"/>
      <c r="U186" s="171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</row>
    <row customHeight="1" ht="41.25" r="187" s="29">
      <c r="A187" s="170" t="n"/>
      <c r="B187" s="170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171" t="n"/>
      <c r="S187" s="171" t="n"/>
      <c r="T187" s="171" t="n"/>
      <c r="U187" s="171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</row>
    <row customHeight="1" ht="41.25" r="188" s="29">
      <c r="A188" s="170" t="n"/>
      <c r="B188" s="170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171" t="n"/>
      <c r="S188" s="171" t="n"/>
      <c r="T188" s="171" t="n"/>
      <c r="U188" s="171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</row>
    <row customHeight="1" ht="41.25" r="189" s="29">
      <c r="A189" s="170" t="n"/>
      <c r="B189" s="170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171" t="n"/>
      <c r="S189" s="171" t="n"/>
      <c r="T189" s="171" t="n"/>
      <c r="U189" s="171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</row>
    <row customHeight="1" ht="41.25" r="190" s="29">
      <c r="A190" s="170" t="n"/>
      <c r="B190" s="170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171" t="n"/>
      <c r="S190" s="171" t="n"/>
      <c r="T190" s="171" t="n"/>
      <c r="U190" s="171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</row>
    <row customHeight="1" ht="41.25" r="191" s="29">
      <c r="A191" s="170" t="n"/>
      <c r="B191" s="170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171" t="n"/>
      <c r="S191" s="171" t="n"/>
      <c r="T191" s="171" t="n"/>
      <c r="U191" s="171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</row>
    <row customHeight="1" ht="41.25" r="192" s="29">
      <c r="A192" s="170" t="n"/>
      <c r="B192" s="170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171" t="n"/>
      <c r="S192" s="171" t="n"/>
      <c r="T192" s="171" t="n"/>
      <c r="U192" s="171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</row>
    <row customHeight="1" ht="41.25" r="193" s="29">
      <c r="A193" s="170" t="n"/>
      <c r="B193" s="170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171" t="n"/>
      <c r="S193" s="171" t="n"/>
      <c r="T193" s="171" t="n"/>
      <c r="U193" s="171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</row>
    <row customHeight="1" ht="41.25" r="194" s="29">
      <c r="A194" s="170" t="n"/>
      <c r="B194" s="170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171" t="n"/>
      <c r="S194" s="171" t="n"/>
      <c r="T194" s="171" t="n"/>
      <c r="U194" s="171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</row>
    <row customHeight="1" ht="41.25" r="195" s="29">
      <c r="A195" s="170" t="n"/>
      <c r="B195" s="170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171" t="n"/>
      <c r="S195" s="171" t="n"/>
      <c r="T195" s="171" t="n"/>
      <c r="U195" s="171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</row>
    <row customHeight="1" ht="41.25" r="196" s="29">
      <c r="A196" s="170" t="n"/>
      <c r="B196" s="170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171" t="n"/>
      <c r="S196" s="171" t="n"/>
      <c r="T196" s="171" t="n"/>
      <c r="U196" s="171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</row>
    <row customHeight="1" ht="41.25" r="197" s="29">
      <c r="A197" s="170" t="n"/>
      <c r="B197" s="170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171" t="n"/>
      <c r="S197" s="171" t="n"/>
      <c r="T197" s="171" t="n"/>
      <c r="U197" s="171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</row>
    <row customHeight="1" ht="41.25" r="198" s="29">
      <c r="A198" s="170" t="n"/>
      <c r="B198" s="170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171" t="n"/>
      <c r="S198" s="171" t="n"/>
      <c r="T198" s="171" t="n"/>
      <c r="U198" s="171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</row>
    <row customHeight="1" ht="41.25" r="199" s="29">
      <c r="A199" s="170" t="n"/>
      <c r="B199" s="170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171" t="n"/>
      <c r="S199" s="171" t="n"/>
      <c r="T199" s="171" t="n"/>
      <c r="U199" s="171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</row>
    <row customHeight="1" ht="41.25" r="200" s="29">
      <c r="A200" s="170" t="n"/>
      <c r="B200" s="170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171" t="n"/>
      <c r="S200" s="171" t="n"/>
      <c r="T200" s="171" t="n"/>
      <c r="U200" s="171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</row>
    <row customHeight="1" ht="41.25" r="201" s="29">
      <c r="A201" s="170" t="n"/>
      <c r="B201" s="170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171" t="n"/>
      <c r="S201" s="171" t="n"/>
      <c r="T201" s="171" t="n"/>
      <c r="U201" s="171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</row>
    <row customHeight="1" ht="41.25" r="202" s="29">
      <c r="A202" s="170" t="n"/>
      <c r="B202" s="170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171" t="n"/>
      <c r="S202" s="171" t="n"/>
      <c r="T202" s="171" t="n"/>
      <c r="U202" s="171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</row>
    <row customHeight="1" ht="41.25" r="203" s="29">
      <c r="A203" s="170" t="n"/>
      <c r="B203" s="170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171" t="n"/>
      <c r="S203" s="171" t="n"/>
      <c r="T203" s="171" t="n"/>
      <c r="U203" s="171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</row>
    <row customHeight="1" ht="41.25" r="204" s="29">
      <c r="A204" s="170" t="n"/>
      <c r="B204" s="170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171" t="n"/>
      <c r="S204" s="171" t="n"/>
      <c r="T204" s="171" t="n"/>
      <c r="U204" s="171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</row>
    <row customHeight="1" ht="41.25" r="205" s="29">
      <c r="A205" s="170" t="n"/>
      <c r="B205" s="170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171" t="n"/>
      <c r="S205" s="171" t="n"/>
      <c r="T205" s="171" t="n"/>
      <c r="U205" s="171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</row>
    <row customHeight="1" ht="41.25" r="206" s="29">
      <c r="A206" s="170" t="n"/>
      <c r="B206" s="170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171" t="n"/>
      <c r="S206" s="171" t="n"/>
      <c r="T206" s="171" t="n"/>
      <c r="U206" s="171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</row>
    <row customHeight="1" ht="41.25" r="207" s="29">
      <c r="A207" s="170" t="n"/>
      <c r="B207" s="170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171" t="n"/>
      <c r="S207" s="171" t="n"/>
      <c r="T207" s="171" t="n"/>
      <c r="U207" s="171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</row>
    <row customHeight="1" ht="41.25" r="208" s="29">
      <c r="A208" s="170" t="n"/>
      <c r="B208" s="170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171" t="n"/>
      <c r="S208" s="171" t="n"/>
      <c r="T208" s="171" t="n"/>
      <c r="U208" s="171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</row>
    <row customHeight="1" ht="41.25" r="209" s="29">
      <c r="A209" s="170" t="n"/>
      <c r="B209" s="170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171" t="n"/>
      <c r="S209" s="171" t="n"/>
      <c r="T209" s="171" t="n"/>
      <c r="U209" s="171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</row>
    <row customHeight="1" ht="41.25" r="210" s="29">
      <c r="A210" s="170" t="n"/>
      <c r="B210" s="170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171" t="n"/>
      <c r="S210" s="171" t="n"/>
      <c r="T210" s="171" t="n"/>
      <c r="U210" s="171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</row>
    <row customHeight="1" ht="41.25" r="211" s="29">
      <c r="A211" s="170" t="n"/>
      <c r="B211" s="170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171" t="n"/>
      <c r="S211" s="171" t="n"/>
      <c r="T211" s="171" t="n"/>
      <c r="U211" s="171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</row>
    <row customHeight="1" ht="41.25" r="212" s="29">
      <c r="A212" s="170" t="n"/>
      <c r="B212" s="170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171" t="n"/>
      <c r="S212" s="171" t="n"/>
      <c r="T212" s="171" t="n"/>
      <c r="U212" s="171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</row>
    <row customHeight="1" ht="41.25" r="213" s="29">
      <c r="A213" s="170" t="n"/>
      <c r="B213" s="170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171" t="n"/>
      <c r="S213" s="171" t="n"/>
      <c r="T213" s="171" t="n"/>
      <c r="U213" s="171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</row>
    <row customHeight="1" ht="41.25" r="214" s="29">
      <c r="A214" s="170" t="n"/>
      <c r="B214" s="170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171" t="n"/>
      <c r="S214" s="171" t="n"/>
      <c r="T214" s="171" t="n"/>
      <c r="U214" s="171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</row>
    <row customHeight="1" ht="41.25" r="215" s="29">
      <c r="A215" s="170" t="n"/>
      <c r="B215" s="170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171" t="n"/>
      <c r="S215" s="171" t="n"/>
      <c r="T215" s="171" t="n"/>
      <c r="U215" s="171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</row>
    <row customHeight="1" ht="41.25" r="216" s="29">
      <c r="A216" s="170" t="n"/>
      <c r="B216" s="170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171" t="n"/>
      <c r="S216" s="171" t="n"/>
      <c r="T216" s="171" t="n"/>
      <c r="U216" s="171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</row>
    <row customHeight="1" ht="41.25" r="217" s="29">
      <c r="A217" s="170" t="n"/>
      <c r="B217" s="170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171" t="n"/>
      <c r="S217" s="171" t="n"/>
      <c r="T217" s="171" t="n"/>
      <c r="U217" s="171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</row>
    <row customHeight="1" ht="41.25" r="218" s="29">
      <c r="A218" s="170" t="n"/>
      <c r="B218" s="170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171" t="n"/>
      <c r="S218" s="171" t="n"/>
      <c r="T218" s="171" t="n"/>
      <c r="U218" s="171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</row>
    <row customHeight="1" ht="41.25" r="219" s="29">
      <c r="A219" s="170" t="n"/>
      <c r="B219" s="170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171" t="n"/>
      <c r="S219" s="171" t="n"/>
      <c r="T219" s="171" t="n"/>
      <c r="U219" s="171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</row>
    <row customHeight="1" ht="41.25" r="220" s="29">
      <c r="A220" s="170" t="n"/>
      <c r="B220" s="170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171" t="n"/>
      <c r="S220" s="171" t="n"/>
      <c r="T220" s="171" t="n"/>
      <c r="U220" s="171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</row>
    <row customHeight="1" ht="41.25" r="221" s="29">
      <c r="A221" s="170" t="n"/>
      <c r="B221" s="170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171" t="n"/>
      <c r="S221" s="171" t="n"/>
      <c r="T221" s="171" t="n"/>
      <c r="U221" s="171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</row>
    <row customHeight="1" ht="41.25" r="222" s="29">
      <c r="A222" s="170" t="n"/>
      <c r="B222" s="170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171" t="n"/>
      <c r="S222" s="171" t="n"/>
      <c r="T222" s="171" t="n"/>
      <c r="U222" s="171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</row>
    <row customHeight="1" ht="41.25" r="223" s="29">
      <c r="A223" s="170" t="n"/>
      <c r="B223" s="170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171" t="n"/>
      <c r="S223" s="171" t="n"/>
      <c r="T223" s="171" t="n"/>
      <c r="U223" s="171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</row>
    <row customHeight="1" ht="41.25" r="224" s="29">
      <c r="A224" s="170" t="n"/>
      <c r="B224" s="170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171" t="n"/>
      <c r="S224" s="171" t="n"/>
      <c r="T224" s="171" t="n"/>
      <c r="U224" s="171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</row>
    <row customHeight="1" ht="41.25" r="225" s="29">
      <c r="A225" s="170" t="n"/>
      <c r="B225" s="170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171" t="n"/>
      <c r="S225" s="171" t="n"/>
      <c r="T225" s="171" t="n"/>
      <c r="U225" s="171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</row>
    <row customHeight="1" ht="41.25" r="226" s="29">
      <c r="A226" s="170" t="n"/>
      <c r="B226" s="170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171" t="n"/>
      <c r="S226" s="171" t="n"/>
      <c r="T226" s="171" t="n"/>
      <c r="U226" s="171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</row>
    <row customHeight="1" ht="41.25" r="227" s="29">
      <c r="A227" s="170" t="n"/>
      <c r="B227" s="170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171" t="n"/>
      <c r="S227" s="171" t="n"/>
      <c r="T227" s="171" t="n"/>
      <c r="U227" s="171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</row>
    <row customHeight="1" ht="41.25" r="228" s="29">
      <c r="A228" s="170" t="n"/>
      <c r="B228" s="170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171" t="n"/>
      <c r="S228" s="171" t="n"/>
      <c r="T228" s="171" t="n"/>
      <c r="U228" s="171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</row>
    <row customHeight="1" ht="41.25" r="229" s="29">
      <c r="A229" s="170" t="n"/>
      <c r="B229" s="170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171" t="n"/>
      <c r="S229" s="171" t="n"/>
      <c r="T229" s="171" t="n"/>
      <c r="U229" s="171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</row>
    <row customHeight="1" ht="41.25" r="230" s="29">
      <c r="A230" s="170" t="n"/>
      <c r="B230" s="170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171" t="n"/>
      <c r="S230" s="171" t="n"/>
      <c r="T230" s="171" t="n"/>
      <c r="U230" s="171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</row>
    <row customHeight="1" ht="41.25" r="231" s="29">
      <c r="A231" s="170" t="n"/>
      <c r="B231" s="170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171" t="n"/>
      <c r="S231" s="171" t="n"/>
      <c r="T231" s="171" t="n"/>
      <c r="U231" s="171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</row>
    <row customHeight="1" ht="41.25" r="232" s="29">
      <c r="A232" s="170" t="n"/>
      <c r="B232" s="170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171" t="n"/>
      <c r="S232" s="171" t="n"/>
      <c r="T232" s="171" t="n"/>
      <c r="U232" s="171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</row>
    <row customHeight="1" ht="41.25" r="233" s="29">
      <c r="A233" s="170" t="n"/>
      <c r="B233" s="170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171" t="n"/>
      <c r="S233" s="171" t="n"/>
      <c r="T233" s="171" t="n"/>
      <c r="U233" s="171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</row>
    <row customHeight="1" ht="41.25" r="234" s="29">
      <c r="A234" s="170" t="n"/>
      <c r="B234" s="170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171" t="n"/>
      <c r="S234" s="171" t="n"/>
      <c r="T234" s="171" t="n"/>
      <c r="U234" s="171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</row>
    <row customHeight="1" ht="41.25" r="235" s="29">
      <c r="A235" s="170" t="n"/>
      <c r="B235" s="170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171" t="n"/>
      <c r="S235" s="171" t="n"/>
      <c r="T235" s="171" t="n"/>
      <c r="U235" s="171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</row>
    <row customHeight="1" ht="41.25" r="236" s="29">
      <c r="A236" s="170" t="n"/>
      <c r="B236" s="170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171" t="n"/>
      <c r="S236" s="171" t="n"/>
      <c r="T236" s="171" t="n"/>
      <c r="U236" s="171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</row>
    <row customHeight="1" ht="41.25" r="237" s="29">
      <c r="A237" s="170" t="n"/>
      <c r="B237" s="170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171" t="n"/>
      <c r="S237" s="171" t="n"/>
      <c r="T237" s="171" t="n"/>
      <c r="U237" s="171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</row>
    <row customHeight="1" ht="41.25" r="238" s="29">
      <c r="A238" s="170" t="n"/>
      <c r="B238" s="170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171" t="n"/>
      <c r="S238" s="171" t="n"/>
      <c r="T238" s="171" t="n"/>
      <c r="U238" s="171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</row>
    <row customHeight="1" ht="41.25" r="239" s="29">
      <c r="A239" s="170" t="n"/>
      <c r="B239" s="170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171" t="n"/>
      <c r="S239" s="171" t="n"/>
      <c r="T239" s="171" t="n"/>
      <c r="U239" s="171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</row>
    <row customHeight="1" ht="41.25" r="240" s="29">
      <c r="A240" s="170" t="n"/>
      <c r="B240" s="170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171" t="n"/>
      <c r="S240" s="171" t="n"/>
      <c r="T240" s="171" t="n"/>
      <c r="U240" s="171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</row>
    <row customHeight="1" ht="41.25" r="241" s="29">
      <c r="A241" s="170" t="n"/>
      <c r="B241" s="170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171" t="n"/>
      <c r="S241" s="171" t="n"/>
      <c r="T241" s="171" t="n"/>
      <c r="U241" s="171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</row>
  </sheetData>
  <pageMargins bottom="0.7480314960629921" footer="0" header="0" left="0.3937007874015748" right="0.3937007874015748" top="0.7480314960629921"/>
  <pageSetup orientation="landscape" paperSize="9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241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0"/>
    <col customWidth="1" max="2" min="2" style="29" width="16.38"/>
    <col customWidth="1" max="17" min="3" style="29" width="10.75"/>
    <col customWidth="1" max="21" min="18" style="29" width="7.88"/>
    <col customWidth="1" max="22" min="22" style="29" width="14"/>
    <col customWidth="1" max="23" min="23" style="29" width="26.88"/>
    <col customWidth="1" max="30" min="24" style="29" width="7.88"/>
    <col customWidth="1" max="32" min="31" style="29" width="7"/>
  </cols>
  <sheetData>
    <row customHeight="1" ht="49.5" r="1" s="29">
      <c r="A1" s="164" t="inlineStr">
        <is>
          <t>學校</t>
        </is>
      </c>
      <c r="B1" s="164" t="inlineStr">
        <is>
          <t>倍數</t>
        </is>
      </c>
      <c r="C1" s="165" t="inlineStr">
        <is>
          <t>二金</t>
        </is>
      </c>
      <c r="D1" s="165" t="inlineStr">
        <is>
          <t>二銀</t>
        </is>
      </c>
      <c r="E1" s="165" t="inlineStr">
        <is>
          <t>二銅</t>
        </is>
      </c>
      <c r="F1" s="165" t="inlineStr">
        <is>
          <t>三金</t>
        </is>
      </c>
      <c r="G1" s="165" t="inlineStr">
        <is>
          <t>三銀</t>
        </is>
      </c>
      <c r="H1" s="165" t="inlineStr">
        <is>
          <t>三銅</t>
        </is>
      </c>
      <c r="I1" s="165" t="inlineStr">
        <is>
          <t>四金</t>
        </is>
      </c>
      <c r="J1" s="165" t="inlineStr">
        <is>
          <t>四銀</t>
        </is>
      </c>
      <c r="K1" s="165" t="inlineStr">
        <is>
          <t>四銅</t>
        </is>
      </c>
      <c r="L1" s="165" t="inlineStr">
        <is>
          <t>五金</t>
        </is>
      </c>
      <c r="M1" s="165" t="inlineStr">
        <is>
          <t>五銀</t>
        </is>
      </c>
      <c r="N1" s="165" t="inlineStr">
        <is>
          <t>五銅</t>
        </is>
      </c>
      <c r="O1" s="165" t="inlineStr">
        <is>
          <t>六金</t>
        </is>
      </c>
      <c r="P1" s="165" t="inlineStr">
        <is>
          <t>六銀</t>
        </is>
      </c>
      <c r="Q1" s="165" t="inlineStr">
        <is>
          <t>六銅</t>
        </is>
      </c>
      <c r="R1" s="166" t="inlineStr">
        <is>
          <t>總分</t>
        </is>
      </c>
      <c r="S1" s="166" t="inlineStr">
        <is>
          <t>總金</t>
        </is>
      </c>
      <c r="T1" s="166" t="inlineStr">
        <is>
          <t>總銀</t>
        </is>
      </c>
      <c r="U1" s="166" t="inlineStr">
        <is>
          <t>總銅</t>
        </is>
      </c>
      <c r="V1" s="165" t="inlineStr">
        <is>
          <t>名次</t>
        </is>
      </c>
      <c r="W1" s="165" t="inlineStr">
        <is>
          <t>備註</t>
        </is>
      </c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</row>
    <row customHeight="1" ht="49.5" r="2" s="29">
      <c r="A2" s="167" t="inlineStr">
        <is>
          <t>隘門國小</t>
        </is>
      </c>
      <c r="B2" s="167" t="n">
        <v>2</v>
      </c>
      <c r="C2" s="168">
        <f>COUNTIFS('A22'!$F:$F,$A2,'A22'!$K:$K,"金質獎")</f>
        <v/>
      </c>
      <c r="D2" s="168">
        <f>COUNTIFS('A22'!$F:$F,$A2,'A22'!$K:$K,"銀質獎")</f>
        <v/>
      </c>
      <c r="E2" s="168">
        <f>COUNTIFS('A22'!$F:$F,$A2,'A22'!$K:$K,"銅質獎")</f>
        <v/>
      </c>
      <c r="F2" s="168">
        <f>COUNTIFS('A32'!$F:$F,$A2,'A32'!$K:$K,"金質獎")</f>
        <v/>
      </c>
      <c r="G2" s="168">
        <f>COUNTIFS('A32'!$F:$F,$A2,'A32'!$K:$K,"銀質獎")</f>
        <v/>
      </c>
      <c r="H2" s="168">
        <f>COUNTIFS('A32'!$F:$F,$A2,'A32'!$K:$K,"銅質獎")</f>
        <v/>
      </c>
      <c r="I2" s="168">
        <f>COUNTIFS('A42'!$F:$F,$A2,'A42'!$K:$K,"金質獎")</f>
        <v/>
      </c>
      <c r="J2" s="168">
        <f>COUNTIFS('A42'!$F:$F,$A2,'A42'!$K:$K,"銀質獎")</f>
        <v/>
      </c>
      <c r="K2" s="168">
        <f>COUNTIFS('A42'!$F:$F,$A2,'A42'!$K:$K,"銅質獎")</f>
        <v/>
      </c>
      <c r="L2" s="168">
        <f>COUNTIFS('A52'!$F:$F,$A2,'A52'!$K:$K,"金質獎")</f>
        <v/>
      </c>
      <c r="M2" s="168">
        <f>COUNTIFS('A52'!$F:$F,$A2,'A52'!$K:$K,"銀質獎")</f>
        <v/>
      </c>
      <c r="N2" s="168">
        <f>COUNTIFS('A52'!$F:$F,$A2,'A52'!$K:$K,"銅質獎")</f>
        <v/>
      </c>
      <c r="O2" s="168">
        <f>COUNTIFS('A62'!$F:$F,$A2,'A62'!$K:$K,"金質獎")</f>
        <v/>
      </c>
      <c r="P2" s="168">
        <f>COUNTIFS('A62'!$F:$F,$A2,'A62'!$K:$K,"銀質獎")</f>
        <v/>
      </c>
      <c r="Q2" s="168">
        <f>COUNTIFS('A62'!$F:$F,$A2,'A62'!$K:$K,"銅質獎")</f>
        <v/>
      </c>
      <c r="R2" s="169">
        <f>(S2*3+T2*2+U2*1)*$B2</f>
        <v/>
      </c>
      <c r="S2" s="169">
        <f>C2+F2+I2+L2+O2</f>
        <v/>
      </c>
      <c r="T2" s="169">
        <f>D2+G2+J2+M2+P2</f>
        <v/>
      </c>
      <c r="U2" s="169">
        <f>E2+H2+K2+N2+Q2</f>
        <v/>
      </c>
      <c r="V2" s="168">
        <f>RANK(R2,$R$2:$R$41,0)</f>
        <v/>
      </c>
      <c r="W2" s="40" t="n"/>
      <c r="X2" s="131" t="n"/>
      <c r="Y2" s="131" t="n"/>
      <c r="Z2" s="131" t="n"/>
      <c r="AA2" s="131" t="n"/>
      <c r="AB2" s="131" t="n"/>
      <c r="AC2" s="131" t="n"/>
      <c r="AD2" s="131" t="n"/>
      <c r="AE2" s="131" t="n"/>
      <c r="AF2" s="131" t="n"/>
    </row>
    <row customHeight="1" ht="49.5" r="3" s="29">
      <c r="A3" s="167" t="inlineStr">
        <is>
          <t>湖西國小</t>
        </is>
      </c>
      <c r="B3" s="167" t="n">
        <v>2</v>
      </c>
      <c r="C3" s="168">
        <f>COUNTIFS('A22'!$F:$F,$A3,'A22'!$K:$K,"金質獎")</f>
        <v/>
      </c>
      <c r="D3" s="168">
        <f>COUNTIFS('A22'!$F:$F,$A3,'A22'!$K:$K,"銀質獎")</f>
        <v/>
      </c>
      <c r="E3" s="168">
        <f>COUNTIFS('A22'!$F:$F,$A3,'A22'!$K:$K,"銅質獎")</f>
        <v/>
      </c>
      <c r="F3" s="168">
        <f>COUNTIFS('A32'!$F:$F,$A3,'A32'!$K:$K,"金質獎")</f>
        <v/>
      </c>
      <c r="G3" s="168">
        <f>COUNTIFS('A32'!$F:$F,$A3,'A32'!$K:$K,"銀質獎")</f>
        <v/>
      </c>
      <c r="H3" s="168">
        <f>COUNTIFS('A32'!$F:$F,$A3,'A32'!$K:$K,"銅質獎")</f>
        <v/>
      </c>
      <c r="I3" s="168">
        <f>COUNTIFS('A42'!$F:$F,$A3,'A42'!$K:$K,"金質獎")</f>
        <v/>
      </c>
      <c r="J3" s="168">
        <f>COUNTIFS('A42'!$F:$F,$A3,'A42'!$K:$K,"銀質獎")</f>
        <v/>
      </c>
      <c r="K3" s="168">
        <f>COUNTIFS('A42'!$F:$F,$A3,'A42'!$K:$K,"銅質獎")</f>
        <v/>
      </c>
      <c r="L3" s="168">
        <f>COUNTIFS('A52'!$F:$F,$A3,'A52'!$K:$K,"金質獎")</f>
        <v/>
      </c>
      <c r="M3" s="168">
        <f>COUNTIFS('A52'!$F:$F,$A3,'A52'!$K:$K,"銀質獎")</f>
        <v/>
      </c>
      <c r="N3" s="168">
        <f>COUNTIFS('A52'!$F:$F,$A3,'A52'!$K:$K,"銅質獎")</f>
        <v/>
      </c>
      <c r="O3" s="168">
        <f>COUNTIFS('A62'!$F:$F,$A3,'A62'!$K:$K,"金質獎")</f>
        <v/>
      </c>
      <c r="P3" s="168">
        <f>COUNTIFS('A62'!$F:$F,$A3,'A62'!$K:$K,"銀質獎")</f>
        <v/>
      </c>
      <c r="Q3" s="168">
        <f>COUNTIFS('A62'!$F:$F,$A3,'A62'!$K:$K,"銅質獎")</f>
        <v/>
      </c>
      <c r="R3" s="169">
        <f>(S3*3+T3*2+U3*1)*$B3</f>
        <v/>
      </c>
      <c r="S3" s="169">
        <f>C3+F3+I3+L3+O3</f>
        <v/>
      </c>
      <c r="T3" s="169">
        <f>D3+G3+J3+M3+P3</f>
        <v/>
      </c>
      <c r="U3" s="169">
        <f>E3+H3+K3+N3+Q3</f>
        <v/>
      </c>
      <c r="V3" s="168">
        <f>RANK(R3,$R$2:$R$41,0)</f>
        <v/>
      </c>
      <c r="W3" s="11" t="n"/>
      <c r="X3" s="131" t="n"/>
      <c r="Y3" s="131" t="n"/>
      <c r="Z3" s="131" t="n"/>
      <c r="AA3" s="131" t="n"/>
      <c r="AB3" s="131" t="n"/>
      <c r="AC3" s="131" t="n"/>
      <c r="AD3" s="131" t="n"/>
      <c r="AE3" s="131" t="n"/>
      <c r="AF3" s="131" t="n"/>
    </row>
    <row customHeight="1" ht="49.5" r="4" s="29">
      <c r="A4" s="167" t="inlineStr">
        <is>
          <t>中正國小</t>
        </is>
      </c>
      <c r="B4" s="167" t="n">
        <v>1</v>
      </c>
      <c r="C4" s="168">
        <f>COUNTIFS('A22'!$F:$F,$A4,'A22'!$K:$K,"金質獎")</f>
        <v/>
      </c>
      <c r="D4" s="168">
        <f>COUNTIFS('A22'!$F:$F,$A4,'A22'!$K:$K,"銀質獎")</f>
        <v/>
      </c>
      <c r="E4" s="168">
        <f>COUNTIFS('A22'!$F:$F,$A4,'A22'!$K:$K,"銅質獎")</f>
        <v/>
      </c>
      <c r="F4" s="168">
        <f>COUNTIFS('A32'!$F:$F,$A4,'A32'!$K:$K,"金質獎")</f>
        <v/>
      </c>
      <c r="G4" s="168">
        <f>COUNTIFS('A32'!$F:$F,$A4,'A32'!$K:$K,"銀質獎")</f>
        <v/>
      </c>
      <c r="H4" s="168">
        <f>COUNTIFS('A32'!$F:$F,$A4,'A32'!$K:$K,"銅質獎")</f>
        <v/>
      </c>
      <c r="I4" s="168">
        <f>COUNTIFS('A42'!$F:$F,$A4,'A42'!$K:$K,"金質獎")</f>
        <v/>
      </c>
      <c r="J4" s="168">
        <f>COUNTIFS('A42'!$F:$F,$A4,'A42'!$K:$K,"銀質獎")</f>
        <v/>
      </c>
      <c r="K4" s="168">
        <f>COUNTIFS('A42'!$F:$F,$A4,'A42'!$K:$K,"銅質獎")</f>
        <v/>
      </c>
      <c r="L4" s="168">
        <f>COUNTIFS('A52'!$F:$F,$A4,'A52'!$K:$K,"金質獎")</f>
        <v/>
      </c>
      <c r="M4" s="168">
        <f>COUNTIFS('A52'!$F:$F,$A4,'A52'!$K:$K,"銀質獎")</f>
        <v/>
      </c>
      <c r="N4" s="168">
        <f>COUNTIFS('A52'!$F:$F,$A4,'A52'!$K:$K,"銅質獎")</f>
        <v/>
      </c>
      <c r="O4" s="168">
        <f>COUNTIFS('A62'!$F:$F,$A4,'A62'!$K:$K,"金質獎")</f>
        <v/>
      </c>
      <c r="P4" s="168">
        <f>COUNTIFS('A62'!$F:$F,$A4,'A62'!$K:$K,"銀質獎")</f>
        <v/>
      </c>
      <c r="Q4" s="168">
        <f>COUNTIFS('A62'!$F:$F,$A4,'A62'!$K:$K,"銅質獎")</f>
        <v/>
      </c>
      <c r="R4" s="169">
        <f>(S4*3+T4*2+U4*1)*$B4</f>
        <v/>
      </c>
      <c r="S4" s="169">
        <f>C4+F4+I4+L4+O4</f>
        <v/>
      </c>
      <c r="T4" s="169">
        <f>D4+G4+J4+M4+P4</f>
        <v/>
      </c>
      <c r="U4" s="169">
        <f>E4+H4+K4+N4+Q4</f>
        <v/>
      </c>
      <c r="V4" s="168">
        <f>RANK(R4,$R$2:$R$41,0)</f>
        <v/>
      </c>
      <c r="W4" s="11" t="n"/>
      <c r="X4" s="131" t="n"/>
      <c r="Y4" s="131" t="n"/>
      <c r="Z4" s="131" t="n"/>
      <c r="AA4" s="131" t="n"/>
      <c r="AB4" s="131" t="n"/>
      <c r="AC4" s="131" t="n"/>
      <c r="AD4" s="131" t="n"/>
      <c r="AE4" s="131" t="n"/>
      <c r="AF4" s="131" t="n"/>
    </row>
    <row customHeight="1" ht="49.5" r="5" s="29">
      <c r="A5" s="167" t="inlineStr">
        <is>
          <t>中山國小</t>
        </is>
      </c>
      <c r="B5" s="167" t="n">
        <v>2</v>
      </c>
      <c r="C5" s="168">
        <f>COUNTIFS('A22'!$F:$F,$A5,'A22'!$K:$K,"金質獎")</f>
        <v/>
      </c>
      <c r="D5" s="168">
        <f>COUNTIFS('A22'!$F:$F,$A5,'A22'!$K:$K,"銀質獎")</f>
        <v/>
      </c>
      <c r="E5" s="168">
        <f>COUNTIFS('A22'!$F:$F,$A5,'A22'!$K:$K,"銅質獎")</f>
        <v/>
      </c>
      <c r="F5" s="168">
        <f>COUNTIFS('A32'!$F:$F,$A5,'A32'!$K:$K,"金質獎")</f>
        <v/>
      </c>
      <c r="G5" s="168">
        <f>COUNTIFS('A32'!$F:$F,$A5,'A32'!$K:$K,"銀質獎")</f>
        <v/>
      </c>
      <c r="H5" s="168">
        <f>COUNTIFS('A32'!$F:$F,$A5,'A32'!$K:$K,"銅質獎")</f>
        <v/>
      </c>
      <c r="I5" s="168">
        <f>COUNTIFS('A42'!$F:$F,$A5,'A42'!$K:$K,"金質獎")</f>
        <v/>
      </c>
      <c r="J5" s="168">
        <f>COUNTIFS('A42'!$F:$F,$A5,'A42'!$K:$K,"銀質獎")</f>
        <v/>
      </c>
      <c r="K5" s="168">
        <f>COUNTIFS('A42'!$F:$F,$A5,'A42'!$K:$K,"銅質獎")</f>
        <v/>
      </c>
      <c r="L5" s="168">
        <f>COUNTIFS('A52'!$F:$F,$A5,'A52'!$K:$K,"金質獎")</f>
        <v/>
      </c>
      <c r="M5" s="168">
        <f>COUNTIFS('A52'!$F:$F,$A5,'A52'!$K:$K,"銀質獎")</f>
        <v/>
      </c>
      <c r="N5" s="168">
        <f>COUNTIFS('A52'!$F:$F,$A5,'A52'!$K:$K,"銅質獎")</f>
        <v/>
      </c>
      <c r="O5" s="168">
        <f>COUNTIFS('A62'!$F:$F,$A5,'A62'!$K:$K,"金質獎")</f>
        <v/>
      </c>
      <c r="P5" s="168">
        <f>COUNTIFS('A62'!$F:$F,$A5,'A62'!$K:$K,"銀質獎")</f>
        <v/>
      </c>
      <c r="Q5" s="168">
        <f>COUNTIFS('A62'!$F:$F,$A5,'A62'!$K:$K,"銅質獎")</f>
        <v/>
      </c>
      <c r="R5" s="169">
        <f>(S5*3+T5*2+U5*1)*$B5</f>
        <v/>
      </c>
      <c r="S5" s="169">
        <f>C5+F5+I5+L5+O5</f>
        <v/>
      </c>
      <c r="T5" s="169">
        <f>D5+G5+J5+M5+P5</f>
        <v/>
      </c>
      <c r="U5" s="169">
        <f>E5+H5+K5+N5+Q5</f>
        <v/>
      </c>
      <c r="V5" s="168">
        <f>RANK(R5,$R$2:$R$41,0)</f>
        <v/>
      </c>
      <c r="W5" s="40" t="n"/>
      <c r="X5" s="131" t="n"/>
      <c r="Y5" s="131" t="n"/>
      <c r="Z5" s="131" t="n"/>
      <c r="AA5" s="131" t="n"/>
      <c r="AB5" s="131" t="n"/>
      <c r="AC5" s="131" t="n"/>
      <c r="AD5" s="131" t="n"/>
      <c r="AE5" s="131" t="n"/>
      <c r="AF5" s="131" t="n"/>
    </row>
    <row customHeight="1" ht="49.5" r="6" s="29">
      <c r="A6" s="167" t="inlineStr">
        <is>
          <t>後寮國小</t>
        </is>
      </c>
      <c r="B6" s="167" t="n">
        <v>2</v>
      </c>
      <c r="C6" s="168">
        <f>COUNTIFS('A22'!$F:$F,$A6,'A22'!$K:$K,"金質獎")</f>
        <v/>
      </c>
      <c r="D6" s="168">
        <f>COUNTIFS('A22'!$F:$F,$A6,'A22'!$K:$K,"銀質獎")</f>
        <v/>
      </c>
      <c r="E6" s="168">
        <f>COUNTIFS('A22'!$F:$F,$A6,'A22'!$K:$K,"銅質獎")</f>
        <v/>
      </c>
      <c r="F6" s="168">
        <f>COUNTIFS('A32'!$F:$F,$A6,'A32'!$K:$K,"金質獎")</f>
        <v/>
      </c>
      <c r="G6" s="168">
        <f>COUNTIFS('A32'!$F:$F,$A6,'A32'!$K:$K,"銀質獎")</f>
        <v/>
      </c>
      <c r="H6" s="168">
        <f>COUNTIFS('A32'!$F:$F,$A6,'A32'!$K:$K,"銅質獎")</f>
        <v/>
      </c>
      <c r="I6" s="168">
        <f>COUNTIFS('A42'!$F:$F,$A6,'A42'!$K:$K,"金質獎")</f>
        <v/>
      </c>
      <c r="J6" s="168">
        <f>COUNTIFS('A42'!$F:$F,$A6,'A42'!$K:$K,"銀質獎")</f>
        <v/>
      </c>
      <c r="K6" s="168">
        <f>COUNTIFS('A42'!$F:$F,$A6,'A42'!$K:$K,"銅質獎")</f>
        <v/>
      </c>
      <c r="L6" s="168">
        <f>COUNTIFS('A52'!$F:$F,$A6,'A52'!$K:$K,"金質獎")</f>
        <v/>
      </c>
      <c r="M6" s="168">
        <f>COUNTIFS('A52'!$F:$F,$A6,'A52'!$K:$K,"銀質獎")</f>
        <v/>
      </c>
      <c r="N6" s="168">
        <f>COUNTIFS('A52'!$F:$F,$A6,'A52'!$K:$K,"銅質獎")</f>
        <v/>
      </c>
      <c r="O6" s="168">
        <f>COUNTIFS('A62'!$F:$F,$A6,'A62'!$K:$K,"金質獎")</f>
        <v/>
      </c>
      <c r="P6" s="168">
        <f>COUNTIFS('A62'!$F:$F,$A6,'A62'!$K:$K,"銀質獎")</f>
        <v/>
      </c>
      <c r="Q6" s="168">
        <f>COUNTIFS('A62'!$F:$F,$A6,'A62'!$K:$K,"銅質獎")</f>
        <v/>
      </c>
      <c r="R6" s="169">
        <f>(S6*3+T6*2+U6*1)*$B6</f>
        <v/>
      </c>
      <c r="S6" s="169">
        <f>C6+F6+I6+L6+O6</f>
        <v/>
      </c>
      <c r="T6" s="169">
        <f>D6+G6+J6+M6+P6</f>
        <v/>
      </c>
      <c r="U6" s="169">
        <f>E6+H6+K6+N6+Q6</f>
        <v/>
      </c>
      <c r="V6" s="168">
        <f>RANK(R6,$R$2:$R$41,0)</f>
        <v/>
      </c>
      <c r="W6" s="40" t="n"/>
      <c r="X6" s="131" t="n"/>
      <c r="Y6" s="131" t="n"/>
      <c r="Z6" s="131" t="n"/>
      <c r="AA6" s="131" t="n"/>
      <c r="AB6" s="131" t="n"/>
      <c r="AC6" s="131" t="n"/>
      <c r="AD6" s="131" t="n"/>
      <c r="AE6" s="131" t="n"/>
      <c r="AF6" s="131" t="n"/>
    </row>
    <row customHeight="1" ht="49.5" r="7" s="29">
      <c r="A7" s="167" t="inlineStr">
        <is>
          <t>外垵國小</t>
        </is>
      </c>
      <c r="B7" s="167" t="n">
        <v>2</v>
      </c>
      <c r="C7" s="168">
        <f>COUNTIFS('A22'!$F:$F,$A7,'A22'!$K:$K,"金質獎")</f>
        <v/>
      </c>
      <c r="D7" s="168">
        <f>COUNTIFS('A22'!$F:$F,$A7,'A22'!$K:$K,"銀質獎")</f>
        <v/>
      </c>
      <c r="E7" s="168">
        <f>COUNTIFS('A22'!$F:$F,$A7,'A22'!$K:$K,"銅質獎")</f>
        <v/>
      </c>
      <c r="F7" s="168">
        <f>COUNTIFS('A32'!$F:$F,$A7,'A32'!$K:$K,"金質獎")</f>
        <v/>
      </c>
      <c r="G7" s="168">
        <f>COUNTIFS('A32'!$F:$F,$A7,'A32'!$K:$K,"銀質獎")</f>
        <v/>
      </c>
      <c r="H7" s="168">
        <f>COUNTIFS('A32'!$F:$F,$A7,'A32'!$K:$K,"銅質獎")</f>
        <v/>
      </c>
      <c r="I7" s="168">
        <f>COUNTIFS('A42'!$F:$F,$A7,'A42'!$K:$K,"金質獎")</f>
        <v/>
      </c>
      <c r="J7" s="168">
        <f>COUNTIFS('A42'!$F:$F,$A7,'A42'!$K:$K,"銀質獎")</f>
        <v/>
      </c>
      <c r="K7" s="168">
        <f>COUNTIFS('A42'!$F:$F,$A7,'A42'!$K:$K,"銅質獎")</f>
        <v/>
      </c>
      <c r="L7" s="168">
        <f>COUNTIFS('A52'!$F:$F,$A7,'A52'!$K:$K,"金質獎")</f>
        <v/>
      </c>
      <c r="M7" s="168">
        <f>COUNTIFS('A52'!$F:$F,$A7,'A52'!$K:$K,"銀質獎")</f>
        <v/>
      </c>
      <c r="N7" s="168">
        <f>COUNTIFS('A52'!$F:$F,$A7,'A52'!$K:$K,"銅質獎")</f>
        <v/>
      </c>
      <c r="O7" s="168">
        <f>COUNTIFS('A62'!$F:$F,$A7,'A62'!$K:$K,"金質獎")</f>
        <v/>
      </c>
      <c r="P7" s="168">
        <f>COUNTIFS('A62'!$F:$F,$A7,'A62'!$K:$K,"銀質獎")</f>
        <v/>
      </c>
      <c r="Q7" s="168">
        <f>COUNTIFS('A62'!$F:$F,$A7,'A62'!$K:$K,"銅質獎")</f>
        <v/>
      </c>
      <c r="R7" s="169">
        <f>(S7*3+T7*2+U7*1)*$B7</f>
        <v/>
      </c>
      <c r="S7" s="169">
        <f>C7+F7+I7+L7+O7</f>
        <v/>
      </c>
      <c r="T7" s="169">
        <f>D7+G7+J7+M7+P7</f>
        <v/>
      </c>
      <c r="U7" s="169">
        <f>E7+H7+K7+N7+Q7</f>
        <v/>
      </c>
      <c r="V7" s="168">
        <f>RANK(R7,$R$2:$R$41,0)</f>
        <v/>
      </c>
      <c r="W7" s="40" t="n"/>
      <c r="X7" s="131" t="n"/>
      <c r="Y7" s="131" t="n"/>
      <c r="Z7" s="131" t="n"/>
      <c r="AA7" s="131" t="n"/>
      <c r="AB7" s="131" t="n"/>
      <c r="AC7" s="131" t="n"/>
      <c r="AD7" s="131" t="n"/>
      <c r="AE7" s="131" t="n"/>
      <c r="AF7" s="131" t="n"/>
    </row>
    <row customHeight="1" ht="49.5" r="8" s="29">
      <c r="A8" s="167" t="inlineStr">
        <is>
          <t>文澳國小</t>
        </is>
      </c>
      <c r="B8" s="167" t="n">
        <v>1</v>
      </c>
      <c r="C8" s="168">
        <f>COUNTIFS('A22'!$F:$F,$A8,'A22'!$K:$K,"金質獎")</f>
        <v/>
      </c>
      <c r="D8" s="168">
        <f>COUNTIFS('A22'!$F:$F,$A8,'A22'!$K:$K,"銀質獎")</f>
        <v/>
      </c>
      <c r="E8" s="168">
        <f>COUNTIFS('A22'!$F:$F,$A8,'A22'!$K:$K,"銅質獎")</f>
        <v/>
      </c>
      <c r="F8" s="168">
        <f>COUNTIFS('A32'!$F:$F,$A8,'A32'!$K:$K,"金質獎")</f>
        <v/>
      </c>
      <c r="G8" s="168">
        <f>COUNTIFS('A32'!$F:$F,$A8,'A32'!$K:$K,"銀質獎")</f>
        <v/>
      </c>
      <c r="H8" s="168">
        <f>COUNTIFS('A32'!$F:$F,$A8,'A32'!$K:$K,"銅質獎")</f>
        <v/>
      </c>
      <c r="I8" s="168">
        <f>COUNTIFS('A42'!$F:$F,$A8,'A42'!$K:$K,"金質獎")</f>
        <v/>
      </c>
      <c r="J8" s="168">
        <f>COUNTIFS('A42'!$F:$F,$A8,'A42'!$K:$K,"銀質獎")</f>
        <v/>
      </c>
      <c r="K8" s="168">
        <f>COUNTIFS('A42'!$F:$F,$A8,'A42'!$K:$K,"銅質獎")</f>
        <v/>
      </c>
      <c r="L8" s="168">
        <f>COUNTIFS('A52'!$F:$F,$A8,'A52'!$K:$K,"金質獎")</f>
        <v/>
      </c>
      <c r="M8" s="168">
        <f>COUNTIFS('A52'!$F:$F,$A8,'A52'!$K:$K,"銀質獎")</f>
        <v/>
      </c>
      <c r="N8" s="168">
        <f>COUNTIFS('A52'!$F:$F,$A8,'A52'!$K:$K,"銅質獎")</f>
        <v/>
      </c>
      <c r="O8" s="168">
        <f>COUNTIFS('A62'!$F:$F,$A8,'A62'!$K:$K,"金質獎")</f>
        <v/>
      </c>
      <c r="P8" s="168">
        <f>COUNTIFS('A62'!$F:$F,$A8,'A62'!$K:$K,"銀質獎")</f>
        <v/>
      </c>
      <c r="Q8" s="168">
        <f>COUNTIFS('A62'!$F:$F,$A8,'A62'!$K:$K,"銅質獎")</f>
        <v/>
      </c>
      <c r="R8" s="169">
        <f>(S8*3+T8*2+U8*1)*$B8</f>
        <v/>
      </c>
      <c r="S8" s="169">
        <f>C8+F8+I8+L8+O8</f>
        <v/>
      </c>
      <c r="T8" s="169">
        <f>D8+G8+J8+M8+P8</f>
        <v/>
      </c>
      <c r="U8" s="169">
        <f>E8+H8+K8+N8+Q8</f>
        <v/>
      </c>
      <c r="V8" s="168">
        <f>RANK(R8,$R$2:$R$41,0)</f>
        <v/>
      </c>
      <c r="W8" s="40" t="n"/>
      <c r="X8" s="131" t="n"/>
      <c r="Y8" s="131" t="n"/>
      <c r="Z8" s="131" t="n"/>
      <c r="AA8" s="131" t="n"/>
      <c r="AB8" s="131" t="n"/>
      <c r="AC8" s="131" t="n"/>
      <c r="AD8" s="131" t="n"/>
      <c r="AE8" s="131" t="n"/>
      <c r="AF8" s="131" t="n"/>
    </row>
    <row customHeight="1" ht="49.5" r="9" s="29">
      <c r="A9" s="167" t="inlineStr">
        <is>
          <t>中興國小</t>
        </is>
      </c>
      <c r="B9" s="167" t="n">
        <v>1</v>
      </c>
      <c r="C9" s="168">
        <f>COUNTIFS('A22'!$F:$F,$A9,'A22'!$K:$K,"金質獎")</f>
        <v/>
      </c>
      <c r="D9" s="168">
        <f>COUNTIFS('A22'!$F:$F,$A9,'A22'!$K:$K,"銀質獎")</f>
        <v/>
      </c>
      <c r="E9" s="168">
        <f>COUNTIFS('A22'!$F:$F,$A9,'A22'!$K:$K,"銅質獎")</f>
        <v/>
      </c>
      <c r="F9" s="168">
        <f>COUNTIFS('A32'!$F:$F,$A9,'A32'!$K:$K,"金質獎")</f>
        <v/>
      </c>
      <c r="G9" s="168">
        <f>COUNTIFS('A32'!$F:$F,$A9,'A32'!$K:$K,"銀質獎")</f>
        <v/>
      </c>
      <c r="H9" s="168">
        <f>COUNTIFS('A32'!$F:$F,$A9,'A32'!$K:$K,"銅質獎")</f>
        <v/>
      </c>
      <c r="I9" s="168">
        <f>COUNTIFS('A42'!$F:$F,$A9,'A42'!$K:$K,"金質獎")</f>
        <v/>
      </c>
      <c r="J9" s="168">
        <f>COUNTIFS('A42'!$F:$F,$A9,'A42'!$K:$K,"銀質獎")</f>
        <v/>
      </c>
      <c r="K9" s="168">
        <f>COUNTIFS('A42'!$F:$F,$A9,'A42'!$K:$K,"銅質獎")</f>
        <v/>
      </c>
      <c r="L9" s="168">
        <f>COUNTIFS('A52'!$F:$F,$A9,'A52'!$K:$K,"金質獎")</f>
        <v/>
      </c>
      <c r="M9" s="168">
        <f>COUNTIFS('A52'!$F:$F,$A9,'A52'!$K:$K,"銀質獎")</f>
        <v/>
      </c>
      <c r="N9" s="168">
        <f>COUNTIFS('A52'!$F:$F,$A9,'A52'!$K:$K,"銅質獎")</f>
        <v/>
      </c>
      <c r="O9" s="168">
        <f>COUNTIFS('A62'!$F:$F,$A9,'A62'!$K:$K,"金質獎")</f>
        <v/>
      </c>
      <c r="P9" s="168">
        <f>COUNTIFS('A62'!$F:$F,$A9,'A62'!$K:$K,"銀質獎")</f>
        <v/>
      </c>
      <c r="Q9" s="168">
        <f>COUNTIFS('A62'!$F:$F,$A9,'A62'!$K:$K,"銅質獎")</f>
        <v/>
      </c>
      <c r="R9" s="169">
        <f>(S9*3+T9*2+U9*1)*$B9</f>
        <v/>
      </c>
      <c r="S9" s="169">
        <f>C9+F9+I9+L9+O9</f>
        <v/>
      </c>
      <c r="T9" s="169">
        <f>D9+G9+J9+M9+P9</f>
        <v/>
      </c>
      <c r="U9" s="169">
        <f>E9+H9+K9+N9+Q9</f>
        <v/>
      </c>
      <c r="V9" s="168">
        <f>RANK(R9,$R$2:$R$41,0)</f>
        <v/>
      </c>
      <c r="W9" s="40" t="n"/>
      <c r="X9" s="131" t="n"/>
      <c r="Y9" s="131" t="n"/>
      <c r="Z9" s="131" t="n"/>
      <c r="AA9" s="131" t="n"/>
      <c r="AB9" s="131" t="n"/>
      <c r="AC9" s="131" t="n"/>
      <c r="AD9" s="131" t="n"/>
      <c r="AE9" s="131" t="n"/>
      <c r="AF9" s="131" t="n"/>
    </row>
    <row customHeight="1" ht="49.5" r="10" s="29">
      <c r="A10" s="167" t="inlineStr">
        <is>
          <t>馬公國小</t>
        </is>
      </c>
      <c r="B10" s="167" t="n">
        <v>1</v>
      </c>
      <c r="C10" s="168">
        <f>COUNTIFS('A22'!$F:$F,$A10,'A22'!$K:$K,"金質獎")</f>
        <v/>
      </c>
      <c r="D10" s="168">
        <f>COUNTIFS('A22'!$F:$F,$A10,'A22'!$K:$K,"銀質獎")</f>
        <v/>
      </c>
      <c r="E10" s="168">
        <f>COUNTIFS('A22'!$F:$F,$A10,'A22'!$K:$K,"銅質獎")</f>
        <v/>
      </c>
      <c r="F10" s="168">
        <f>COUNTIFS('A32'!$F:$F,$A10,'A32'!$K:$K,"金質獎")</f>
        <v/>
      </c>
      <c r="G10" s="168">
        <f>COUNTIFS('A32'!$F:$F,$A10,'A32'!$K:$K,"銀質獎")</f>
        <v/>
      </c>
      <c r="H10" s="168">
        <f>COUNTIFS('A32'!$F:$F,$A10,'A32'!$K:$K,"銅質獎")</f>
        <v/>
      </c>
      <c r="I10" s="168">
        <f>COUNTIFS('A42'!$F:$F,$A10,'A42'!$K:$K,"金質獎")</f>
        <v/>
      </c>
      <c r="J10" s="168">
        <f>COUNTIFS('A42'!$F:$F,$A10,'A42'!$K:$K,"銀質獎")</f>
        <v/>
      </c>
      <c r="K10" s="168">
        <f>COUNTIFS('A42'!$F:$F,$A10,'A42'!$K:$K,"銅質獎")</f>
        <v/>
      </c>
      <c r="L10" s="168">
        <f>COUNTIFS('A52'!$F:$F,$A10,'A52'!$K:$K,"金質獎")</f>
        <v/>
      </c>
      <c r="M10" s="168">
        <f>COUNTIFS('A52'!$F:$F,$A10,'A52'!$K:$K,"銀質獎")</f>
        <v/>
      </c>
      <c r="N10" s="168">
        <f>COUNTIFS('A52'!$F:$F,$A10,'A52'!$K:$K,"銅質獎")</f>
        <v/>
      </c>
      <c r="O10" s="168">
        <f>COUNTIFS('A62'!$F:$F,$A10,'A62'!$K:$K,"金質獎")</f>
        <v/>
      </c>
      <c r="P10" s="168">
        <f>COUNTIFS('A62'!$F:$F,$A10,'A62'!$K:$K,"銀質獎")</f>
        <v/>
      </c>
      <c r="Q10" s="168">
        <f>COUNTIFS('A62'!$F:$F,$A10,'A62'!$K:$K,"銅質獎")</f>
        <v/>
      </c>
      <c r="R10" s="169">
        <f>(S10*3+T10*2+U10*1)*$B10</f>
        <v/>
      </c>
      <c r="S10" s="169">
        <f>C10+F10+I10+L10+O10</f>
        <v/>
      </c>
      <c r="T10" s="169">
        <f>D10+G10+J10+M10+P10</f>
        <v/>
      </c>
      <c r="U10" s="169">
        <f>E10+H10+K10+N10+Q10</f>
        <v/>
      </c>
      <c r="V10" s="168">
        <f>RANK(R10,$R$2:$R$41,0)</f>
        <v/>
      </c>
      <c r="W10" s="11" t="n"/>
      <c r="X10" s="131" t="n"/>
      <c r="Y10" s="131" t="n"/>
      <c r="Z10" s="131" t="n"/>
      <c r="AA10" s="131" t="n"/>
      <c r="AB10" s="131" t="n"/>
      <c r="AC10" s="131" t="n"/>
      <c r="AD10" s="131" t="n"/>
      <c r="AE10" s="131" t="n"/>
      <c r="AF10" s="131" t="n"/>
    </row>
    <row customHeight="1" ht="49.5" r="11" s="29">
      <c r="A11" s="167" t="inlineStr">
        <is>
          <t>嵵裡國小</t>
        </is>
      </c>
      <c r="B11" s="167" t="n">
        <v>2</v>
      </c>
      <c r="C11" s="168">
        <f>COUNTIFS('A22'!$F:$F,$A11,'A22'!$K:$K,"金質獎")</f>
        <v/>
      </c>
      <c r="D11" s="168">
        <f>COUNTIFS('A22'!$F:$F,$A11,'A22'!$K:$K,"銀質獎")</f>
        <v/>
      </c>
      <c r="E11" s="168">
        <f>COUNTIFS('A22'!$F:$F,$A11,'A22'!$K:$K,"銅質獎")</f>
        <v/>
      </c>
      <c r="F11" s="168">
        <f>COUNTIFS('A32'!$F:$F,$A11,'A32'!$K:$K,"金質獎")</f>
        <v/>
      </c>
      <c r="G11" s="168">
        <f>COUNTIFS('A32'!$F:$F,$A11,'A32'!$K:$K,"銀質獎")</f>
        <v/>
      </c>
      <c r="H11" s="168">
        <f>COUNTIFS('A32'!$F:$F,$A11,'A32'!$K:$K,"銅質獎")</f>
        <v/>
      </c>
      <c r="I11" s="168">
        <f>COUNTIFS('A42'!$F:$F,$A11,'A42'!$K:$K,"金質獎")</f>
        <v/>
      </c>
      <c r="J11" s="168">
        <f>COUNTIFS('A42'!$F:$F,$A11,'A42'!$K:$K,"銀質獎")</f>
        <v/>
      </c>
      <c r="K11" s="168">
        <f>COUNTIFS('A42'!$F:$F,$A11,'A42'!$K:$K,"銅質獎")</f>
        <v/>
      </c>
      <c r="L11" s="168">
        <f>COUNTIFS('A52'!$F:$F,$A11,'A52'!$K:$K,"金質獎")</f>
        <v/>
      </c>
      <c r="M11" s="168">
        <f>COUNTIFS('A52'!$F:$F,$A11,'A52'!$K:$K,"銀質獎")</f>
        <v/>
      </c>
      <c r="N11" s="168">
        <f>COUNTIFS('A52'!$F:$F,$A11,'A52'!$K:$K,"銅質獎")</f>
        <v/>
      </c>
      <c r="O11" s="168">
        <f>COUNTIFS('A62'!$F:$F,$A11,'A62'!$K:$K,"金質獎")</f>
        <v/>
      </c>
      <c r="P11" s="168">
        <f>COUNTIFS('A62'!$F:$F,$A11,'A62'!$K:$K,"銀質獎")</f>
        <v/>
      </c>
      <c r="Q11" s="168">
        <f>COUNTIFS('A62'!$F:$F,$A11,'A62'!$K:$K,"銅質獎")</f>
        <v/>
      </c>
      <c r="R11" s="169">
        <f>(S11*3+T11*2+U11*1)*$B11</f>
        <v/>
      </c>
      <c r="S11" s="169">
        <f>C11+F11+I11+L11+O11</f>
        <v/>
      </c>
      <c r="T11" s="169">
        <f>D11+G11+J11+M11+P11</f>
        <v/>
      </c>
      <c r="U11" s="169">
        <f>E11+H11+K11+N11+Q11</f>
        <v/>
      </c>
      <c r="V11" s="168">
        <f>RANK(R11,$R$2:$R$41,0)</f>
        <v/>
      </c>
      <c r="W11" s="11" t="n"/>
      <c r="X11" s="131" t="n"/>
      <c r="Y11" s="131" t="n"/>
      <c r="Z11" s="131" t="n"/>
      <c r="AA11" s="131" t="n"/>
      <c r="AB11" s="131" t="n"/>
      <c r="AC11" s="131" t="n"/>
      <c r="AD11" s="131" t="n"/>
      <c r="AE11" s="131" t="n"/>
      <c r="AF11" s="131" t="n"/>
    </row>
    <row customHeight="1" ht="49.5" r="12" s="29">
      <c r="A12" s="167" t="inlineStr">
        <is>
          <t>鳥嶼國小</t>
        </is>
      </c>
      <c r="B12" s="167" t="n">
        <v>2</v>
      </c>
      <c r="C12" s="168">
        <f>COUNTIFS('A22'!$F:$F,$A12,'A22'!$K:$K,"金質獎")</f>
        <v/>
      </c>
      <c r="D12" s="168">
        <f>COUNTIFS('A22'!$F:$F,$A12,'A22'!$K:$K,"銀質獎")</f>
        <v/>
      </c>
      <c r="E12" s="168">
        <f>COUNTIFS('A22'!$F:$F,$A12,'A22'!$K:$K,"銅質獎")</f>
        <v/>
      </c>
      <c r="F12" s="168">
        <f>COUNTIFS('A32'!$F:$F,$A12,'A32'!$K:$K,"金質獎")</f>
        <v/>
      </c>
      <c r="G12" s="168">
        <f>COUNTIFS('A32'!$F:$F,$A12,'A32'!$K:$K,"銀質獎")</f>
        <v/>
      </c>
      <c r="H12" s="168">
        <f>COUNTIFS('A32'!$F:$F,$A12,'A32'!$K:$K,"銅質獎")</f>
        <v/>
      </c>
      <c r="I12" s="168">
        <f>COUNTIFS('A42'!$F:$F,$A12,'A42'!$K:$K,"金質獎")</f>
        <v/>
      </c>
      <c r="J12" s="168">
        <f>COUNTIFS('A42'!$F:$F,$A12,'A42'!$K:$K,"銀質獎")</f>
        <v/>
      </c>
      <c r="K12" s="168">
        <f>COUNTIFS('A42'!$F:$F,$A12,'A42'!$K:$K,"銅質獎")</f>
        <v/>
      </c>
      <c r="L12" s="168">
        <f>COUNTIFS('A52'!$F:$F,$A12,'A52'!$K:$K,"金質獎")</f>
        <v/>
      </c>
      <c r="M12" s="168">
        <f>COUNTIFS('A52'!$F:$F,$A12,'A52'!$K:$K,"銀質獎")</f>
        <v/>
      </c>
      <c r="N12" s="168">
        <f>COUNTIFS('A52'!$F:$F,$A12,'A52'!$K:$K,"銅質獎")</f>
        <v/>
      </c>
      <c r="O12" s="168">
        <f>COUNTIFS('A62'!$F:$F,$A12,'A62'!$K:$K,"金質獎")</f>
        <v/>
      </c>
      <c r="P12" s="168">
        <f>COUNTIFS('A62'!$F:$F,$A12,'A62'!$K:$K,"銀質獎")</f>
        <v/>
      </c>
      <c r="Q12" s="168">
        <f>COUNTIFS('A62'!$F:$F,$A12,'A62'!$K:$K,"銅質獎")</f>
        <v/>
      </c>
      <c r="R12" s="169">
        <f>(S12*3+T12*2+U12*1)*$B12</f>
        <v/>
      </c>
      <c r="S12" s="169">
        <f>C12+F12+I12+L12+O12</f>
        <v/>
      </c>
      <c r="T12" s="169">
        <f>D12+G12+J12+M12+P12</f>
        <v/>
      </c>
      <c r="U12" s="169">
        <f>E12+H12+K12+N12+Q12</f>
        <v/>
      </c>
      <c r="V12" s="168">
        <f>RANK(R12,$R$2:$R$41,0)</f>
        <v/>
      </c>
      <c r="W12" s="11" t="n"/>
      <c r="X12" s="131" t="n"/>
      <c r="Y12" s="131" t="n"/>
      <c r="Z12" s="131" t="n"/>
      <c r="AA12" s="131" t="n"/>
      <c r="AB12" s="131" t="n"/>
      <c r="AC12" s="131" t="n"/>
      <c r="AD12" s="131" t="n"/>
      <c r="AE12" s="131" t="n"/>
      <c r="AF12" s="131" t="n"/>
    </row>
    <row customHeight="1" ht="49.5" r="13" s="29">
      <c r="A13" s="167" t="inlineStr">
        <is>
          <t>雙湖國小</t>
        </is>
      </c>
      <c r="B13" s="167" t="n">
        <v>2</v>
      </c>
      <c r="C13" s="168">
        <f>COUNTIFS('A22'!$F:$F,$A13,'A22'!$K:$K,"金質獎")</f>
        <v/>
      </c>
      <c r="D13" s="168">
        <f>COUNTIFS('A22'!$F:$F,$A13,'A22'!$K:$K,"銀質獎")</f>
        <v/>
      </c>
      <c r="E13" s="168">
        <f>COUNTIFS('A22'!$F:$F,$A13,'A22'!$K:$K,"銅質獎")</f>
        <v/>
      </c>
      <c r="F13" s="168">
        <f>COUNTIFS('A32'!$F:$F,$A13,'A32'!$K:$K,"金質獎")</f>
        <v/>
      </c>
      <c r="G13" s="168">
        <f>COUNTIFS('A32'!$F:$F,$A13,'A32'!$K:$K,"銀質獎")</f>
        <v/>
      </c>
      <c r="H13" s="168">
        <f>COUNTIFS('A32'!$F:$F,$A13,'A32'!$K:$K,"銅質獎")</f>
        <v/>
      </c>
      <c r="I13" s="168">
        <f>COUNTIFS('A42'!$F:$F,$A13,'A42'!$K:$K,"金質獎")</f>
        <v/>
      </c>
      <c r="J13" s="168">
        <f>COUNTIFS('A42'!$F:$F,$A13,'A42'!$K:$K,"銀質獎")</f>
        <v/>
      </c>
      <c r="K13" s="168">
        <f>COUNTIFS('A42'!$F:$F,$A13,'A42'!$K:$K,"銅質獎")</f>
        <v/>
      </c>
      <c r="L13" s="168">
        <f>COUNTIFS('A52'!$F:$F,$A13,'A52'!$K:$K,"金質獎")</f>
        <v/>
      </c>
      <c r="M13" s="168">
        <f>COUNTIFS('A52'!$F:$F,$A13,'A52'!$K:$K,"銀質獎")</f>
        <v/>
      </c>
      <c r="N13" s="168">
        <f>COUNTIFS('A52'!$F:$F,$A13,'A52'!$K:$K,"銅質獎")</f>
        <v/>
      </c>
      <c r="O13" s="168">
        <f>COUNTIFS('A62'!$F:$F,$A13,'A62'!$K:$K,"金質獎")</f>
        <v/>
      </c>
      <c r="P13" s="168">
        <f>COUNTIFS('A62'!$F:$F,$A13,'A62'!$K:$K,"銀質獎")</f>
        <v/>
      </c>
      <c r="Q13" s="168">
        <f>COUNTIFS('A62'!$F:$F,$A13,'A62'!$K:$K,"銅質獎")</f>
        <v/>
      </c>
      <c r="R13" s="169">
        <f>(S13*3+T13*2+U13*1)*$B13</f>
        <v/>
      </c>
      <c r="S13" s="169">
        <f>C13+F13+I13+L13+O13</f>
        <v/>
      </c>
      <c r="T13" s="169">
        <f>D13+G13+J13+M13+P13</f>
        <v/>
      </c>
      <c r="U13" s="169">
        <f>E13+H13+K13+N13+Q13</f>
        <v/>
      </c>
      <c r="V13" s="168">
        <f>RANK(R13,$R$2:$R$41,0)</f>
        <v/>
      </c>
      <c r="W13" s="40" t="n"/>
      <c r="X13" s="131" t="n"/>
      <c r="Y13" s="131" t="n"/>
      <c r="Z13" s="131" t="n"/>
      <c r="AA13" s="131" t="n"/>
      <c r="AB13" s="131" t="n"/>
      <c r="AC13" s="131" t="n"/>
      <c r="AD13" s="131" t="n"/>
      <c r="AE13" s="131" t="n"/>
      <c r="AF13" s="131" t="n"/>
    </row>
    <row customHeight="1" ht="49.5" r="14" s="29">
      <c r="A14" s="167" t="inlineStr">
        <is>
          <t>吉貝國小</t>
        </is>
      </c>
      <c r="B14" s="167" t="n">
        <v>2</v>
      </c>
      <c r="C14" s="168">
        <f>COUNTIFS('A22'!$F:$F,$A14,'A22'!$K:$K,"金質獎")</f>
        <v/>
      </c>
      <c r="D14" s="168">
        <f>COUNTIFS('A22'!$F:$F,$A14,'A22'!$K:$K,"銀質獎")</f>
        <v/>
      </c>
      <c r="E14" s="168">
        <f>COUNTIFS('A22'!$F:$F,$A14,'A22'!$K:$K,"銅質獎")</f>
        <v/>
      </c>
      <c r="F14" s="168">
        <f>COUNTIFS('A32'!$F:$F,$A14,'A32'!$K:$K,"金質獎")</f>
        <v/>
      </c>
      <c r="G14" s="168">
        <f>COUNTIFS('A32'!$F:$F,$A14,'A32'!$K:$K,"銀質獎")</f>
        <v/>
      </c>
      <c r="H14" s="168">
        <f>COUNTIFS('A32'!$F:$F,$A14,'A32'!$K:$K,"銅質獎")</f>
        <v/>
      </c>
      <c r="I14" s="168">
        <f>COUNTIFS('A42'!$F:$F,$A14,'A42'!$K:$K,"金質獎")</f>
        <v/>
      </c>
      <c r="J14" s="168">
        <f>COUNTIFS('A42'!$F:$F,$A14,'A42'!$K:$K,"銀質獎")</f>
        <v/>
      </c>
      <c r="K14" s="168">
        <f>COUNTIFS('A42'!$F:$F,$A14,'A42'!$K:$K,"銅質獎")</f>
        <v/>
      </c>
      <c r="L14" s="168">
        <f>COUNTIFS('A52'!$F:$F,$A14,'A52'!$K:$K,"金質獎")</f>
        <v/>
      </c>
      <c r="M14" s="168">
        <f>COUNTIFS('A52'!$F:$F,$A14,'A52'!$K:$K,"銀質獎")</f>
        <v/>
      </c>
      <c r="N14" s="168">
        <f>COUNTIFS('A52'!$F:$F,$A14,'A52'!$K:$K,"銅質獎")</f>
        <v/>
      </c>
      <c r="O14" s="168">
        <f>COUNTIFS('A62'!$F:$F,$A14,'A62'!$K:$K,"金質獎")</f>
        <v/>
      </c>
      <c r="P14" s="168">
        <f>COUNTIFS('A62'!$F:$F,$A14,'A62'!$K:$K,"銀質獎")</f>
        <v/>
      </c>
      <c r="Q14" s="168">
        <f>COUNTIFS('A62'!$F:$F,$A14,'A62'!$K:$K,"銅質獎")</f>
        <v/>
      </c>
      <c r="R14" s="169">
        <f>(S14*3+T14*2+U14*1)*$B14</f>
        <v/>
      </c>
      <c r="S14" s="169">
        <f>C14+F14+I14+L14+O14</f>
        <v/>
      </c>
      <c r="T14" s="169">
        <f>D14+G14+J14+M14+P14</f>
        <v/>
      </c>
      <c r="U14" s="169">
        <f>E14+H14+K14+N14+Q14</f>
        <v/>
      </c>
      <c r="V14" s="168">
        <f>RANK(R14,$R$2:$R$41,0)</f>
        <v/>
      </c>
      <c r="W14" s="11" t="n"/>
      <c r="X14" s="131" t="n"/>
      <c r="Y14" s="131" t="n"/>
      <c r="Z14" s="131" t="n"/>
      <c r="AA14" s="131" t="n"/>
      <c r="AB14" s="131" t="n"/>
      <c r="AC14" s="131" t="n"/>
      <c r="AD14" s="131" t="n"/>
      <c r="AE14" s="131" t="n"/>
      <c r="AF14" s="131" t="n"/>
    </row>
    <row customHeight="1" ht="49.5" r="15" s="29">
      <c r="A15" s="167" t="inlineStr">
        <is>
          <t>龍門國小</t>
        </is>
      </c>
      <c r="B15" s="167" t="n">
        <v>2</v>
      </c>
      <c r="C15" s="168">
        <f>COUNTIFS('A22'!$F:$F,$A15,'A22'!$K:$K,"金質獎")</f>
        <v/>
      </c>
      <c r="D15" s="168">
        <f>COUNTIFS('A22'!$F:$F,$A15,'A22'!$K:$K,"銀質獎")</f>
        <v/>
      </c>
      <c r="E15" s="168">
        <f>COUNTIFS('A22'!$F:$F,$A15,'A22'!$K:$K,"銅質獎")</f>
        <v/>
      </c>
      <c r="F15" s="168">
        <f>COUNTIFS('A32'!$F:$F,$A15,'A32'!$K:$K,"金質獎")</f>
        <v/>
      </c>
      <c r="G15" s="168">
        <f>COUNTIFS('A32'!$F:$F,$A15,'A32'!$K:$K,"銀質獎")</f>
        <v/>
      </c>
      <c r="H15" s="168">
        <f>COUNTIFS('A32'!$F:$F,$A15,'A32'!$K:$K,"銅質獎")</f>
        <v/>
      </c>
      <c r="I15" s="168">
        <f>COUNTIFS('A42'!$F:$F,$A15,'A42'!$K:$K,"金質獎")</f>
        <v/>
      </c>
      <c r="J15" s="168">
        <f>COUNTIFS('A42'!$F:$F,$A15,'A42'!$K:$K,"銀質獎")</f>
        <v/>
      </c>
      <c r="K15" s="168">
        <f>COUNTIFS('A42'!$F:$F,$A15,'A42'!$K:$K,"銅質獎")</f>
        <v/>
      </c>
      <c r="L15" s="168">
        <f>COUNTIFS('A52'!$F:$F,$A15,'A52'!$K:$K,"金質獎")</f>
        <v/>
      </c>
      <c r="M15" s="168">
        <f>COUNTIFS('A52'!$F:$F,$A15,'A52'!$K:$K,"銀質獎")</f>
        <v/>
      </c>
      <c r="N15" s="168">
        <f>COUNTIFS('A52'!$F:$F,$A15,'A52'!$K:$K,"銅質獎")</f>
        <v/>
      </c>
      <c r="O15" s="168">
        <f>COUNTIFS('A62'!$F:$F,$A15,'A62'!$K:$K,"金質獎")</f>
        <v/>
      </c>
      <c r="P15" s="168">
        <f>COUNTIFS('A62'!$F:$F,$A15,'A62'!$K:$K,"銀質獎")</f>
        <v/>
      </c>
      <c r="Q15" s="168">
        <f>COUNTIFS('A62'!$F:$F,$A15,'A62'!$K:$K,"銅質獎")</f>
        <v/>
      </c>
      <c r="R15" s="169">
        <f>(S15*3+T15*2+U15*1)*$B15</f>
        <v/>
      </c>
      <c r="S15" s="169">
        <f>C15+F15+I15+L15+O15</f>
        <v/>
      </c>
      <c r="T15" s="169">
        <f>D15+G15+J15+M15+P15</f>
        <v/>
      </c>
      <c r="U15" s="169">
        <f>E15+H15+K15+N15+Q15</f>
        <v/>
      </c>
      <c r="V15" s="168">
        <f>RANK(R15,$R$2:$R$41,0)</f>
        <v/>
      </c>
      <c r="W15" s="40" t="n"/>
      <c r="X15" s="131" t="n"/>
      <c r="Y15" s="131" t="n"/>
      <c r="Z15" s="131" t="n"/>
      <c r="AA15" s="131" t="n"/>
      <c r="AB15" s="131" t="n"/>
      <c r="AC15" s="131" t="n"/>
      <c r="AD15" s="131" t="n"/>
      <c r="AE15" s="131" t="n"/>
      <c r="AF15" s="131" t="n"/>
    </row>
    <row customHeight="1" ht="49.5" r="16" s="29">
      <c r="A16" s="167" t="inlineStr">
        <is>
          <t>文光國小</t>
        </is>
      </c>
      <c r="B16" s="167" t="n">
        <v>2</v>
      </c>
      <c r="C16" s="168">
        <f>COUNTIFS('A22'!$F:$F,$A16,'A22'!$K:$K,"金質獎")</f>
        <v/>
      </c>
      <c r="D16" s="168">
        <f>COUNTIFS('A22'!$F:$F,$A16,'A22'!$K:$K,"銀質獎")</f>
        <v/>
      </c>
      <c r="E16" s="168">
        <f>COUNTIFS('A22'!$F:$F,$A16,'A22'!$K:$K,"銅質獎")</f>
        <v/>
      </c>
      <c r="F16" s="168">
        <f>COUNTIFS('A32'!$F:$F,$A16,'A32'!$K:$K,"金質獎")</f>
        <v/>
      </c>
      <c r="G16" s="168">
        <f>COUNTIFS('A32'!$F:$F,$A16,'A32'!$K:$K,"銀質獎")</f>
        <v/>
      </c>
      <c r="H16" s="168">
        <f>COUNTIFS('A32'!$F:$F,$A16,'A32'!$K:$K,"銅質獎")</f>
        <v/>
      </c>
      <c r="I16" s="168">
        <f>COUNTIFS('A42'!$F:$F,$A16,'A42'!$K:$K,"金質獎")</f>
        <v/>
      </c>
      <c r="J16" s="168">
        <f>COUNTIFS('A42'!$F:$F,$A16,'A42'!$K:$K,"銀質獎")</f>
        <v/>
      </c>
      <c r="K16" s="168">
        <f>COUNTIFS('A42'!$F:$F,$A16,'A42'!$K:$K,"銅質獎")</f>
        <v/>
      </c>
      <c r="L16" s="168">
        <f>COUNTIFS('A52'!$F:$F,$A16,'A52'!$K:$K,"金質獎")</f>
        <v/>
      </c>
      <c r="M16" s="168">
        <f>COUNTIFS('A52'!$F:$F,$A16,'A52'!$K:$K,"銀質獎")</f>
        <v/>
      </c>
      <c r="N16" s="168">
        <f>COUNTIFS('A52'!$F:$F,$A16,'A52'!$K:$K,"銅質獎")</f>
        <v/>
      </c>
      <c r="O16" s="168">
        <f>COUNTIFS('A62'!$F:$F,$A16,'A62'!$K:$K,"金質獎")</f>
        <v/>
      </c>
      <c r="P16" s="168">
        <f>COUNTIFS('A62'!$F:$F,$A16,'A62'!$K:$K,"銀質獎")</f>
        <v/>
      </c>
      <c r="Q16" s="168">
        <f>COUNTIFS('A62'!$F:$F,$A16,'A62'!$K:$K,"銅質獎")</f>
        <v/>
      </c>
      <c r="R16" s="169">
        <f>(S16*3+T16*2+U16*1)*$B16</f>
        <v/>
      </c>
      <c r="S16" s="169">
        <f>C16+F16+I16+L16+O16</f>
        <v/>
      </c>
      <c r="T16" s="169">
        <f>D16+G16+J16+M16+P16</f>
        <v/>
      </c>
      <c r="U16" s="169">
        <f>E16+H16+K16+N16+Q16</f>
        <v/>
      </c>
      <c r="V16" s="168">
        <f>RANK(R16,$R$2:$R$41,0)</f>
        <v/>
      </c>
      <c r="W16" s="11" t="n"/>
      <c r="X16" s="131" t="n"/>
      <c r="Y16" s="131" t="n"/>
      <c r="Z16" s="131" t="n"/>
      <c r="AA16" s="131" t="n"/>
      <c r="AB16" s="131" t="n"/>
      <c r="AC16" s="131" t="n"/>
      <c r="AD16" s="131" t="n"/>
      <c r="AE16" s="131" t="n"/>
      <c r="AF16" s="131" t="n"/>
    </row>
    <row customHeight="1" ht="49.5" r="17" s="29">
      <c r="A17" s="167" t="inlineStr">
        <is>
          <t>石泉國小</t>
        </is>
      </c>
      <c r="B17" s="167" t="n">
        <v>1</v>
      </c>
      <c r="C17" s="168">
        <f>COUNTIFS('A22'!$F:$F,$A17,'A22'!$K:$K,"金質獎")</f>
        <v/>
      </c>
      <c r="D17" s="168">
        <f>COUNTIFS('A22'!$F:$F,$A17,'A22'!$K:$K,"銀質獎")</f>
        <v/>
      </c>
      <c r="E17" s="168">
        <f>COUNTIFS('A22'!$F:$F,$A17,'A22'!$K:$K,"銅質獎")</f>
        <v/>
      </c>
      <c r="F17" s="168">
        <f>COUNTIFS('A32'!$F:$F,$A17,'A32'!$K:$K,"金質獎")</f>
        <v/>
      </c>
      <c r="G17" s="168">
        <f>COUNTIFS('A32'!$F:$F,$A17,'A32'!$K:$K,"銀質獎")</f>
        <v/>
      </c>
      <c r="H17" s="168">
        <f>COUNTIFS('A32'!$F:$F,$A17,'A32'!$K:$K,"銅質獎")</f>
        <v/>
      </c>
      <c r="I17" s="168">
        <f>COUNTIFS('A42'!$F:$F,$A17,'A42'!$K:$K,"金質獎")</f>
        <v/>
      </c>
      <c r="J17" s="168">
        <f>COUNTIFS('A42'!$F:$F,$A17,'A42'!$K:$K,"銀質獎")</f>
        <v/>
      </c>
      <c r="K17" s="168">
        <f>COUNTIFS('A42'!$F:$F,$A17,'A42'!$K:$K,"銅質獎")</f>
        <v/>
      </c>
      <c r="L17" s="168">
        <f>COUNTIFS('A52'!$F:$F,$A17,'A52'!$K:$K,"金質獎")</f>
        <v/>
      </c>
      <c r="M17" s="168">
        <f>COUNTIFS('A52'!$F:$F,$A17,'A52'!$K:$K,"銀質獎")</f>
        <v/>
      </c>
      <c r="N17" s="168">
        <f>COUNTIFS('A52'!$F:$F,$A17,'A52'!$K:$K,"銅質獎")</f>
        <v/>
      </c>
      <c r="O17" s="168">
        <f>COUNTIFS('A62'!$F:$F,$A17,'A62'!$K:$K,"金質獎")</f>
        <v/>
      </c>
      <c r="P17" s="168">
        <f>COUNTIFS('A62'!$F:$F,$A17,'A62'!$K:$K,"銀質獎")</f>
        <v/>
      </c>
      <c r="Q17" s="168">
        <f>COUNTIFS('A62'!$F:$F,$A17,'A62'!$K:$K,"銅質獎")</f>
        <v/>
      </c>
      <c r="R17" s="169">
        <f>(S17*3+T17*2+U17*1)*$B17</f>
        <v/>
      </c>
      <c r="S17" s="169">
        <f>C17+F17+I17+L17+O17</f>
        <v/>
      </c>
      <c r="T17" s="169">
        <f>D17+G17+J17+M17+P17</f>
        <v/>
      </c>
      <c r="U17" s="169">
        <f>E17+H17+K17+N17+Q17</f>
        <v/>
      </c>
      <c r="V17" s="168">
        <f>RANK(R17,$R$2:$R$41,0)</f>
        <v/>
      </c>
      <c r="W17" s="11" t="n"/>
      <c r="X17" s="131" t="n"/>
      <c r="Y17" s="131" t="n"/>
      <c r="Z17" s="131" t="n"/>
      <c r="AA17" s="131" t="n"/>
      <c r="AB17" s="131" t="n"/>
      <c r="AC17" s="131" t="n"/>
      <c r="AD17" s="131" t="n"/>
      <c r="AE17" s="131" t="n"/>
      <c r="AF17" s="131" t="n"/>
    </row>
    <row customHeight="1" ht="49.5" r="18" s="29">
      <c r="A18" s="167" t="inlineStr">
        <is>
          <t>赤崁國小</t>
        </is>
      </c>
      <c r="B18" s="167" t="n">
        <v>2</v>
      </c>
      <c r="C18" s="168">
        <f>COUNTIFS('A22'!$F:$F,$A18,'A22'!$K:$K,"金質獎")</f>
        <v/>
      </c>
      <c r="D18" s="168">
        <f>COUNTIFS('A22'!$F:$F,$A18,'A22'!$K:$K,"銀質獎")</f>
        <v/>
      </c>
      <c r="E18" s="168">
        <f>COUNTIFS('A22'!$F:$F,$A18,'A22'!$K:$K,"銅質獎")</f>
        <v/>
      </c>
      <c r="F18" s="168">
        <f>COUNTIFS('A32'!$F:$F,$A18,'A32'!$K:$K,"金質獎")</f>
        <v/>
      </c>
      <c r="G18" s="168">
        <f>COUNTIFS('A32'!$F:$F,$A18,'A32'!$K:$K,"銀質獎")</f>
        <v/>
      </c>
      <c r="H18" s="168">
        <f>COUNTIFS('A32'!$F:$F,$A18,'A32'!$K:$K,"銅質獎")</f>
        <v/>
      </c>
      <c r="I18" s="168">
        <f>COUNTIFS('A42'!$F:$F,$A18,'A42'!$K:$K,"金質獎")</f>
        <v/>
      </c>
      <c r="J18" s="168">
        <f>COUNTIFS('A42'!$F:$F,$A18,'A42'!$K:$K,"銀質獎")</f>
        <v/>
      </c>
      <c r="K18" s="168">
        <f>COUNTIFS('A42'!$F:$F,$A18,'A42'!$K:$K,"銅質獎")</f>
        <v/>
      </c>
      <c r="L18" s="168">
        <f>COUNTIFS('A52'!$F:$F,$A18,'A52'!$K:$K,"金質獎")</f>
        <v/>
      </c>
      <c r="M18" s="168">
        <f>COUNTIFS('A52'!$F:$F,$A18,'A52'!$K:$K,"銀質獎")</f>
        <v/>
      </c>
      <c r="N18" s="168">
        <f>COUNTIFS('A52'!$F:$F,$A18,'A52'!$K:$K,"銅質獎")</f>
        <v/>
      </c>
      <c r="O18" s="168">
        <f>COUNTIFS('A62'!$F:$F,$A18,'A62'!$K:$K,"金質獎")</f>
        <v/>
      </c>
      <c r="P18" s="168">
        <f>COUNTIFS('A62'!$F:$F,$A18,'A62'!$K:$K,"銀質獎")</f>
        <v/>
      </c>
      <c r="Q18" s="168">
        <f>COUNTIFS('A62'!$F:$F,$A18,'A62'!$K:$K,"銅質獎")</f>
        <v/>
      </c>
      <c r="R18" s="169">
        <f>(S18*3+T18*2+U18*1)*$B18</f>
        <v/>
      </c>
      <c r="S18" s="169">
        <f>C18+F18+I18+L18+O18</f>
        <v/>
      </c>
      <c r="T18" s="169">
        <f>D18+G18+J18+M18+P18</f>
        <v/>
      </c>
      <c r="U18" s="169">
        <f>E18+H18+K18+N18+Q18</f>
        <v/>
      </c>
      <c r="V18" s="168">
        <f>RANK(R18,$R$2:$R$41,0)</f>
        <v/>
      </c>
      <c r="W18" s="40" t="n"/>
      <c r="X18" s="131" t="n"/>
      <c r="Y18" s="131" t="n"/>
      <c r="Z18" s="131" t="n"/>
      <c r="AA18" s="131" t="n"/>
      <c r="AB18" s="131" t="n"/>
      <c r="AC18" s="131" t="n"/>
      <c r="AD18" s="131" t="n"/>
      <c r="AE18" s="131" t="n"/>
      <c r="AF18" s="131" t="n"/>
    </row>
    <row customHeight="1" ht="49.5" r="19" s="29">
      <c r="A19" s="167" t="inlineStr">
        <is>
          <t>將軍國小</t>
        </is>
      </c>
      <c r="B19" s="167" t="n">
        <v>2</v>
      </c>
      <c r="C19" s="168">
        <f>COUNTIFS('A22'!$F:$F,$A19,'A22'!$K:$K,"金質獎")</f>
        <v/>
      </c>
      <c r="D19" s="168">
        <f>COUNTIFS('A22'!$F:$F,$A19,'A22'!$K:$K,"銀質獎")</f>
        <v/>
      </c>
      <c r="E19" s="168">
        <f>COUNTIFS('A22'!$F:$F,$A19,'A22'!$K:$K,"銅質獎")</f>
        <v/>
      </c>
      <c r="F19" s="168">
        <f>COUNTIFS('A32'!$F:$F,$A19,'A32'!$K:$K,"金質獎")</f>
        <v/>
      </c>
      <c r="G19" s="168">
        <f>COUNTIFS('A32'!$F:$F,$A19,'A32'!$K:$K,"銀質獎")</f>
        <v/>
      </c>
      <c r="H19" s="168">
        <f>COUNTIFS('A32'!$F:$F,$A19,'A32'!$K:$K,"銅質獎")</f>
        <v/>
      </c>
      <c r="I19" s="168">
        <f>COUNTIFS('A42'!$F:$F,$A19,'A42'!$K:$K,"金質獎")</f>
        <v/>
      </c>
      <c r="J19" s="168">
        <f>COUNTIFS('A42'!$F:$F,$A19,'A42'!$K:$K,"銀質獎")</f>
        <v/>
      </c>
      <c r="K19" s="168">
        <f>COUNTIFS('A42'!$F:$F,$A19,'A42'!$K:$K,"銅質獎")</f>
        <v/>
      </c>
      <c r="L19" s="168">
        <f>COUNTIFS('A52'!$F:$F,$A19,'A52'!$K:$K,"金質獎")</f>
        <v/>
      </c>
      <c r="M19" s="168">
        <f>COUNTIFS('A52'!$F:$F,$A19,'A52'!$K:$K,"銀質獎")</f>
        <v/>
      </c>
      <c r="N19" s="168">
        <f>COUNTIFS('A52'!$F:$F,$A19,'A52'!$K:$K,"銅質獎")</f>
        <v/>
      </c>
      <c r="O19" s="168">
        <f>COUNTIFS('A62'!$F:$F,$A19,'A62'!$K:$K,"金質獎")</f>
        <v/>
      </c>
      <c r="P19" s="168">
        <f>COUNTIFS('A62'!$F:$F,$A19,'A62'!$K:$K,"銀質獎")</f>
        <v/>
      </c>
      <c r="Q19" s="168">
        <f>COUNTIFS('A62'!$F:$F,$A19,'A62'!$K:$K,"銅質獎")</f>
        <v/>
      </c>
      <c r="R19" s="169">
        <f>(S19*3+T19*2+U19*1)*$B19</f>
        <v/>
      </c>
      <c r="S19" s="169">
        <f>C19+F19+I19+L19+O19</f>
        <v/>
      </c>
      <c r="T19" s="169">
        <f>D19+G19+J19+M19+P19</f>
        <v/>
      </c>
      <c r="U19" s="169">
        <f>E19+H19+K19+N19+Q19</f>
        <v/>
      </c>
      <c r="V19" s="168">
        <f>RANK(R19,$R$2:$R$41,0)</f>
        <v/>
      </c>
      <c r="W19" s="11" t="n"/>
      <c r="X19" s="131" t="n"/>
      <c r="Y19" s="131" t="n"/>
      <c r="Z19" s="131" t="n"/>
      <c r="AA19" s="131" t="n"/>
      <c r="AB19" s="131" t="n"/>
      <c r="AC19" s="131" t="n"/>
      <c r="AD19" s="131" t="n"/>
      <c r="AE19" s="131" t="n"/>
      <c r="AF19" s="131" t="n"/>
    </row>
    <row customHeight="1" ht="49.5" r="20" s="29">
      <c r="A20" s="167" t="inlineStr">
        <is>
          <t>成功國小</t>
        </is>
      </c>
      <c r="B20" s="167" t="n">
        <v>2</v>
      </c>
      <c r="C20" s="168">
        <f>COUNTIFS('A22'!$F:$F,$A20,'A22'!$K:$K,"金質獎")</f>
        <v/>
      </c>
      <c r="D20" s="168">
        <f>COUNTIFS('A22'!$F:$F,$A20,'A22'!$K:$K,"銀質獎")</f>
        <v/>
      </c>
      <c r="E20" s="168">
        <f>COUNTIFS('A22'!$F:$F,$A20,'A22'!$K:$K,"銅質獎")</f>
        <v/>
      </c>
      <c r="F20" s="168">
        <f>COUNTIFS('A32'!$F:$F,$A20,'A32'!$K:$K,"金質獎")</f>
        <v/>
      </c>
      <c r="G20" s="168">
        <f>COUNTIFS('A32'!$F:$F,$A20,'A32'!$K:$K,"銀質獎")</f>
        <v/>
      </c>
      <c r="H20" s="168">
        <f>COUNTIFS('A32'!$F:$F,$A20,'A32'!$K:$K,"銅質獎")</f>
        <v/>
      </c>
      <c r="I20" s="168">
        <f>COUNTIFS('A42'!$F:$F,$A20,'A42'!$K:$K,"金質獎")</f>
        <v/>
      </c>
      <c r="J20" s="168">
        <f>COUNTIFS('A42'!$F:$F,$A20,'A42'!$K:$K,"銀質獎")</f>
        <v/>
      </c>
      <c r="K20" s="168">
        <f>COUNTIFS('A42'!$F:$F,$A20,'A42'!$K:$K,"銅質獎")</f>
        <v/>
      </c>
      <c r="L20" s="168">
        <f>COUNTIFS('A52'!$F:$F,$A20,'A52'!$K:$K,"金質獎")</f>
        <v/>
      </c>
      <c r="M20" s="168">
        <f>COUNTIFS('A52'!$F:$F,$A20,'A52'!$K:$K,"銀質獎")</f>
        <v/>
      </c>
      <c r="N20" s="168">
        <f>COUNTIFS('A52'!$F:$F,$A20,'A52'!$K:$K,"銅質獎")</f>
        <v/>
      </c>
      <c r="O20" s="168">
        <f>COUNTIFS('A62'!$F:$F,$A20,'A62'!$K:$K,"金質獎")</f>
        <v/>
      </c>
      <c r="P20" s="168">
        <f>COUNTIFS('A62'!$F:$F,$A20,'A62'!$K:$K,"銀質獎")</f>
        <v/>
      </c>
      <c r="Q20" s="168">
        <f>COUNTIFS('A62'!$F:$F,$A20,'A62'!$K:$K,"銅質獎")</f>
        <v/>
      </c>
      <c r="R20" s="169">
        <f>(S20*3+T20*2+U20*1)*$B20</f>
        <v/>
      </c>
      <c r="S20" s="169">
        <f>C20+F20+I20+L20+O20</f>
        <v/>
      </c>
      <c r="T20" s="169">
        <f>D20+G20+J20+M20+P20</f>
        <v/>
      </c>
      <c r="U20" s="169">
        <f>E20+H20+K20+N20+Q20</f>
        <v/>
      </c>
      <c r="V20" s="168">
        <f>RANK(R20,$R$2:$R$41,0)</f>
        <v/>
      </c>
      <c r="W20" s="11" t="n"/>
      <c r="X20" s="131" t="n"/>
      <c r="Y20" s="131" t="n"/>
      <c r="Z20" s="131" t="n"/>
      <c r="AA20" s="131" t="n"/>
      <c r="AB20" s="131" t="n"/>
      <c r="AC20" s="131" t="n"/>
      <c r="AD20" s="131" t="n"/>
      <c r="AE20" s="131" t="n"/>
      <c r="AF20" s="131" t="n"/>
    </row>
    <row customHeight="1" ht="49.5" r="21" s="29">
      <c r="A21" s="167" t="inlineStr">
        <is>
          <t>七美國小</t>
        </is>
      </c>
      <c r="B21" s="167" t="n">
        <v>2</v>
      </c>
      <c r="C21" s="168">
        <f>COUNTIFS('A22'!$F:$F,$A21,'A22'!$K:$K,"金質獎")</f>
        <v/>
      </c>
      <c r="D21" s="168">
        <f>COUNTIFS('A22'!$F:$F,$A21,'A22'!$K:$K,"銀質獎")</f>
        <v/>
      </c>
      <c r="E21" s="168">
        <f>COUNTIFS('A22'!$F:$F,$A21,'A22'!$K:$K,"銅質獎")</f>
        <v/>
      </c>
      <c r="F21" s="168">
        <f>COUNTIFS('A32'!$F:$F,$A21,'A32'!$K:$K,"金質獎")</f>
        <v/>
      </c>
      <c r="G21" s="168">
        <f>COUNTIFS('A32'!$F:$F,$A21,'A32'!$K:$K,"銀質獎")</f>
        <v/>
      </c>
      <c r="H21" s="168">
        <f>COUNTIFS('A32'!$F:$F,$A21,'A32'!$K:$K,"銅質獎")</f>
        <v/>
      </c>
      <c r="I21" s="168">
        <f>COUNTIFS('A42'!$F:$F,$A21,'A42'!$K:$K,"金質獎")</f>
        <v/>
      </c>
      <c r="J21" s="168">
        <f>COUNTIFS('A42'!$F:$F,$A21,'A42'!$K:$K,"銀質獎")</f>
        <v/>
      </c>
      <c r="K21" s="168">
        <f>COUNTIFS('A42'!$F:$F,$A21,'A42'!$K:$K,"銅質獎")</f>
        <v/>
      </c>
      <c r="L21" s="168">
        <f>COUNTIFS('A52'!$F:$F,$A21,'A52'!$K:$K,"金質獎")</f>
        <v/>
      </c>
      <c r="M21" s="168">
        <f>COUNTIFS('A52'!$F:$F,$A21,'A52'!$K:$K,"銀質獎")</f>
        <v/>
      </c>
      <c r="N21" s="168">
        <f>COUNTIFS('A52'!$F:$F,$A21,'A52'!$K:$K,"銅質獎")</f>
        <v/>
      </c>
      <c r="O21" s="168">
        <f>COUNTIFS('A62'!$F:$F,$A21,'A62'!$K:$K,"金質獎")</f>
        <v/>
      </c>
      <c r="P21" s="168">
        <f>COUNTIFS('A62'!$F:$F,$A21,'A62'!$K:$K,"銀質獎")</f>
        <v/>
      </c>
      <c r="Q21" s="168">
        <f>COUNTIFS('A62'!$F:$F,$A21,'A62'!$K:$K,"銅質獎")</f>
        <v/>
      </c>
      <c r="R21" s="169">
        <f>(S21*3+T21*2+U21*1)*$B21</f>
        <v/>
      </c>
      <c r="S21" s="169">
        <f>C21+F21+I21+L21+O21</f>
        <v/>
      </c>
      <c r="T21" s="169">
        <f>D21+G21+J21+M21+P21</f>
        <v/>
      </c>
      <c r="U21" s="169">
        <f>E21+H21+K21+N21+Q21</f>
        <v/>
      </c>
      <c r="V21" s="168">
        <f>RANK(R21,$R$2:$R$41,0)</f>
        <v/>
      </c>
      <c r="W21" s="40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</row>
    <row customHeight="1" ht="49.5" r="22" s="29">
      <c r="A22" s="167" t="inlineStr">
        <is>
          <t>望安國小</t>
        </is>
      </c>
      <c r="B22" s="167" t="n">
        <v>2</v>
      </c>
      <c r="C22" s="168">
        <f>COUNTIFS('A22'!$F:$F,$A22,'A22'!$K:$K,"金質獎")</f>
        <v/>
      </c>
      <c r="D22" s="168">
        <f>COUNTIFS('A22'!$F:$F,$A22,'A22'!$K:$K,"銀質獎")</f>
        <v/>
      </c>
      <c r="E22" s="168">
        <f>COUNTIFS('A22'!$F:$F,$A22,'A22'!$K:$K,"銅質獎")</f>
        <v/>
      </c>
      <c r="F22" s="168">
        <f>COUNTIFS('A32'!$F:$F,$A22,'A32'!$K:$K,"金質獎")</f>
        <v/>
      </c>
      <c r="G22" s="168">
        <f>COUNTIFS('A32'!$F:$F,$A22,'A32'!$K:$K,"銀質獎")</f>
        <v/>
      </c>
      <c r="H22" s="168">
        <f>COUNTIFS('A32'!$F:$F,$A22,'A32'!$K:$K,"銅質獎")</f>
        <v/>
      </c>
      <c r="I22" s="168">
        <f>COUNTIFS('A42'!$F:$F,$A22,'A42'!$K:$K,"金質獎")</f>
        <v/>
      </c>
      <c r="J22" s="168">
        <f>COUNTIFS('A42'!$F:$F,$A22,'A42'!$K:$K,"銀質獎")</f>
        <v/>
      </c>
      <c r="K22" s="168">
        <f>COUNTIFS('A42'!$F:$F,$A22,'A42'!$K:$K,"銅質獎")</f>
        <v/>
      </c>
      <c r="L22" s="168">
        <f>COUNTIFS('A52'!$F:$F,$A22,'A52'!$K:$K,"金質獎")</f>
        <v/>
      </c>
      <c r="M22" s="168">
        <f>COUNTIFS('A52'!$F:$F,$A22,'A52'!$K:$K,"銀質獎")</f>
        <v/>
      </c>
      <c r="N22" s="168">
        <f>COUNTIFS('A52'!$F:$F,$A22,'A52'!$K:$K,"銅質獎")</f>
        <v/>
      </c>
      <c r="O22" s="168">
        <f>COUNTIFS('A62'!$F:$F,$A22,'A62'!$K:$K,"金質獎")</f>
        <v/>
      </c>
      <c r="P22" s="168">
        <f>COUNTIFS('A62'!$F:$F,$A22,'A62'!$K:$K,"銀質獎")</f>
        <v/>
      </c>
      <c r="Q22" s="168">
        <f>COUNTIFS('A62'!$F:$F,$A22,'A62'!$K:$K,"銅質獎")</f>
        <v/>
      </c>
      <c r="R22" s="169">
        <f>(S22*3+T22*2+U22*1)*$B22</f>
        <v/>
      </c>
      <c r="S22" s="169">
        <f>C22+F22+I22+L22+O22</f>
        <v/>
      </c>
      <c r="T22" s="169">
        <f>D22+G22+J22+M22+P22</f>
        <v/>
      </c>
      <c r="U22" s="169">
        <f>E22+H22+K22+N22+Q22</f>
        <v/>
      </c>
      <c r="V22" s="168">
        <f>RANK(R22,$R$2:$R$41,0)</f>
        <v/>
      </c>
      <c r="W22" s="40" t="n"/>
      <c r="X22" s="131" t="n"/>
      <c r="Y22" s="131" t="n"/>
      <c r="Z22" s="131" t="n"/>
      <c r="AA22" s="131" t="n"/>
      <c r="AB22" s="131" t="n"/>
      <c r="AC22" s="131" t="n"/>
      <c r="AD22" s="131" t="n"/>
      <c r="AE22" s="131" t="n"/>
      <c r="AF22" s="131" t="n"/>
    </row>
    <row customHeight="1" ht="49.5" r="23" s="29">
      <c r="A23" s="167" t="inlineStr">
        <is>
          <t>池東國小</t>
        </is>
      </c>
      <c r="B23" s="167" t="n">
        <v>2</v>
      </c>
      <c r="C23" s="168">
        <f>COUNTIFS('A22'!$F:$F,$A23,'A22'!$K:$K,"金質獎")</f>
        <v/>
      </c>
      <c r="D23" s="168">
        <f>COUNTIFS('A22'!$F:$F,$A23,'A22'!$K:$K,"銀質獎")</f>
        <v/>
      </c>
      <c r="E23" s="168">
        <f>COUNTIFS('A22'!$F:$F,$A23,'A22'!$K:$K,"銅質獎")</f>
        <v/>
      </c>
      <c r="F23" s="168">
        <f>COUNTIFS('A32'!$F:$F,$A23,'A32'!$K:$K,"金質獎")</f>
        <v/>
      </c>
      <c r="G23" s="168">
        <f>COUNTIFS('A32'!$F:$F,$A23,'A32'!$K:$K,"銀質獎")</f>
        <v/>
      </c>
      <c r="H23" s="168">
        <f>COUNTIFS('A32'!$F:$F,$A23,'A32'!$K:$K,"銅質獎")</f>
        <v/>
      </c>
      <c r="I23" s="168">
        <f>COUNTIFS('A42'!$F:$F,$A23,'A42'!$K:$K,"金質獎")</f>
        <v/>
      </c>
      <c r="J23" s="168">
        <f>COUNTIFS('A42'!$F:$F,$A23,'A42'!$K:$K,"銀質獎")</f>
        <v/>
      </c>
      <c r="K23" s="168">
        <f>COUNTIFS('A42'!$F:$F,$A23,'A42'!$K:$K,"銅質獎")</f>
        <v/>
      </c>
      <c r="L23" s="168">
        <f>COUNTIFS('A52'!$F:$F,$A23,'A52'!$K:$K,"金質獎")</f>
        <v/>
      </c>
      <c r="M23" s="168">
        <f>COUNTIFS('A52'!$F:$F,$A23,'A52'!$K:$K,"銀質獎")</f>
        <v/>
      </c>
      <c r="N23" s="168">
        <f>COUNTIFS('A52'!$F:$F,$A23,'A52'!$K:$K,"銅質獎")</f>
        <v/>
      </c>
      <c r="O23" s="168">
        <f>COUNTIFS('A62'!$F:$F,$A23,'A62'!$K:$K,"金質獎")</f>
        <v/>
      </c>
      <c r="P23" s="168">
        <f>COUNTIFS('A62'!$F:$F,$A23,'A62'!$K:$K,"銀質獎")</f>
        <v/>
      </c>
      <c r="Q23" s="168">
        <f>COUNTIFS('A62'!$F:$F,$A23,'A62'!$K:$K,"銅質獎")</f>
        <v/>
      </c>
      <c r="R23" s="169">
        <f>(S23*3+T23*2+U23*1)*$B23</f>
        <v/>
      </c>
      <c r="S23" s="169">
        <f>C23+F23+I23+L23+O23</f>
        <v/>
      </c>
      <c r="T23" s="169">
        <f>D23+G23+J23+M23+P23</f>
        <v/>
      </c>
      <c r="U23" s="169">
        <f>E23+H23+K23+N23+Q23</f>
        <v/>
      </c>
      <c r="V23" s="168">
        <f>RANK(R23,$R$2:$R$41,0)</f>
        <v/>
      </c>
      <c r="W23" s="40" t="n"/>
      <c r="X23" s="131" t="n"/>
      <c r="Y23" s="131" t="n"/>
      <c r="Z23" s="131" t="n"/>
      <c r="AA23" s="131" t="n"/>
      <c r="AB23" s="131" t="n"/>
      <c r="AC23" s="131" t="n"/>
      <c r="AD23" s="131" t="n"/>
      <c r="AE23" s="131" t="n"/>
      <c r="AF23" s="131" t="n"/>
    </row>
    <row customHeight="1" ht="49.5" r="24" s="29">
      <c r="A24" s="167" t="inlineStr">
        <is>
          <t>中屯國小</t>
        </is>
      </c>
      <c r="B24" s="167" t="n">
        <v>2</v>
      </c>
      <c r="C24" s="168">
        <f>COUNTIFS('A22'!$F:$F,$A25,'A22'!$K:$K,"金質獎")</f>
        <v/>
      </c>
      <c r="D24" s="168">
        <f>COUNTIFS('A22'!$F:$F,$A25,'A22'!$K:$K,"銀質獎")</f>
        <v/>
      </c>
      <c r="E24" s="168">
        <f>COUNTIFS('A22'!$F:$F,$A25,'A22'!$K:$K,"銅質獎")</f>
        <v/>
      </c>
      <c r="F24" s="168">
        <f>COUNTIFS('A32'!$F:$F,$A24,'A32'!$K:$K,"金質獎")</f>
        <v/>
      </c>
      <c r="G24" s="168">
        <f>COUNTIFS('A32'!$F:$F,$A24,'A32'!$K:$K,"銀質獎")</f>
        <v/>
      </c>
      <c r="H24" s="168">
        <f>COUNTIFS('A32'!$F:$F,$A24,'A32'!$K:$K,"銅質獎")</f>
        <v/>
      </c>
      <c r="I24" s="168">
        <f>COUNTIFS('A42'!$F:$F,$A24,'A42'!$K:$K,"金質獎")</f>
        <v/>
      </c>
      <c r="J24" s="168">
        <f>COUNTIFS('A42'!$F:$F,$A24,'A42'!$K:$K,"銀質獎")</f>
        <v/>
      </c>
      <c r="K24" s="168">
        <f>COUNTIFS('A42'!$F:$F,$A24,'A42'!$K:$K,"銅質獎")</f>
        <v/>
      </c>
      <c r="L24" s="168">
        <f>COUNTIFS('A52'!$F:$F,$A24,'A52'!$K:$K,"金質獎")</f>
        <v/>
      </c>
      <c r="M24" s="168">
        <f>COUNTIFS('A52'!$F:$F,$A24,'A52'!$K:$K,"銀質獎")</f>
        <v/>
      </c>
      <c r="N24" s="168">
        <f>COUNTIFS('A52'!$F:$F,$A24,'A52'!$K:$K,"銅質獎")</f>
        <v/>
      </c>
      <c r="O24" s="168">
        <f>COUNTIFS('A62'!$F:$F,$A24,'A62'!$K:$K,"金質獎")</f>
        <v/>
      </c>
      <c r="P24" s="168">
        <f>COUNTIFS('A62'!$F:$F,$A24,'A62'!$K:$K,"銀質獎")</f>
        <v/>
      </c>
      <c r="Q24" s="168">
        <f>COUNTIFS('A62'!$F:$F,$A24,'A62'!$K:$K,"銅質獎")</f>
        <v/>
      </c>
      <c r="R24" s="169">
        <f>(S24*3+T24*2+U24*1)*$B24</f>
        <v/>
      </c>
      <c r="S24" s="169">
        <f>C24+F24+I24+L24+O24</f>
        <v/>
      </c>
      <c r="T24" s="169">
        <f>D24+G24+J24+M24+P24</f>
        <v/>
      </c>
      <c r="U24" s="169">
        <f>E24+H24+K24+N24+Q24</f>
        <v/>
      </c>
      <c r="V24" s="168">
        <f>RANK(R24,$R$2:$R$41,0)</f>
        <v/>
      </c>
      <c r="W24" s="40" t="n"/>
      <c r="X24" s="131" t="n"/>
      <c r="Y24" s="131" t="n"/>
      <c r="Z24" s="131" t="n"/>
      <c r="AA24" s="131" t="n"/>
      <c r="AB24" s="131" t="n"/>
      <c r="AC24" s="131" t="n"/>
      <c r="AD24" s="131" t="n"/>
      <c r="AE24" s="131" t="n"/>
      <c r="AF24" s="131" t="n"/>
    </row>
    <row customHeight="1" ht="49.5" r="25" s="29">
      <c r="A25" s="167" t="inlineStr">
        <is>
          <t>竹灣國小</t>
        </is>
      </c>
      <c r="B25" s="167" t="n">
        <v>2</v>
      </c>
      <c r="C25" s="168">
        <f>COUNTIFS('A22'!$F:$F,$A25,'A22'!$K:$K,"金質獎")</f>
        <v/>
      </c>
      <c r="D25" s="168">
        <f>COUNTIFS('A22'!$F:$F,$A25,'A22'!$K:$K,"銀質獎")</f>
        <v/>
      </c>
      <c r="E25" s="168">
        <f>COUNTIFS('A22'!$F:$F,$A25,'A22'!$K:$K,"銅質獎")</f>
        <v/>
      </c>
      <c r="F25" s="168">
        <f>COUNTIFS('A32'!$F:$F,$A25,'A32'!$K:$K,"金質獎")</f>
        <v/>
      </c>
      <c r="G25" s="168">
        <f>COUNTIFS('A32'!$F:$F,$A25,'A32'!$K:$K,"銀質獎")</f>
        <v/>
      </c>
      <c r="H25" s="168">
        <f>COUNTIFS('A32'!$F:$F,$A25,'A32'!$K:$K,"銅質獎")</f>
        <v/>
      </c>
      <c r="I25" s="168">
        <f>COUNTIFS('A42'!$F:$F,$A25,'A42'!$K:$K,"金質獎")</f>
        <v/>
      </c>
      <c r="J25" s="168">
        <f>COUNTIFS('A42'!$F:$F,$A25,'A42'!$K:$K,"銀質獎")</f>
        <v/>
      </c>
      <c r="K25" s="168">
        <f>COUNTIFS('A42'!$F:$F,$A25,'A42'!$K:$K,"銅質獎")</f>
        <v/>
      </c>
      <c r="L25" s="168">
        <f>COUNTIFS('A52'!$F:$F,$A25,'A52'!$K:$K,"金質獎")</f>
        <v/>
      </c>
      <c r="M25" s="168">
        <f>COUNTIFS('A52'!$F:$F,$A25,'A52'!$K:$K,"銀質獎")</f>
        <v/>
      </c>
      <c r="N25" s="168">
        <f>COUNTIFS('A52'!$F:$F,$A25,'A52'!$K:$K,"銅質獎")</f>
        <v/>
      </c>
      <c r="O25" s="168">
        <f>COUNTIFS('A62'!$F:$F,$A25,'A62'!$K:$K,"金質獎")</f>
        <v/>
      </c>
      <c r="P25" s="168">
        <f>COUNTIFS('A62'!$F:$F,$A25,'A62'!$K:$K,"銀質獎")</f>
        <v/>
      </c>
      <c r="Q25" s="168">
        <f>COUNTIFS('A62'!$F:$F,$A25,'A62'!$K:$K,"銅質獎")</f>
        <v/>
      </c>
      <c r="R25" s="169">
        <f>(S25*3+T25*2+U25*1)*$B25</f>
        <v/>
      </c>
      <c r="S25" s="169">
        <f>C25+F25+I25+L25+O25</f>
        <v/>
      </c>
      <c r="T25" s="169">
        <f>D25+G25+J25+M25+P25</f>
        <v/>
      </c>
      <c r="U25" s="169">
        <f>E25+H25+K25+N25+Q25</f>
        <v/>
      </c>
      <c r="V25" s="168">
        <f>RANK(R25,$R$2:$R$41,0)</f>
        <v/>
      </c>
      <c r="W25" s="40" t="n"/>
      <c r="X25" s="131" t="n"/>
      <c r="Y25" s="131" t="n"/>
      <c r="Z25" s="131" t="n"/>
      <c r="AA25" s="131" t="n"/>
      <c r="AB25" s="131" t="n"/>
      <c r="AC25" s="131" t="n"/>
      <c r="AD25" s="131" t="n"/>
      <c r="AE25" s="131" t="n"/>
      <c r="AF25" s="131" t="n"/>
    </row>
    <row customHeight="1" ht="49.5" r="26" s="29">
      <c r="A26" s="167" t="inlineStr">
        <is>
          <t>內垵國小</t>
        </is>
      </c>
      <c r="B26" s="167" t="n">
        <v>2</v>
      </c>
      <c r="C26" s="168">
        <f>COUNTIFS('A22'!$F:$F,$A26,'A22'!$K:$K,"金質獎")</f>
        <v/>
      </c>
      <c r="D26" s="168">
        <f>COUNTIFS('A22'!$F:$F,$A26,'A22'!$K:$K,"銀質獎")</f>
        <v/>
      </c>
      <c r="E26" s="168">
        <f>COUNTIFS('A22'!$F:$F,$A26,'A22'!$K:$K,"銅質獎")</f>
        <v/>
      </c>
      <c r="F26" s="168">
        <f>COUNTIFS('A32'!$F:$F,$A26,'A32'!$K:$K,"金質獎")</f>
        <v/>
      </c>
      <c r="G26" s="168">
        <f>COUNTIFS('A32'!$F:$F,$A26,'A32'!$K:$K,"銀質獎")</f>
        <v/>
      </c>
      <c r="H26" s="168">
        <f>COUNTIFS('A32'!$F:$F,$A26,'A32'!$K:$K,"銅質獎")</f>
        <v/>
      </c>
      <c r="I26" s="168">
        <f>COUNTIFS('A42'!$F:$F,$A26,'A42'!$K:$K,"金質獎")</f>
        <v/>
      </c>
      <c r="J26" s="168">
        <f>COUNTIFS('A42'!$F:$F,$A26,'A42'!$K:$K,"銀質獎")</f>
        <v/>
      </c>
      <c r="K26" s="168">
        <f>COUNTIFS('A42'!$F:$F,$A26,'A42'!$K:$K,"銅質獎")</f>
        <v/>
      </c>
      <c r="L26" s="168">
        <f>COUNTIFS('A52'!$F:$F,$A26,'A52'!$K:$K,"金質獎")</f>
        <v/>
      </c>
      <c r="M26" s="168">
        <f>COUNTIFS('A52'!$F:$F,$A26,'A52'!$K:$K,"銀質獎")</f>
        <v/>
      </c>
      <c r="N26" s="168">
        <f>COUNTIFS('A52'!$F:$F,$A26,'A52'!$K:$K,"銅質獎")</f>
        <v/>
      </c>
      <c r="O26" s="168">
        <f>COUNTIFS('A62'!$F:$F,$A26,'A62'!$K:$K,"金質獎")</f>
        <v/>
      </c>
      <c r="P26" s="168">
        <f>COUNTIFS('A62'!$F:$F,$A26,'A62'!$K:$K,"銀質獎")</f>
        <v/>
      </c>
      <c r="Q26" s="168">
        <f>COUNTIFS('A62'!$F:$F,$A26,'A62'!$K:$K,"銅質獎")</f>
        <v/>
      </c>
      <c r="R26" s="169">
        <f>(S26*3+T26*2+U26*1)*$B26</f>
        <v/>
      </c>
      <c r="S26" s="169">
        <f>C26+F26+I26+L26+O26</f>
        <v/>
      </c>
      <c r="T26" s="169">
        <f>D26+G26+J26+M26+P26</f>
        <v/>
      </c>
      <c r="U26" s="169">
        <f>E26+H26+K26+N26+Q26</f>
        <v/>
      </c>
      <c r="V26" s="168">
        <f>RANK(R26,$R$2:$R$41,0)</f>
        <v/>
      </c>
      <c r="W26" s="11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</row>
    <row customHeight="1" ht="49.5" r="27" s="29">
      <c r="A27" s="167" t="inlineStr">
        <is>
          <t>山水國小</t>
        </is>
      </c>
      <c r="B27" s="167" t="n">
        <v>2</v>
      </c>
      <c r="C27" s="168">
        <f>COUNTIFS('A22'!$F:$F,$A27,'A22'!$K:$K,"金質獎")</f>
        <v/>
      </c>
      <c r="D27" s="168">
        <f>COUNTIFS('A22'!$F:$F,$A27,'A22'!$K:$K,"銀質獎")</f>
        <v/>
      </c>
      <c r="E27" s="168">
        <f>COUNTIFS('A22'!$F:$F,$A27,'A22'!$K:$K,"銅質獎")</f>
        <v/>
      </c>
      <c r="F27" s="168">
        <f>COUNTIFS('A32'!$F:$F,$A27,'A32'!$K:$K,"金質獎")</f>
        <v/>
      </c>
      <c r="G27" s="168">
        <f>COUNTIFS('A32'!$F:$F,$A27,'A32'!$K:$K,"銀質獎")</f>
        <v/>
      </c>
      <c r="H27" s="168">
        <f>COUNTIFS('A32'!$F:$F,$A27,'A32'!$K:$K,"銅質獎")</f>
        <v/>
      </c>
      <c r="I27" s="168">
        <f>COUNTIFS('A42'!$F:$F,$A27,'A42'!$K:$K,"金質獎")</f>
        <v/>
      </c>
      <c r="J27" s="168">
        <f>COUNTIFS('A42'!$F:$F,$A27,'A42'!$K:$K,"銀質獎")</f>
        <v/>
      </c>
      <c r="K27" s="168">
        <f>COUNTIFS('A42'!$F:$F,$A27,'A42'!$K:$K,"銅質獎")</f>
        <v/>
      </c>
      <c r="L27" s="168">
        <f>COUNTIFS('A52'!$F:$F,$A27,'A52'!$K:$K,"金質獎")</f>
        <v/>
      </c>
      <c r="M27" s="168">
        <f>COUNTIFS('A52'!$F:$F,$A27,'A52'!$K:$K,"銀質獎")</f>
        <v/>
      </c>
      <c r="N27" s="168">
        <f>COUNTIFS('A52'!$F:$F,$A27,'A52'!$K:$K,"銅質獎")</f>
        <v/>
      </c>
      <c r="O27" s="168">
        <f>COUNTIFS('A62'!$F:$F,$A27,'A62'!$K:$K,"金質獎")</f>
        <v/>
      </c>
      <c r="P27" s="168">
        <f>COUNTIFS('A62'!$F:$F,$A27,'A62'!$K:$K,"銀質獎")</f>
        <v/>
      </c>
      <c r="Q27" s="168">
        <f>COUNTIFS('A62'!$F:$F,$A27,'A62'!$K:$K,"銅質獎")</f>
        <v/>
      </c>
      <c r="R27" s="169">
        <f>(S27*3+T27*2+U27*1)*$B27</f>
        <v/>
      </c>
      <c r="S27" s="169">
        <f>C27+F27+I27+L27+O27</f>
        <v/>
      </c>
      <c r="T27" s="169">
        <f>D27+G27+J27+M27+P27</f>
        <v/>
      </c>
      <c r="U27" s="169">
        <f>E27+H27+K27+N27+Q27</f>
        <v/>
      </c>
      <c r="V27" s="168">
        <f>RANK(R27,$R$2:$R$41,0)</f>
        <v/>
      </c>
      <c r="W27" s="40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</row>
    <row customHeight="1" ht="49.5" r="28" s="29">
      <c r="A28" s="167" t="inlineStr">
        <is>
          <t>港子國小</t>
        </is>
      </c>
      <c r="B28" s="167" t="n">
        <v>2</v>
      </c>
      <c r="C28" s="168">
        <f>COUNTIFS('A22'!$F:$F,$A19,'A22'!$K:$K,"金質獎")</f>
        <v/>
      </c>
      <c r="D28" s="168">
        <f>COUNTIFS('A22'!$F:$F,$A19,'A22'!$K:$K,"銀質獎")</f>
        <v/>
      </c>
      <c r="E28" s="168">
        <f>COUNTIFS('A22'!$F:$F,$A19,'A22'!$K:$K,"銅質獎")</f>
        <v/>
      </c>
      <c r="F28" s="168">
        <f>COUNTIFS('A32'!$F:$F,$A28,'A32'!$K:$K,"金質獎")</f>
        <v/>
      </c>
      <c r="G28" s="168">
        <f>COUNTIFS('A32'!$F:$F,$A28,'A32'!$K:$K,"銀質獎")</f>
        <v/>
      </c>
      <c r="H28" s="168">
        <f>COUNTIFS('A32'!$F:$F,$A28,'A32'!$K:$K,"銅質獎")</f>
        <v/>
      </c>
      <c r="I28" s="168">
        <f>COUNTIFS('A42'!$F:$F,$A28,'A42'!$K:$K,"金質獎")</f>
        <v/>
      </c>
      <c r="J28" s="168">
        <f>COUNTIFS('A42'!$F:$F,$A28,'A42'!$K:$K,"銀質獎")</f>
        <v/>
      </c>
      <c r="K28" s="168">
        <f>COUNTIFS('A42'!$F:$F,$A28,'A42'!$K:$K,"銅質獎")</f>
        <v/>
      </c>
      <c r="L28" s="168">
        <f>COUNTIFS('A52'!$F:$F,$A28,'A52'!$K:$K,"金質獎")</f>
        <v/>
      </c>
      <c r="M28" s="168">
        <f>COUNTIFS('A52'!$F:$F,$A28,'A52'!$K:$K,"銀質獎")</f>
        <v/>
      </c>
      <c r="N28" s="168">
        <f>COUNTIFS('A52'!$F:$F,$A28,'A52'!$K:$K,"銅質獎")</f>
        <v/>
      </c>
      <c r="O28" s="168">
        <f>COUNTIFS('A62'!$F:$F,$A28,'A62'!$K:$K,"金質獎")</f>
        <v/>
      </c>
      <c r="P28" s="168">
        <f>COUNTIFS('A62'!$F:$F,$A28,'A62'!$K:$K,"銀質獎")</f>
        <v/>
      </c>
      <c r="Q28" s="168">
        <f>COUNTIFS('A62'!$F:$F,$A28,'A62'!$K:$K,"銅質獎")</f>
        <v/>
      </c>
      <c r="R28" s="169">
        <f>(S28*3+T28*2+U28*1)*$B28</f>
        <v/>
      </c>
      <c r="S28" s="169">
        <f>C28+F28+I28+L28+O28</f>
        <v/>
      </c>
      <c r="T28" s="169">
        <f>D28+G28+J28+M28+P28</f>
        <v/>
      </c>
      <c r="U28" s="169">
        <f>E28+H28+K28+N28+Q28</f>
        <v/>
      </c>
      <c r="V28" s="168">
        <f>RANK(R28,$R$2:$R$41,0)</f>
        <v/>
      </c>
      <c r="W28" s="40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</row>
    <row customHeight="1" ht="49.5" r="29" s="29">
      <c r="A29" s="167" t="inlineStr">
        <is>
          <t>大池國小</t>
        </is>
      </c>
      <c r="B29" s="167" t="n">
        <v>2</v>
      </c>
      <c r="C29" s="168">
        <f>COUNTIFS('A22'!$F:$F,$A29,'A22'!$K:$K,"金質獎")</f>
        <v/>
      </c>
      <c r="D29" s="168">
        <f>COUNTIFS('A22'!$F:$F,$A29,'A22'!$K:$K,"銀質獎")</f>
        <v/>
      </c>
      <c r="E29" s="168">
        <f>COUNTIFS('A22'!$F:$F,$A29,'A22'!$K:$K,"銅質獎")</f>
        <v/>
      </c>
      <c r="F29" s="168">
        <f>COUNTIFS('A32'!$F:$F,$A29,'A32'!$K:$K,"金質獎")</f>
        <v/>
      </c>
      <c r="G29" s="168">
        <f>COUNTIFS('A32'!$F:$F,$A29,'A32'!$K:$K,"銀質獎")</f>
        <v/>
      </c>
      <c r="H29" s="168">
        <f>COUNTIFS('A32'!$F:$F,$A29,'A32'!$K:$K,"銅質獎")</f>
        <v/>
      </c>
      <c r="I29" s="168">
        <f>COUNTIFS('A42'!$F:$F,$A29,'A42'!$K:$K,"金質獎")</f>
        <v/>
      </c>
      <c r="J29" s="168">
        <f>COUNTIFS('A42'!$F:$F,$A29,'A42'!$K:$K,"銀質獎")</f>
        <v/>
      </c>
      <c r="K29" s="168">
        <f>COUNTIFS('A42'!$F:$F,$A29,'A42'!$K:$K,"銅質獎")</f>
        <v/>
      </c>
      <c r="L29" s="168">
        <f>COUNTIFS('A52'!$F:$F,$A29,'A52'!$K:$K,"金質獎")</f>
        <v/>
      </c>
      <c r="M29" s="168">
        <f>COUNTIFS('A52'!$F:$F,$A29,'A52'!$K:$K,"銀質獎")</f>
        <v/>
      </c>
      <c r="N29" s="168">
        <f>COUNTIFS('A52'!$F:$F,$A29,'A52'!$K:$K,"銅質獎")</f>
        <v/>
      </c>
      <c r="O29" s="168">
        <f>COUNTIFS('A62'!$F:$F,$A29,'A62'!$K:$K,"金質獎")</f>
        <v/>
      </c>
      <c r="P29" s="168">
        <f>COUNTIFS('A62'!$F:$F,$A29,'A62'!$K:$K,"銀質獎")</f>
        <v/>
      </c>
      <c r="Q29" s="168">
        <f>COUNTIFS('A62'!$F:$F,$A29,'A62'!$K:$K,"銅質獎")</f>
        <v/>
      </c>
      <c r="R29" s="169">
        <f>(S29*3+T29*2+U29*1)*$B29</f>
        <v/>
      </c>
      <c r="S29" s="169">
        <f>C29+F29+I29+L29+O29</f>
        <v/>
      </c>
      <c r="T29" s="169">
        <f>D29+G29+J29+M29+P29</f>
        <v/>
      </c>
      <c r="U29" s="169">
        <f>E29+H29+K29+N29+Q29</f>
        <v/>
      </c>
      <c r="V29" s="168">
        <f>RANK(R29,$R$2:$R$41,0)</f>
        <v/>
      </c>
      <c r="W29" s="11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</row>
    <row customHeight="1" ht="49.5" r="30" s="29">
      <c r="A30" s="167" t="inlineStr">
        <is>
          <t>花嶼國小</t>
        </is>
      </c>
      <c r="B30" s="167" t="n">
        <v>2</v>
      </c>
      <c r="C30" s="168">
        <f>COUNTIFS('A22'!$F:$F,$A30,'A22'!$K:$K,"金質獎")</f>
        <v/>
      </c>
      <c r="D30" s="168">
        <f>COUNTIFS('A22'!$F:$F,$A30,'A22'!$K:$K,"銀質獎")</f>
        <v/>
      </c>
      <c r="E30" s="168">
        <f>COUNTIFS('A22'!$F:$F,$A30,'A22'!$K:$K,"銅質獎")</f>
        <v/>
      </c>
      <c r="F30" s="168">
        <f>COUNTIFS('A32'!$F:$F,$A30,'A32'!$K:$K,"金質獎")</f>
        <v/>
      </c>
      <c r="G30" s="168">
        <f>COUNTIFS('A32'!$F:$F,$A30,'A32'!$K:$K,"銀質獎")</f>
        <v/>
      </c>
      <c r="H30" s="168">
        <f>COUNTIFS('A32'!$F:$F,$A30,'A32'!$K:$K,"銅質獎")</f>
        <v/>
      </c>
      <c r="I30" s="168">
        <f>COUNTIFS('A42'!$F:$F,$A30,'A42'!$K:$K,"金質獎")</f>
        <v/>
      </c>
      <c r="J30" s="168">
        <f>COUNTIFS('A42'!$F:$F,$A30,'A42'!$K:$K,"銀質獎")</f>
        <v/>
      </c>
      <c r="K30" s="168">
        <f>COUNTIFS('A42'!$F:$F,$A30,'A42'!$K:$K,"銅質獎")</f>
        <v/>
      </c>
      <c r="L30" s="168">
        <f>COUNTIFS('A52'!$F:$F,$A30,'A52'!$K:$K,"金質獎")</f>
        <v/>
      </c>
      <c r="M30" s="168">
        <f>COUNTIFS('A52'!$F:$F,$A30,'A52'!$K:$K,"銀質獎")</f>
        <v/>
      </c>
      <c r="N30" s="168">
        <f>COUNTIFS('A52'!$F:$F,$A30,'A52'!$K:$K,"銅質獎")</f>
        <v/>
      </c>
      <c r="O30" s="168">
        <f>COUNTIFS('A62'!$F:$F,$A30,'A62'!$K:$K,"金質獎")</f>
        <v/>
      </c>
      <c r="P30" s="168">
        <f>COUNTIFS('A62'!$F:$F,$A30,'A62'!$K:$K,"銀質獎")</f>
        <v/>
      </c>
      <c r="Q30" s="168">
        <f>COUNTIFS('A62'!$F:$F,$A30,'A62'!$K:$K,"銅質獎")</f>
        <v/>
      </c>
      <c r="R30" s="169">
        <f>(S30*3+T30*2+U30*1)*$B30</f>
        <v/>
      </c>
      <c r="S30" s="169">
        <f>C30+F30+I30+L30+O30</f>
        <v/>
      </c>
      <c r="T30" s="169">
        <f>D30+G30+J30+M30+P30</f>
        <v/>
      </c>
      <c r="U30" s="169">
        <f>E30+H30+K30+N30+Q30</f>
        <v/>
      </c>
      <c r="V30" s="168">
        <f>RANK(R30,$R$2:$R$41,0)</f>
        <v/>
      </c>
      <c r="W30" s="11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</row>
    <row customHeight="1" ht="49.5" r="31" s="29">
      <c r="A31" s="167" t="inlineStr">
        <is>
          <t>風櫃國小</t>
        </is>
      </c>
      <c r="B31" s="167" t="n">
        <v>2</v>
      </c>
      <c r="C31" s="168">
        <f>COUNTIFS('A22'!$F:$F,$A31,'A22'!$K:$K,"金質獎")</f>
        <v/>
      </c>
      <c r="D31" s="168">
        <f>COUNTIFS('A22'!$F:$F,$A31,'A22'!$K:$K,"銀質獎")</f>
        <v/>
      </c>
      <c r="E31" s="168">
        <f>COUNTIFS('A22'!$F:$F,$A31,'A22'!$K:$K,"銅質獎")</f>
        <v/>
      </c>
      <c r="F31" s="168">
        <f>COUNTIFS('A32'!$F:$F,$A31,'A32'!$K:$K,"金質獎")</f>
        <v/>
      </c>
      <c r="G31" s="168">
        <f>COUNTIFS('A32'!$F:$F,$A31,'A32'!$K:$K,"銀質獎")</f>
        <v/>
      </c>
      <c r="H31" s="168">
        <f>COUNTIFS('A32'!$F:$F,$A31,'A32'!$K:$K,"銅質獎")</f>
        <v/>
      </c>
      <c r="I31" s="168">
        <f>COUNTIFS('A42'!$F:$F,$A31,'A42'!$K:$K,"金質獎")</f>
        <v/>
      </c>
      <c r="J31" s="168">
        <f>COUNTIFS('A42'!$F:$F,$A31,'A42'!$K:$K,"銀質獎")</f>
        <v/>
      </c>
      <c r="K31" s="168">
        <f>COUNTIFS('A42'!$F:$F,$A31,'A42'!$K:$K,"銅質獎")</f>
        <v/>
      </c>
      <c r="L31" s="168">
        <f>COUNTIFS('A52'!$F:$F,$A31,'A52'!$K:$K,"金質獎")</f>
        <v/>
      </c>
      <c r="M31" s="168">
        <f>COUNTIFS('A52'!$F:$F,$A31,'A52'!$K:$K,"銀質獎")</f>
        <v/>
      </c>
      <c r="N31" s="168">
        <f>COUNTIFS('A52'!$F:$F,$A31,'A52'!$K:$K,"銅質獎")</f>
        <v/>
      </c>
      <c r="O31" s="168">
        <f>COUNTIFS('A62'!$F:$F,$A31,'A62'!$K:$K,"金質獎")</f>
        <v/>
      </c>
      <c r="P31" s="168">
        <f>COUNTIFS('A62'!$F:$F,$A31,'A62'!$K:$K,"銀質獎")</f>
        <v/>
      </c>
      <c r="Q31" s="168">
        <f>COUNTIFS('A62'!$F:$F,$A31,'A62'!$K:$K,"銅質獎")</f>
        <v/>
      </c>
      <c r="R31" s="169">
        <f>(S31*3+T31*2+U31*1)*$B31</f>
        <v/>
      </c>
      <c r="S31" s="169">
        <f>C31+F31+I31+L31+O31</f>
        <v/>
      </c>
      <c r="T31" s="169">
        <f>D31+G31+J31+M31+P31</f>
        <v/>
      </c>
      <c r="U31" s="169">
        <f>E31+H31+K31+N31+Q31</f>
        <v/>
      </c>
      <c r="V31" s="168">
        <f>RANK(R31,$R$2:$R$41,0)</f>
        <v/>
      </c>
      <c r="W31" s="11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</row>
    <row customHeight="1" ht="49.5" r="32" s="29">
      <c r="A32" s="167" t="inlineStr">
        <is>
          <t>合橫國小</t>
        </is>
      </c>
      <c r="B32" s="167" t="n">
        <v>2</v>
      </c>
      <c r="C32" s="168">
        <f>COUNTIFS('A22'!$F:$F,$A32,'A22'!$K:$K,"金質獎")</f>
        <v/>
      </c>
      <c r="D32" s="168">
        <f>COUNTIFS('A22'!$F:$F,$A32,'A22'!$K:$K,"銀質獎")</f>
        <v/>
      </c>
      <c r="E32" s="168">
        <f>COUNTIFS('A22'!$F:$F,$A32,'A22'!$K:$K,"銅質獎")</f>
        <v/>
      </c>
      <c r="F32" s="168">
        <f>COUNTIFS('A32'!$F:$F,$A32,'A32'!$K:$K,"金質獎")</f>
        <v/>
      </c>
      <c r="G32" s="168">
        <f>COUNTIFS('A32'!$F:$F,$A32,'A32'!$K:$K,"銀質獎")</f>
        <v/>
      </c>
      <c r="H32" s="168">
        <f>COUNTIFS('A32'!$F:$F,$A32,'A32'!$K:$K,"銅質獎")</f>
        <v/>
      </c>
      <c r="I32" s="168">
        <f>COUNTIFS('A42'!$F:$F,$A32,'A42'!$K:$K,"金質獎")</f>
        <v/>
      </c>
      <c r="J32" s="168">
        <f>COUNTIFS('A42'!$F:$F,$A32,'A42'!$K:$K,"銀質獎")</f>
        <v/>
      </c>
      <c r="K32" s="168">
        <f>COUNTIFS('A42'!$F:$F,$A32,'A42'!$K:$K,"銅質獎")</f>
        <v/>
      </c>
      <c r="L32" s="168">
        <f>COUNTIFS('A52'!$F:$F,$A32,'A52'!$K:$K,"金質獎")</f>
        <v/>
      </c>
      <c r="M32" s="168">
        <f>COUNTIFS('A52'!$F:$F,$A32,'A52'!$K:$K,"銀質獎")</f>
        <v/>
      </c>
      <c r="N32" s="168">
        <f>COUNTIFS('A52'!$F:$F,$A32,'A52'!$K:$K,"銅質獎")</f>
        <v/>
      </c>
      <c r="O32" s="168">
        <f>COUNTIFS('A62'!$F:$F,$A32,'A62'!$K:$K,"金質獎")</f>
        <v/>
      </c>
      <c r="P32" s="168">
        <f>COUNTIFS('A62'!$F:$F,$A32,'A62'!$K:$K,"銀質獎")</f>
        <v/>
      </c>
      <c r="Q32" s="168">
        <f>COUNTIFS('A62'!$F:$F,$A32,'A62'!$K:$K,"銅質獎")</f>
        <v/>
      </c>
      <c r="R32" s="169">
        <f>(S32*3+T32*2+U32*1)*$B32</f>
        <v/>
      </c>
      <c r="S32" s="169">
        <f>C32+F32+I32+L32+O32</f>
        <v/>
      </c>
      <c r="T32" s="169">
        <f>D32+G32+J32+M32+P32</f>
        <v/>
      </c>
      <c r="U32" s="169">
        <f>E32+H32+K32+N32+Q32</f>
        <v/>
      </c>
      <c r="V32" s="168">
        <f>RANK(R32,$R$2:$R$41,0)</f>
        <v/>
      </c>
      <c r="W32" s="40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</row>
    <row customHeight="1" ht="49.5" r="33" s="29">
      <c r="A33" s="167" t="inlineStr">
        <is>
          <t>五德國小</t>
        </is>
      </c>
      <c r="B33" s="167" t="n">
        <v>2</v>
      </c>
      <c r="C33" s="168">
        <f>COUNTIFS('A22'!$F:$F,$A33,'A22'!$K:$K,"金質獎")</f>
        <v/>
      </c>
      <c r="D33" s="168">
        <f>COUNTIFS('A22'!$F:$F,$A33,'A22'!$K:$K,"銀質獎")</f>
        <v/>
      </c>
      <c r="E33" s="168">
        <f>COUNTIFS('A22'!$F:$F,$A33,'A22'!$K:$K,"銅質獎")</f>
        <v/>
      </c>
      <c r="F33" s="168">
        <f>COUNTIFS('A32'!$F:$F,$A33,'A32'!$K:$K,"金質獎")</f>
        <v/>
      </c>
      <c r="G33" s="168">
        <f>COUNTIFS('A32'!$F:$F,$A33,'A32'!$K:$K,"銀質獎")</f>
        <v/>
      </c>
      <c r="H33" s="168">
        <f>COUNTIFS('A32'!$F:$F,$A33,'A32'!$K:$K,"銅質獎")</f>
        <v/>
      </c>
      <c r="I33" s="168">
        <f>COUNTIFS('A42'!$F:$F,$A33,'A42'!$K:$K,"金質獎")</f>
        <v/>
      </c>
      <c r="J33" s="168">
        <f>COUNTIFS('A42'!$F:$F,$A33,'A42'!$K:$K,"銀質獎")</f>
        <v/>
      </c>
      <c r="K33" s="168">
        <f>COUNTIFS('A42'!$F:$F,$A33,'A42'!$K:$K,"銅質獎")</f>
        <v/>
      </c>
      <c r="L33" s="168">
        <f>COUNTIFS('A52'!$F:$F,$A33,'A52'!$K:$K,"金質獎")</f>
        <v/>
      </c>
      <c r="M33" s="168">
        <f>COUNTIFS('A52'!$F:$F,$A33,'A52'!$K:$K,"銀質獎")</f>
        <v/>
      </c>
      <c r="N33" s="168">
        <f>COUNTIFS('A52'!$F:$F,$A33,'A52'!$K:$K,"銅質獎")</f>
        <v/>
      </c>
      <c r="O33" s="168">
        <f>COUNTIFS('A62'!$F:$F,$A33,'A62'!$K:$K,"金質獎")</f>
        <v/>
      </c>
      <c r="P33" s="168">
        <f>COUNTIFS('A62'!$F:$F,$A33,'A62'!$K:$K,"銀質獎")</f>
        <v/>
      </c>
      <c r="Q33" s="168">
        <f>COUNTIFS('A62'!$F:$F,$A33,'A62'!$K:$K,"銅質獎")</f>
        <v/>
      </c>
      <c r="R33" s="169">
        <f>(S33*3+T33*2+U33*1)*$B33</f>
        <v/>
      </c>
      <c r="S33" s="169">
        <f>C33+F33+I33+L33+O33</f>
        <v/>
      </c>
      <c r="T33" s="169">
        <f>D33+G33+J33+M33+P33</f>
        <v/>
      </c>
      <c r="U33" s="169">
        <f>E33+H33+K33+N33+Q33</f>
        <v/>
      </c>
      <c r="V33" s="168">
        <f>RANK(R33,$R$2:$R$41,0)</f>
        <v/>
      </c>
      <c r="W33" s="40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</row>
    <row customHeight="1" ht="49.5" r="34" s="29">
      <c r="A34" s="167" t="inlineStr">
        <is>
          <t>講美國小</t>
        </is>
      </c>
      <c r="B34" s="167" t="n">
        <v>2</v>
      </c>
      <c r="C34" s="168">
        <f>COUNTIFS('A22'!$F:$F,$A34,'A22'!$K:$K,"金質獎")</f>
        <v/>
      </c>
      <c r="D34" s="168">
        <f>COUNTIFS('A22'!$F:$F,$A34,'A22'!$K:$K,"銀質獎")</f>
        <v/>
      </c>
      <c r="E34" s="168">
        <f>COUNTIFS('A22'!$F:$F,$A34,'A22'!$K:$K,"銅質獎")</f>
        <v/>
      </c>
      <c r="F34" s="168">
        <f>COUNTIFS('A32'!$F:$F,$A34,'A32'!$K:$K,"金質獎")</f>
        <v/>
      </c>
      <c r="G34" s="168">
        <f>COUNTIFS('A32'!$F:$F,$A34,'A32'!$K:$K,"銀質獎")</f>
        <v/>
      </c>
      <c r="H34" s="168">
        <f>COUNTIFS('A32'!$F:$F,$A34,'A32'!$K:$K,"銅質獎")</f>
        <v/>
      </c>
      <c r="I34" s="168">
        <f>COUNTIFS('A42'!$F:$F,$A34,'A42'!$K:$K,"金質獎")</f>
        <v/>
      </c>
      <c r="J34" s="168">
        <f>COUNTIFS('A42'!$F:$F,$A34,'A42'!$K:$K,"銀質獎")</f>
        <v/>
      </c>
      <c r="K34" s="168">
        <f>COUNTIFS('A42'!$F:$F,$A34,'A42'!$K:$K,"銅質獎")</f>
        <v/>
      </c>
      <c r="L34" s="168">
        <f>COUNTIFS('A52'!$F:$F,$A34,'A52'!$K:$K,"金質獎")</f>
        <v/>
      </c>
      <c r="M34" s="168">
        <f>COUNTIFS('A52'!$F:$F,$A34,'A52'!$K:$K,"銀質獎")</f>
        <v/>
      </c>
      <c r="N34" s="168">
        <f>COUNTIFS('A52'!$F:$F,$A34,'A52'!$K:$K,"銅質獎")</f>
        <v/>
      </c>
      <c r="O34" s="168">
        <f>COUNTIFS('A62'!$F:$F,$A34,'A62'!$K:$K,"金質獎")</f>
        <v/>
      </c>
      <c r="P34" s="168">
        <f>COUNTIFS('A62'!$F:$F,$A34,'A62'!$K:$K,"銀質獎")</f>
        <v/>
      </c>
      <c r="Q34" s="168">
        <f>COUNTIFS('A62'!$F:$F,$A34,'A62'!$K:$K,"銅質獎")</f>
        <v/>
      </c>
      <c r="R34" s="169">
        <f>(S34*3+T34*2+U34*1)*$B34</f>
        <v/>
      </c>
      <c r="S34" s="169">
        <f>C34+F34+I34+L34+O34</f>
        <v/>
      </c>
      <c r="T34" s="169">
        <f>D34+G34+J34+M34+P34</f>
        <v/>
      </c>
      <c r="U34" s="169">
        <f>E34+H34+K34+N34+Q34</f>
        <v/>
      </c>
      <c r="V34" s="168">
        <f>RANK(R34,$R$2:$R$41,0)</f>
        <v/>
      </c>
      <c r="W34" s="40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</row>
    <row customHeight="1" ht="49.5" r="35" s="29">
      <c r="A35" s="167" t="inlineStr">
        <is>
          <t>沙港國小</t>
        </is>
      </c>
      <c r="B35" s="167" t="n">
        <v>2</v>
      </c>
      <c r="C35" s="168">
        <f>COUNTIFS('A22'!$F:$F,$A35,'A22'!$K:$K,"金質獎")</f>
        <v/>
      </c>
      <c r="D35" s="168">
        <f>COUNTIFS('A22'!$F:$F,$A35,'A22'!$K:$K,"銀質獎")</f>
        <v/>
      </c>
      <c r="E35" s="168">
        <f>COUNTIFS('A22'!$F:$F,$A35,'A22'!$K:$K,"銅質獎")</f>
        <v/>
      </c>
      <c r="F35" s="168">
        <f>COUNTIFS('A32'!$F:$F,$A35,'A32'!$K:$K,"金質獎")</f>
        <v/>
      </c>
      <c r="G35" s="168">
        <f>COUNTIFS('A32'!$F:$F,$A35,'A32'!$K:$K,"銀質獎")</f>
        <v/>
      </c>
      <c r="H35" s="168">
        <f>COUNTIFS('A32'!$F:$F,$A35,'A32'!$K:$K,"銅質獎")</f>
        <v/>
      </c>
      <c r="I35" s="168">
        <f>COUNTIFS('A42'!$F:$F,$A35,'A42'!$K:$K,"金質獎")</f>
        <v/>
      </c>
      <c r="J35" s="168">
        <f>COUNTIFS('A42'!$F:$F,$A35,'A42'!$K:$K,"銀質獎")</f>
        <v/>
      </c>
      <c r="K35" s="168">
        <f>COUNTIFS('A42'!$F:$F,$A35,'A42'!$K:$K,"銅質獎")</f>
        <v/>
      </c>
      <c r="L35" s="168">
        <f>COUNTIFS('A52'!$F:$F,$A35,'A52'!$K:$K,"金質獎")</f>
        <v/>
      </c>
      <c r="M35" s="168">
        <f>COUNTIFS('A52'!$F:$F,$A35,'A52'!$K:$K,"銀質獎")</f>
        <v/>
      </c>
      <c r="N35" s="168">
        <f>COUNTIFS('A52'!$F:$F,$A35,'A52'!$K:$K,"銅質獎")</f>
        <v/>
      </c>
      <c r="O35" s="168">
        <f>COUNTIFS('A62'!$F:$F,$A35,'A62'!$K:$K,"金質獎")</f>
        <v/>
      </c>
      <c r="P35" s="168">
        <f>COUNTIFS('A62'!$F:$F,$A35,'A62'!$K:$K,"銀質獎")</f>
        <v/>
      </c>
      <c r="Q35" s="168">
        <f>COUNTIFS('A62'!$F:$F,$A35,'A62'!$K:$K,"銅質獎")</f>
        <v/>
      </c>
      <c r="R35" s="169">
        <f>(S35*3+T35*2+U35*1)*$B35</f>
        <v/>
      </c>
      <c r="S35" s="169">
        <f>C35+F35+I35+L35+O35</f>
        <v/>
      </c>
      <c r="T35" s="169">
        <f>D35+G35+J35+M35+P35</f>
        <v/>
      </c>
      <c r="U35" s="169">
        <f>E35+H35+K35+N35+Q35</f>
        <v/>
      </c>
      <c r="V35" s="168">
        <f>RANK(R35,$R$2:$R$41,0)</f>
        <v/>
      </c>
      <c r="W35" s="40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</row>
    <row customHeight="1" ht="49.5" r="36" s="29">
      <c r="A36" s="167" t="inlineStr">
        <is>
          <t>興仁國小</t>
        </is>
      </c>
      <c r="B36" s="167" t="n">
        <v>2</v>
      </c>
      <c r="C36" s="168">
        <f>COUNTIFS('A22'!$F:$F,$A36,'A22'!$K:$K,"金質獎")</f>
        <v/>
      </c>
      <c r="D36" s="168">
        <f>COUNTIFS('A22'!$F:$F,$A36,'A22'!$K:$K,"銀質獎")</f>
        <v/>
      </c>
      <c r="E36" s="168">
        <f>COUNTIFS('A22'!$F:$F,$A36,'A22'!$K:$K,"銅質獎")</f>
        <v/>
      </c>
      <c r="F36" s="168">
        <f>COUNTIFS('A32'!$F:$F,$A36,'A32'!$K:$K,"金質獎")</f>
        <v/>
      </c>
      <c r="G36" s="168">
        <f>COUNTIFS('A32'!$F:$F,$A36,'A32'!$K:$K,"銀質獎")</f>
        <v/>
      </c>
      <c r="H36" s="168">
        <f>COUNTIFS('A32'!$F:$F,$A36,'A32'!$K:$K,"銅質獎")</f>
        <v/>
      </c>
      <c r="I36" s="168">
        <f>COUNTIFS('A42'!$F:$F,$A36,'A42'!$K:$K,"金質獎")</f>
        <v/>
      </c>
      <c r="J36" s="168">
        <f>COUNTIFS('A42'!$F:$F,$A36,'A42'!$K:$K,"銀質獎")</f>
        <v/>
      </c>
      <c r="K36" s="168">
        <f>COUNTIFS('A42'!$F:$F,$A36,'A42'!$K:$K,"銅質獎")</f>
        <v/>
      </c>
      <c r="L36" s="168">
        <f>COUNTIFS('A52'!$F:$F,$A36,'A52'!$K:$K,"金質獎")</f>
        <v/>
      </c>
      <c r="M36" s="168">
        <f>COUNTIFS('A52'!$F:$F,$A36,'A52'!$K:$K,"銀質獎")</f>
        <v/>
      </c>
      <c r="N36" s="168">
        <f>COUNTIFS('A52'!$F:$F,$A36,'A52'!$K:$K,"銅質獎")</f>
        <v/>
      </c>
      <c r="O36" s="168">
        <f>COUNTIFS('A62'!$F:$F,$A36,'A62'!$K:$K,"金質獎")</f>
        <v/>
      </c>
      <c r="P36" s="168">
        <f>COUNTIFS('A62'!$F:$F,$A36,'A62'!$K:$K,"銀質獎")</f>
        <v/>
      </c>
      <c r="Q36" s="168">
        <f>COUNTIFS('A62'!$F:$F,$A36,'A62'!$K:$K,"銅質獎")</f>
        <v/>
      </c>
      <c r="R36" s="169">
        <f>(S36*3+T36*2+U36*1)*$B36</f>
        <v/>
      </c>
      <c r="S36" s="169">
        <f>C36+F36+I36+L36+O36</f>
        <v/>
      </c>
      <c r="T36" s="169">
        <f>D36+G36+J36+M36+P36</f>
        <v/>
      </c>
      <c r="U36" s="169">
        <f>E36+H36+K36+N36+Q36</f>
        <v/>
      </c>
      <c r="V36" s="168">
        <f>RANK(R36,$R$2:$R$41,0)</f>
        <v/>
      </c>
      <c r="W36" s="11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</row>
    <row customHeight="1" ht="49.5" r="37" s="29">
      <c r="A37" s="167" t="inlineStr">
        <is>
          <t>西溪國小</t>
        </is>
      </c>
      <c r="B37" s="167" t="n">
        <v>2</v>
      </c>
      <c r="C37" s="168">
        <f>COUNTIFS('A22'!$F:$F,$A37,'A22'!$K:$K,"金質獎")</f>
        <v/>
      </c>
      <c r="D37" s="168">
        <f>COUNTIFS('A22'!$F:$F,$A37,'A22'!$K:$K,"銀質獎")</f>
        <v/>
      </c>
      <c r="E37" s="168">
        <f>COUNTIFS('A22'!$F:$F,$A37,'A22'!$K:$K,"銅質獎")</f>
        <v/>
      </c>
      <c r="F37" s="168">
        <f>COUNTIFS('A32'!$F:$F,$A37,'A32'!$K:$K,"金質獎")</f>
        <v/>
      </c>
      <c r="G37" s="168">
        <f>COUNTIFS('A32'!$F:$F,$A37,'A32'!$K:$K,"銀質獎")</f>
        <v/>
      </c>
      <c r="H37" s="168">
        <f>COUNTIFS('A32'!$F:$F,$A37,'A32'!$K:$K,"銅質獎")</f>
        <v/>
      </c>
      <c r="I37" s="168">
        <f>COUNTIFS('A42'!$F:$F,$A37,'A42'!$K:$K,"金質獎")</f>
        <v/>
      </c>
      <c r="J37" s="168">
        <f>COUNTIFS('A42'!$F:$F,$A37,'A42'!$K:$K,"銀質獎")</f>
        <v/>
      </c>
      <c r="K37" s="168">
        <f>COUNTIFS('A42'!$F:$F,$A37,'A42'!$K:$K,"銅質獎")</f>
        <v/>
      </c>
      <c r="L37" s="168">
        <f>COUNTIFS('A52'!$F:$F,$A37,'A52'!$K:$K,"金質獎")</f>
        <v/>
      </c>
      <c r="M37" s="168">
        <f>COUNTIFS('A52'!$F:$F,$A37,'A52'!$K:$K,"銀質獎")</f>
        <v/>
      </c>
      <c r="N37" s="168">
        <f>COUNTIFS('A52'!$F:$F,$A37,'A52'!$K:$K,"銅質獎")</f>
        <v/>
      </c>
      <c r="O37" s="168">
        <f>COUNTIFS('A62'!$F:$F,$A37,'A62'!$K:$K,"金質獎")</f>
        <v/>
      </c>
      <c r="P37" s="168">
        <f>COUNTIFS('A62'!$F:$F,$A37,'A62'!$K:$K,"銀質獎")</f>
        <v/>
      </c>
      <c r="Q37" s="168">
        <f>COUNTIFS('A62'!$F:$F,$A37,'A62'!$K:$K,"銅質獎")</f>
        <v/>
      </c>
      <c r="R37" s="169">
        <f>(S37*3+T37*2+U37*1)*$B37</f>
        <v/>
      </c>
      <c r="S37" s="169">
        <f>C37+F37+I37+L37+O37</f>
        <v/>
      </c>
      <c r="T37" s="169">
        <f>D37+G37+J37+M37+P37</f>
        <v/>
      </c>
      <c r="U37" s="169">
        <f>E37+H37+K37+N37+Q37</f>
        <v/>
      </c>
      <c r="V37" s="168">
        <f>RANK(R37,$R$2:$R$41,0)</f>
        <v/>
      </c>
      <c r="W37" s="40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</row>
    <row customHeight="1" ht="49.5" r="38" s="29">
      <c r="A38" s="167" t="inlineStr">
        <is>
          <t>東衛國小</t>
        </is>
      </c>
      <c r="B38" s="167" t="n">
        <v>2</v>
      </c>
      <c r="C38" s="168">
        <f>COUNTIFS('A22'!$F:$F,$A38,'A22'!$K:$K,"金質獎")</f>
        <v/>
      </c>
      <c r="D38" s="168">
        <f>COUNTIFS('A22'!$F:$F,$A38,'A22'!$K:$K,"銀質獎")</f>
        <v/>
      </c>
      <c r="E38" s="168">
        <f>COUNTIFS('A22'!$F:$F,$A38,'A22'!$K:$K,"銅質獎")</f>
        <v/>
      </c>
      <c r="F38" s="168">
        <f>COUNTIFS('A32'!$F:$F,$A38,'A32'!$K:$K,"金質獎")</f>
        <v/>
      </c>
      <c r="G38" s="168">
        <f>COUNTIFS('A32'!$F:$F,$A38,'A32'!$K:$K,"銀質獎")</f>
        <v/>
      </c>
      <c r="H38" s="168">
        <f>COUNTIFS('A32'!$F:$F,$A38,'A32'!$K:$K,"銅質獎")</f>
        <v/>
      </c>
      <c r="I38" s="168">
        <f>COUNTIFS('A42'!$F:$F,$A38,'A42'!$K:$K,"金質獎")</f>
        <v/>
      </c>
      <c r="J38" s="168">
        <f>COUNTIFS('A42'!$F:$F,$A38,'A42'!$K:$K,"銀質獎")</f>
        <v/>
      </c>
      <c r="K38" s="168">
        <f>COUNTIFS('A42'!$F:$F,$A38,'A42'!$K:$K,"銅質獎")</f>
        <v/>
      </c>
      <c r="L38" s="168">
        <f>COUNTIFS('A52'!$F:$F,$A38,'A52'!$K:$K,"金質獎")</f>
        <v/>
      </c>
      <c r="M38" s="168">
        <f>COUNTIFS('A52'!$F:$F,$A38,'A52'!$K:$K,"銀質獎")</f>
        <v/>
      </c>
      <c r="N38" s="168">
        <f>COUNTIFS('A52'!$F:$F,$A38,'A52'!$K:$K,"銅質獎")</f>
        <v/>
      </c>
      <c r="O38" s="168">
        <f>COUNTIFS('A62'!$F:$F,$A38,'A62'!$K:$K,"金質獎")</f>
        <v/>
      </c>
      <c r="P38" s="168">
        <f>COUNTIFS('A62'!$F:$F,$A38,'A62'!$K:$K,"銀質獎")</f>
        <v/>
      </c>
      <c r="Q38" s="168">
        <f>COUNTIFS('A62'!$F:$F,$A38,'A62'!$K:$K,"銅質獎")</f>
        <v/>
      </c>
      <c r="R38" s="169">
        <f>(S38*3+T38*2+U38*1)*$B38</f>
        <v/>
      </c>
      <c r="S38" s="169">
        <f>C38+F38+I38+L38+O38</f>
        <v/>
      </c>
      <c r="T38" s="169">
        <f>D38+G38+J38+M38+P38</f>
        <v/>
      </c>
      <c r="U38" s="169">
        <f>E38+H38+K38+N38+Q38</f>
        <v/>
      </c>
      <c r="V38" s="168">
        <f>RANK(R38,$R$2:$R$41,0)</f>
        <v/>
      </c>
      <c r="W38" s="40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</row>
    <row customHeight="1" ht="49.5" r="39" s="29">
      <c r="A39" s="167" t="inlineStr">
        <is>
          <t>虎井國小</t>
        </is>
      </c>
      <c r="B39" s="167" t="n">
        <v>2</v>
      </c>
      <c r="C39" s="168">
        <f>COUNTIFS('A22'!$F:$F,$A39,'A22'!$K:$K,"金質獎")</f>
        <v/>
      </c>
      <c r="D39" s="168">
        <f>COUNTIFS('A22'!$F:$F,$A39,'A22'!$K:$K,"銀質獎")</f>
        <v/>
      </c>
      <c r="E39" s="168">
        <f>COUNTIFS('A22'!$F:$F,$A39,'A22'!$K:$K,"銅質獎")</f>
        <v/>
      </c>
      <c r="F39" s="168">
        <f>COUNTIFS('A32'!$F:$F,$A39,'A32'!$K:$K,"金質獎")</f>
        <v/>
      </c>
      <c r="G39" s="168">
        <f>COUNTIFS('A32'!$F:$F,$A39,'A32'!$K:$K,"銀質獎")</f>
        <v/>
      </c>
      <c r="H39" s="168">
        <f>COUNTIFS('A32'!$F:$F,$A39,'A32'!$K:$K,"銅質獎")</f>
        <v/>
      </c>
      <c r="I39" s="168">
        <f>COUNTIFS('A42'!$F:$F,$A39,'A42'!$K:$K,"金質獎")</f>
        <v/>
      </c>
      <c r="J39" s="168">
        <f>COUNTIFS('A42'!$F:$F,$A39,'A42'!$K:$K,"銀質獎")</f>
        <v/>
      </c>
      <c r="K39" s="168">
        <f>COUNTIFS('A42'!$F:$F,$A39,'A42'!$K:$K,"銅質獎")</f>
        <v/>
      </c>
      <c r="L39" s="168">
        <f>COUNTIFS('A52'!$F:$F,$A39,'A52'!$K:$K,"金質獎")</f>
        <v/>
      </c>
      <c r="M39" s="168">
        <f>COUNTIFS('A52'!$F:$F,$A39,'A52'!$K:$K,"銀質獎")</f>
        <v/>
      </c>
      <c r="N39" s="168">
        <f>COUNTIFS('A52'!$F:$F,$A39,'A52'!$K:$K,"銅質獎")</f>
        <v/>
      </c>
      <c r="O39" s="168">
        <f>COUNTIFS('A62'!$F:$F,$A39,'A62'!$K:$K,"金質獎")</f>
        <v/>
      </c>
      <c r="P39" s="168">
        <f>COUNTIFS('A62'!$F:$F,$A39,'A62'!$K:$K,"銀質獎")</f>
        <v/>
      </c>
      <c r="Q39" s="168">
        <f>COUNTIFS('A62'!$F:$F,$A39,'A62'!$K:$K,"銅質獎")</f>
        <v/>
      </c>
      <c r="R39" s="169">
        <f>(S39*3+T39*2+U39*1)*$B39</f>
        <v/>
      </c>
      <c r="S39" s="169">
        <f>C39+F39+I39+L39+O39</f>
        <v/>
      </c>
      <c r="T39" s="169">
        <f>D39+G39+J39+M39+P39</f>
        <v/>
      </c>
      <c r="U39" s="169">
        <f>E39+H39+K39+N39+Q39</f>
        <v/>
      </c>
      <c r="V39" s="168">
        <f>RANK(R39,$R$2:$R$41,0)</f>
        <v/>
      </c>
      <c r="W39" s="40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</row>
    <row customHeight="1" ht="49.5" r="40" s="29">
      <c r="A40" s="167" t="inlineStr">
        <is>
          <t>菓葉國小</t>
        </is>
      </c>
      <c r="B40" s="167" t="n">
        <v>2</v>
      </c>
      <c r="C40" s="168">
        <f>COUNTIFS('A22'!$F:$F,$A40,'A22'!$K:$K,"金質獎")</f>
        <v/>
      </c>
      <c r="D40" s="168">
        <f>COUNTIFS('A22'!$F:$F,$A40,'A22'!$K:$K,"銀質獎")</f>
        <v/>
      </c>
      <c r="E40" s="168">
        <f>COUNTIFS('A22'!$F:$F,$A40,'A22'!$K:$K,"銅質獎")</f>
        <v/>
      </c>
      <c r="F40" s="168">
        <f>COUNTIFS('A32'!$F:$F,$A40,'A32'!$K:$K,"金質獎")</f>
        <v/>
      </c>
      <c r="G40" s="168">
        <f>COUNTIFS('A32'!$F:$F,$A40,'A32'!$K:$K,"銀質獎")</f>
        <v/>
      </c>
      <c r="H40" s="168">
        <f>COUNTIFS('A32'!$F:$F,$A40,'A32'!$K:$K,"銅質獎")</f>
        <v/>
      </c>
      <c r="I40" s="168">
        <f>COUNTIFS('A42'!$F:$F,$A40,'A42'!$K:$K,"金質獎")</f>
        <v/>
      </c>
      <c r="J40" s="168">
        <f>COUNTIFS('A42'!$F:$F,$A40,'A42'!$K:$K,"銀質獎")</f>
        <v/>
      </c>
      <c r="K40" s="168">
        <f>COUNTIFS('A42'!$F:$F,$A40,'A42'!$K:$K,"銅質獎")</f>
        <v/>
      </c>
      <c r="L40" s="168">
        <f>COUNTIFS('A52'!$F:$F,$A40,'A52'!$K:$K,"金質獎")</f>
        <v/>
      </c>
      <c r="M40" s="168">
        <f>COUNTIFS('A52'!$F:$F,$A40,'A52'!$K:$K,"銀質獎")</f>
        <v/>
      </c>
      <c r="N40" s="168">
        <f>COUNTIFS('A52'!$F:$F,$A40,'A52'!$K:$K,"銅質獎")</f>
        <v/>
      </c>
      <c r="O40" s="168">
        <f>COUNTIFS('A62'!$F:$F,$A40,'A62'!$K:$K,"金質獎")</f>
        <v/>
      </c>
      <c r="P40" s="168">
        <f>COUNTIFS('A62'!$F:$F,$A40,'A62'!$K:$K,"銀質獎")</f>
        <v/>
      </c>
      <c r="Q40" s="168">
        <f>COUNTIFS('A62'!$F:$F,$A40,'A62'!$K:$K,"銅質獎")</f>
        <v/>
      </c>
      <c r="R40" s="169">
        <f>(S40*3+T40*2+U40*1)*$B40</f>
        <v/>
      </c>
      <c r="S40" s="169">
        <f>C40+F40+I40+L40+O40</f>
        <v/>
      </c>
      <c r="T40" s="169">
        <f>D40+G40+J40+M40+P40</f>
        <v/>
      </c>
      <c r="U40" s="169">
        <f>E40+H40+K40+N40+Q40</f>
        <v/>
      </c>
      <c r="V40" s="168">
        <f>RANK(R40,$R$2:$R$41,0)</f>
        <v/>
      </c>
      <c r="W40" s="11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</row>
    <row customHeight="1" ht="49.5" r="41" s="29">
      <c r="A41" s="167" t="inlineStr">
        <is>
          <t>赤馬國小</t>
        </is>
      </c>
      <c r="B41" s="167" t="n">
        <v>2</v>
      </c>
      <c r="C41" s="168">
        <f>COUNTIFS('A22'!$F:$F,$A41,'A22'!$K:$K,"金質獎")</f>
        <v/>
      </c>
      <c r="D41" s="168">
        <f>COUNTIFS('A22'!$F:$F,$A41,'A22'!$K:$K,"銀質獎")</f>
        <v/>
      </c>
      <c r="E41" s="168">
        <f>COUNTIFS('A22'!$F:$F,$A41,'A22'!$K:$K,"銅質獎")</f>
        <v/>
      </c>
      <c r="F41" s="168">
        <f>COUNTIFS('A32'!$F:$F,$A41,'A32'!$K:$K,"金質獎")</f>
        <v/>
      </c>
      <c r="G41" s="168">
        <f>COUNTIFS('A32'!$F:$F,$A41,'A32'!$K:$K,"銀質獎")</f>
        <v/>
      </c>
      <c r="H41" s="168">
        <f>COUNTIFS('A32'!$F:$F,$A41,'A32'!$K:$K,"銅質獎")</f>
        <v/>
      </c>
      <c r="I41" s="168">
        <f>COUNTIFS('A42'!$F:$F,$A41,'A42'!$K:$K,"金質獎")</f>
        <v/>
      </c>
      <c r="J41" s="168">
        <f>COUNTIFS('A42'!$F:$F,$A41,'A42'!$K:$K,"銀質獎")</f>
        <v/>
      </c>
      <c r="K41" s="168">
        <f>COUNTIFS('A42'!$F:$F,$A41,'A42'!$K:$K,"銅質獎")</f>
        <v/>
      </c>
      <c r="L41" s="168">
        <f>COUNTIFS('A52'!$F:$F,$A41,'A52'!$K:$K,"金質獎")</f>
        <v/>
      </c>
      <c r="M41" s="168">
        <f>COUNTIFS('A52'!$F:$F,$A41,'A52'!$K:$K,"銀質獎")</f>
        <v/>
      </c>
      <c r="N41" s="168">
        <f>COUNTIFS('A52'!$F:$F,$A41,'A52'!$K:$K,"銅質獎")</f>
        <v/>
      </c>
      <c r="O41" s="168">
        <f>COUNTIFS('A62'!$F:$F,$A41,'A62'!$K:$K,"金質獎")</f>
        <v/>
      </c>
      <c r="P41" s="168">
        <f>COUNTIFS('A62'!$F:$F,$A41,'A62'!$K:$K,"銀質獎")</f>
        <v/>
      </c>
      <c r="Q41" s="168">
        <f>COUNTIFS('A62'!$F:$F,$A41,'A62'!$K:$K,"銅質獎")</f>
        <v/>
      </c>
      <c r="R41" s="169">
        <f>(S41*3+T41*2+U41*1)*$B41</f>
        <v/>
      </c>
      <c r="S41" s="169">
        <f>C41+F41+I41+L41+O41</f>
        <v/>
      </c>
      <c r="T41" s="169">
        <f>D41+G41+J41+M41+P41</f>
        <v/>
      </c>
      <c r="U41" s="169">
        <f>E41+H41+K41+N41+Q41</f>
        <v/>
      </c>
      <c r="V41" s="168">
        <f>RANK(R41,$R$2:$R$41,0)</f>
        <v/>
      </c>
      <c r="W41" s="11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</row>
    <row customHeight="1" ht="41.25" r="42" s="29">
      <c r="A42" s="170" t="n"/>
      <c r="B42" s="170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171" t="n"/>
      <c r="S42" s="171" t="n"/>
      <c r="T42" s="171" t="n"/>
      <c r="U42" s="171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</row>
    <row customHeight="1" ht="41.25" r="43" s="29">
      <c r="A43" s="170" t="n"/>
      <c r="B43" s="170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171" t="n"/>
      <c r="S43" s="171" t="n"/>
      <c r="T43" s="171" t="n"/>
      <c r="U43" s="171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</row>
    <row customHeight="1" ht="41.25" r="44" s="29">
      <c r="A44" s="170" t="n"/>
      <c r="B44" s="170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171" t="n"/>
      <c r="S44" s="171" t="n"/>
      <c r="T44" s="171" t="n"/>
      <c r="U44" s="171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</row>
    <row customHeight="1" ht="41.25" r="45" s="29">
      <c r="A45" s="170" t="n"/>
      <c r="B45" s="170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171" t="n"/>
      <c r="S45" s="171" t="n"/>
      <c r="T45" s="171" t="n"/>
      <c r="U45" s="171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</row>
    <row customHeight="1" ht="41.25" r="46" s="29">
      <c r="A46" s="170" t="n"/>
      <c r="B46" s="170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171" t="n"/>
      <c r="S46" s="171" t="n"/>
      <c r="T46" s="171" t="n"/>
      <c r="U46" s="171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</row>
    <row customHeight="1" ht="41.25" r="47" s="29">
      <c r="A47" s="170" t="n"/>
      <c r="B47" s="170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171" t="n"/>
      <c r="S47" s="171" t="n"/>
      <c r="T47" s="171" t="n"/>
      <c r="U47" s="171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</row>
    <row customHeight="1" ht="41.25" r="48" s="29">
      <c r="A48" s="170" t="n"/>
      <c r="B48" s="170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171" t="n"/>
      <c r="S48" s="171" t="n"/>
      <c r="T48" s="171" t="n"/>
      <c r="U48" s="171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</row>
    <row customHeight="1" ht="41.25" r="49" s="29">
      <c r="A49" s="170" t="n"/>
      <c r="B49" s="170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171" t="n"/>
      <c r="S49" s="171" t="n"/>
      <c r="T49" s="171" t="n"/>
      <c r="U49" s="171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</row>
    <row customHeight="1" ht="41.25" r="50" s="29">
      <c r="A50" s="170" t="n"/>
      <c r="B50" s="170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171" t="n"/>
      <c r="S50" s="171" t="n"/>
      <c r="T50" s="171" t="n"/>
      <c r="U50" s="171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</row>
    <row customHeight="1" ht="41.25" r="51" s="29">
      <c r="A51" s="170" t="n"/>
      <c r="B51" s="170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171" t="n"/>
      <c r="S51" s="171" t="n"/>
      <c r="T51" s="171" t="n"/>
      <c r="U51" s="171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</row>
    <row customHeight="1" ht="41.25" r="52" s="29">
      <c r="A52" s="170" t="n"/>
      <c r="B52" s="170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171" t="n"/>
      <c r="S52" s="171" t="n"/>
      <c r="T52" s="171" t="n"/>
      <c r="U52" s="171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</row>
    <row customHeight="1" ht="41.25" r="53" s="29">
      <c r="A53" s="170" t="n"/>
      <c r="B53" s="170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171" t="n"/>
      <c r="S53" s="171" t="n"/>
      <c r="T53" s="171" t="n"/>
      <c r="U53" s="171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</row>
    <row customHeight="1" ht="41.25" r="54" s="29">
      <c r="A54" s="170" t="n"/>
      <c r="B54" s="170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171" t="n"/>
      <c r="S54" s="171" t="n"/>
      <c r="T54" s="171" t="n"/>
      <c r="U54" s="171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</row>
    <row customHeight="1" ht="41.25" r="55" s="29">
      <c r="A55" s="170" t="n"/>
      <c r="B55" s="170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171" t="n"/>
      <c r="S55" s="171" t="n"/>
      <c r="T55" s="171" t="n"/>
      <c r="U55" s="171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</row>
    <row customHeight="1" ht="41.25" r="56" s="29">
      <c r="A56" s="170" t="n"/>
      <c r="B56" s="170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171" t="n"/>
      <c r="S56" s="171" t="n"/>
      <c r="T56" s="171" t="n"/>
      <c r="U56" s="171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</row>
    <row customHeight="1" ht="41.25" r="57" s="29">
      <c r="A57" s="170" t="n"/>
      <c r="B57" s="170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171" t="n"/>
      <c r="S57" s="171" t="n"/>
      <c r="T57" s="171" t="n"/>
      <c r="U57" s="171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</row>
    <row customHeight="1" ht="41.25" r="58" s="29">
      <c r="A58" s="170" t="n"/>
      <c r="B58" s="170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171" t="n"/>
      <c r="S58" s="171" t="n"/>
      <c r="T58" s="171" t="n"/>
      <c r="U58" s="171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</row>
    <row customHeight="1" ht="41.25" r="59" s="29">
      <c r="A59" s="170" t="n"/>
      <c r="B59" s="170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171" t="n"/>
      <c r="S59" s="171" t="n"/>
      <c r="T59" s="171" t="n"/>
      <c r="U59" s="171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</row>
    <row customHeight="1" ht="41.25" r="60" s="29">
      <c r="A60" s="170" t="n"/>
      <c r="B60" s="170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171" t="n"/>
      <c r="S60" s="171" t="n"/>
      <c r="T60" s="171" t="n"/>
      <c r="U60" s="171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</row>
    <row customHeight="1" ht="41.25" r="61" s="29">
      <c r="A61" s="170" t="n"/>
      <c r="B61" s="170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171" t="n"/>
      <c r="S61" s="171" t="n"/>
      <c r="T61" s="171" t="n"/>
      <c r="U61" s="171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</row>
    <row customHeight="1" ht="41.25" r="62" s="29">
      <c r="A62" s="170" t="n"/>
      <c r="B62" s="170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171" t="n"/>
      <c r="S62" s="171" t="n"/>
      <c r="T62" s="171" t="n"/>
      <c r="U62" s="171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</row>
    <row customHeight="1" ht="41.25" r="63" s="29">
      <c r="A63" s="170" t="n"/>
      <c r="B63" s="170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171" t="n"/>
      <c r="S63" s="171" t="n"/>
      <c r="T63" s="171" t="n"/>
      <c r="U63" s="171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</row>
    <row customHeight="1" ht="41.25" r="64" s="29">
      <c r="A64" s="170" t="n"/>
      <c r="B64" s="170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171" t="n"/>
      <c r="S64" s="171" t="n"/>
      <c r="T64" s="171" t="n"/>
      <c r="U64" s="171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</row>
    <row customHeight="1" ht="41.25" r="65" s="29">
      <c r="A65" s="170" t="n"/>
      <c r="B65" s="170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171" t="n"/>
      <c r="S65" s="171" t="n"/>
      <c r="T65" s="171" t="n"/>
      <c r="U65" s="171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</row>
    <row customHeight="1" ht="41.25" r="66" s="29">
      <c r="A66" s="170" t="n"/>
      <c r="B66" s="170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171" t="n"/>
      <c r="S66" s="171" t="n"/>
      <c r="T66" s="171" t="n"/>
      <c r="U66" s="171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</row>
    <row customHeight="1" ht="41.25" r="67" s="29">
      <c r="A67" s="170" t="n"/>
      <c r="B67" s="170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171" t="n"/>
      <c r="S67" s="171" t="n"/>
      <c r="T67" s="171" t="n"/>
      <c r="U67" s="171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</row>
    <row customHeight="1" ht="41.25" r="68" s="29">
      <c r="A68" s="170" t="n"/>
      <c r="B68" s="170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171" t="n"/>
      <c r="S68" s="171" t="n"/>
      <c r="T68" s="171" t="n"/>
      <c r="U68" s="171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</row>
    <row customHeight="1" ht="41.25" r="69" s="29">
      <c r="A69" s="170" t="n"/>
      <c r="B69" s="170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171" t="n"/>
      <c r="S69" s="171" t="n"/>
      <c r="T69" s="171" t="n"/>
      <c r="U69" s="171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</row>
    <row customHeight="1" ht="41.25" r="70" s="29">
      <c r="A70" s="170" t="n"/>
      <c r="B70" s="170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171" t="n"/>
      <c r="S70" s="171" t="n"/>
      <c r="T70" s="171" t="n"/>
      <c r="U70" s="171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</row>
    <row customHeight="1" ht="41.25" r="71" s="29">
      <c r="A71" s="170" t="n"/>
      <c r="B71" s="170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171" t="n"/>
      <c r="S71" s="171" t="n"/>
      <c r="T71" s="171" t="n"/>
      <c r="U71" s="171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</row>
    <row customHeight="1" ht="41.25" r="72" s="29">
      <c r="A72" s="170" t="n"/>
      <c r="B72" s="170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171" t="n"/>
      <c r="S72" s="171" t="n"/>
      <c r="T72" s="171" t="n"/>
      <c r="U72" s="171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</row>
    <row customHeight="1" ht="41.25" r="73" s="29">
      <c r="A73" s="170" t="n"/>
      <c r="B73" s="170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171" t="n"/>
      <c r="S73" s="171" t="n"/>
      <c r="T73" s="171" t="n"/>
      <c r="U73" s="171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</row>
    <row customHeight="1" ht="41.25" r="74" s="29">
      <c r="A74" s="170" t="n"/>
      <c r="B74" s="170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171" t="n"/>
      <c r="S74" s="171" t="n"/>
      <c r="T74" s="171" t="n"/>
      <c r="U74" s="171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</row>
    <row customHeight="1" ht="41.25" r="75" s="29">
      <c r="A75" s="170" t="n"/>
      <c r="B75" s="170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171" t="n"/>
      <c r="S75" s="171" t="n"/>
      <c r="T75" s="171" t="n"/>
      <c r="U75" s="171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</row>
    <row customHeight="1" ht="41.25" r="76" s="29">
      <c r="A76" s="170" t="n"/>
      <c r="B76" s="170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171" t="n"/>
      <c r="S76" s="171" t="n"/>
      <c r="T76" s="171" t="n"/>
      <c r="U76" s="171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</row>
    <row customHeight="1" ht="41.25" r="77" s="29">
      <c r="A77" s="170" t="n"/>
      <c r="B77" s="170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171" t="n"/>
      <c r="S77" s="171" t="n"/>
      <c r="T77" s="171" t="n"/>
      <c r="U77" s="171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</row>
    <row customHeight="1" ht="41.25" r="78" s="29">
      <c r="A78" s="170" t="n"/>
      <c r="B78" s="170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171" t="n"/>
      <c r="S78" s="171" t="n"/>
      <c r="T78" s="171" t="n"/>
      <c r="U78" s="171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</row>
    <row customHeight="1" ht="41.25" r="79" s="29">
      <c r="A79" s="170" t="n"/>
      <c r="B79" s="170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171" t="n"/>
      <c r="S79" s="171" t="n"/>
      <c r="T79" s="171" t="n"/>
      <c r="U79" s="171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</row>
    <row customHeight="1" ht="41.25" r="80" s="29">
      <c r="A80" s="170" t="n"/>
      <c r="B80" s="170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171" t="n"/>
      <c r="S80" s="171" t="n"/>
      <c r="T80" s="171" t="n"/>
      <c r="U80" s="171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</row>
    <row customHeight="1" ht="41.25" r="81" s="29">
      <c r="A81" s="170" t="n"/>
      <c r="B81" s="170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171" t="n"/>
      <c r="S81" s="171" t="n"/>
      <c r="T81" s="171" t="n"/>
      <c r="U81" s="171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</row>
    <row customHeight="1" ht="41.25" r="82" s="29">
      <c r="A82" s="170" t="n"/>
      <c r="B82" s="170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171" t="n"/>
      <c r="S82" s="171" t="n"/>
      <c r="T82" s="171" t="n"/>
      <c r="U82" s="171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</row>
    <row customHeight="1" ht="41.25" r="83" s="29">
      <c r="A83" s="170" t="n"/>
      <c r="B83" s="170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171" t="n"/>
      <c r="S83" s="171" t="n"/>
      <c r="T83" s="171" t="n"/>
      <c r="U83" s="171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</row>
    <row customHeight="1" ht="41.25" r="84" s="29">
      <c r="A84" s="170" t="n"/>
      <c r="B84" s="170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171" t="n"/>
      <c r="S84" s="171" t="n"/>
      <c r="T84" s="171" t="n"/>
      <c r="U84" s="171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</row>
    <row customHeight="1" ht="41.25" r="85" s="29">
      <c r="A85" s="170" t="n"/>
      <c r="B85" s="170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171" t="n"/>
      <c r="S85" s="171" t="n"/>
      <c r="T85" s="171" t="n"/>
      <c r="U85" s="171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</row>
    <row customHeight="1" ht="41.25" r="86" s="29">
      <c r="A86" s="170" t="n"/>
      <c r="B86" s="170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171" t="n"/>
      <c r="S86" s="171" t="n"/>
      <c r="T86" s="171" t="n"/>
      <c r="U86" s="171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</row>
    <row customHeight="1" ht="41.25" r="87" s="29">
      <c r="A87" s="170" t="n"/>
      <c r="B87" s="170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171" t="n"/>
      <c r="S87" s="171" t="n"/>
      <c r="T87" s="171" t="n"/>
      <c r="U87" s="171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</row>
    <row customHeight="1" ht="41.25" r="88" s="29">
      <c r="A88" s="170" t="n"/>
      <c r="B88" s="170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171" t="n"/>
      <c r="S88" s="171" t="n"/>
      <c r="T88" s="171" t="n"/>
      <c r="U88" s="171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</row>
    <row customHeight="1" ht="41.25" r="89" s="29">
      <c r="A89" s="170" t="n"/>
      <c r="B89" s="170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171" t="n"/>
      <c r="S89" s="171" t="n"/>
      <c r="T89" s="171" t="n"/>
      <c r="U89" s="171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</row>
    <row customHeight="1" ht="41.25" r="90" s="29">
      <c r="A90" s="170" t="n"/>
      <c r="B90" s="170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171" t="n"/>
      <c r="S90" s="171" t="n"/>
      <c r="T90" s="171" t="n"/>
      <c r="U90" s="171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</row>
    <row customHeight="1" ht="41.25" r="91" s="29">
      <c r="A91" s="170" t="n"/>
      <c r="B91" s="170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171" t="n"/>
      <c r="S91" s="171" t="n"/>
      <c r="T91" s="171" t="n"/>
      <c r="U91" s="171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</row>
    <row customHeight="1" ht="41.25" r="92" s="29">
      <c r="A92" s="170" t="n"/>
      <c r="B92" s="170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171" t="n"/>
      <c r="S92" s="171" t="n"/>
      <c r="T92" s="171" t="n"/>
      <c r="U92" s="171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</row>
    <row customHeight="1" ht="41.25" r="93" s="29">
      <c r="A93" s="170" t="n"/>
      <c r="B93" s="170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171" t="n"/>
      <c r="S93" s="171" t="n"/>
      <c r="T93" s="171" t="n"/>
      <c r="U93" s="171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</row>
    <row customHeight="1" ht="41.25" r="94" s="29">
      <c r="A94" s="170" t="n"/>
      <c r="B94" s="170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171" t="n"/>
      <c r="S94" s="171" t="n"/>
      <c r="T94" s="171" t="n"/>
      <c r="U94" s="171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</row>
    <row customHeight="1" ht="41.25" r="95" s="29">
      <c r="A95" s="170" t="n"/>
      <c r="B95" s="170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171" t="n"/>
      <c r="S95" s="171" t="n"/>
      <c r="T95" s="171" t="n"/>
      <c r="U95" s="171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</row>
    <row customHeight="1" ht="41.25" r="96" s="29">
      <c r="A96" s="170" t="n"/>
      <c r="B96" s="170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171" t="n"/>
      <c r="S96" s="171" t="n"/>
      <c r="T96" s="171" t="n"/>
      <c r="U96" s="171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</row>
    <row customHeight="1" ht="41.25" r="97" s="29">
      <c r="A97" s="170" t="n"/>
      <c r="B97" s="170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171" t="n"/>
      <c r="S97" s="171" t="n"/>
      <c r="T97" s="171" t="n"/>
      <c r="U97" s="171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</row>
    <row customHeight="1" ht="41.25" r="98" s="29">
      <c r="A98" s="170" t="n"/>
      <c r="B98" s="170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171" t="n"/>
      <c r="S98" s="171" t="n"/>
      <c r="T98" s="171" t="n"/>
      <c r="U98" s="171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</row>
    <row customHeight="1" ht="41.25" r="99" s="29">
      <c r="A99" s="170" t="n"/>
      <c r="B99" s="170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171" t="n"/>
      <c r="S99" s="171" t="n"/>
      <c r="T99" s="171" t="n"/>
      <c r="U99" s="171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</row>
    <row customHeight="1" ht="41.25" r="100" s="29">
      <c r="A100" s="170" t="n"/>
      <c r="B100" s="170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171" t="n"/>
      <c r="S100" s="171" t="n"/>
      <c r="T100" s="171" t="n"/>
      <c r="U100" s="171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</row>
    <row customHeight="1" ht="41.25" r="101" s="29">
      <c r="A101" s="170" t="n"/>
      <c r="B101" s="170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171" t="n"/>
      <c r="S101" s="171" t="n"/>
      <c r="T101" s="171" t="n"/>
      <c r="U101" s="171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</row>
    <row customHeight="1" ht="41.25" r="102" s="29">
      <c r="A102" s="170" t="n"/>
      <c r="B102" s="170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171" t="n"/>
      <c r="S102" s="171" t="n"/>
      <c r="T102" s="171" t="n"/>
      <c r="U102" s="171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</row>
    <row customHeight="1" ht="41.25" r="103" s="29">
      <c r="A103" s="170" t="n"/>
      <c r="B103" s="170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171" t="n"/>
      <c r="S103" s="171" t="n"/>
      <c r="T103" s="171" t="n"/>
      <c r="U103" s="171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</row>
    <row customHeight="1" ht="41.25" r="104" s="29">
      <c r="A104" s="170" t="n"/>
      <c r="B104" s="170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171" t="n"/>
      <c r="S104" s="171" t="n"/>
      <c r="T104" s="171" t="n"/>
      <c r="U104" s="171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</row>
    <row customHeight="1" ht="41.25" r="105" s="29">
      <c r="A105" s="170" t="n"/>
      <c r="B105" s="170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171" t="n"/>
      <c r="S105" s="171" t="n"/>
      <c r="T105" s="171" t="n"/>
      <c r="U105" s="171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</row>
    <row customHeight="1" ht="41.25" r="106" s="29">
      <c r="A106" s="170" t="n"/>
      <c r="B106" s="170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171" t="n"/>
      <c r="S106" s="171" t="n"/>
      <c r="T106" s="171" t="n"/>
      <c r="U106" s="171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</row>
    <row customHeight="1" ht="41.25" r="107" s="29">
      <c r="A107" s="170" t="n"/>
      <c r="B107" s="170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171" t="n"/>
      <c r="S107" s="171" t="n"/>
      <c r="T107" s="171" t="n"/>
      <c r="U107" s="171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</row>
    <row customHeight="1" ht="41.25" r="108" s="29">
      <c r="A108" s="170" t="n"/>
      <c r="B108" s="170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171" t="n"/>
      <c r="S108" s="171" t="n"/>
      <c r="T108" s="171" t="n"/>
      <c r="U108" s="171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</row>
    <row customHeight="1" ht="41.25" r="109" s="29">
      <c r="A109" s="170" t="n"/>
      <c r="B109" s="170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171" t="n"/>
      <c r="S109" s="171" t="n"/>
      <c r="T109" s="171" t="n"/>
      <c r="U109" s="171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</row>
    <row customHeight="1" ht="41.25" r="110" s="29">
      <c r="A110" s="170" t="n"/>
      <c r="B110" s="170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171" t="n"/>
      <c r="S110" s="171" t="n"/>
      <c r="T110" s="171" t="n"/>
      <c r="U110" s="171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</row>
    <row customHeight="1" ht="41.25" r="111" s="29">
      <c r="A111" s="170" t="n"/>
      <c r="B111" s="170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171" t="n"/>
      <c r="S111" s="171" t="n"/>
      <c r="T111" s="171" t="n"/>
      <c r="U111" s="171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</row>
    <row customHeight="1" ht="41.25" r="112" s="29">
      <c r="A112" s="170" t="n"/>
      <c r="B112" s="170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171" t="n"/>
      <c r="S112" s="171" t="n"/>
      <c r="T112" s="171" t="n"/>
      <c r="U112" s="171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</row>
    <row customHeight="1" ht="41.25" r="113" s="29">
      <c r="A113" s="170" t="n"/>
      <c r="B113" s="170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171" t="n"/>
      <c r="S113" s="171" t="n"/>
      <c r="T113" s="171" t="n"/>
      <c r="U113" s="171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</row>
    <row customHeight="1" ht="41.25" r="114" s="29">
      <c r="A114" s="170" t="n"/>
      <c r="B114" s="170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171" t="n"/>
      <c r="S114" s="171" t="n"/>
      <c r="T114" s="171" t="n"/>
      <c r="U114" s="171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</row>
    <row customHeight="1" ht="41.25" r="115" s="29">
      <c r="A115" s="170" t="n"/>
      <c r="B115" s="170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171" t="n"/>
      <c r="S115" s="171" t="n"/>
      <c r="T115" s="171" t="n"/>
      <c r="U115" s="171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</row>
    <row customHeight="1" ht="41.25" r="116" s="29">
      <c r="A116" s="170" t="n"/>
      <c r="B116" s="170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171" t="n"/>
      <c r="S116" s="171" t="n"/>
      <c r="T116" s="171" t="n"/>
      <c r="U116" s="171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</row>
    <row customHeight="1" ht="41.25" r="117" s="29">
      <c r="A117" s="170" t="n"/>
      <c r="B117" s="170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171" t="n"/>
      <c r="S117" s="171" t="n"/>
      <c r="T117" s="171" t="n"/>
      <c r="U117" s="171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</row>
    <row customHeight="1" ht="41.25" r="118" s="29">
      <c r="A118" s="170" t="n"/>
      <c r="B118" s="170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171" t="n"/>
      <c r="S118" s="171" t="n"/>
      <c r="T118" s="171" t="n"/>
      <c r="U118" s="171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</row>
    <row customHeight="1" ht="41.25" r="119" s="29">
      <c r="A119" s="170" t="n"/>
      <c r="B119" s="170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171" t="n"/>
      <c r="S119" s="171" t="n"/>
      <c r="T119" s="171" t="n"/>
      <c r="U119" s="171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</row>
    <row customHeight="1" ht="41.25" r="120" s="29">
      <c r="A120" s="170" t="n"/>
      <c r="B120" s="170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171" t="n"/>
      <c r="S120" s="171" t="n"/>
      <c r="T120" s="171" t="n"/>
      <c r="U120" s="171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</row>
    <row customHeight="1" ht="41.25" r="121" s="29">
      <c r="A121" s="170" t="n"/>
      <c r="B121" s="170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171" t="n"/>
      <c r="S121" s="171" t="n"/>
      <c r="T121" s="171" t="n"/>
      <c r="U121" s="171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</row>
    <row customHeight="1" ht="41.25" r="122" s="29">
      <c r="A122" s="170" t="n"/>
      <c r="B122" s="170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171" t="n"/>
      <c r="S122" s="171" t="n"/>
      <c r="T122" s="171" t="n"/>
      <c r="U122" s="171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</row>
    <row customHeight="1" ht="41.25" r="123" s="29">
      <c r="A123" s="170" t="n"/>
      <c r="B123" s="170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171" t="n"/>
      <c r="S123" s="171" t="n"/>
      <c r="T123" s="171" t="n"/>
      <c r="U123" s="171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</row>
    <row customHeight="1" ht="41.25" r="124" s="29">
      <c r="A124" s="170" t="n"/>
      <c r="B124" s="170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171" t="n"/>
      <c r="S124" s="171" t="n"/>
      <c r="T124" s="171" t="n"/>
      <c r="U124" s="171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</row>
    <row customHeight="1" ht="41.25" r="125" s="29">
      <c r="A125" s="170" t="n"/>
      <c r="B125" s="170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171" t="n"/>
      <c r="S125" s="171" t="n"/>
      <c r="T125" s="171" t="n"/>
      <c r="U125" s="171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</row>
    <row customHeight="1" ht="41.25" r="126" s="29">
      <c r="A126" s="170" t="n"/>
      <c r="B126" s="170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171" t="n"/>
      <c r="S126" s="171" t="n"/>
      <c r="T126" s="171" t="n"/>
      <c r="U126" s="171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</row>
    <row customHeight="1" ht="41.25" r="127" s="29">
      <c r="A127" s="170" t="n"/>
      <c r="B127" s="170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171" t="n"/>
      <c r="S127" s="171" t="n"/>
      <c r="T127" s="171" t="n"/>
      <c r="U127" s="171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</row>
    <row customHeight="1" ht="41.25" r="128" s="29">
      <c r="A128" s="170" t="n"/>
      <c r="B128" s="170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171" t="n"/>
      <c r="S128" s="171" t="n"/>
      <c r="T128" s="171" t="n"/>
      <c r="U128" s="171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</row>
    <row customHeight="1" ht="41.25" r="129" s="29">
      <c r="A129" s="170" t="n"/>
      <c r="B129" s="170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171" t="n"/>
      <c r="S129" s="171" t="n"/>
      <c r="T129" s="171" t="n"/>
      <c r="U129" s="171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</row>
    <row customHeight="1" ht="41.25" r="130" s="29">
      <c r="A130" s="170" t="n"/>
      <c r="B130" s="170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171" t="n"/>
      <c r="S130" s="171" t="n"/>
      <c r="T130" s="171" t="n"/>
      <c r="U130" s="171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</row>
    <row customHeight="1" ht="41.25" r="131" s="29">
      <c r="A131" s="170" t="n"/>
      <c r="B131" s="170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171" t="n"/>
      <c r="S131" s="171" t="n"/>
      <c r="T131" s="171" t="n"/>
      <c r="U131" s="171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</row>
    <row customHeight="1" ht="41.25" r="132" s="29">
      <c r="A132" s="170" t="n"/>
      <c r="B132" s="170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171" t="n"/>
      <c r="S132" s="171" t="n"/>
      <c r="T132" s="171" t="n"/>
      <c r="U132" s="171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</row>
    <row customHeight="1" ht="41.25" r="133" s="29">
      <c r="A133" s="170" t="n"/>
      <c r="B133" s="170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171" t="n"/>
      <c r="S133" s="171" t="n"/>
      <c r="T133" s="171" t="n"/>
      <c r="U133" s="171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</row>
    <row customHeight="1" ht="41.25" r="134" s="29">
      <c r="A134" s="170" t="n"/>
      <c r="B134" s="170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171" t="n"/>
      <c r="S134" s="171" t="n"/>
      <c r="T134" s="171" t="n"/>
      <c r="U134" s="171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</row>
    <row customHeight="1" ht="41.25" r="135" s="29">
      <c r="A135" s="170" t="n"/>
      <c r="B135" s="170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171" t="n"/>
      <c r="S135" s="171" t="n"/>
      <c r="T135" s="171" t="n"/>
      <c r="U135" s="171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</row>
    <row customHeight="1" ht="41.25" r="136" s="29">
      <c r="A136" s="170" t="n"/>
      <c r="B136" s="170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171" t="n"/>
      <c r="S136" s="171" t="n"/>
      <c r="T136" s="171" t="n"/>
      <c r="U136" s="171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</row>
    <row customHeight="1" ht="41.25" r="137" s="29">
      <c r="A137" s="170" t="n"/>
      <c r="B137" s="170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171" t="n"/>
      <c r="S137" s="171" t="n"/>
      <c r="T137" s="171" t="n"/>
      <c r="U137" s="171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</row>
    <row customHeight="1" ht="41.25" r="138" s="29">
      <c r="A138" s="170" t="n"/>
      <c r="B138" s="170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171" t="n"/>
      <c r="S138" s="171" t="n"/>
      <c r="T138" s="171" t="n"/>
      <c r="U138" s="171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</row>
    <row customHeight="1" ht="41.25" r="139" s="29">
      <c r="A139" s="170" t="n"/>
      <c r="B139" s="170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171" t="n"/>
      <c r="S139" s="171" t="n"/>
      <c r="T139" s="171" t="n"/>
      <c r="U139" s="171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</row>
    <row customHeight="1" ht="41.25" r="140" s="29">
      <c r="A140" s="170" t="n"/>
      <c r="B140" s="170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171" t="n"/>
      <c r="S140" s="171" t="n"/>
      <c r="T140" s="171" t="n"/>
      <c r="U140" s="171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</row>
    <row customHeight="1" ht="41.25" r="141" s="29">
      <c r="A141" s="170" t="n"/>
      <c r="B141" s="170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171" t="n"/>
      <c r="S141" s="171" t="n"/>
      <c r="T141" s="171" t="n"/>
      <c r="U141" s="171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</row>
    <row customHeight="1" ht="41.25" r="142" s="29">
      <c r="A142" s="170" t="n"/>
      <c r="B142" s="170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171" t="n"/>
      <c r="S142" s="171" t="n"/>
      <c r="T142" s="171" t="n"/>
      <c r="U142" s="171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</row>
    <row customHeight="1" ht="41.25" r="143" s="29">
      <c r="A143" s="170" t="n"/>
      <c r="B143" s="170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171" t="n"/>
      <c r="S143" s="171" t="n"/>
      <c r="T143" s="171" t="n"/>
      <c r="U143" s="171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</row>
    <row customHeight="1" ht="41.25" r="144" s="29">
      <c r="A144" s="170" t="n"/>
      <c r="B144" s="170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171" t="n"/>
      <c r="S144" s="171" t="n"/>
      <c r="T144" s="171" t="n"/>
      <c r="U144" s="171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</row>
    <row customHeight="1" ht="41.25" r="145" s="29">
      <c r="A145" s="170" t="n"/>
      <c r="B145" s="170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171" t="n"/>
      <c r="S145" s="171" t="n"/>
      <c r="T145" s="171" t="n"/>
      <c r="U145" s="171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</row>
    <row customHeight="1" ht="41.25" r="146" s="29">
      <c r="A146" s="170" t="n"/>
      <c r="B146" s="170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171" t="n"/>
      <c r="S146" s="171" t="n"/>
      <c r="T146" s="171" t="n"/>
      <c r="U146" s="171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</row>
    <row customHeight="1" ht="41.25" r="147" s="29">
      <c r="A147" s="170" t="n"/>
      <c r="B147" s="170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171" t="n"/>
      <c r="S147" s="171" t="n"/>
      <c r="T147" s="171" t="n"/>
      <c r="U147" s="171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</row>
    <row customHeight="1" ht="41.25" r="148" s="29">
      <c r="A148" s="170" t="n"/>
      <c r="B148" s="170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171" t="n"/>
      <c r="S148" s="171" t="n"/>
      <c r="T148" s="171" t="n"/>
      <c r="U148" s="171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</row>
    <row customHeight="1" ht="41.25" r="149" s="29">
      <c r="A149" s="170" t="n"/>
      <c r="B149" s="170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171" t="n"/>
      <c r="S149" s="171" t="n"/>
      <c r="T149" s="171" t="n"/>
      <c r="U149" s="171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</row>
    <row customHeight="1" ht="41.25" r="150" s="29">
      <c r="A150" s="170" t="n"/>
      <c r="B150" s="170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171" t="n"/>
      <c r="S150" s="171" t="n"/>
      <c r="T150" s="171" t="n"/>
      <c r="U150" s="171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</row>
    <row customHeight="1" ht="41.25" r="151" s="29">
      <c r="A151" s="170" t="n"/>
      <c r="B151" s="170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171" t="n"/>
      <c r="S151" s="171" t="n"/>
      <c r="T151" s="171" t="n"/>
      <c r="U151" s="171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</row>
    <row customHeight="1" ht="41.25" r="152" s="29">
      <c r="A152" s="170" t="n"/>
      <c r="B152" s="170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171" t="n"/>
      <c r="S152" s="171" t="n"/>
      <c r="T152" s="171" t="n"/>
      <c r="U152" s="171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</row>
    <row customHeight="1" ht="41.25" r="153" s="29">
      <c r="A153" s="170" t="n"/>
      <c r="B153" s="170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171" t="n"/>
      <c r="S153" s="171" t="n"/>
      <c r="T153" s="171" t="n"/>
      <c r="U153" s="171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</row>
    <row customHeight="1" ht="41.25" r="154" s="29">
      <c r="A154" s="170" t="n"/>
      <c r="B154" s="170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171" t="n"/>
      <c r="S154" s="171" t="n"/>
      <c r="T154" s="171" t="n"/>
      <c r="U154" s="171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</row>
    <row customHeight="1" ht="41.25" r="155" s="29">
      <c r="A155" s="170" t="n"/>
      <c r="B155" s="170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171" t="n"/>
      <c r="S155" s="171" t="n"/>
      <c r="T155" s="171" t="n"/>
      <c r="U155" s="171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</row>
    <row customHeight="1" ht="41.25" r="156" s="29">
      <c r="A156" s="170" t="n"/>
      <c r="B156" s="170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171" t="n"/>
      <c r="S156" s="171" t="n"/>
      <c r="T156" s="171" t="n"/>
      <c r="U156" s="171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</row>
    <row customHeight="1" ht="41.25" r="157" s="29">
      <c r="A157" s="170" t="n"/>
      <c r="B157" s="170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171" t="n"/>
      <c r="S157" s="171" t="n"/>
      <c r="T157" s="171" t="n"/>
      <c r="U157" s="171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</row>
    <row customHeight="1" ht="41.25" r="158" s="29">
      <c r="A158" s="170" t="n"/>
      <c r="B158" s="170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171" t="n"/>
      <c r="S158" s="171" t="n"/>
      <c r="T158" s="171" t="n"/>
      <c r="U158" s="171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</row>
    <row customHeight="1" ht="41.25" r="159" s="29">
      <c r="A159" s="170" t="n"/>
      <c r="B159" s="170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171" t="n"/>
      <c r="S159" s="171" t="n"/>
      <c r="T159" s="171" t="n"/>
      <c r="U159" s="171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</row>
    <row customHeight="1" ht="41.25" r="160" s="29">
      <c r="A160" s="170" t="n"/>
      <c r="B160" s="170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171" t="n"/>
      <c r="S160" s="171" t="n"/>
      <c r="T160" s="171" t="n"/>
      <c r="U160" s="171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</row>
    <row customHeight="1" ht="41.25" r="161" s="29">
      <c r="A161" s="170" t="n"/>
      <c r="B161" s="170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171" t="n"/>
      <c r="S161" s="171" t="n"/>
      <c r="T161" s="171" t="n"/>
      <c r="U161" s="171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</row>
    <row customHeight="1" ht="41.25" r="162" s="29">
      <c r="A162" s="170" t="n"/>
      <c r="B162" s="170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171" t="n"/>
      <c r="S162" s="171" t="n"/>
      <c r="T162" s="171" t="n"/>
      <c r="U162" s="171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</row>
    <row customHeight="1" ht="41.25" r="163" s="29">
      <c r="A163" s="170" t="n"/>
      <c r="B163" s="170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171" t="n"/>
      <c r="S163" s="171" t="n"/>
      <c r="T163" s="171" t="n"/>
      <c r="U163" s="171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</row>
    <row customHeight="1" ht="41.25" r="164" s="29">
      <c r="A164" s="170" t="n"/>
      <c r="B164" s="170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171" t="n"/>
      <c r="S164" s="171" t="n"/>
      <c r="T164" s="171" t="n"/>
      <c r="U164" s="171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</row>
    <row customHeight="1" ht="41.25" r="165" s="29">
      <c r="A165" s="170" t="n"/>
      <c r="B165" s="170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171" t="n"/>
      <c r="S165" s="171" t="n"/>
      <c r="T165" s="171" t="n"/>
      <c r="U165" s="171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</row>
    <row customHeight="1" ht="41.25" r="166" s="29">
      <c r="A166" s="170" t="n"/>
      <c r="B166" s="170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171" t="n"/>
      <c r="S166" s="171" t="n"/>
      <c r="T166" s="171" t="n"/>
      <c r="U166" s="171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</row>
    <row customHeight="1" ht="41.25" r="167" s="29">
      <c r="A167" s="170" t="n"/>
      <c r="B167" s="170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171" t="n"/>
      <c r="S167" s="171" t="n"/>
      <c r="T167" s="171" t="n"/>
      <c r="U167" s="171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</row>
    <row customHeight="1" ht="41.25" r="168" s="29">
      <c r="A168" s="170" t="n"/>
      <c r="B168" s="170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171" t="n"/>
      <c r="S168" s="171" t="n"/>
      <c r="T168" s="171" t="n"/>
      <c r="U168" s="171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</row>
    <row customHeight="1" ht="41.25" r="169" s="29">
      <c r="A169" s="170" t="n"/>
      <c r="B169" s="170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171" t="n"/>
      <c r="S169" s="171" t="n"/>
      <c r="T169" s="171" t="n"/>
      <c r="U169" s="171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</row>
    <row customHeight="1" ht="41.25" r="170" s="29">
      <c r="A170" s="170" t="n"/>
      <c r="B170" s="170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171" t="n"/>
      <c r="S170" s="171" t="n"/>
      <c r="T170" s="171" t="n"/>
      <c r="U170" s="171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</row>
    <row customHeight="1" ht="41.25" r="171" s="29">
      <c r="A171" s="170" t="n"/>
      <c r="B171" s="170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171" t="n"/>
      <c r="S171" s="171" t="n"/>
      <c r="T171" s="171" t="n"/>
      <c r="U171" s="171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</row>
    <row customHeight="1" ht="41.25" r="172" s="29">
      <c r="A172" s="170" t="n"/>
      <c r="B172" s="170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171" t="n"/>
      <c r="S172" s="171" t="n"/>
      <c r="T172" s="171" t="n"/>
      <c r="U172" s="171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</row>
    <row customHeight="1" ht="41.25" r="173" s="29">
      <c r="A173" s="170" t="n"/>
      <c r="B173" s="170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171" t="n"/>
      <c r="S173" s="171" t="n"/>
      <c r="T173" s="171" t="n"/>
      <c r="U173" s="171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</row>
    <row customHeight="1" ht="41.25" r="174" s="29">
      <c r="A174" s="170" t="n"/>
      <c r="B174" s="170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171" t="n"/>
      <c r="S174" s="171" t="n"/>
      <c r="T174" s="171" t="n"/>
      <c r="U174" s="171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</row>
    <row customHeight="1" ht="41.25" r="175" s="29">
      <c r="A175" s="170" t="n"/>
      <c r="B175" s="170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171" t="n"/>
      <c r="S175" s="171" t="n"/>
      <c r="T175" s="171" t="n"/>
      <c r="U175" s="171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</row>
    <row customHeight="1" ht="41.25" r="176" s="29">
      <c r="A176" s="170" t="n"/>
      <c r="B176" s="170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171" t="n"/>
      <c r="S176" s="171" t="n"/>
      <c r="T176" s="171" t="n"/>
      <c r="U176" s="171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</row>
    <row customHeight="1" ht="41.25" r="177" s="29">
      <c r="A177" s="170" t="n"/>
      <c r="B177" s="170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171" t="n"/>
      <c r="S177" s="171" t="n"/>
      <c r="T177" s="171" t="n"/>
      <c r="U177" s="171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</row>
    <row customHeight="1" ht="41.25" r="178" s="29">
      <c r="A178" s="170" t="n"/>
      <c r="B178" s="170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171" t="n"/>
      <c r="S178" s="171" t="n"/>
      <c r="T178" s="171" t="n"/>
      <c r="U178" s="171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</row>
    <row customHeight="1" ht="41.25" r="179" s="29">
      <c r="A179" s="170" t="n"/>
      <c r="B179" s="170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171" t="n"/>
      <c r="S179" s="171" t="n"/>
      <c r="T179" s="171" t="n"/>
      <c r="U179" s="171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</row>
    <row customHeight="1" ht="41.25" r="180" s="29">
      <c r="A180" s="170" t="n"/>
      <c r="B180" s="170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171" t="n"/>
      <c r="S180" s="171" t="n"/>
      <c r="T180" s="171" t="n"/>
      <c r="U180" s="171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</row>
    <row customHeight="1" ht="41.25" r="181" s="29">
      <c r="A181" s="170" t="n"/>
      <c r="B181" s="170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171" t="n"/>
      <c r="S181" s="171" t="n"/>
      <c r="T181" s="171" t="n"/>
      <c r="U181" s="171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</row>
    <row customHeight="1" ht="41.25" r="182" s="29">
      <c r="A182" s="170" t="n"/>
      <c r="B182" s="170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171" t="n"/>
      <c r="S182" s="171" t="n"/>
      <c r="T182" s="171" t="n"/>
      <c r="U182" s="171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</row>
    <row customHeight="1" ht="41.25" r="183" s="29">
      <c r="A183" s="170" t="n"/>
      <c r="B183" s="170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171" t="n"/>
      <c r="S183" s="171" t="n"/>
      <c r="T183" s="171" t="n"/>
      <c r="U183" s="171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</row>
    <row customHeight="1" ht="41.25" r="184" s="29">
      <c r="A184" s="170" t="n"/>
      <c r="B184" s="170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171" t="n"/>
      <c r="S184" s="171" t="n"/>
      <c r="T184" s="171" t="n"/>
      <c r="U184" s="171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</row>
    <row customHeight="1" ht="41.25" r="185" s="29">
      <c r="A185" s="170" t="n"/>
      <c r="B185" s="170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171" t="n"/>
      <c r="S185" s="171" t="n"/>
      <c r="T185" s="171" t="n"/>
      <c r="U185" s="171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</row>
    <row customHeight="1" ht="41.25" r="186" s="29">
      <c r="A186" s="170" t="n"/>
      <c r="B186" s="170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171" t="n"/>
      <c r="S186" s="171" t="n"/>
      <c r="T186" s="171" t="n"/>
      <c r="U186" s="171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</row>
    <row customHeight="1" ht="41.25" r="187" s="29">
      <c r="A187" s="170" t="n"/>
      <c r="B187" s="170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171" t="n"/>
      <c r="S187" s="171" t="n"/>
      <c r="T187" s="171" t="n"/>
      <c r="U187" s="171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</row>
    <row customHeight="1" ht="41.25" r="188" s="29">
      <c r="A188" s="170" t="n"/>
      <c r="B188" s="170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171" t="n"/>
      <c r="S188" s="171" t="n"/>
      <c r="T188" s="171" t="n"/>
      <c r="U188" s="171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</row>
    <row customHeight="1" ht="41.25" r="189" s="29">
      <c r="A189" s="170" t="n"/>
      <c r="B189" s="170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171" t="n"/>
      <c r="S189" s="171" t="n"/>
      <c r="T189" s="171" t="n"/>
      <c r="U189" s="171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</row>
    <row customHeight="1" ht="41.25" r="190" s="29">
      <c r="A190" s="170" t="n"/>
      <c r="B190" s="170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171" t="n"/>
      <c r="S190" s="171" t="n"/>
      <c r="T190" s="171" t="n"/>
      <c r="U190" s="171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</row>
    <row customHeight="1" ht="41.25" r="191" s="29">
      <c r="A191" s="170" t="n"/>
      <c r="B191" s="170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171" t="n"/>
      <c r="S191" s="171" t="n"/>
      <c r="T191" s="171" t="n"/>
      <c r="U191" s="171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</row>
    <row customHeight="1" ht="41.25" r="192" s="29">
      <c r="A192" s="170" t="n"/>
      <c r="B192" s="170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171" t="n"/>
      <c r="S192" s="171" t="n"/>
      <c r="T192" s="171" t="n"/>
      <c r="U192" s="171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</row>
    <row customHeight="1" ht="41.25" r="193" s="29">
      <c r="A193" s="170" t="n"/>
      <c r="B193" s="170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171" t="n"/>
      <c r="S193" s="171" t="n"/>
      <c r="T193" s="171" t="n"/>
      <c r="U193" s="171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</row>
    <row customHeight="1" ht="41.25" r="194" s="29">
      <c r="A194" s="170" t="n"/>
      <c r="B194" s="170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171" t="n"/>
      <c r="S194" s="171" t="n"/>
      <c r="T194" s="171" t="n"/>
      <c r="U194" s="171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</row>
    <row customHeight="1" ht="41.25" r="195" s="29">
      <c r="A195" s="170" t="n"/>
      <c r="B195" s="170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171" t="n"/>
      <c r="S195" s="171" t="n"/>
      <c r="T195" s="171" t="n"/>
      <c r="U195" s="171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</row>
    <row customHeight="1" ht="41.25" r="196" s="29">
      <c r="A196" s="170" t="n"/>
      <c r="B196" s="170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171" t="n"/>
      <c r="S196" s="171" t="n"/>
      <c r="T196" s="171" t="n"/>
      <c r="U196" s="171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</row>
    <row customHeight="1" ht="41.25" r="197" s="29">
      <c r="A197" s="170" t="n"/>
      <c r="B197" s="170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171" t="n"/>
      <c r="S197" s="171" t="n"/>
      <c r="T197" s="171" t="n"/>
      <c r="U197" s="171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</row>
    <row customHeight="1" ht="41.25" r="198" s="29">
      <c r="A198" s="170" t="n"/>
      <c r="B198" s="170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171" t="n"/>
      <c r="S198" s="171" t="n"/>
      <c r="T198" s="171" t="n"/>
      <c r="U198" s="171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</row>
    <row customHeight="1" ht="41.25" r="199" s="29">
      <c r="A199" s="170" t="n"/>
      <c r="B199" s="170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171" t="n"/>
      <c r="S199" s="171" t="n"/>
      <c r="T199" s="171" t="n"/>
      <c r="U199" s="171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</row>
    <row customHeight="1" ht="41.25" r="200" s="29">
      <c r="A200" s="170" t="n"/>
      <c r="B200" s="170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171" t="n"/>
      <c r="S200" s="171" t="n"/>
      <c r="T200" s="171" t="n"/>
      <c r="U200" s="171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</row>
    <row customHeight="1" ht="41.25" r="201" s="29">
      <c r="A201" s="170" t="n"/>
      <c r="B201" s="170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171" t="n"/>
      <c r="S201" s="171" t="n"/>
      <c r="T201" s="171" t="n"/>
      <c r="U201" s="171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</row>
    <row customHeight="1" ht="41.25" r="202" s="29">
      <c r="A202" s="170" t="n"/>
      <c r="B202" s="170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171" t="n"/>
      <c r="S202" s="171" t="n"/>
      <c r="T202" s="171" t="n"/>
      <c r="U202" s="171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</row>
    <row customHeight="1" ht="41.25" r="203" s="29">
      <c r="A203" s="170" t="n"/>
      <c r="B203" s="170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171" t="n"/>
      <c r="S203" s="171" t="n"/>
      <c r="T203" s="171" t="n"/>
      <c r="U203" s="171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</row>
    <row customHeight="1" ht="41.25" r="204" s="29">
      <c r="A204" s="170" t="n"/>
      <c r="B204" s="170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171" t="n"/>
      <c r="S204" s="171" t="n"/>
      <c r="T204" s="171" t="n"/>
      <c r="U204" s="171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</row>
    <row customHeight="1" ht="41.25" r="205" s="29">
      <c r="A205" s="170" t="n"/>
      <c r="B205" s="170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171" t="n"/>
      <c r="S205" s="171" t="n"/>
      <c r="T205" s="171" t="n"/>
      <c r="U205" s="171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</row>
    <row customHeight="1" ht="41.25" r="206" s="29">
      <c r="A206" s="170" t="n"/>
      <c r="B206" s="170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171" t="n"/>
      <c r="S206" s="171" t="n"/>
      <c r="T206" s="171" t="n"/>
      <c r="U206" s="171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</row>
    <row customHeight="1" ht="41.25" r="207" s="29">
      <c r="A207" s="170" t="n"/>
      <c r="B207" s="170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171" t="n"/>
      <c r="S207" s="171" t="n"/>
      <c r="T207" s="171" t="n"/>
      <c r="U207" s="171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</row>
    <row customHeight="1" ht="41.25" r="208" s="29">
      <c r="A208" s="170" t="n"/>
      <c r="B208" s="170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171" t="n"/>
      <c r="S208" s="171" t="n"/>
      <c r="T208" s="171" t="n"/>
      <c r="U208" s="171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</row>
    <row customHeight="1" ht="41.25" r="209" s="29">
      <c r="A209" s="170" t="n"/>
      <c r="B209" s="170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171" t="n"/>
      <c r="S209" s="171" t="n"/>
      <c r="T209" s="171" t="n"/>
      <c r="U209" s="171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</row>
    <row customHeight="1" ht="41.25" r="210" s="29">
      <c r="A210" s="170" t="n"/>
      <c r="B210" s="170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171" t="n"/>
      <c r="S210" s="171" t="n"/>
      <c r="T210" s="171" t="n"/>
      <c r="U210" s="171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</row>
    <row customHeight="1" ht="41.25" r="211" s="29">
      <c r="A211" s="170" t="n"/>
      <c r="B211" s="170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171" t="n"/>
      <c r="S211" s="171" t="n"/>
      <c r="T211" s="171" t="n"/>
      <c r="U211" s="171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</row>
    <row customHeight="1" ht="41.25" r="212" s="29">
      <c r="A212" s="170" t="n"/>
      <c r="B212" s="170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171" t="n"/>
      <c r="S212" s="171" t="n"/>
      <c r="T212" s="171" t="n"/>
      <c r="U212" s="171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</row>
    <row customHeight="1" ht="41.25" r="213" s="29">
      <c r="A213" s="170" t="n"/>
      <c r="B213" s="170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171" t="n"/>
      <c r="S213" s="171" t="n"/>
      <c r="T213" s="171" t="n"/>
      <c r="U213" s="171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</row>
    <row customHeight="1" ht="41.25" r="214" s="29">
      <c r="A214" s="170" t="n"/>
      <c r="B214" s="170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171" t="n"/>
      <c r="S214" s="171" t="n"/>
      <c r="T214" s="171" t="n"/>
      <c r="U214" s="171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</row>
    <row customHeight="1" ht="41.25" r="215" s="29">
      <c r="A215" s="170" t="n"/>
      <c r="B215" s="170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171" t="n"/>
      <c r="S215" s="171" t="n"/>
      <c r="T215" s="171" t="n"/>
      <c r="U215" s="171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</row>
    <row customHeight="1" ht="41.25" r="216" s="29">
      <c r="A216" s="170" t="n"/>
      <c r="B216" s="170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171" t="n"/>
      <c r="S216" s="171" t="n"/>
      <c r="T216" s="171" t="n"/>
      <c r="U216" s="171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</row>
    <row customHeight="1" ht="41.25" r="217" s="29">
      <c r="A217" s="170" t="n"/>
      <c r="B217" s="170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171" t="n"/>
      <c r="S217" s="171" t="n"/>
      <c r="T217" s="171" t="n"/>
      <c r="U217" s="171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</row>
    <row customHeight="1" ht="41.25" r="218" s="29">
      <c r="A218" s="170" t="n"/>
      <c r="B218" s="170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171" t="n"/>
      <c r="S218" s="171" t="n"/>
      <c r="T218" s="171" t="n"/>
      <c r="U218" s="171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</row>
    <row customHeight="1" ht="41.25" r="219" s="29">
      <c r="A219" s="170" t="n"/>
      <c r="B219" s="170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171" t="n"/>
      <c r="S219" s="171" t="n"/>
      <c r="T219" s="171" t="n"/>
      <c r="U219" s="171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</row>
    <row customHeight="1" ht="41.25" r="220" s="29">
      <c r="A220" s="170" t="n"/>
      <c r="B220" s="170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171" t="n"/>
      <c r="S220" s="171" t="n"/>
      <c r="T220" s="171" t="n"/>
      <c r="U220" s="171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</row>
    <row customHeight="1" ht="41.25" r="221" s="29">
      <c r="A221" s="170" t="n"/>
      <c r="B221" s="170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171" t="n"/>
      <c r="S221" s="171" t="n"/>
      <c r="T221" s="171" t="n"/>
      <c r="U221" s="171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</row>
    <row customHeight="1" ht="41.25" r="222" s="29">
      <c r="A222" s="170" t="n"/>
      <c r="B222" s="170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171" t="n"/>
      <c r="S222" s="171" t="n"/>
      <c r="T222" s="171" t="n"/>
      <c r="U222" s="171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</row>
    <row customHeight="1" ht="41.25" r="223" s="29">
      <c r="A223" s="170" t="n"/>
      <c r="B223" s="170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171" t="n"/>
      <c r="S223" s="171" t="n"/>
      <c r="T223" s="171" t="n"/>
      <c r="U223" s="171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</row>
    <row customHeight="1" ht="41.25" r="224" s="29">
      <c r="A224" s="170" t="n"/>
      <c r="B224" s="170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171" t="n"/>
      <c r="S224" s="171" t="n"/>
      <c r="T224" s="171" t="n"/>
      <c r="U224" s="171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</row>
    <row customHeight="1" ht="41.25" r="225" s="29">
      <c r="A225" s="170" t="n"/>
      <c r="B225" s="170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171" t="n"/>
      <c r="S225" s="171" t="n"/>
      <c r="T225" s="171" t="n"/>
      <c r="U225" s="171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</row>
    <row customHeight="1" ht="41.25" r="226" s="29">
      <c r="A226" s="170" t="n"/>
      <c r="B226" s="170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171" t="n"/>
      <c r="S226" s="171" t="n"/>
      <c r="T226" s="171" t="n"/>
      <c r="U226" s="171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</row>
    <row customHeight="1" ht="41.25" r="227" s="29">
      <c r="A227" s="170" t="n"/>
      <c r="B227" s="170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171" t="n"/>
      <c r="S227" s="171" t="n"/>
      <c r="T227" s="171" t="n"/>
      <c r="U227" s="171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</row>
    <row customHeight="1" ht="41.25" r="228" s="29">
      <c r="A228" s="170" t="n"/>
      <c r="B228" s="170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171" t="n"/>
      <c r="S228" s="171" t="n"/>
      <c r="T228" s="171" t="n"/>
      <c r="U228" s="171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</row>
    <row customHeight="1" ht="41.25" r="229" s="29">
      <c r="A229" s="170" t="n"/>
      <c r="B229" s="170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171" t="n"/>
      <c r="S229" s="171" t="n"/>
      <c r="T229" s="171" t="n"/>
      <c r="U229" s="171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</row>
    <row customHeight="1" ht="41.25" r="230" s="29">
      <c r="A230" s="170" t="n"/>
      <c r="B230" s="170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171" t="n"/>
      <c r="S230" s="171" t="n"/>
      <c r="T230" s="171" t="n"/>
      <c r="U230" s="171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</row>
    <row customHeight="1" ht="41.25" r="231" s="29">
      <c r="A231" s="170" t="n"/>
      <c r="B231" s="170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171" t="n"/>
      <c r="S231" s="171" t="n"/>
      <c r="T231" s="171" t="n"/>
      <c r="U231" s="171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</row>
    <row customHeight="1" ht="41.25" r="232" s="29">
      <c r="A232" s="170" t="n"/>
      <c r="B232" s="170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171" t="n"/>
      <c r="S232" s="171" t="n"/>
      <c r="T232" s="171" t="n"/>
      <c r="U232" s="171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</row>
    <row customHeight="1" ht="41.25" r="233" s="29">
      <c r="A233" s="170" t="n"/>
      <c r="B233" s="170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171" t="n"/>
      <c r="S233" s="171" t="n"/>
      <c r="T233" s="171" t="n"/>
      <c r="U233" s="171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</row>
    <row customHeight="1" ht="41.25" r="234" s="29">
      <c r="A234" s="170" t="n"/>
      <c r="B234" s="170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171" t="n"/>
      <c r="S234" s="171" t="n"/>
      <c r="T234" s="171" t="n"/>
      <c r="U234" s="171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</row>
    <row customHeight="1" ht="41.25" r="235" s="29">
      <c r="A235" s="170" t="n"/>
      <c r="B235" s="170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171" t="n"/>
      <c r="S235" s="171" t="n"/>
      <c r="T235" s="171" t="n"/>
      <c r="U235" s="171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</row>
    <row customHeight="1" ht="41.25" r="236" s="29">
      <c r="A236" s="170" t="n"/>
      <c r="B236" s="170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171" t="n"/>
      <c r="S236" s="171" t="n"/>
      <c r="T236" s="171" t="n"/>
      <c r="U236" s="171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</row>
    <row customHeight="1" ht="41.25" r="237" s="29">
      <c r="A237" s="170" t="n"/>
      <c r="B237" s="170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171" t="n"/>
      <c r="S237" s="171" t="n"/>
      <c r="T237" s="171" t="n"/>
      <c r="U237" s="171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</row>
    <row customHeight="1" ht="41.25" r="238" s="29">
      <c r="A238" s="170" t="n"/>
      <c r="B238" s="170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171" t="n"/>
      <c r="S238" s="171" t="n"/>
      <c r="T238" s="171" t="n"/>
      <c r="U238" s="171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</row>
    <row customHeight="1" ht="41.25" r="239" s="29">
      <c r="A239" s="170" t="n"/>
      <c r="B239" s="170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171" t="n"/>
      <c r="S239" s="171" t="n"/>
      <c r="T239" s="171" t="n"/>
      <c r="U239" s="171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</row>
    <row customHeight="1" ht="41.25" r="240" s="29">
      <c r="A240" s="170" t="n"/>
      <c r="B240" s="170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171" t="n"/>
      <c r="S240" s="171" t="n"/>
      <c r="T240" s="171" t="n"/>
      <c r="U240" s="171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</row>
    <row customHeight="1" ht="41.25" r="241" s="29">
      <c r="A241" s="170" t="n"/>
      <c r="B241" s="170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171" t="n"/>
      <c r="S241" s="171" t="n"/>
      <c r="T241" s="171" t="n"/>
      <c r="U241" s="171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</row>
  </sheetData>
  <pageMargins bottom="0.7480314960629921" footer="0" header="0" left="0.3937007874015748" right="0.3937007874015748" top="0.7480314960629921"/>
  <pageSetup orientation="landscape" paperSize="9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11.75"/>
    <col customWidth="1" max="2" min="2" style="29" width="18.13"/>
    <col customWidth="1" max="3" min="3" style="29" width="9.380000000000001"/>
    <col customWidth="1" max="6" min="4" style="29" width="7.63"/>
    <col customWidth="1" max="7" min="7" style="29" width="9.380000000000001"/>
    <col customWidth="1" max="8" min="8" style="29" width="18.13"/>
    <col customWidth="1" max="18" min="9" style="29" width="7.88"/>
    <col customWidth="1" max="20" min="19" style="29" width="7"/>
  </cols>
  <sheetData>
    <row customHeight="1" ht="30" r="1" s="29">
      <c r="A1" s="172" t="n"/>
      <c r="B1" s="173" t="inlineStr">
        <is>
          <t>組別</t>
        </is>
      </c>
      <c r="C1" s="174" t="n">
        <v>2</v>
      </c>
      <c r="D1" s="174" t="n"/>
      <c r="E1" s="174" t="n"/>
      <c r="F1" s="174" t="n"/>
      <c r="G1" s="172" t="n"/>
      <c r="H1" s="172" t="inlineStr">
        <is>
          <t>1.男生 2.女生</t>
        </is>
      </c>
      <c r="I1" s="172" t="n"/>
      <c r="J1" s="172" t="n"/>
      <c r="K1" s="172" t="n"/>
      <c r="L1" s="172" t="n"/>
      <c r="M1" s="172" t="n"/>
      <c r="N1" s="172" t="n"/>
      <c r="O1" s="172" t="n"/>
      <c r="P1" s="172" t="n"/>
      <c r="Q1" s="172" t="n"/>
      <c r="R1" s="172" t="n"/>
      <c r="S1" s="172" t="n"/>
      <c r="T1" s="172" t="n"/>
    </row>
    <row r="2">
      <c r="A2" s="175" t="n"/>
      <c r="B2" s="176" t="n"/>
    </row>
    <row customHeight="1" ht="60" r="3" s="29">
      <c r="A3" s="175" t="n"/>
      <c r="B3" s="177">
        <f>'設定'!$B$6&amp;"成績公告"</f>
        <v/>
      </c>
    </row>
    <row customHeight="1" ht="49.5" r="4" s="29">
      <c r="A4" s="178" t="n"/>
      <c r="B4" s="179">
        <f ref="B4" t="array">"個人賽 "&amp;INDEX('參數'!C14:C15,'公告(積分)'!C1)&amp;" 總錦標成績"</f>
        <v/>
      </c>
      <c r="I4" s="180" t="n"/>
      <c r="J4" s="180" t="n"/>
      <c r="K4" s="180" t="n"/>
      <c r="L4" s="180" t="n"/>
      <c r="M4" s="180" t="n"/>
      <c r="N4" s="180" t="n"/>
      <c r="O4" s="180" t="n"/>
      <c r="P4" s="180" t="n"/>
      <c r="Q4" s="180" t="n"/>
      <c r="R4" s="180" t="n"/>
      <c r="S4" s="180" t="n"/>
      <c r="T4" s="180" t="n"/>
    </row>
    <row customHeight="1" ht="39.75" r="5" s="29">
      <c r="A5" s="55" t="inlineStr">
        <is>
          <t>列號</t>
        </is>
      </c>
      <c r="B5" s="113" t="inlineStr">
        <is>
          <t>學校</t>
        </is>
      </c>
      <c r="C5" s="113" t="inlineStr">
        <is>
          <t>積分</t>
        </is>
      </c>
      <c r="D5" s="113" t="inlineStr">
        <is>
          <t>金</t>
        </is>
      </c>
      <c r="E5" s="113" t="inlineStr">
        <is>
          <t>銀</t>
        </is>
      </c>
      <c r="F5" s="113" t="inlineStr">
        <is>
          <t>銅</t>
        </is>
      </c>
      <c r="G5" s="113" t="inlineStr">
        <is>
          <t>名次</t>
        </is>
      </c>
      <c r="H5" s="113" t="inlineStr">
        <is>
          <t>備註</t>
        </is>
      </c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</row>
    <row customHeight="1" ht="49.5" r="6" s="29">
      <c r="A6" s="175" t="n">
        <v>2</v>
      </c>
      <c r="B6" s="181">
        <f>IF(A6,INDIRECT("'A"&amp;$C$1&amp;"積分'!A"&amp;($A6)),"")</f>
        <v/>
      </c>
      <c r="C6" s="181">
        <f>IF(A6,INDIRECT("'A"&amp;$C$1&amp;"積分'!R"&amp;($A6)),"")</f>
        <v/>
      </c>
      <c r="D6" s="181">
        <f>IF(A6,INDIRECT("'A"&amp;$C$1&amp;"積分'!S"&amp;($A6)),"")</f>
        <v/>
      </c>
      <c r="E6" s="181">
        <f>IF(A6,INDIRECT("'A"&amp;$C$1&amp;"積分'!T"&amp;($A6)),"")</f>
        <v/>
      </c>
      <c r="F6" s="181">
        <f>IF(A6,INDIRECT("'A"&amp;$C$1&amp;"積分'!U"&amp;($A6)),"")</f>
        <v/>
      </c>
      <c r="G6" s="181">
        <f>IF(A6,INDIRECT("'A"&amp;$C$1&amp;"積分'!V"&amp;($A6)),"")</f>
        <v/>
      </c>
      <c r="H6" s="181">
        <f>IF(A6,INDIRECT("'A"&amp;$C$1&amp;"積分'!B"&amp;($A6)),"")&amp;"倍"</f>
        <v/>
      </c>
      <c r="I6" s="131" t="n"/>
      <c r="J6" s="131" t="n"/>
      <c r="K6" s="131" t="n"/>
      <c r="L6" s="131" t="n"/>
      <c r="M6" s="131" t="n"/>
      <c r="N6" s="131" t="n"/>
      <c r="O6" s="131" t="n"/>
      <c r="P6" s="131" t="n"/>
      <c r="Q6" s="131" t="n"/>
      <c r="R6" s="131" t="n"/>
      <c r="S6" s="131" t="n"/>
      <c r="T6" s="131" t="n"/>
    </row>
    <row customHeight="1" ht="49.5" r="7" s="29">
      <c r="A7" s="175" t="n">
        <v>3</v>
      </c>
      <c r="B7" s="181">
        <f>IF(A7,INDIRECT("'A"&amp;$C$1&amp;"積分'!A"&amp;($A7)),"")</f>
        <v/>
      </c>
      <c r="C7" s="181">
        <f>IF(A7,INDIRECT("'A"&amp;$C$1&amp;"積分'!R"&amp;($A7)),"")</f>
        <v/>
      </c>
      <c r="D7" s="181">
        <f>IF(A7,INDIRECT("'A"&amp;$C$1&amp;"積分'!S"&amp;($A7)),"")</f>
        <v/>
      </c>
      <c r="E7" s="181">
        <f>IF(A7,INDIRECT("'A"&amp;$C$1&amp;"積分'!T"&amp;($A7)),"")</f>
        <v/>
      </c>
      <c r="F7" s="181">
        <f>IF(A7,INDIRECT("'A"&amp;$C$1&amp;"積分'!U"&amp;($A7)),"")</f>
        <v/>
      </c>
      <c r="G7" s="181">
        <f>IF(A7,INDIRECT("'A"&amp;$C$1&amp;"積分'!V"&amp;($A7)),"")</f>
        <v/>
      </c>
      <c r="H7" s="181">
        <f>IF(A7,INDIRECT("'A"&amp;$C$1&amp;"積分'!B"&amp;($A7)),"")&amp;"倍"</f>
        <v/>
      </c>
      <c r="I7" s="131" t="n"/>
      <c r="J7" s="131" t="n"/>
      <c r="K7" s="131" t="n"/>
      <c r="L7" s="131" t="n"/>
      <c r="M7" s="131" t="n"/>
      <c r="N7" s="131" t="n"/>
      <c r="O7" s="131" t="n"/>
      <c r="P7" s="131" t="n"/>
      <c r="Q7" s="131" t="n"/>
      <c r="R7" s="131" t="n"/>
      <c r="S7" s="131" t="n"/>
      <c r="T7" s="131" t="n"/>
    </row>
    <row customHeight="1" ht="49.5" r="8" s="29">
      <c r="A8" s="175" t="n">
        <v>4</v>
      </c>
      <c r="B8" s="181">
        <f>IF(A8,INDIRECT("'A"&amp;$C$1&amp;"積分'!A"&amp;($A8)),"")</f>
        <v/>
      </c>
      <c r="C8" s="181">
        <f>IF(A8,INDIRECT("'A"&amp;$C$1&amp;"積分'!R"&amp;($A8)),"")</f>
        <v/>
      </c>
      <c r="D8" s="181">
        <f>IF(A8,INDIRECT("'A"&amp;$C$1&amp;"積分'!S"&amp;($A8)),"")</f>
        <v/>
      </c>
      <c r="E8" s="181">
        <f>IF(A8,INDIRECT("'A"&amp;$C$1&amp;"積分'!T"&amp;($A8)),"")</f>
        <v/>
      </c>
      <c r="F8" s="181">
        <f>IF(A8,INDIRECT("'A"&amp;$C$1&amp;"積分'!U"&amp;($A8)),"")</f>
        <v/>
      </c>
      <c r="G8" s="181">
        <f>IF(A8,INDIRECT("'A"&amp;$C$1&amp;"積分'!V"&amp;($A8)),"")</f>
        <v/>
      </c>
      <c r="H8" s="181">
        <f>IF(A8,INDIRECT("'A"&amp;$C$1&amp;"積分'!B"&amp;($A8)),"")&amp;"倍"</f>
        <v/>
      </c>
      <c r="I8" s="131" t="n"/>
      <c r="J8" s="131" t="n"/>
      <c r="K8" s="131" t="n"/>
      <c r="L8" s="131" t="n"/>
      <c r="M8" s="131" t="n"/>
      <c r="N8" s="131" t="n"/>
      <c r="O8" s="131" t="n"/>
      <c r="P8" s="131" t="n"/>
      <c r="Q8" s="131" t="n"/>
      <c r="R8" s="131" t="n"/>
      <c r="S8" s="131" t="n"/>
      <c r="T8" s="131" t="n"/>
    </row>
    <row customHeight="1" ht="49.5" r="9" s="29">
      <c r="A9" s="175" t="n">
        <v>5</v>
      </c>
      <c r="B9" s="181">
        <f>IF(A9,INDIRECT("'A"&amp;$C$1&amp;"積分'!A"&amp;($A9)),"")</f>
        <v/>
      </c>
      <c r="C9" s="181">
        <f>IF(A9,INDIRECT("'A"&amp;$C$1&amp;"積分'!R"&amp;($A9)),"")</f>
        <v/>
      </c>
      <c r="D9" s="181">
        <f>IF(A9,INDIRECT("'A"&amp;$C$1&amp;"積分'!S"&amp;($A9)),"")</f>
        <v/>
      </c>
      <c r="E9" s="181">
        <f>IF(A9,INDIRECT("'A"&amp;$C$1&amp;"積分'!T"&amp;($A9)),"")</f>
        <v/>
      </c>
      <c r="F9" s="181">
        <f>IF(A9,INDIRECT("'A"&amp;$C$1&amp;"積分'!U"&amp;($A9)),"")</f>
        <v/>
      </c>
      <c r="G9" s="181">
        <f>IF(A9,INDIRECT("'A"&amp;$C$1&amp;"積分'!V"&amp;($A9)),"")</f>
        <v/>
      </c>
      <c r="H9" s="181">
        <f>IF(A9,INDIRECT("'A"&amp;$C$1&amp;"積分'!B"&amp;($A9)),"")&amp;"倍"</f>
        <v/>
      </c>
      <c r="I9" s="131" t="n"/>
      <c r="J9" s="131" t="n"/>
      <c r="K9" s="131" t="n"/>
      <c r="L9" s="131" t="n"/>
      <c r="M9" s="131" t="n"/>
      <c r="N9" s="131" t="n"/>
      <c r="O9" s="131" t="n"/>
      <c r="P9" s="131" t="n"/>
      <c r="Q9" s="131" t="n"/>
      <c r="R9" s="131" t="n"/>
      <c r="S9" s="131" t="n"/>
      <c r="T9" s="131" t="n"/>
    </row>
    <row customHeight="1" ht="49.5" r="10" s="29">
      <c r="A10" s="175" t="n">
        <v>6</v>
      </c>
      <c r="B10" s="181">
        <f>IF(A10,INDIRECT("'A"&amp;$C$1&amp;"積分'!A"&amp;($A10)),"")</f>
        <v/>
      </c>
      <c r="C10" s="181">
        <f>IF(A10,INDIRECT("'A"&amp;$C$1&amp;"積分'!R"&amp;($A10)),"")</f>
        <v/>
      </c>
      <c r="D10" s="181">
        <f>IF(A10,INDIRECT("'A"&amp;$C$1&amp;"積分'!S"&amp;($A10)),"")</f>
        <v/>
      </c>
      <c r="E10" s="181">
        <f>IF(A10,INDIRECT("'A"&amp;$C$1&amp;"積分'!T"&amp;($A10)),"")</f>
        <v/>
      </c>
      <c r="F10" s="181">
        <f>IF(A10,INDIRECT("'A"&amp;$C$1&amp;"積分'!U"&amp;($A10)),"")</f>
        <v/>
      </c>
      <c r="G10" s="181">
        <f>IF(A10,INDIRECT("'A"&amp;$C$1&amp;"積分'!V"&amp;($A10)),"")</f>
        <v/>
      </c>
      <c r="H10" s="181">
        <f>IF(A10,INDIRECT("'A"&amp;$C$1&amp;"積分'!B"&amp;($A10)),"")&amp;"倍"</f>
        <v/>
      </c>
      <c r="I10" s="131" t="n"/>
      <c r="J10" s="131" t="n"/>
      <c r="K10" s="131" t="n"/>
      <c r="L10" s="131" t="n"/>
      <c r="M10" s="131" t="n"/>
      <c r="N10" s="131" t="n"/>
      <c r="O10" s="131" t="n"/>
      <c r="P10" s="131" t="n"/>
      <c r="Q10" s="131" t="n"/>
      <c r="R10" s="131" t="n"/>
      <c r="S10" s="131" t="n"/>
      <c r="T10" s="131" t="n"/>
    </row>
    <row customHeight="1" ht="49.5" r="11" s="29">
      <c r="A11" s="175" t="n">
        <v>7</v>
      </c>
      <c r="B11" s="181">
        <f>IF(A11,INDIRECT("'A"&amp;$C$1&amp;"積分'!A"&amp;($A11)),"")</f>
        <v/>
      </c>
      <c r="C11" s="181">
        <f>IF(A11,INDIRECT("'A"&amp;$C$1&amp;"積分'!R"&amp;($A11)),"")</f>
        <v/>
      </c>
      <c r="D11" s="181">
        <f>IF(A11,INDIRECT("'A"&amp;$C$1&amp;"積分'!S"&amp;($A11)),"")</f>
        <v/>
      </c>
      <c r="E11" s="181">
        <f>IF(A11,INDIRECT("'A"&amp;$C$1&amp;"積分'!T"&amp;($A11)),"")</f>
        <v/>
      </c>
      <c r="F11" s="181">
        <f>IF(A11,INDIRECT("'A"&amp;$C$1&amp;"積分'!U"&amp;($A11)),"")</f>
        <v/>
      </c>
      <c r="G11" s="181">
        <f>IF(A11,INDIRECT("'A"&amp;$C$1&amp;"積分'!V"&amp;($A11)),"")</f>
        <v/>
      </c>
      <c r="H11" s="181">
        <f>IF(A11,INDIRECT("'A"&amp;$C$1&amp;"積分'!B"&amp;($A11)),"")&amp;"倍"</f>
        <v/>
      </c>
      <c r="I11" s="131" t="n"/>
      <c r="J11" s="131" t="n"/>
      <c r="K11" s="131" t="n"/>
      <c r="L11" s="131" t="n"/>
      <c r="M11" s="131" t="n"/>
      <c r="N11" s="131" t="n"/>
      <c r="O11" s="131" t="n"/>
      <c r="P11" s="131" t="n"/>
      <c r="Q11" s="131" t="n"/>
      <c r="R11" s="131" t="n"/>
      <c r="S11" s="131" t="n"/>
      <c r="T11" s="131" t="n"/>
    </row>
    <row customHeight="1" ht="49.5" r="12" s="29">
      <c r="A12" s="175" t="n">
        <v>8</v>
      </c>
      <c r="B12" s="181">
        <f>IF(A12,INDIRECT("'A"&amp;$C$1&amp;"積分'!A"&amp;($A12)),"")</f>
        <v/>
      </c>
      <c r="C12" s="181">
        <f>IF(A12,INDIRECT("'A"&amp;$C$1&amp;"積分'!R"&amp;($A12)),"")</f>
        <v/>
      </c>
      <c r="D12" s="181">
        <f>IF(A12,INDIRECT("'A"&amp;$C$1&amp;"積分'!S"&amp;($A12)),"")</f>
        <v/>
      </c>
      <c r="E12" s="181">
        <f>IF(A12,INDIRECT("'A"&amp;$C$1&amp;"積分'!T"&amp;($A12)),"")</f>
        <v/>
      </c>
      <c r="F12" s="181">
        <f>IF(A12,INDIRECT("'A"&amp;$C$1&amp;"積分'!U"&amp;($A12)),"")</f>
        <v/>
      </c>
      <c r="G12" s="181">
        <f>IF(A12,INDIRECT("'A"&amp;$C$1&amp;"積分'!V"&amp;($A12)),"")</f>
        <v/>
      </c>
      <c r="H12" s="181">
        <f>IF(A12,INDIRECT("'A"&amp;$C$1&amp;"積分'!B"&amp;($A12)),"")&amp;"倍"</f>
        <v/>
      </c>
      <c r="I12" s="131" t="n"/>
      <c r="J12" s="131" t="n"/>
      <c r="K12" s="131" t="n"/>
      <c r="L12" s="131" t="n"/>
      <c r="M12" s="131" t="n"/>
      <c r="N12" s="131" t="n"/>
      <c r="O12" s="131" t="n"/>
      <c r="P12" s="131" t="n"/>
      <c r="Q12" s="131" t="n"/>
      <c r="R12" s="131" t="n"/>
      <c r="S12" s="131" t="n"/>
      <c r="T12" s="131" t="n"/>
    </row>
    <row customHeight="1" ht="49.5" r="13" s="29">
      <c r="A13" s="175" t="n">
        <v>9</v>
      </c>
      <c r="B13" s="181">
        <f>IF(A13,INDIRECT("'A"&amp;$C$1&amp;"積分'!A"&amp;($A13)),"")</f>
        <v/>
      </c>
      <c r="C13" s="181">
        <f>IF(A13,INDIRECT("'A"&amp;$C$1&amp;"積分'!R"&amp;($A13)),"")</f>
        <v/>
      </c>
      <c r="D13" s="181">
        <f>IF(A13,INDIRECT("'A"&amp;$C$1&amp;"積分'!S"&amp;($A13)),"")</f>
        <v/>
      </c>
      <c r="E13" s="181">
        <f>IF(A13,INDIRECT("'A"&amp;$C$1&amp;"積分'!T"&amp;($A13)),"")</f>
        <v/>
      </c>
      <c r="F13" s="181">
        <f>IF(A13,INDIRECT("'A"&amp;$C$1&amp;"積分'!U"&amp;($A13)),"")</f>
        <v/>
      </c>
      <c r="G13" s="181">
        <f>IF(A13,INDIRECT("'A"&amp;$C$1&amp;"積分'!V"&amp;($A13)),"")</f>
        <v/>
      </c>
      <c r="H13" s="181">
        <f>IF(A13,INDIRECT("'A"&amp;$C$1&amp;"積分'!B"&amp;($A13)),"")&amp;"倍"</f>
        <v/>
      </c>
      <c r="I13" s="131" t="n"/>
      <c r="J13" s="131" t="n"/>
      <c r="K13" s="131" t="n"/>
      <c r="L13" s="131" t="n"/>
      <c r="M13" s="131" t="n"/>
      <c r="N13" s="131" t="n"/>
      <c r="O13" s="131" t="n"/>
      <c r="P13" s="131" t="n"/>
      <c r="Q13" s="131" t="n"/>
      <c r="R13" s="131" t="n"/>
      <c r="S13" s="131" t="n"/>
      <c r="T13" s="131" t="n"/>
    </row>
    <row customHeight="1" ht="49.5" r="14" s="29">
      <c r="A14" s="175" t="n">
        <v>10</v>
      </c>
      <c r="B14" s="181">
        <f>IF(A14,INDIRECT("'A"&amp;$C$1&amp;"積分'!A"&amp;($A14)),"")</f>
        <v/>
      </c>
      <c r="C14" s="181">
        <f>IF(A14,INDIRECT("'A"&amp;$C$1&amp;"積分'!R"&amp;($A14)),"")</f>
        <v/>
      </c>
      <c r="D14" s="181">
        <f>IF(A14,INDIRECT("'A"&amp;$C$1&amp;"積分'!S"&amp;($A14)),"")</f>
        <v/>
      </c>
      <c r="E14" s="181">
        <f>IF(A14,INDIRECT("'A"&amp;$C$1&amp;"積分'!T"&amp;($A14)),"")</f>
        <v/>
      </c>
      <c r="F14" s="181">
        <f>IF(A14,INDIRECT("'A"&amp;$C$1&amp;"積分'!U"&amp;($A14)),"")</f>
        <v/>
      </c>
      <c r="G14" s="181">
        <f>IF(A14,INDIRECT("'A"&amp;$C$1&amp;"積分'!V"&amp;($A14)),"")</f>
        <v/>
      </c>
      <c r="H14" s="181">
        <f>IF(A14,INDIRECT("'A"&amp;$C$1&amp;"積分'!B"&amp;($A14)),"")&amp;"倍"</f>
        <v/>
      </c>
      <c r="I14" s="131" t="n"/>
      <c r="J14" s="131" t="n"/>
      <c r="K14" s="131" t="n"/>
      <c r="L14" s="131" t="n"/>
      <c r="M14" s="131" t="n"/>
      <c r="N14" s="131" t="n"/>
      <c r="O14" s="131" t="n"/>
      <c r="P14" s="131" t="n"/>
      <c r="Q14" s="131" t="n"/>
      <c r="R14" s="131" t="n"/>
      <c r="S14" s="131" t="n"/>
      <c r="T14" s="131" t="n"/>
    </row>
    <row customHeight="1" ht="49.5" r="15" s="29">
      <c r="A15" s="175" t="n">
        <v>11</v>
      </c>
      <c r="B15" s="181">
        <f>IF(A15,INDIRECT("'A"&amp;$C$1&amp;"積分'!A"&amp;($A15)),"")</f>
        <v/>
      </c>
      <c r="C15" s="181">
        <f>IF(A15,INDIRECT("'A"&amp;$C$1&amp;"積分'!R"&amp;($A15)),"")</f>
        <v/>
      </c>
      <c r="D15" s="181">
        <f>IF(A15,INDIRECT("'A"&amp;$C$1&amp;"積分'!S"&amp;($A15)),"")</f>
        <v/>
      </c>
      <c r="E15" s="181">
        <f>IF(A15,INDIRECT("'A"&amp;$C$1&amp;"積分'!T"&amp;($A15)),"")</f>
        <v/>
      </c>
      <c r="F15" s="181">
        <f>IF(A15,INDIRECT("'A"&amp;$C$1&amp;"積分'!U"&amp;($A15)),"")</f>
        <v/>
      </c>
      <c r="G15" s="181">
        <f>IF(A15,INDIRECT("'A"&amp;$C$1&amp;"積分'!V"&amp;($A15)),"")</f>
        <v/>
      </c>
      <c r="H15" s="181">
        <f>IF(A15,INDIRECT("'A"&amp;$C$1&amp;"積分'!B"&amp;($A15)),"")&amp;"倍"</f>
        <v/>
      </c>
      <c r="I15" s="131" t="n"/>
      <c r="J15" s="131" t="n"/>
      <c r="K15" s="131" t="n"/>
      <c r="L15" s="131" t="n"/>
      <c r="M15" s="131" t="n"/>
      <c r="N15" s="131" t="n"/>
      <c r="O15" s="131" t="n"/>
      <c r="P15" s="131" t="n"/>
      <c r="Q15" s="131" t="n"/>
      <c r="R15" s="131" t="n"/>
      <c r="S15" s="131" t="n"/>
      <c r="T15" s="131" t="n"/>
    </row>
    <row customHeight="1" ht="49.5" r="16" s="29">
      <c r="A16" s="175" t="n">
        <v>12</v>
      </c>
      <c r="B16" s="181">
        <f>IF(A16,INDIRECT("'A"&amp;$C$1&amp;"積分'!A"&amp;($A16)),"")</f>
        <v/>
      </c>
      <c r="C16" s="181">
        <f>IF(A16,INDIRECT("'A"&amp;$C$1&amp;"積分'!R"&amp;($A16)),"")</f>
        <v/>
      </c>
      <c r="D16" s="181">
        <f>IF(A16,INDIRECT("'A"&amp;$C$1&amp;"積分'!S"&amp;($A16)),"")</f>
        <v/>
      </c>
      <c r="E16" s="181">
        <f>IF(A16,INDIRECT("'A"&amp;$C$1&amp;"積分'!T"&amp;($A16)),"")</f>
        <v/>
      </c>
      <c r="F16" s="181">
        <f>IF(A16,INDIRECT("'A"&amp;$C$1&amp;"積分'!U"&amp;($A16)),"")</f>
        <v/>
      </c>
      <c r="G16" s="181">
        <f>IF(A16,INDIRECT("'A"&amp;$C$1&amp;"積分'!V"&amp;($A16)),"")</f>
        <v/>
      </c>
      <c r="H16" s="181">
        <f>IF(A16,INDIRECT("'A"&amp;$C$1&amp;"積分'!B"&amp;($A16)),"")&amp;"倍"</f>
        <v/>
      </c>
      <c r="I16" s="131" t="n"/>
      <c r="J16" s="131" t="n"/>
      <c r="K16" s="131" t="n"/>
      <c r="L16" s="131" t="n"/>
      <c r="M16" s="131" t="n"/>
      <c r="N16" s="131" t="n"/>
      <c r="O16" s="131" t="n"/>
      <c r="P16" s="131" t="n"/>
      <c r="Q16" s="131" t="n"/>
      <c r="R16" s="131" t="n"/>
      <c r="S16" s="131" t="n"/>
      <c r="T16" s="131" t="n"/>
    </row>
    <row customHeight="1" ht="49.5" r="17" s="29">
      <c r="A17" s="175" t="n">
        <v>13</v>
      </c>
      <c r="B17" s="181">
        <f>IF(A17,INDIRECT("'A"&amp;$C$1&amp;"積分'!A"&amp;($A17)),"")</f>
        <v/>
      </c>
      <c r="C17" s="181">
        <f>IF(A17,INDIRECT("'A"&amp;$C$1&amp;"積分'!R"&amp;($A17)),"")</f>
        <v/>
      </c>
      <c r="D17" s="181">
        <f>IF(A17,INDIRECT("'A"&amp;$C$1&amp;"積分'!S"&amp;($A17)),"")</f>
        <v/>
      </c>
      <c r="E17" s="181">
        <f>IF(A17,INDIRECT("'A"&amp;$C$1&amp;"積分'!T"&amp;($A17)),"")</f>
        <v/>
      </c>
      <c r="F17" s="181">
        <f>IF(A17,INDIRECT("'A"&amp;$C$1&amp;"積分'!U"&amp;($A17)),"")</f>
        <v/>
      </c>
      <c r="G17" s="181">
        <f>IF(A17,INDIRECT("'A"&amp;$C$1&amp;"積分'!V"&amp;($A17)),"")</f>
        <v/>
      </c>
      <c r="H17" s="181">
        <f>IF(A17,INDIRECT("'A"&amp;$C$1&amp;"積分'!B"&amp;($A17)),"")&amp;"倍"</f>
        <v/>
      </c>
      <c r="I17" s="131" t="n"/>
      <c r="J17" s="131" t="n"/>
      <c r="K17" s="131" t="n"/>
      <c r="L17" s="131" t="n"/>
      <c r="M17" s="131" t="n"/>
      <c r="N17" s="131" t="n"/>
      <c r="O17" s="131" t="n"/>
      <c r="P17" s="131" t="n"/>
      <c r="Q17" s="131" t="n"/>
      <c r="R17" s="131" t="n"/>
      <c r="S17" s="131" t="n"/>
      <c r="T17" s="131" t="n"/>
    </row>
    <row customHeight="1" ht="41.25" r="18" s="29">
      <c r="A18" s="175" t="n"/>
      <c r="B18" s="170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</row>
    <row customHeight="1" ht="41.25" r="19" s="29">
      <c r="A19" s="175" t="n"/>
      <c r="B19" s="170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</row>
    <row customHeight="1" ht="41.25" r="20" s="29">
      <c r="A20" s="175" t="n"/>
      <c r="B20" s="170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</row>
    <row customHeight="1" ht="41.25" r="21" s="29">
      <c r="A21" s="175" t="n"/>
      <c r="B21" s="170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</row>
    <row customHeight="1" ht="41.25" r="22" s="29">
      <c r="A22" s="175" t="n"/>
      <c r="B22" s="170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</row>
    <row customHeight="1" ht="41.25" r="23" s="29">
      <c r="A23" s="175" t="n"/>
      <c r="B23" s="170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</row>
    <row customHeight="1" ht="41.25" r="24" s="29">
      <c r="A24" s="175" t="n"/>
      <c r="B24" s="170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</row>
    <row customHeight="1" ht="41.25" r="25" s="29">
      <c r="A25" s="175" t="n"/>
      <c r="B25" s="170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</row>
    <row customHeight="1" ht="41.25" r="26" s="29">
      <c r="A26" s="175" t="n"/>
      <c r="B26" s="170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</row>
    <row customHeight="1" ht="41.25" r="27" s="29">
      <c r="A27" s="175" t="n"/>
      <c r="B27" s="170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</row>
    <row customHeight="1" ht="41.25" r="28" s="29">
      <c r="A28" s="175" t="n"/>
      <c r="B28" s="170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</row>
    <row customHeight="1" ht="41.25" r="29" s="29">
      <c r="A29" s="175" t="n"/>
      <c r="B29" s="170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</row>
    <row customHeight="1" ht="41.25" r="30" s="29">
      <c r="A30" s="175" t="n"/>
      <c r="B30" s="170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</row>
    <row customHeight="1" ht="41.25" r="31" s="29">
      <c r="A31" s="175" t="n"/>
      <c r="B31" s="170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</row>
    <row customHeight="1" ht="41.25" r="32" s="29">
      <c r="A32" s="175" t="n"/>
      <c r="B32" s="170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</row>
    <row customHeight="1" ht="41.25" r="33" s="29">
      <c r="A33" s="175" t="n"/>
      <c r="B33" s="170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</row>
    <row customHeight="1" ht="41.25" r="34" s="29">
      <c r="A34" s="175" t="n"/>
      <c r="B34" s="170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</row>
    <row customHeight="1" ht="41.25" r="35" s="29">
      <c r="A35" s="175" t="n"/>
      <c r="B35" s="170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</row>
    <row customHeight="1" ht="41.25" r="36" s="29">
      <c r="A36" s="175" t="n"/>
      <c r="B36" s="170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</row>
    <row customHeight="1" ht="41.25" r="37" s="29">
      <c r="A37" s="175" t="n"/>
      <c r="B37" s="170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</row>
    <row customHeight="1" ht="41.25" r="38" s="29">
      <c r="A38" s="175" t="n"/>
      <c r="B38" s="170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</row>
    <row customHeight="1" ht="41.25" r="39" s="29">
      <c r="A39" s="175" t="n"/>
      <c r="B39" s="170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</row>
    <row customHeight="1" ht="41.25" r="40" s="29">
      <c r="A40" s="175" t="n"/>
      <c r="B40" s="170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</row>
    <row customHeight="1" ht="41.25" r="41" s="29">
      <c r="A41" s="175" t="n"/>
      <c r="B41" s="170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</row>
    <row customHeight="1" ht="41.25" r="42" s="29">
      <c r="A42" s="175" t="n"/>
      <c r="B42" s="170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</row>
    <row customHeight="1" ht="41.25" r="43" s="29">
      <c r="A43" s="175" t="n"/>
      <c r="B43" s="170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</row>
    <row customHeight="1" ht="41.25" r="44" s="29">
      <c r="A44" s="175" t="n"/>
      <c r="B44" s="170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</row>
    <row customHeight="1" ht="41.25" r="45" s="29">
      <c r="A45" s="175" t="n"/>
      <c r="B45" s="170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</row>
    <row customHeight="1" ht="41.25" r="46" s="29">
      <c r="A46" s="175" t="n"/>
      <c r="B46" s="170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</row>
    <row customHeight="1" ht="41.25" r="47" s="29">
      <c r="A47" s="175" t="n"/>
      <c r="B47" s="170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</row>
    <row customHeight="1" ht="41.25" r="48" s="29">
      <c r="A48" s="175" t="n"/>
      <c r="B48" s="170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</row>
    <row customHeight="1" ht="41.25" r="49" s="29">
      <c r="A49" s="175" t="n"/>
      <c r="B49" s="170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</row>
    <row customHeight="1" ht="41.25" r="50" s="29">
      <c r="A50" s="175" t="n"/>
      <c r="B50" s="170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</row>
    <row customHeight="1" ht="41.25" r="51" s="29">
      <c r="A51" s="175" t="n"/>
      <c r="B51" s="170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</row>
    <row customHeight="1" ht="41.25" r="52" s="29">
      <c r="A52" s="175" t="n"/>
      <c r="B52" s="170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</row>
    <row customHeight="1" ht="41.25" r="53" s="29">
      <c r="A53" s="175" t="n"/>
      <c r="B53" s="170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</row>
    <row customHeight="1" ht="41.25" r="54" s="29">
      <c r="A54" s="175" t="n"/>
      <c r="B54" s="170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</row>
    <row customHeight="1" ht="41.25" r="55" s="29">
      <c r="A55" s="175" t="n"/>
      <c r="B55" s="170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</row>
    <row customHeight="1" ht="41.25" r="56" s="29">
      <c r="A56" s="175" t="n"/>
      <c r="B56" s="170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</row>
    <row customHeight="1" ht="41.25" r="57" s="29">
      <c r="A57" s="175" t="n"/>
      <c r="B57" s="170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</row>
    <row customHeight="1" ht="41.25" r="58" s="29">
      <c r="A58" s="175" t="n"/>
      <c r="B58" s="170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</row>
    <row customHeight="1" ht="41.25" r="59" s="29">
      <c r="A59" s="175" t="n"/>
      <c r="B59" s="170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</row>
    <row customHeight="1" ht="41.25" r="60" s="29">
      <c r="A60" s="175" t="n"/>
      <c r="B60" s="170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</row>
    <row customHeight="1" ht="41.25" r="61" s="29">
      <c r="A61" s="175" t="n"/>
      <c r="B61" s="170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</row>
    <row customHeight="1" ht="41.25" r="62" s="29">
      <c r="A62" s="175" t="n"/>
      <c r="B62" s="170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</row>
    <row customHeight="1" ht="41.25" r="63" s="29">
      <c r="A63" s="175" t="n"/>
      <c r="B63" s="170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</row>
    <row customHeight="1" ht="41.25" r="64" s="29">
      <c r="A64" s="175" t="n"/>
      <c r="B64" s="170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</row>
    <row customHeight="1" ht="41.25" r="65" s="29">
      <c r="A65" s="175" t="n"/>
      <c r="B65" s="170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</row>
    <row customHeight="1" ht="41.25" r="66" s="29">
      <c r="A66" s="175" t="n"/>
      <c r="B66" s="170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</row>
    <row customHeight="1" ht="41.25" r="67" s="29">
      <c r="A67" s="175" t="n"/>
      <c r="B67" s="170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</row>
    <row customHeight="1" ht="41.25" r="68" s="29">
      <c r="A68" s="175" t="n"/>
      <c r="B68" s="170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</row>
    <row customHeight="1" ht="41.25" r="69" s="29">
      <c r="A69" s="175" t="n"/>
      <c r="B69" s="170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</row>
    <row customHeight="1" ht="41.25" r="70" s="29">
      <c r="A70" s="175" t="n"/>
      <c r="B70" s="170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</row>
    <row customHeight="1" ht="41.25" r="71" s="29">
      <c r="A71" s="175" t="n"/>
      <c r="B71" s="170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</row>
    <row customHeight="1" ht="41.25" r="72" s="29">
      <c r="A72" s="175" t="n"/>
      <c r="B72" s="170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</row>
    <row customHeight="1" ht="41.25" r="73" s="29">
      <c r="A73" s="175" t="n"/>
      <c r="B73" s="170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</row>
    <row customHeight="1" ht="41.25" r="74" s="29">
      <c r="A74" s="175" t="n"/>
      <c r="B74" s="170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</row>
    <row customHeight="1" ht="41.25" r="75" s="29">
      <c r="A75" s="175" t="n"/>
      <c r="B75" s="170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</row>
    <row customHeight="1" ht="41.25" r="76" s="29">
      <c r="A76" s="175" t="n"/>
      <c r="B76" s="170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</row>
    <row customHeight="1" ht="41.25" r="77" s="29">
      <c r="A77" s="175" t="n"/>
      <c r="B77" s="170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</row>
    <row customHeight="1" ht="41.25" r="78" s="29">
      <c r="A78" s="175" t="n"/>
      <c r="B78" s="170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</row>
    <row customHeight="1" ht="41.25" r="79" s="29">
      <c r="A79" s="175" t="n"/>
      <c r="B79" s="170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</row>
    <row customHeight="1" ht="41.25" r="80" s="29">
      <c r="A80" s="175" t="n"/>
      <c r="B80" s="170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</row>
    <row customHeight="1" ht="41.25" r="81" s="29">
      <c r="A81" s="175" t="n"/>
      <c r="B81" s="170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</row>
    <row customHeight="1" ht="41.25" r="82" s="29">
      <c r="A82" s="175" t="n"/>
      <c r="B82" s="170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</row>
    <row customHeight="1" ht="41.25" r="83" s="29">
      <c r="A83" s="175" t="n"/>
      <c r="B83" s="170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</row>
    <row customHeight="1" ht="41.25" r="84" s="29">
      <c r="A84" s="175" t="n"/>
      <c r="B84" s="170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</row>
    <row customHeight="1" ht="41.25" r="85" s="29">
      <c r="A85" s="175" t="n"/>
      <c r="B85" s="170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</row>
    <row customHeight="1" ht="41.25" r="86" s="29">
      <c r="A86" s="175" t="n"/>
      <c r="B86" s="170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</row>
    <row customHeight="1" ht="41.25" r="87" s="29">
      <c r="A87" s="175" t="n"/>
      <c r="B87" s="170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</row>
    <row customHeight="1" ht="41.25" r="88" s="29">
      <c r="A88" s="175" t="n"/>
      <c r="B88" s="170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</row>
    <row customHeight="1" ht="41.25" r="89" s="29">
      <c r="A89" s="175" t="n"/>
      <c r="B89" s="170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</row>
    <row customHeight="1" ht="41.25" r="90" s="29">
      <c r="A90" s="175" t="n"/>
      <c r="B90" s="170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</row>
    <row customHeight="1" ht="41.25" r="91" s="29">
      <c r="A91" s="175" t="n"/>
      <c r="B91" s="170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</row>
    <row customHeight="1" ht="41.25" r="92" s="29">
      <c r="A92" s="175" t="n"/>
      <c r="B92" s="170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</row>
    <row customHeight="1" ht="41.25" r="93" s="29">
      <c r="A93" s="175" t="n"/>
      <c r="B93" s="170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</row>
    <row customHeight="1" ht="41.25" r="94" s="29">
      <c r="A94" s="175" t="n"/>
      <c r="B94" s="170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</row>
    <row customHeight="1" ht="41.25" r="95" s="29">
      <c r="A95" s="175" t="n"/>
      <c r="B95" s="170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</row>
    <row customHeight="1" ht="41.25" r="96" s="29">
      <c r="A96" s="175" t="n"/>
      <c r="B96" s="170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</row>
    <row customHeight="1" ht="41.25" r="97" s="29">
      <c r="A97" s="175" t="n"/>
      <c r="B97" s="170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</row>
    <row customHeight="1" ht="41.25" r="98" s="29">
      <c r="A98" s="175" t="n"/>
      <c r="B98" s="170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</row>
    <row customHeight="1" ht="41.25" r="99" s="29">
      <c r="A99" s="175" t="n"/>
      <c r="B99" s="170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</row>
    <row customHeight="1" ht="41.25" r="100" s="29">
      <c r="A100" s="175" t="n"/>
      <c r="B100" s="170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</row>
    <row customHeight="1" ht="41.25" r="101" s="29">
      <c r="A101" s="175" t="n"/>
      <c r="B101" s="170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</row>
    <row customHeight="1" ht="41.25" r="102" s="29">
      <c r="A102" s="175" t="n"/>
      <c r="B102" s="170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</row>
    <row customHeight="1" ht="41.25" r="103" s="29">
      <c r="A103" s="175" t="n"/>
      <c r="B103" s="170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</row>
    <row customHeight="1" ht="41.25" r="104" s="29">
      <c r="A104" s="175" t="n"/>
      <c r="B104" s="170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</row>
    <row customHeight="1" ht="41.25" r="105" s="29">
      <c r="A105" s="175" t="n"/>
      <c r="B105" s="170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</row>
    <row customHeight="1" ht="41.25" r="106" s="29">
      <c r="A106" s="175" t="n"/>
      <c r="B106" s="170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</row>
    <row customHeight="1" ht="41.25" r="107" s="29">
      <c r="A107" s="175" t="n"/>
      <c r="B107" s="170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</row>
    <row customHeight="1" ht="41.25" r="108" s="29">
      <c r="A108" s="175" t="n"/>
      <c r="B108" s="170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</row>
    <row customHeight="1" ht="41.25" r="109" s="29">
      <c r="A109" s="175" t="n"/>
      <c r="B109" s="170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</row>
    <row customHeight="1" ht="41.25" r="110" s="29">
      <c r="A110" s="175" t="n"/>
      <c r="B110" s="170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</row>
    <row customHeight="1" ht="41.25" r="111" s="29">
      <c r="A111" s="175" t="n"/>
      <c r="B111" s="170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</row>
    <row customHeight="1" ht="41.25" r="112" s="29">
      <c r="A112" s="175" t="n"/>
      <c r="B112" s="170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</row>
    <row customHeight="1" ht="41.25" r="113" s="29">
      <c r="A113" s="175" t="n"/>
      <c r="B113" s="170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</row>
    <row customHeight="1" ht="41.25" r="114" s="29">
      <c r="A114" s="175" t="n"/>
      <c r="B114" s="170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</row>
    <row customHeight="1" ht="41.25" r="115" s="29">
      <c r="A115" s="175" t="n"/>
      <c r="B115" s="170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</row>
    <row customHeight="1" ht="41.25" r="116" s="29">
      <c r="A116" s="175" t="n"/>
      <c r="B116" s="170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</row>
    <row customHeight="1" ht="41.25" r="117" s="29">
      <c r="A117" s="175" t="n"/>
      <c r="B117" s="170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</row>
    <row customHeight="1" ht="41.25" r="118" s="29">
      <c r="A118" s="175" t="n"/>
      <c r="B118" s="170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</row>
    <row customHeight="1" ht="41.25" r="119" s="29">
      <c r="A119" s="175" t="n"/>
      <c r="B119" s="170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</row>
    <row customHeight="1" ht="41.25" r="120" s="29">
      <c r="A120" s="175" t="n"/>
      <c r="B120" s="170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</row>
    <row customHeight="1" ht="41.25" r="121" s="29">
      <c r="A121" s="175" t="n"/>
      <c r="B121" s="170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</row>
    <row customHeight="1" ht="41.25" r="122" s="29">
      <c r="A122" s="175" t="n"/>
      <c r="B122" s="170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</row>
    <row customHeight="1" ht="41.25" r="123" s="29">
      <c r="A123" s="175" t="n"/>
      <c r="B123" s="170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</row>
    <row customHeight="1" ht="41.25" r="124" s="29">
      <c r="A124" s="175" t="n"/>
      <c r="B124" s="170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</row>
    <row customHeight="1" ht="41.25" r="125" s="29">
      <c r="A125" s="175" t="n"/>
      <c r="B125" s="170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</row>
    <row customHeight="1" ht="41.25" r="126" s="29">
      <c r="A126" s="175" t="n"/>
      <c r="B126" s="170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</row>
    <row customHeight="1" ht="41.25" r="127" s="29">
      <c r="A127" s="175" t="n"/>
      <c r="B127" s="170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</row>
    <row customHeight="1" ht="41.25" r="128" s="29">
      <c r="A128" s="175" t="n"/>
      <c r="B128" s="170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</row>
    <row customHeight="1" ht="41.25" r="129" s="29">
      <c r="A129" s="175" t="n"/>
      <c r="B129" s="170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</row>
    <row customHeight="1" ht="41.25" r="130" s="29">
      <c r="A130" s="175" t="n"/>
      <c r="B130" s="170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</row>
    <row customHeight="1" ht="41.25" r="131" s="29">
      <c r="A131" s="175" t="n"/>
      <c r="B131" s="170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</row>
    <row customHeight="1" ht="41.25" r="132" s="29">
      <c r="A132" s="175" t="n"/>
      <c r="B132" s="170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</row>
    <row customHeight="1" ht="41.25" r="133" s="29">
      <c r="A133" s="175" t="n"/>
      <c r="B133" s="170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</row>
    <row customHeight="1" ht="41.25" r="134" s="29">
      <c r="A134" s="175" t="n"/>
      <c r="B134" s="170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</row>
    <row customHeight="1" ht="41.25" r="135" s="29">
      <c r="A135" s="175" t="n"/>
      <c r="B135" s="170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</row>
    <row customHeight="1" ht="41.25" r="136" s="29">
      <c r="A136" s="175" t="n"/>
      <c r="B136" s="170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</row>
    <row customHeight="1" ht="41.25" r="137" s="29">
      <c r="A137" s="175" t="n"/>
      <c r="B137" s="170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</row>
    <row customHeight="1" ht="41.25" r="138" s="29">
      <c r="A138" s="175" t="n"/>
      <c r="B138" s="170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</row>
    <row customHeight="1" ht="41.25" r="139" s="29">
      <c r="A139" s="175" t="n"/>
      <c r="B139" s="170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</row>
    <row customHeight="1" ht="41.25" r="140" s="29">
      <c r="A140" s="175" t="n"/>
      <c r="B140" s="170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</row>
    <row customHeight="1" ht="41.25" r="141" s="29">
      <c r="A141" s="175" t="n"/>
      <c r="B141" s="170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</row>
    <row customHeight="1" ht="41.25" r="142" s="29">
      <c r="A142" s="175" t="n"/>
      <c r="B142" s="170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</row>
    <row customHeight="1" ht="41.25" r="143" s="29">
      <c r="A143" s="175" t="n"/>
      <c r="B143" s="170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</row>
    <row customHeight="1" ht="41.25" r="144" s="29">
      <c r="A144" s="175" t="n"/>
      <c r="B144" s="170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</row>
    <row customHeight="1" ht="41.25" r="145" s="29">
      <c r="A145" s="175" t="n"/>
      <c r="B145" s="170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</row>
    <row customHeight="1" ht="41.25" r="146" s="29">
      <c r="A146" s="175" t="n"/>
      <c r="B146" s="170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</row>
    <row customHeight="1" ht="41.25" r="147" s="29">
      <c r="A147" s="175" t="n"/>
      <c r="B147" s="170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</row>
    <row customHeight="1" ht="41.25" r="148" s="29">
      <c r="A148" s="175" t="n"/>
      <c r="B148" s="170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</row>
    <row customHeight="1" ht="41.25" r="149" s="29">
      <c r="A149" s="175" t="n"/>
      <c r="B149" s="170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</row>
    <row customHeight="1" ht="41.25" r="150" s="29">
      <c r="A150" s="175" t="n"/>
      <c r="B150" s="170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</row>
    <row customHeight="1" ht="41.25" r="151" s="29">
      <c r="A151" s="175" t="n"/>
      <c r="B151" s="170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</row>
    <row customHeight="1" ht="41.25" r="152" s="29">
      <c r="A152" s="175" t="n"/>
      <c r="B152" s="170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</row>
    <row customHeight="1" ht="41.25" r="153" s="29">
      <c r="A153" s="175" t="n"/>
      <c r="B153" s="170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</row>
    <row customHeight="1" ht="41.25" r="154" s="29">
      <c r="A154" s="175" t="n"/>
      <c r="B154" s="170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</row>
    <row customHeight="1" ht="41.25" r="155" s="29">
      <c r="A155" s="175" t="n"/>
      <c r="B155" s="170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</row>
    <row customHeight="1" ht="41.25" r="156" s="29">
      <c r="A156" s="175" t="n"/>
      <c r="B156" s="170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</row>
    <row customHeight="1" ht="41.25" r="157" s="29">
      <c r="A157" s="175" t="n"/>
      <c r="B157" s="170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</row>
    <row customHeight="1" ht="41.25" r="158" s="29">
      <c r="A158" s="175" t="n"/>
      <c r="B158" s="170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</row>
    <row customHeight="1" ht="41.25" r="159" s="29">
      <c r="A159" s="175" t="n"/>
      <c r="B159" s="170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</row>
    <row customHeight="1" ht="41.25" r="160" s="29">
      <c r="A160" s="175" t="n"/>
      <c r="B160" s="170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</row>
    <row customHeight="1" ht="41.25" r="161" s="29">
      <c r="A161" s="175" t="n"/>
      <c r="B161" s="170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</row>
    <row customHeight="1" ht="41.25" r="162" s="29">
      <c r="A162" s="175" t="n"/>
      <c r="B162" s="170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</row>
    <row customHeight="1" ht="41.25" r="163" s="29">
      <c r="A163" s="175" t="n"/>
      <c r="B163" s="170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</row>
    <row customHeight="1" ht="41.25" r="164" s="29">
      <c r="A164" s="175" t="n"/>
      <c r="B164" s="170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</row>
    <row customHeight="1" ht="41.25" r="165" s="29">
      <c r="A165" s="175" t="n"/>
      <c r="B165" s="170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</row>
    <row customHeight="1" ht="41.25" r="166" s="29">
      <c r="A166" s="175" t="n"/>
      <c r="B166" s="170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</row>
    <row customHeight="1" ht="41.25" r="167" s="29">
      <c r="A167" s="175" t="n"/>
      <c r="B167" s="170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</row>
    <row customHeight="1" ht="41.25" r="168" s="29">
      <c r="A168" s="175" t="n"/>
      <c r="B168" s="170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</row>
    <row customHeight="1" ht="41.25" r="169" s="29">
      <c r="A169" s="175" t="n"/>
      <c r="B169" s="170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</row>
    <row customHeight="1" ht="41.25" r="170" s="29">
      <c r="A170" s="175" t="n"/>
      <c r="B170" s="170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</row>
    <row customHeight="1" ht="41.25" r="171" s="29">
      <c r="A171" s="175" t="n"/>
      <c r="B171" s="170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</row>
    <row customHeight="1" ht="41.25" r="172" s="29">
      <c r="A172" s="175" t="n"/>
      <c r="B172" s="170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</row>
    <row customHeight="1" ht="41.25" r="173" s="29">
      <c r="A173" s="175" t="n"/>
      <c r="B173" s="170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</row>
    <row customHeight="1" ht="41.25" r="174" s="29">
      <c r="A174" s="175" t="n"/>
      <c r="B174" s="170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</row>
    <row customHeight="1" ht="41.25" r="175" s="29">
      <c r="A175" s="175" t="n"/>
      <c r="B175" s="170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</row>
    <row customHeight="1" ht="41.25" r="176" s="29">
      <c r="A176" s="175" t="n"/>
      <c r="B176" s="170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</row>
    <row customHeight="1" ht="41.25" r="177" s="29">
      <c r="A177" s="175" t="n"/>
      <c r="B177" s="170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</row>
    <row customHeight="1" ht="41.25" r="178" s="29">
      <c r="A178" s="175" t="n"/>
      <c r="B178" s="170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</row>
    <row customHeight="1" ht="41.25" r="179" s="29">
      <c r="A179" s="175" t="n"/>
      <c r="B179" s="170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</row>
    <row customHeight="1" ht="41.25" r="180" s="29">
      <c r="A180" s="175" t="n"/>
      <c r="B180" s="170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</row>
    <row customHeight="1" ht="41.25" r="181" s="29">
      <c r="A181" s="175" t="n"/>
      <c r="B181" s="170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</row>
    <row customHeight="1" ht="41.25" r="182" s="29">
      <c r="A182" s="175" t="n"/>
      <c r="B182" s="170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</row>
    <row customHeight="1" ht="41.25" r="183" s="29">
      <c r="A183" s="175" t="n"/>
      <c r="B183" s="170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</row>
    <row customHeight="1" ht="41.25" r="184" s="29">
      <c r="A184" s="175" t="n"/>
      <c r="B184" s="170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</row>
    <row customHeight="1" ht="41.25" r="185" s="29">
      <c r="A185" s="175" t="n"/>
      <c r="B185" s="170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</row>
    <row customHeight="1" ht="41.25" r="186" s="29">
      <c r="A186" s="175" t="n"/>
      <c r="B186" s="170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</row>
    <row customHeight="1" ht="41.25" r="187" s="29">
      <c r="A187" s="175" t="n"/>
      <c r="B187" s="170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</row>
    <row customHeight="1" ht="41.25" r="188" s="29">
      <c r="A188" s="175" t="n"/>
      <c r="B188" s="170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</row>
    <row customHeight="1" ht="41.25" r="189" s="29">
      <c r="A189" s="175" t="n"/>
      <c r="B189" s="170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</row>
    <row customHeight="1" ht="41.25" r="190" s="29">
      <c r="A190" s="175" t="n"/>
      <c r="B190" s="170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</row>
    <row customHeight="1" ht="41.25" r="191" s="29">
      <c r="A191" s="175" t="n"/>
      <c r="B191" s="170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</row>
    <row customHeight="1" ht="41.25" r="192" s="29">
      <c r="A192" s="175" t="n"/>
      <c r="B192" s="170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</row>
    <row customHeight="1" ht="41.25" r="193" s="29">
      <c r="A193" s="175" t="n"/>
      <c r="B193" s="170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</row>
    <row customHeight="1" ht="41.25" r="194" s="29">
      <c r="A194" s="175" t="n"/>
      <c r="B194" s="170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</row>
    <row customHeight="1" ht="41.25" r="195" s="29">
      <c r="A195" s="175" t="n"/>
      <c r="B195" s="170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</row>
    <row customHeight="1" ht="41.25" r="196" s="29">
      <c r="A196" s="175" t="n"/>
      <c r="B196" s="170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</row>
    <row customHeight="1" ht="41.25" r="197" s="29">
      <c r="A197" s="175" t="n"/>
      <c r="B197" s="170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</row>
    <row customHeight="1" ht="41.25" r="198" s="29">
      <c r="A198" s="175" t="n"/>
      <c r="B198" s="170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</row>
    <row customHeight="1" ht="41.25" r="199" s="29">
      <c r="A199" s="175" t="n"/>
      <c r="B199" s="170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</row>
    <row customHeight="1" ht="41.25" r="200" s="29">
      <c r="A200" s="175" t="n"/>
      <c r="B200" s="170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</row>
    <row customHeight="1" ht="41.25" r="201" s="29">
      <c r="A201" s="175" t="n"/>
      <c r="B201" s="170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</row>
    <row customHeight="1" ht="41.25" r="202" s="29">
      <c r="A202" s="175" t="n"/>
      <c r="B202" s="170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</row>
    <row customHeight="1" ht="41.25" r="203" s="29">
      <c r="A203" s="175" t="n"/>
      <c r="B203" s="170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</row>
    <row customHeight="1" ht="41.25" r="204" s="29">
      <c r="A204" s="175" t="n"/>
      <c r="B204" s="170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</row>
    <row customHeight="1" ht="41.25" r="205" s="29">
      <c r="A205" s="175" t="n"/>
      <c r="B205" s="170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</row>
    <row customHeight="1" ht="41.25" r="206" s="29">
      <c r="A206" s="175" t="n"/>
      <c r="B206" s="170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</row>
    <row customHeight="1" ht="41.25" r="207" s="29">
      <c r="A207" s="175" t="n"/>
      <c r="B207" s="170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</row>
    <row customHeight="1" ht="41.25" r="208" s="29">
      <c r="A208" s="175" t="n"/>
      <c r="B208" s="170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</row>
    <row customHeight="1" ht="41.25" r="209" s="29">
      <c r="A209" s="175" t="n"/>
      <c r="B209" s="170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</row>
    <row customHeight="1" ht="41.25" r="210" s="29">
      <c r="A210" s="175" t="n"/>
      <c r="B210" s="170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</row>
    <row customHeight="1" ht="41.25" r="211" s="29">
      <c r="A211" s="175" t="n"/>
      <c r="B211" s="170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</row>
    <row customHeight="1" ht="41.25" r="212" s="29">
      <c r="A212" s="175" t="n"/>
      <c r="B212" s="170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</row>
    <row customHeight="1" ht="41.25" r="213" s="29">
      <c r="A213" s="175" t="n"/>
      <c r="B213" s="170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</row>
    <row customHeight="1" ht="41.25" r="214" s="29">
      <c r="A214" s="175" t="n"/>
      <c r="B214" s="170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</row>
    <row customHeight="1" ht="41.25" r="215" s="29">
      <c r="A215" s="175" t="n"/>
      <c r="B215" s="170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</row>
    <row customHeight="1" ht="41.25" r="216" s="29">
      <c r="A216" s="175" t="n"/>
      <c r="B216" s="170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</row>
    <row customHeight="1" ht="41.25" r="217" s="29">
      <c r="A217" s="175" t="n"/>
      <c r="B217" s="170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</row>
    <row customHeight="1" ht="41.25" r="218" s="29">
      <c r="A218" s="175" t="n"/>
      <c r="B218" s="170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</row>
    <row customHeight="1" ht="41.25" r="219" s="29">
      <c r="A219" s="175" t="n"/>
      <c r="B219" s="170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</row>
    <row customHeight="1" ht="41.25" r="220" s="29">
      <c r="A220" s="175" t="n"/>
      <c r="B220" s="170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</row>
  </sheetData>
  <mergeCells count="2">
    <mergeCell ref="B3:H3"/>
    <mergeCell ref="B4:H4"/>
  </mergeCells>
  <printOptions horizontalCentered="1"/>
  <pageMargins bottom="0.3937007874015748" footer="0" header="0" left="0.3937007874015748" right="0.3937007874015748" top="0.3937007874015748"/>
  <pageSetup orientation="portrait" paperSize="9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289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9.380000000000001"/>
    <col customWidth="1" max="7" min="2" style="29" width="11.13"/>
    <col customWidth="1" max="8" min="8" style="29" width="9.380000000000001"/>
    <col customWidth="1" max="14" min="9" style="29" width="11.13"/>
    <col customWidth="1" max="15" min="15" style="29" width="9.380000000000001"/>
    <col customWidth="1" max="21" min="16" style="29" width="11.13"/>
    <col customWidth="1" max="24" min="22" style="29" width="7.88"/>
    <col customWidth="1" max="26" min="25" style="29" width="7"/>
  </cols>
  <sheetData>
    <row customHeight="1" ht="29.25" r="1" s="29">
      <c r="A1" s="182" t="inlineStr">
        <is>
          <t>賽程分組表</t>
        </is>
      </c>
      <c r="H1" s="182" t="inlineStr">
        <is>
          <t>賽程分組表</t>
        </is>
      </c>
      <c r="O1" s="182" t="n"/>
      <c r="P1" s="182" t="n"/>
      <c r="Q1" s="182" t="n"/>
      <c r="R1" s="182" t="n"/>
      <c r="S1" s="182" t="n"/>
      <c r="T1" s="182" t="n"/>
      <c r="U1" s="182" t="n"/>
      <c r="V1" s="182" t="n"/>
      <c r="W1" s="182" t="n"/>
      <c r="X1" s="182" t="n"/>
      <c r="Y1" s="182" t="n"/>
      <c r="Z1" s="182" t="n"/>
    </row>
    <row customHeight="1" ht="39.75" r="2" s="29">
      <c r="A2" s="183" t="inlineStr">
        <is>
          <t>低年級女生組</t>
        </is>
      </c>
      <c r="B2" s="239" t="n"/>
      <c r="C2" s="239" t="n"/>
      <c r="D2" s="239" t="n"/>
      <c r="E2" s="239" t="n"/>
      <c r="F2" s="239" t="n"/>
      <c r="G2" s="239" t="n"/>
      <c r="H2" s="183" t="inlineStr">
        <is>
          <t>低年級男生組</t>
        </is>
      </c>
      <c r="I2" s="239" t="n"/>
      <c r="J2" s="239" t="n"/>
      <c r="K2" s="239" t="n"/>
      <c r="L2" s="239" t="n"/>
      <c r="M2" s="239" t="n"/>
      <c r="N2" s="239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</row>
    <row customHeight="1" ht="24.75" r="3" s="29">
      <c r="A3" s="185" t="inlineStr">
        <is>
          <t>組別</t>
        </is>
      </c>
      <c r="B3" s="186" t="inlineStr">
        <is>
          <t>第一道</t>
        </is>
      </c>
      <c r="C3" s="186" t="inlineStr">
        <is>
          <t>第二道</t>
        </is>
      </c>
      <c r="D3" s="186" t="inlineStr">
        <is>
          <t>第三道</t>
        </is>
      </c>
      <c r="E3" s="186" t="inlineStr">
        <is>
          <t>第四道</t>
        </is>
      </c>
      <c r="F3" s="186" t="inlineStr">
        <is>
          <t>第五道</t>
        </is>
      </c>
      <c r="G3" s="187" t="inlineStr">
        <is>
          <t>第六道</t>
        </is>
      </c>
      <c r="H3" s="185" t="inlineStr">
        <is>
          <t>組別</t>
        </is>
      </c>
      <c r="I3" s="186" t="inlineStr">
        <is>
          <t>第一道</t>
        </is>
      </c>
      <c r="J3" s="186" t="inlineStr">
        <is>
          <t>第二道</t>
        </is>
      </c>
      <c r="K3" s="186" t="inlineStr">
        <is>
          <t>第三道</t>
        </is>
      </c>
      <c r="L3" s="186" t="inlineStr">
        <is>
          <t>第四道</t>
        </is>
      </c>
      <c r="M3" s="186" t="inlineStr">
        <is>
          <t>第五道</t>
        </is>
      </c>
      <c r="N3" s="187" t="inlineStr">
        <is>
          <t>第六道</t>
        </is>
      </c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  <c r="Y3" s="24" t="n"/>
      <c r="Z3" s="24" t="n"/>
    </row>
    <row customHeight="1" ht="24.75" r="4" s="29">
      <c r="A4" s="185" t="n">
        <v>1</v>
      </c>
      <c r="B4" s="189">
        <f ref="B4" t="array">INDEX(#REF!,2)</f>
        <v/>
      </c>
      <c r="C4" s="189">
        <f>B4+1</f>
        <v/>
      </c>
      <c r="D4" s="189">
        <f>C4+1</f>
        <v/>
      </c>
      <c r="E4" s="189">
        <f>D4+1</f>
        <v/>
      </c>
      <c r="F4" s="189">
        <f>E4+1</f>
        <v/>
      </c>
      <c r="G4" s="190">
        <f>F4+1</f>
        <v/>
      </c>
      <c r="H4" s="185" t="n">
        <v>1</v>
      </c>
      <c r="I4" s="189">
        <f ref="I4" t="array">INDEX('A31'!I:I,2)</f>
        <v/>
      </c>
      <c r="J4" s="189">
        <f>I4+1</f>
        <v/>
      </c>
      <c r="K4" s="189">
        <f>J4+1</f>
        <v/>
      </c>
      <c r="L4" s="189">
        <f>K4+1</f>
        <v/>
      </c>
      <c r="M4" s="189">
        <f>L4+1</f>
        <v/>
      </c>
      <c r="N4" s="190">
        <f>M4+1</f>
        <v/>
      </c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  <c r="Y4" s="24" t="n"/>
      <c r="Z4" s="24" t="n"/>
    </row>
    <row customHeight="1" ht="24.75" r="5" s="29">
      <c r="A5" s="234" t="n"/>
      <c r="B5" s="191">
        <f ref="B5" t="array">INDEX(#REF!,B4-99)</f>
        <v/>
      </c>
      <c r="C5" s="191">
        <f ref="C5" t="array">INDEX(#REF!,C4-99)</f>
        <v/>
      </c>
      <c r="D5" s="191">
        <f ref="D5" t="array">INDEX(#REF!,D4-99)</f>
        <v/>
      </c>
      <c r="E5" s="191">
        <f ref="E5" t="array">INDEX(#REF!,E4-99)</f>
        <v/>
      </c>
      <c r="F5" s="191">
        <f ref="F5" t="array">INDEX(#REF!,F4-99)</f>
        <v/>
      </c>
      <c r="G5" s="192">
        <f ref="G5" t="array">INDEX(#REF!,G4-99)</f>
        <v/>
      </c>
      <c r="H5" s="234" t="n"/>
      <c r="I5" s="191">
        <f ref="I5" t="array">INDEX('A31'!G:G,I4-199)</f>
        <v/>
      </c>
      <c r="J5" s="191">
        <f ref="J5" t="array">INDEX('A31'!G:G,J4-199)</f>
        <v/>
      </c>
      <c r="K5" s="191">
        <f ref="K5" t="array">INDEX('A31'!G:G,K4-199)</f>
        <v/>
      </c>
      <c r="L5" s="191">
        <f ref="L5" t="array">INDEX('A31'!G:G,L4-199)</f>
        <v/>
      </c>
      <c r="M5" s="191">
        <f ref="M5" t="array">INDEX('A31'!G:G,M4-199)</f>
        <v/>
      </c>
      <c r="N5" s="192">
        <f ref="N5" t="array">INDEX('A31'!G:G,N4-199)</f>
        <v/>
      </c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</row>
    <row customHeight="1" ht="24.75" r="6" s="29">
      <c r="A6" s="185" t="n">
        <v>2</v>
      </c>
      <c r="B6" s="189">
        <f>B4+6</f>
        <v/>
      </c>
      <c r="C6" s="189">
        <f>B6+1</f>
        <v/>
      </c>
      <c r="D6" s="189">
        <f>C6+1</f>
        <v/>
      </c>
      <c r="E6" s="189">
        <f>D6+1</f>
        <v/>
      </c>
      <c r="F6" s="189">
        <f>E6+1</f>
        <v/>
      </c>
      <c r="G6" s="190">
        <f>F6+1</f>
        <v/>
      </c>
      <c r="H6" s="185" t="n">
        <v>2</v>
      </c>
      <c r="I6" s="189">
        <f>I4+6</f>
        <v/>
      </c>
      <c r="J6" s="189">
        <f>I6+1</f>
        <v/>
      </c>
      <c r="K6" s="189">
        <f>J6+1</f>
        <v/>
      </c>
      <c r="L6" s="189">
        <f>K6+1</f>
        <v/>
      </c>
      <c r="M6" s="189">
        <f>L6+1</f>
        <v/>
      </c>
      <c r="N6" s="190">
        <f>M6+1</f>
        <v/>
      </c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  <c r="Y6" s="24" t="n"/>
      <c r="Z6" s="24" t="n"/>
    </row>
    <row customHeight="1" ht="24.75" r="7" s="29">
      <c r="A7" s="234" t="n"/>
      <c r="B7" s="191">
        <f ref="B7" t="array">INDEX(#REF!,B6-99)</f>
        <v/>
      </c>
      <c r="C7" s="191">
        <f ref="C7" t="array">INDEX(#REF!,C6-99)</f>
        <v/>
      </c>
      <c r="D7" s="191">
        <f ref="D7" t="array">INDEX(#REF!,D6-99)</f>
        <v/>
      </c>
      <c r="E7" s="191">
        <f ref="E7" t="array">INDEX(#REF!,E6-99)</f>
        <v/>
      </c>
      <c r="F7" s="191">
        <f ref="F7" t="array">INDEX(#REF!,F6-99)</f>
        <v/>
      </c>
      <c r="G7" s="192">
        <f ref="G7" t="array">INDEX(#REF!,G6-99)</f>
        <v/>
      </c>
      <c r="H7" s="234" t="n"/>
      <c r="I7" s="191">
        <f ref="I7" t="array">INDEX('A31'!G:G,I6-199)</f>
        <v/>
      </c>
      <c r="J7" s="191">
        <f ref="J7" t="array">INDEX('A31'!G:G,J6-199)</f>
        <v/>
      </c>
      <c r="K7" s="191">
        <f ref="K7" t="array">INDEX('A31'!G:G,K6-199)</f>
        <v/>
      </c>
      <c r="L7" s="191">
        <f ref="L7" t="array">INDEX('A31'!G:G,L6-199)</f>
        <v/>
      </c>
      <c r="M7" s="191">
        <f ref="M7" t="array">INDEX('A31'!G:G,M6-199)</f>
        <v/>
      </c>
      <c r="N7" s="192">
        <f ref="N7" t="array">INDEX('A31'!G:G,N6-199)</f>
        <v/>
      </c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  <c r="Y7" s="24" t="n"/>
      <c r="Z7" s="24" t="n"/>
    </row>
    <row customHeight="1" ht="24.75" r="8" s="29">
      <c r="A8" s="185" t="n">
        <v>3</v>
      </c>
      <c r="B8" s="189">
        <f>B6+6</f>
        <v/>
      </c>
      <c r="C8" s="189">
        <f>B8+1</f>
        <v/>
      </c>
      <c r="D8" s="189">
        <f>C8+1</f>
        <v/>
      </c>
      <c r="E8" s="189">
        <f>D8+1</f>
        <v/>
      </c>
      <c r="F8" s="189">
        <f>E8+1</f>
        <v/>
      </c>
      <c r="G8" s="190">
        <f>F8+1</f>
        <v/>
      </c>
      <c r="H8" s="185" t="n">
        <v>3</v>
      </c>
      <c r="I8" s="189">
        <f>I6+6</f>
        <v/>
      </c>
      <c r="J8" s="189">
        <f>I8+1</f>
        <v/>
      </c>
      <c r="K8" s="189">
        <f>J8+1</f>
        <v/>
      </c>
      <c r="L8" s="189">
        <f>K8+1</f>
        <v/>
      </c>
      <c r="M8" s="189">
        <f>L8+1</f>
        <v/>
      </c>
      <c r="N8" s="190">
        <f>M8+1</f>
        <v/>
      </c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</row>
    <row customHeight="1" ht="24.75" r="9" s="29">
      <c r="A9" s="234" t="n"/>
      <c r="B9" s="191">
        <f ref="B9" t="array">INDEX(#REF!,B8-99)</f>
        <v/>
      </c>
      <c r="C9" s="191">
        <f ref="C9" t="array">INDEX(#REF!,C8-99)</f>
        <v/>
      </c>
      <c r="D9" s="191">
        <f ref="D9" t="array">INDEX(#REF!,D8-99)</f>
        <v/>
      </c>
      <c r="E9" s="191">
        <f ref="E9" t="array">INDEX(#REF!,E8-99)</f>
        <v/>
      </c>
      <c r="F9" s="191">
        <f ref="F9" t="array">INDEX(#REF!,F8-99)</f>
        <v/>
      </c>
      <c r="G9" s="192">
        <f ref="G9" t="array">INDEX(#REF!,G8-99)</f>
        <v/>
      </c>
      <c r="H9" s="234" t="n"/>
      <c r="I9" s="191">
        <f ref="I9" t="array">INDEX('A31'!G:G,I8-199)</f>
        <v/>
      </c>
      <c r="J9" s="191">
        <f ref="J9" t="array">INDEX('A31'!G:G,J8-199)</f>
        <v/>
      </c>
      <c r="K9" s="191">
        <f ref="K9" t="array">INDEX('A31'!G:G,K8-199)</f>
        <v/>
      </c>
      <c r="L9" s="191">
        <f ref="L9" t="array">INDEX('A31'!G:G,L8-199)</f>
        <v/>
      </c>
      <c r="M9" s="191">
        <f ref="M9" t="array">INDEX('A31'!G:G,M8-199)</f>
        <v/>
      </c>
      <c r="N9" s="192">
        <f ref="N9" t="array">INDEX('A31'!G:G,N8-199)</f>
        <v/>
      </c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</row>
    <row customHeight="1" ht="24.75" r="10" s="29">
      <c r="A10" s="185" t="n">
        <v>4</v>
      </c>
      <c r="B10" s="189">
        <f>B8+6</f>
        <v/>
      </c>
      <c r="C10" s="189">
        <f>B10+1</f>
        <v/>
      </c>
      <c r="D10" s="189">
        <f>C10+1</f>
        <v/>
      </c>
      <c r="E10" s="189">
        <f>D10+1</f>
        <v/>
      </c>
      <c r="F10" s="189">
        <f>E10+1</f>
        <v/>
      </c>
      <c r="G10" s="190">
        <f>F10+1</f>
        <v/>
      </c>
      <c r="H10" s="185" t="n">
        <v>4</v>
      </c>
      <c r="I10" s="189">
        <f>I8+6</f>
        <v/>
      </c>
      <c r="J10" s="189">
        <f>I10+1</f>
        <v/>
      </c>
      <c r="K10" s="189">
        <f>J10+1</f>
        <v/>
      </c>
      <c r="L10" s="189">
        <f>K10+1</f>
        <v/>
      </c>
      <c r="M10" s="189">
        <f>L10+1</f>
        <v/>
      </c>
      <c r="N10" s="190">
        <f>M10+1</f>
        <v/>
      </c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</row>
    <row customHeight="1" ht="24.75" r="11" s="29">
      <c r="A11" s="234" t="n"/>
      <c r="B11" s="191">
        <f ref="B11" t="array">INDEX(#REF!,B10-99)</f>
        <v/>
      </c>
      <c r="C11" s="191">
        <f ref="C11" t="array">INDEX(#REF!,C10-99)</f>
        <v/>
      </c>
      <c r="D11" s="191">
        <f ref="D11" t="array">INDEX(#REF!,D10-99)</f>
        <v/>
      </c>
      <c r="E11" s="191">
        <f ref="E11" t="array">INDEX(#REF!,E10-99)</f>
        <v/>
      </c>
      <c r="F11" s="191">
        <f ref="F11" t="array">INDEX(#REF!,F10-99)</f>
        <v/>
      </c>
      <c r="G11" s="192">
        <f ref="G11" t="array">INDEX(#REF!,G10-99)</f>
        <v/>
      </c>
      <c r="H11" s="234" t="n"/>
      <c r="I11" s="191">
        <f ref="I11" t="array">INDEX('A31'!G:G,I10-199)</f>
        <v/>
      </c>
      <c r="J11" s="191">
        <f ref="J11" t="array">INDEX('A31'!G:G,J10-199)</f>
        <v/>
      </c>
      <c r="K11" s="191">
        <f ref="K11" t="array">INDEX('A31'!G:G,K10-199)</f>
        <v/>
      </c>
      <c r="L11" s="191">
        <f ref="L11" t="array">INDEX('A31'!G:G,L10-199)</f>
        <v/>
      </c>
      <c r="M11" s="191">
        <f ref="M11" t="array">INDEX('A31'!G:G,M10-199)</f>
        <v/>
      </c>
      <c r="N11" s="192">
        <f ref="N11" t="array">INDEX('A31'!G:G,N10-199)</f>
        <v/>
      </c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</row>
    <row customHeight="1" ht="24.75" r="12" s="29">
      <c r="A12" s="185" t="n">
        <v>5</v>
      </c>
      <c r="B12" s="189">
        <f>B10+6</f>
        <v/>
      </c>
      <c r="C12" s="189">
        <f>B12+1</f>
        <v/>
      </c>
      <c r="D12" s="189">
        <f>C12+1</f>
        <v/>
      </c>
      <c r="E12" s="189">
        <f>D12+1</f>
        <v/>
      </c>
      <c r="F12" s="189">
        <f>E12+1</f>
        <v/>
      </c>
      <c r="G12" s="190">
        <f>F12+1</f>
        <v/>
      </c>
      <c r="H12" s="185" t="n">
        <v>5</v>
      </c>
      <c r="I12" s="189">
        <f>I10+6</f>
        <v/>
      </c>
      <c r="J12" s="189">
        <f>I12+1</f>
        <v/>
      </c>
      <c r="K12" s="189">
        <f>J12+1</f>
        <v/>
      </c>
      <c r="L12" s="189">
        <f>K12+1</f>
        <v/>
      </c>
      <c r="M12" s="189">
        <f>L12+1</f>
        <v/>
      </c>
      <c r="N12" s="190">
        <f>M12+1</f>
        <v/>
      </c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</row>
    <row customHeight="1" ht="24.75" r="13" s="29">
      <c r="A13" s="234" t="n"/>
      <c r="B13" s="191">
        <f ref="B13" t="array">INDEX(#REF!,B12-99)</f>
        <v/>
      </c>
      <c r="C13" s="191">
        <f ref="C13" t="array">INDEX(#REF!,C12-99)</f>
        <v/>
      </c>
      <c r="D13" s="191">
        <f ref="D13" t="array">INDEX(#REF!,D12-99)</f>
        <v/>
      </c>
      <c r="E13" s="191">
        <f ref="E13" t="array">INDEX(#REF!,E12-99)</f>
        <v/>
      </c>
      <c r="F13" s="191">
        <f ref="F13" t="array">INDEX(#REF!,F12-99)</f>
        <v/>
      </c>
      <c r="G13" s="192">
        <f ref="G13" t="array">INDEX(#REF!,G12-99)</f>
        <v/>
      </c>
      <c r="H13" s="234" t="n"/>
      <c r="I13" s="191">
        <f ref="I13" t="array">INDEX('A31'!G:G,I12-199)</f>
        <v/>
      </c>
      <c r="J13" s="191">
        <f ref="J13" t="array">INDEX('A31'!G:G,J12-199)</f>
        <v/>
      </c>
      <c r="K13" s="191">
        <f ref="K13" t="array">INDEX('A31'!G:G,K12-199)</f>
        <v/>
      </c>
      <c r="L13" s="191">
        <f ref="L13" t="array">INDEX('A31'!G:G,L12-199)</f>
        <v/>
      </c>
      <c r="M13" s="191">
        <f ref="M13" t="array">INDEX('A31'!G:G,M12-199)</f>
        <v/>
      </c>
      <c r="N13" s="192">
        <f ref="N13" t="array">INDEX('A31'!G:G,N12-199)</f>
        <v/>
      </c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</row>
    <row customHeight="1" ht="24.75" r="14" s="29">
      <c r="A14" s="185" t="n">
        <v>6</v>
      </c>
      <c r="B14" s="189">
        <f>B12+6</f>
        <v/>
      </c>
      <c r="C14" s="189">
        <f>B14+1</f>
        <v/>
      </c>
      <c r="D14" s="189">
        <f>C14+1</f>
        <v/>
      </c>
      <c r="E14" s="189">
        <f>D14+1</f>
        <v/>
      </c>
      <c r="F14" s="189">
        <f>E14+1</f>
        <v/>
      </c>
      <c r="G14" s="190" t="n"/>
      <c r="H14" s="185" t="n">
        <v>6</v>
      </c>
      <c r="I14" s="189">
        <f>I12+6</f>
        <v/>
      </c>
      <c r="J14" s="189">
        <f>I14+1</f>
        <v/>
      </c>
      <c r="K14" s="189">
        <f>J14+1</f>
        <v/>
      </c>
      <c r="L14" s="189">
        <f>K14+1</f>
        <v/>
      </c>
      <c r="M14" s="189">
        <f>L14+1</f>
        <v/>
      </c>
      <c r="N14" s="190">
        <f>M14+1</f>
        <v/>
      </c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</row>
    <row customHeight="1" ht="24.75" r="15" s="29">
      <c r="A15" s="234" t="n"/>
      <c r="B15" s="191">
        <f ref="B15" t="array">INDEX(#REF!,B14-99)</f>
        <v/>
      </c>
      <c r="C15" s="191">
        <f ref="C15" t="array">INDEX(#REF!,C14-99)</f>
        <v/>
      </c>
      <c r="D15" s="191">
        <f ref="D15" t="array">INDEX(#REF!,D14-99)</f>
        <v/>
      </c>
      <c r="E15" s="191">
        <f ref="E15" t="array">INDEX(#REF!,E14-99)</f>
        <v/>
      </c>
      <c r="F15" s="191">
        <f ref="F15" t="array">INDEX(#REF!,F14-99)</f>
        <v/>
      </c>
      <c r="G15" s="192" t="n"/>
      <c r="H15" s="234" t="n"/>
      <c r="I15" s="191">
        <f ref="I15" t="array">INDEX('A31'!G:G,I14-199)</f>
        <v/>
      </c>
      <c r="J15" s="191">
        <f ref="J15" t="array">INDEX('A31'!G:G,J14-199)</f>
        <v/>
      </c>
      <c r="K15" s="191">
        <f ref="K15" t="array">INDEX('A31'!G:G,K14-199)</f>
        <v/>
      </c>
      <c r="L15" s="191">
        <f ref="L15" t="array">INDEX('A31'!G:G,L14-199)</f>
        <v/>
      </c>
      <c r="M15" s="191">
        <f ref="M15" t="array">INDEX('A31'!G:G,M14-199)</f>
        <v/>
      </c>
      <c r="N15" s="192">
        <f ref="N15" t="array">INDEX('A31'!G:G,N14-199)</f>
        <v/>
      </c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</row>
    <row customHeight="1" ht="24.75" r="16" s="29">
      <c r="A16" s="185" t="n">
        <v>7</v>
      </c>
      <c r="B16" s="189" t="n">
        <v>136</v>
      </c>
      <c r="C16" s="189">
        <f>B16+1</f>
        <v/>
      </c>
      <c r="D16" s="189">
        <f>C16+1</f>
        <v/>
      </c>
      <c r="E16" s="189">
        <f>D16+1</f>
        <v/>
      </c>
      <c r="F16" s="189">
        <f>E16+1</f>
        <v/>
      </c>
      <c r="G16" s="190" t="n"/>
      <c r="H16" s="185" t="n">
        <v>7</v>
      </c>
      <c r="I16" s="189">
        <f>I14+6</f>
        <v/>
      </c>
      <c r="J16" s="189">
        <f>I16+1</f>
        <v/>
      </c>
      <c r="K16" s="189">
        <f>J16+1</f>
        <v/>
      </c>
      <c r="L16" s="189">
        <f>K16+1</f>
        <v/>
      </c>
      <c r="M16" s="189">
        <f>L16+1</f>
        <v/>
      </c>
      <c r="N16" s="190">
        <f>M16+1</f>
        <v/>
      </c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</row>
    <row customHeight="1" ht="24.75" r="17" s="29">
      <c r="A17" s="234" t="n"/>
      <c r="B17" s="191">
        <f ref="B17" t="array">INDEX(#REF!,B16-99)</f>
        <v/>
      </c>
      <c r="C17" s="191">
        <f ref="C17" t="array">INDEX(#REF!,C16-99)</f>
        <v/>
      </c>
      <c r="D17" s="191">
        <f ref="D17" t="array">INDEX(#REF!,D16-99)</f>
        <v/>
      </c>
      <c r="E17" s="191">
        <f ref="E17" t="array">INDEX(#REF!,E16-99)</f>
        <v/>
      </c>
      <c r="F17" s="191">
        <f ref="F17" t="array">INDEX(#REF!,F16-99)</f>
        <v/>
      </c>
      <c r="G17" s="192" t="n"/>
      <c r="H17" s="234" t="n"/>
      <c r="I17" s="191">
        <f ref="I17" t="array">INDEX('A31'!G:G,I16-199)</f>
        <v/>
      </c>
      <c r="J17" s="191">
        <f ref="J17" t="array">INDEX('A31'!G:G,J16-199)</f>
        <v/>
      </c>
      <c r="K17" s="191">
        <f ref="K17" t="array">INDEX('A31'!G:G,K16-199)</f>
        <v/>
      </c>
      <c r="L17" s="191">
        <f ref="L17" t="array">INDEX('A31'!G:G,L16-199)</f>
        <v/>
      </c>
      <c r="M17" s="191">
        <f ref="M17" t="array">INDEX('A31'!G:G,M16-199)</f>
        <v/>
      </c>
      <c r="N17" s="192">
        <f ref="N17" t="array">INDEX('A31'!G:G,N16-199)</f>
        <v/>
      </c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</row>
    <row customHeight="1" ht="24.75" r="18" s="29">
      <c r="A18" s="185" t="n">
        <v>8</v>
      </c>
      <c r="B18" s="189" t="n">
        <v>141</v>
      </c>
      <c r="C18" s="189">
        <f>B18+1</f>
        <v/>
      </c>
      <c r="D18" s="189">
        <f>C18+1</f>
        <v/>
      </c>
      <c r="E18" s="189">
        <f>D18+1</f>
        <v/>
      </c>
      <c r="F18" s="189">
        <f>E18+1</f>
        <v/>
      </c>
      <c r="G18" s="190" t="n"/>
      <c r="H18" s="185" t="n">
        <v>8</v>
      </c>
      <c r="I18" s="189">
        <f>I16+6</f>
        <v/>
      </c>
      <c r="J18" s="189">
        <f>I18+1</f>
        <v/>
      </c>
      <c r="K18" s="189">
        <f>J18+1</f>
        <v/>
      </c>
      <c r="L18" s="189">
        <f>K18+1</f>
        <v/>
      </c>
      <c r="M18" s="189">
        <f>L18+1</f>
        <v/>
      </c>
      <c r="N18" s="190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4" t="n"/>
    </row>
    <row customHeight="1" ht="24.75" r="19" s="29">
      <c r="A19" s="234" t="n"/>
      <c r="B19" s="191">
        <f ref="B19" t="array">INDEX(#REF!,B18-99)</f>
        <v/>
      </c>
      <c r="C19" s="191">
        <f ref="C19" t="array">INDEX(#REF!,C18-99)</f>
        <v/>
      </c>
      <c r="D19" s="191">
        <f ref="D19" t="array">INDEX(#REF!,D18-99)</f>
        <v/>
      </c>
      <c r="E19" s="191">
        <f ref="E19" t="array">INDEX(#REF!,E18-99)</f>
        <v/>
      </c>
      <c r="F19" s="191">
        <f ref="F19" t="array">INDEX(#REF!,F18-99)</f>
        <v/>
      </c>
      <c r="G19" s="192" t="n"/>
      <c r="H19" s="234" t="n"/>
      <c r="I19" s="191">
        <f ref="I19" t="array">INDEX('A31'!G:G,I18-199)</f>
        <v/>
      </c>
      <c r="J19" s="191">
        <f ref="J19" t="array">INDEX('A31'!G:G,J18-199)</f>
        <v/>
      </c>
      <c r="K19" s="191">
        <f ref="K19" t="array">INDEX('A31'!G:G,K18-199)</f>
        <v/>
      </c>
      <c r="L19" s="191">
        <f ref="L19" t="array">INDEX('A31'!G:G,L18-199)</f>
        <v/>
      </c>
      <c r="M19" s="191">
        <f ref="M19" t="array">INDEX('A31'!G:G,M18-199)</f>
        <v/>
      </c>
      <c r="N19" s="192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4" t="n"/>
    </row>
    <row customHeight="1" ht="24.75" r="20" s="29">
      <c r="A20" s="185" t="n">
        <v>9</v>
      </c>
      <c r="B20" s="189" t="n">
        <v>146</v>
      </c>
      <c r="C20" s="189">
        <f>B20+1</f>
        <v/>
      </c>
      <c r="D20" s="189">
        <f>C20+1</f>
        <v/>
      </c>
      <c r="E20" s="189">
        <f>D20+1</f>
        <v/>
      </c>
      <c r="F20" s="189">
        <f>E20+1</f>
        <v/>
      </c>
      <c r="G20" s="190" t="n"/>
      <c r="H20" s="185" t="n">
        <v>9</v>
      </c>
      <c r="I20" s="189" t="n">
        <v>248</v>
      </c>
      <c r="J20" s="189">
        <f>I20+1</f>
        <v/>
      </c>
      <c r="K20" s="189">
        <f>J20+1</f>
        <v/>
      </c>
      <c r="L20" s="189">
        <f>K20+1</f>
        <v/>
      </c>
      <c r="M20" s="189">
        <f>L20+1</f>
        <v/>
      </c>
      <c r="N20" s="190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</row>
    <row customHeight="1" ht="24.75" r="21" s="29">
      <c r="A21" s="234" t="n"/>
      <c r="B21" s="191">
        <f ref="B21" t="array">INDEX(#REF!,B20-99)</f>
        <v/>
      </c>
      <c r="C21" s="191">
        <f ref="C21" t="array">INDEX(#REF!,C20-99)</f>
        <v/>
      </c>
      <c r="D21" s="191">
        <f ref="D21" t="array">INDEX(#REF!,D20-99)</f>
        <v/>
      </c>
      <c r="E21" s="191">
        <f ref="E21" t="array">INDEX(#REF!,E20-99)</f>
        <v/>
      </c>
      <c r="F21" s="191">
        <f ref="F21" t="array">INDEX(#REF!,F20-99)</f>
        <v/>
      </c>
      <c r="G21" s="192" t="n"/>
      <c r="H21" s="234" t="n"/>
      <c r="I21" s="191">
        <f ref="I21" t="array">INDEX('A31'!G:G,I20-199)</f>
        <v/>
      </c>
      <c r="J21" s="191">
        <f ref="J21" t="array">INDEX('A31'!G:G,J20-199)</f>
        <v/>
      </c>
      <c r="K21" s="191">
        <f ref="K21" t="array">INDEX('A31'!G:G,K20-199)</f>
        <v/>
      </c>
      <c r="L21" s="191">
        <f ref="L21" t="array">INDEX('A31'!G:G,L20-199)</f>
        <v/>
      </c>
      <c r="M21" s="191">
        <f ref="M21" t="array">INDEX('A31'!G:G,M20-199)</f>
        <v/>
      </c>
      <c r="N21" s="192" t="n"/>
      <c r="O21" s="182" t="n"/>
      <c r="P21" s="182" t="n"/>
      <c r="Q21" s="182" t="n"/>
      <c r="R21" s="182" t="n"/>
      <c r="S21" s="182" t="n"/>
      <c r="T21" s="182" t="n"/>
      <c r="U21" s="182" t="n"/>
      <c r="V21" s="182" t="n"/>
      <c r="W21" s="182" t="n"/>
      <c r="X21" s="182" t="n"/>
      <c r="Y21" s="182" t="n"/>
      <c r="Z21" s="182" t="n"/>
    </row>
    <row customHeight="1" ht="24.75" r="22" s="29">
      <c r="A22" s="185" t="n">
        <v>10</v>
      </c>
      <c r="B22" s="189" t="n">
        <v>151</v>
      </c>
      <c r="C22" s="189" t="n">
        <v>152</v>
      </c>
      <c r="D22" s="189" t="n"/>
      <c r="E22" s="189" t="n"/>
      <c r="F22" s="189" t="n"/>
      <c r="G22" s="190" t="n"/>
      <c r="H22" s="185" t="n">
        <v>10</v>
      </c>
      <c r="I22" s="189" t="n">
        <v>253</v>
      </c>
      <c r="J22" s="189">
        <f>I22+1</f>
        <v/>
      </c>
      <c r="K22" s="189">
        <f>J22+1</f>
        <v/>
      </c>
      <c r="L22" s="189">
        <f>K22+1</f>
        <v/>
      </c>
      <c r="M22" s="189">
        <f>L22+1</f>
        <v/>
      </c>
      <c r="N22" s="190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4" t="n"/>
    </row>
    <row customHeight="1" ht="24.75" r="23" s="29">
      <c r="A23" s="234" t="n"/>
      <c r="B23" s="191">
        <f ref="B23" t="array">INDEX(#REF!,B22-99)</f>
        <v/>
      </c>
      <c r="C23" s="191">
        <f ref="C23" t="array">INDEX(#REF!,C22-99)</f>
        <v/>
      </c>
      <c r="D23" s="191" t="n"/>
      <c r="E23" s="191" t="n"/>
      <c r="F23" s="191" t="n"/>
      <c r="G23" s="192" t="n"/>
      <c r="H23" s="234" t="n"/>
      <c r="I23" s="191">
        <f ref="I23" t="array">INDEX('A31'!G:G,I22-199)</f>
        <v/>
      </c>
      <c r="J23" s="191">
        <f ref="J23" t="array">INDEX('A31'!G:G,J22-199)</f>
        <v/>
      </c>
      <c r="K23" s="191">
        <f ref="K23" t="array">INDEX('A31'!G:G,K22-199)</f>
        <v/>
      </c>
      <c r="L23" s="191">
        <f ref="L23" t="array">INDEX('A31'!G:G,L22-199)</f>
        <v/>
      </c>
      <c r="M23" s="191">
        <f ref="M23" t="array">INDEX('A31'!G:G,M22-199)</f>
        <v/>
      </c>
      <c r="N23" s="192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</row>
    <row customHeight="1" ht="24.75" r="24" s="29">
      <c r="A24" s="185" t="n">
        <v>11</v>
      </c>
      <c r="B24" s="189" t="n"/>
      <c r="C24" s="189" t="n"/>
      <c r="D24" s="189" t="n"/>
      <c r="E24" s="189" t="n"/>
      <c r="F24" s="189" t="n"/>
      <c r="G24" s="190" t="n"/>
      <c r="H24" s="185" t="n">
        <v>11</v>
      </c>
      <c r="I24" s="189" t="n">
        <v>258</v>
      </c>
      <c r="J24" s="189">
        <f>I24+1</f>
        <v/>
      </c>
      <c r="K24" s="189">
        <f>J24+1</f>
        <v/>
      </c>
      <c r="L24" s="189">
        <f>K24+1</f>
        <v/>
      </c>
      <c r="M24" s="189">
        <f>L24+1</f>
        <v/>
      </c>
      <c r="N24" s="190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</row>
    <row customHeight="1" ht="24.75" r="25" s="29">
      <c r="A25" s="234" t="n"/>
      <c r="B25" s="191" t="n"/>
      <c r="C25" s="191" t="n"/>
      <c r="D25" s="191" t="n"/>
      <c r="E25" s="191" t="n"/>
      <c r="F25" s="191" t="n"/>
      <c r="G25" s="192" t="n"/>
      <c r="H25" s="234" t="n"/>
      <c r="I25" s="191">
        <f ref="I25" t="array">INDEX('A31'!G:G,I24-199)</f>
        <v/>
      </c>
      <c r="J25" s="191">
        <f ref="J25" t="array">INDEX('A31'!G:G,J24-199)</f>
        <v/>
      </c>
      <c r="K25" s="191">
        <f ref="K25" t="array">INDEX('A31'!G:G,K24-199)</f>
        <v/>
      </c>
      <c r="L25" s="191">
        <f ref="L25" t="array">INDEX('A31'!G:G,L24-199)</f>
        <v/>
      </c>
      <c r="M25" s="191">
        <f ref="M25" t="array">INDEX('A31'!G:G,M24-199)</f>
        <v/>
      </c>
      <c r="N25" s="192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24" t="n"/>
    </row>
    <row customHeight="1" ht="24.75" r="26" s="29">
      <c r="A26" s="185" t="n">
        <v>12</v>
      </c>
      <c r="B26" s="189" t="n"/>
      <c r="C26" s="189" t="n"/>
      <c r="D26" s="189" t="n"/>
      <c r="E26" s="189" t="n"/>
      <c r="F26" s="189" t="n"/>
      <c r="G26" s="190" t="n"/>
      <c r="H26" s="185" t="n">
        <v>12</v>
      </c>
      <c r="I26" s="189" t="n">
        <v>263</v>
      </c>
      <c r="J26" s="189">
        <f>I26+1</f>
        <v/>
      </c>
      <c r="K26" s="189">
        <f>J26+1</f>
        <v/>
      </c>
      <c r="L26" s="189">
        <f>K26+1</f>
        <v/>
      </c>
      <c r="M26" s="189">
        <f>L26+1</f>
        <v/>
      </c>
      <c r="N26" s="190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</row>
    <row customHeight="1" ht="24.75" r="27" s="29">
      <c r="A27" s="234" t="n"/>
      <c r="B27" s="191" t="n"/>
      <c r="C27" s="191" t="n"/>
      <c r="D27" s="191" t="n"/>
      <c r="E27" s="191" t="n"/>
      <c r="F27" s="191" t="n"/>
      <c r="G27" s="192" t="n"/>
      <c r="H27" s="234" t="n"/>
      <c r="I27" s="191">
        <f ref="I27" t="array">INDEX('A31'!G:G,I26-199)</f>
        <v/>
      </c>
      <c r="J27" s="191">
        <f ref="J27" t="array">INDEX('A31'!G:G,J26-199)</f>
        <v/>
      </c>
      <c r="K27" s="191">
        <f ref="K27" t="array">INDEX('A31'!G:G,K26-199)</f>
        <v/>
      </c>
      <c r="L27" s="191">
        <f ref="L27" t="array">INDEX('A31'!G:G,L26-199)</f>
        <v/>
      </c>
      <c r="M27" s="191">
        <f ref="M27" t="array">INDEX('A31'!G:G,M26-199)</f>
        <v/>
      </c>
      <c r="N27" s="192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4" t="n"/>
    </row>
    <row customHeight="1" ht="24.75" r="28" s="29">
      <c r="A28" s="185" t="n">
        <v>13</v>
      </c>
      <c r="B28" s="189" t="n"/>
      <c r="C28" s="189" t="n"/>
      <c r="D28" s="189" t="n"/>
      <c r="E28" s="189" t="n"/>
      <c r="F28" s="189" t="n"/>
      <c r="G28" s="190" t="n"/>
      <c r="H28" s="185" t="n">
        <v>13</v>
      </c>
      <c r="I28" s="189" t="n">
        <v>268</v>
      </c>
      <c r="J28" s="189">
        <f>I28+1</f>
        <v/>
      </c>
      <c r="K28" s="189">
        <f>J28+1</f>
        <v/>
      </c>
      <c r="L28" s="189">
        <f>K28+1</f>
        <v/>
      </c>
      <c r="M28" s="189">
        <f>L28+1</f>
        <v/>
      </c>
      <c r="N28" s="190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</row>
    <row customHeight="1" ht="24.75" r="29" s="29">
      <c r="A29" s="234" t="n"/>
      <c r="B29" s="191" t="n"/>
      <c r="C29" s="191" t="n"/>
      <c r="D29" s="191" t="n"/>
      <c r="E29" s="191" t="n"/>
      <c r="F29" s="191" t="n"/>
      <c r="G29" s="192" t="n"/>
      <c r="H29" s="234" t="n"/>
      <c r="I29" s="191">
        <f ref="I29" t="array">INDEX('A31'!G:G,I28-199)</f>
        <v/>
      </c>
      <c r="J29" s="191">
        <f ref="J29" t="array">INDEX('A31'!G:G,J28-199)</f>
        <v/>
      </c>
      <c r="K29" s="191">
        <f ref="K29" t="array">INDEX('A31'!G:G,K28-199)</f>
        <v/>
      </c>
      <c r="L29" s="191">
        <f ref="L29" t="array">INDEX('A31'!G:G,L28-199)</f>
        <v/>
      </c>
      <c r="M29" s="191">
        <f ref="M29" t="array">INDEX('A31'!G:G,M28-199)</f>
        <v/>
      </c>
      <c r="N29" s="192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4" t="n"/>
    </row>
    <row customHeight="1" ht="16.5" r="30" s="29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4" t="n"/>
    </row>
    <row customHeight="1" ht="13.5" r="31" s="29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4" t="n"/>
    </row>
    <row customHeight="1" ht="16.5" r="32" s="29">
      <c r="A32" s="24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4" t="n"/>
    </row>
    <row customHeight="1" ht="29.25" r="33" s="29">
      <c r="A33" s="182" t="inlineStr">
        <is>
          <t>賽程分組表</t>
        </is>
      </c>
      <c r="H33" s="182" t="inlineStr">
        <is>
          <t>賽程分組表</t>
        </is>
      </c>
      <c r="O33" s="182" t="n"/>
      <c r="P33" s="182" t="n"/>
      <c r="Q33" s="182" t="n"/>
      <c r="R33" s="182" t="n"/>
      <c r="S33" s="182" t="n"/>
      <c r="T33" s="182" t="n"/>
      <c r="U33" s="182" t="n"/>
      <c r="V33" s="182" t="n"/>
      <c r="W33" s="182" t="n"/>
      <c r="X33" s="182" t="n"/>
      <c r="Y33" s="182" t="n"/>
      <c r="Z33" s="182" t="n"/>
    </row>
    <row customHeight="1" ht="39.75" r="34" s="29">
      <c r="A34" s="183" t="inlineStr">
        <is>
          <t>中年級女生組</t>
        </is>
      </c>
      <c r="B34" s="239" t="n"/>
      <c r="C34" s="239" t="n"/>
      <c r="D34" s="239" t="n"/>
      <c r="E34" s="239" t="n"/>
      <c r="F34" s="239" t="n"/>
      <c r="G34" s="239" t="n"/>
      <c r="H34" s="183" t="inlineStr">
        <is>
          <t>中年級男生組</t>
        </is>
      </c>
      <c r="I34" s="239" t="n"/>
      <c r="J34" s="239" t="n"/>
      <c r="K34" s="239" t="n"/>
      <c r="L34" s="239" t="n"/>
      <c r="M34" s="239" t="n"/>
      <c r="N34" s="239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</row>
    <row customHeight="1" ht="24.75" r="35" s="29">
      <c r="A35" s="185" t="inlineStr">
        <is>
          <t>組別</t>
        </is>
      </c>
      <c r="B35" s="186" t="inlineStr">
        <is>
          <t>第一道</t>
        </is>
      </c>
      <c r="C35" s="186" t="inlineStr">
        <is>
          <t>第二道</t>
        </is>
      </c>
      <c r="D35" s="186" t="inlineStr">
        <is>
          <t>第三道</t>
        </is>
      </c>
      <c r="E35" s="186" t="inlineStr">
        <is>
          <t>第四道</t>
        </is>
      </c>
      <c r="F35" s="186" t="inlineStr">
        <is>
          <t>第五道</t>
        </is>
      </c>
      <c r="G35" s="187" t="inlineStr">
        <is>
          <t>第六道</t>
        </is>
      </c>
      <c r="H35" s="185" t="inlineStr">
        <is>
          <t>組別</t>
        </is>
      </c>
      <c r="I35" s="186" t="inlineStr">
        <is>
          <t>第一道</t>
        </is>
      </c>
      <c r="J35" s="186" t="inlineStr">
        <is>
          <t>第二道</t>
        </is>
      </c>
      <c r="K35" s="186" t="inlineStr">
        <is>
          <t>第三道</t>
        </is>
      </c>
      <c r="L35" s="186" t="inlineStr">
        <is>
          <t>第四道</t>
        </is>
      </c>
      <c r="M35" s="186" t="inlineStr">
        <is>
          <t>第五道</t>
        </is>
      </c>
      <c r="N35" s="187" t="inlineStr">
        <is>
          <t>第六道</t>
        </is>
      </c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</row>
    <row customHeight="1" ht="24.75" r="36" s="29">
      <c r="A36" s="185" t="n">
        <v>1</v>
      </c>
      <c r="B36" s="189">
        <f ref="B36" t="array">INDEX('A42'!I:I,2)</f>
        <v/>
      </c>
      <c r="C36" s="189">
        <f>B36+1</f>
        <v/>
      </c>
      <c r="D36" s="189">
        <f>C36+1</f>
        <v/>
      </c>
      <c r="E36" s="189">
        <f>D36+1</f>
        <v/>
      </c>
      <c r="F36" s="189">
        <f>E36+1</f>
        <v/>
      </c>
      <c r="G36" s="190">
        <f>F36+1</f>
        <v/>
      </c>
      <c r="H36" s="185" t="n">
        <v>1</v>
      </c>
      <c r="I36" s="189">
        <f ref="I36" t="array">INDEX('A41'!H:H,2)</f>
        <v/>
      </c>
      <c r="J36" s="189">
        <f>I36+1</f>
        <v/>
      </c>
      <c r="K36" s="189">
        <f>J36+1</f>
        <v/>
      </c>
      <c r="L36" s="189">
        <f>K36+1</f>
        <v/>
      </c>
      <c r="M36" s="189">
        <f>L36+1</f>
        <v/>
      </c>
      <c r="N36" s="190">
        <f>M36+1</f>
        <v/>
      </c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4" t="n"/>
    </row>
    <row customHeight="1" ht="24.75" r="37" s="29">
      <c r="A37" s="234" t="n"/>
      <c r="B37" s="191">
        <f ref="B37" t="array">INDEX('A42'!G:G,B36-299)</f>
        <v/>
      </c>
      <c r="C37" s="191">
        <f ref="C37" t="array">INDEX('A42'!G:G,C36-299)</f>
        <v/>
      </c>
      <c r="D37" s="191">
        <f ref="D37" t="array">INDEX('A42'!G:G,D36-299)</f>
        <v/>
      </c>
      <c r="E37" s="191">
        <f ref="E37" t="array">INDEX('A42'!G:G,E36-299)</f>
        <v/>
      </c>
      <c r="F37" s="191">
        <f ref="F37" t="array">INDEX('A42'!G:G,F36-299)</f>
        <v/>
      </c>
      <c r="G37" s="192">
        <f ref="G37" t="array">INDEX('A42'!G:G,G36-299)</f>
        <v/>
      </c>
      <c r="H37" s="234" t="n"/>
      <c r="I37" s="191">
        <f ref="I37" t="array">INDEX('A41'!F:F,I36-399)</f>
        <v/>
      </c>
      <c r="J37" s="191">
        <f ref="J37" t="array">INDEX('A41'!F:F,J36-399)</f>
        <v/>
      </c>
      <c r="K37" s="191">
        <f ref="K37" t="array">INDEX('A41'!F:F,K36-399)</f>
        <v/>
      </c>
      <c r="L37" s="191">
        <f ref="L37" t="array">INDEX('A41'!F:F,L36-399)</f>
        <v/>
      </c>
      <c r="M37" s="191">
        <f ref="M37" t="array">INDEX('A41'!F:F,M36-399)</f>
        <v/>
      </c>
      <c r="N37" s="192">
        <f ref="N37" t="array">INDEX('A41'!F:F,N36-399)</f>
        <v/>
      </c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4" t="n"/>
    </row>
    <row customHeight="1" ht="24.75" r="38" s="29">
      <c r="A38" s="185" t="n">
        <v>2</v>
      </c>
      <c r="B38" s="189">
        <f>B36+6</f>
        <v/>
      </c>
      <c r="C38" s="189">
        <f>B38+1</f>
        <v/>
      </c>
      <c r="D38" s="189">
        <f>C38+1</f>
        <v/>
      </c>
      <c r="E38" s="189">
        <f>D38+1</f>
        <v/>
      </c>
      <c r="F38" s="189">
        <f>E38+1</f>
        <v/>
      </c>
      <c r="G38" s="190">
        <f>F38+1</f>
        <v/>
      </c>
      <c r="H38" s="185" t="n">
        <v>2</v>
      </c>
      <c r="I38" s="189">
        <f>I36+6</f>
        <v/>
      </c>
      <c r="J38" s="189">
        <f>I38+1</f>
        <v/>
      </c>
      <c r="K38" s="189">
        <f>J38+1</f>
        <v/>
      </c>
      <c r="L38" s="189">
        <f>K38+1</f>
        <v/>
      </c>
      <c r="M38" s="189">
        <f>L38+1</f>
        <v/>
      </c>
      <c r="N38" s="190">
        <f>M38+1</f>
        <v/>
      </c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  <c r="Z38" s="24" t="n"/>
    </row>
    <row customHeight="1" ht="24.75" r="39" s="29">
      <c r="A39" s="234" t="n"/>
      <c r="B39" s="191">
        <f ref="B39" t="array">INDEX('A42'!G:G,B38-299)</f>
        <v/>
      </c>
      <c r="C39" s="191">
        <f ref="C39" t="array">INDEX('A42'!G:G,C38-299)</f>
        <v/>
      </c>
      <c r="D39" s="191">
        <f ref="D39" t="array">INDEX('A42'!G:G,D38-299)</f>
        <v/>
      </c>
      <c r="E39" s="191">
        <f ref="E39" t="array">INDEX('A42'!G:G,E38-299)</f>
        <v/>
      </c>
      <c r="F39" s="191">
        <f ref="F39" t="array">INDEX('A42'!G:G,F38-299)</f>
        <v/>
      </c>
      <c r="G39" s="192">
        <f ref="G39" t="array">INDEX('A42'!G:G,G38-299)</f>
        <v/>
      </c>
      <c r="H39" s="234" t="n"/>
      <c r="I39" s="191">
        <f ref="I39" t="array">INDEX('A41'!F:F,I38-399)</f>
        <v/>
      </c>
      <c r="J39" s="191">
        <f ref="J39" t="array">INDEX('A41'!F:F,J38-399)</f>
        <v/>
      </c>
      <c r="K39" s="191">
        <f ref="K39" t="array">INDEX('A41'!F:F,K38-399)</f>
        <v/>
      </c>
      <c r="L39" s="191">
        <f ref="L39" t="array">INDEX('A41'!F:F,L38-399)</f>
        <v/>
      </c>
      <c r="M39" s="191">
        <f ref="M39" t="array">INDEX('A41'!F:F,M38-399)</f>
        <v/>
      </c>
      <c r="N39" s="192">
        <f ref="N39" t="array">INDEX('A41'!F:F,N38-399)</f>
        <v/>
      </c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  <c r="Z39" s="24" t="n"/>
    </row>
    <row customHeight="1" ht="24.75" r="40" s="29">
      <c r="A40" s="185" t="n">
        <v>3</v>
      </c>
      <c r="B40" s="189">
        <f>B38+6</f>
        <v/>
      </c>
      <c r="C40" s="189">
        <f>B40+1</f>
        <v/>
      </c>
      <c r="D40" s="189">
        <f>C40+1</f>
        <v/>
      </c>
      <c r="E40" s="189">
        <f>D40+1</f>
        <v/>
      </c>
      <c r="F40" s="189">
        <f>E40+1</f>
        <v/>
      </c>
      <c r="G40" s="190">
        <f>F40+1</f>
        <v/>
      </c>
      <c r="H40" s="185" t="n">
        <v>3</v>
      </c>
      <c r="I40" s="189">
        <f>I38+6</f>
        <v/>
      </c>
      <c r="J40" s="189">
        <f>I40+1</f>
        <v/>
      </c>
      <c r="K40" s="189">
        <f>J40+1</f>
        <v/>
      </c>
      <c r="L40" s="189">
        <f>K40+1</f>
        <v/>
      </c>
      <c r="M40" s="189">
        <f>L40+1</f>
        <v/>
      </c>
      <c r="N40" s="190">
        <f>M40+1</f>
        <v/>
      </c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  <c r="Z40" s="24" t="n"/>
    </row>
    <row customHeight="1" ht="24.75" r="41" s="29">
      <c r="A41" s="234" t="n"/>
      <c r="B41" s="191">
        <f ref="B41" t="array">INDEX('A42'!G:G,B40-299)</f>
        <v/>
      </c>
      <c r="C41" s="191">
        <f ref="C41" t="array">INDEX('A42'!G:G,C40-299)</f>
        <v/>
      </c>
      <c r="D41" s="191">
        <f ref="D41" t="array">INDEX('A42'!G:G,D40-299)</f>
        <v/>
      </c>
      <c r="E41" s="191">
        <f ref="E41" t="array">INDEX('A42'!G:G,E40-299)</f>
        <v/>
      </c>
      <c r="F41" s="191">
        <f ref="F41" t="array">INDEX('A42'!G:G,F40-299)</f>
        <v/>
      </c>
      <c r="G41" s="192">
        <f ref="G41" t="array">INDEX('A42'!G:G,G40-299)</f>
        <v/>
      </c>
      <c r="H41" s="234" t="n"/>
      <c r="I41" s="191">
        <f ref="I41" t="array">INDEX('A41'!F:F,I40-399)</f>
        <v/>
      </c>
      <c r="J41" s="191">
        <f ref="J41" t="array">INDEX('A41'!F:F,J40-399)</f>
        <v/>
      </c>
      <c r="K41" s="191">
        <f ref="K41" t="array">INDEX('A41'!F:F,K40-399)</f>
        <v/>
      </c>
      <c r="L41" s="191">
        <f ref="L41" t="array">INDEX('A41'!F:F,L40-399)</f>
        <v/>
      </c>
      <c r="M41" s="191">
        <f ref="M41" t="array">INDEX('A41'!F:F,M40-399)</f>
        <v/>
      </c>
      <c r="N41" s="192">
        <f ref="N41" t="array">INDEX('A41'!F:F,N40-399)</f>
        <v/>
      </c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  <c r="Z41" s="24" t="n"/>
    </row>
    <row customHeight="1" ht="24.75" r="42" s="29">
      <c r="A42" s="185" t="n">
        <v>4</v>
      </c>
      <c r="B42" s="189">
        <f>B40+6</f>
        <v/>
      </c>
      <c r="C42" s="189">
        <f>B42+1</f>
        <v/>
      </c>
      <c r="D42" s="189">
        <f>C42+1</f>
        <v/>
      </c>
      <c r="E42" s="189">
        <f>D42+1</f>
        <v/>
      </c>
      <c r="F42" s="189">
        <f>E42+1</f>
        <v/>
      </c>
      <c r="G42" s="190">
        <f>F42+1</f>
        <v/>
      </c>
      <c r="H42" s="185" t="n">
        <v>4</v>
      </c>
      <c r="I42" s="189">
        <f>I40+6</f>
        <v/>
      </c>
      <c r="J42" s="189">
        <f>I42+1</f>
        <v/>
      </c>
      <c r="K42" s="189">
        <f>J42+1</f>
        <v/>
      </c>
      <c r="L42" s="189">
        <f>K42+1</f>
        <v/>
      </c>
      <c r="M42" s="189">
        <f>L42+1</f>
        <v/>
      </c>
      <c r="N42" s="190">
        <f>M42+1</f>
        <v/>
      </c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  <c r="Z42" s="24" t="n"/>
    </row>
    <row customHeight="1" ht="24.75" r="43" s="29">
      <c r="A43" s="234" t="n"/>
      <c r="B43" s="191">
        <f ref="B43" t="array">INDEX('A42'!G:G,B42-299)</f>
        <v/>
      </c>
      <c r="C43" s="191">
        <f ref="C43" t="array">INDEX('A42'!G:G,C42-299)</f>
        <v/>
      </c>
      <c r="D43" s="191">
        <f ref="D43" t="array">INDEX('A42'!G:G,D42-299)</f>
        <v/>
      </c>
      <c r="E43" s="191">
        <f ref="E43" t="array">INDEX('A42'!G:G,E42-299)</f>
        <v/>
      </c>
      <c r="F43" s="191">
        <f ref="F43" t="array">INDEX('A42'!G:G,F42-299)</f>
        <v/>
      </c>
      <c r="G43" s="192">
        <f ref="G43" t="array">INDEX('A42'!G:G,G42-299)</f>
        <v/>
      </c>
      <c r="H43" s="234" t="n"/>
      <c r="I43" s="191">
        <f ref="I43" t="array">INDEX('A41'!F:F,I42-399)</f>
        <v/>
      </c>
      <c r="J43" s="191">
        <f ref="J43" t="array">INDEX('A41'!F:F,J42-399)</f>
        <v/>
      </c>
      <c r="K43" s="191">
        <f ref="K43" t="array">INDEX('A41'!F:F,K42-399)</f>
        <v/>
      </c>
      <c r="L43" s="191">
        <f ref="L43" t="array">INDEX('A41'!F:F,L42-399)</f>
        <v/>
      </c>
      <c r="M43" s="191">
        <f ref="M43" t="array">INDEX('A41'!F:F,M42-399)</f>
        <v/>
      </c>
      <c r="N43" s="192">
        <f ref="N43" t="array">INDEX('A41'!F:F,N42-399)</f>
        <v/>
      </c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  <c r="Z43" s="24" t="n"/>
    </row>
    <row customHeight="1" ht="24.75" r="44" s="29">
      <c r="A44" s="185" t="n">
        <v>5</v>
      </c>
      <c r="B44" s="189">
        <f>B42+6</f>
        <v/>
      </c>
      <c r="C44" s="189">
        <f>B44+1</f>
        <v/>
      </c>
      <c r="D44" s="189">
        <f>C44+1</f>
        <v/>
      </c>
      <c r="E44" s="189">
        <f>D44+1</f>
        <v/>
      </c>
      <c r="F44" s="189">
        <f>E44+1</f>
        <v/>
      </c>
      <c r="G44" s="190">
        <f>F44+1</f>
        <v/>
      </c>
      <c r="H44" s="185" t="n">
        <v>5</v>
      </c>
      <c r="I44" s="189">
        <f>I42+6</f>
        <v/>
      </c>
      <c r="J44" s="189">
        <f>I44+1</f>
        <v/>
      </c>
      <c r="K44" s="189">
        <f>J44+1</f>
        <v/>
      </c>
      <c r="L44" s="189">
        <f>K44+1</f>
        <v/>
      </c>
      <c r="M44" s="189">
        <f>L44+1</f>
        <v/>
      </c>
      <c r="N44" s="190">
        <f>M44+1</f>
        <v/>
      </c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  <c r="Z44" s="24" t="n"/>
    </row>
    <row customHeight="1" ht="24.75" r="45" s="29">
      <c r="A45" s="234" t="n"/>
      <c r="B45" s="191">
        <f ref="B45" t="array">INDEX('A42'!G:G,B44-299)</f>
        <v/>
      </c>
      <c r="C45" s="191">
        <f ref="C45" t="array">INDEX('A42'!G:G,C44-299)</f>
        <v/>
      </c>
      <c r="D45" s="191">
        <f ref="D45" t="array">INDEX('A42'!G:G,D44-299)</f>
        <v/>
      </c>
      <c r="E45" s="191">
        <f ref="E45" t="array">INDEX('A42'!G:G,E44-299)</f>
        <v/>
      </c>
      <c r="F45" s="191">
        <f ref="F45" t="array">INDEX('A42'!G:G,F44-299)</f>
        <v/>
      </c>
      <c r="G45" s="192">
        <f ref="G45" t="array">INDEX('A42'!G:G,G44-299)</f>
        <v/>
      </c>
      <c r="H45" s="234" t="n"/>
      <c r="I45" s="191">
        <f ref="I45" t="array">INDEX('A41'!F:F,I44-399)</f>
        <v/>
      </c>
      <c r="J45" s="191">
        <f ref="J45" t="array">INDEX('A41'!F:F,J44-399)</f>
        <v/>
      </c>
      <c r="K45" s="191">
        <f ref="K45" t="array">INDEX('A41'!F:F,K44-399)</f>
        <v/>
      </c>
      <c r="L45" s="191">
        <f ref="L45" t="array">INDEX('A41'!F:F,L44-399)</f>
        <v/>
      </c>
      <c r="M45" s="191">
        <f ref="M45" t="array">INDEX('A41'!F:F,M44-399)</f>
        <v/>
      </c>
      <c r="N45" s="192">
        <f ref="N45" t="array">INDEX('A41'!F:F,N44-399)</f>
        <v/>
      </c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  <c r="Z45" s="24" t="n"/>
    </row>
    <row customHeight="1" ht="24.75" r="46" s="29">
      <c r="A46" s="185" t="n">
        <v>6</v>
      </c>
      <c r="B46" s="189">
        <f>B44+6</f>
        <v/>
      </c>
      <c r="C46" s="189">
        <f>B46+1</f>
        <v/>
      </c>
      <c r="D46" s="189">
        <f>C46+1</f>
        <v/>
      </c>
      <c r="E46" s="189">
        <f>D46+1</f>
        <v/>
      </c>
      <c r="F46" s="189">
        <f>E46+1</f>
        <v/>
      </c>
      <c r="G46" s="190">
        <f>F46+1</f>
        <v/>
      </c>
      <c r="H46" s="185" t="n">
        <v>6</v>
      </c>
      <c r="I46" s="189">
        <f>I44+6</f>
        <v/>
      </c>
      <c r="J46" s="189">
        <f>I46+1</f>
        <v/>
      </c>
      <c r="K46" s="189">
        <f>J46+1</f>
        <v/>
      </c>
      <c r="L46" s="189">
        <f>K46+1</f>
        <v/>
      </c>
      <c r="M46" s="189">
        <f>L46+1</f>
        <v/>
      </c>
      <c r="N46" s="190">
        <f>M46+1</f>
        <v/>
      </c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</row>
    <row customHeight="1" ht="24.75" r="47" s="29">
      <c r="A47" s="234" t="n"/>
      <c r="B47" s="191">
        <f ref="B47" t="array">INDEX('A42'!G:G,B46-299)</f>
        <v/>
      </c>
      <c r="C47" s="191">
        <f ref="C47" t="array">INDEX('A42'!G:G,C46-299)</f>
        <v/>
      </c>
      <c r="D47" s="191">
        <f ref="D47" t="array">INDEX('A42'!G:G,D46-299)</f>
        <v/>
      </c>
      <c r="E47" s="191">
        <f ref="E47" t="array">INDEX('A42'!G:G,E46-299)</f>
        <v/>
      </c>
      <c r="F47" s="191">
        <f ref="F47" t="array">INDEX('A42'!G:G,F46-299)</f>
        <v/>
      </c>
      <c r="G47" s="192">
        <f ref="G47" t="array">INDEX('A42'!G:G,G46-299)</f>
        <v/>
      </c>
      <c r="H47" s="234" t="n"/>
      <c r="I47" s="191">
        <f ref="I47" t="array">INDEX('A41'!F:F,I46-399)</f>
        <v/>
      </c>
      <c r="J47" s="191">
        <f ref="J47" t="array">INDEX('A41'!F:F,J46-399)</f>
        <v/>
      </c>
      <c r="K47" s="191">
        <f ref="K47" t="array">INDEX('A41'!F:F,K46-399)</f>
        <v/>
      </c>
      <c r="L47" s="191">
        <f ref="L47" t="array">INDEX('A41'!F:F,L46-399)</f>
        <v/>
      </c>
      <c r="M47" s="191">
        <f ref="M47" t="array">INDEX('A41'!F:F,M46-399)</f>
        <v/>
      </c>
      <c r="N47" s="192">
        <f ref="N47" t="array">INDEX('A41'!F:F,N46-399)</f>
        <v/>
      </c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  <c r="Z47" s="24" t="n"/>
    </row>
    <row customHeight="1" ht="24.75" r="48" s="29">
      <c r="A48" s="185" t="n">
        <v>7</v>
      </c>
      <c r="B48" s="189">
        <f>B46+6</f>
        <v/>
      </c>
      <c r="C48" s="189">
        <f>B48+1</f>
        <v/>
      </c>
      <c r="D48" s="189">
        <f>C48+1</f>
        <v/>
      </c>
      <c r="E48" s="189">
        <f>D48+1</f>
        <v/>
      </c>
      <c r="F48" s="189">
        <f>E48+1</f>
        <v/>
      </c>
      <c r="G48" s="190">
        <f>F48+1</f>
        <v/>
      </c>
      <c r="H48" s="185" t="n">
        <v>7</v>
      </c>
      <c r="I48" s="189">
        <f>I46+6</f>
        <v/>
      </c>
      <c r="J48" s="189">
        <f>I48+1</f>
        <v/>
      </c>
      <c r="K48" s="189">
        <f>J48+1</f>
        <v/>
      </c>
      <c r="L48" s="189">
        <f>K48+1</f>
        <v/>
      </c>
      <c r="M48" s="189">
        <f>L48+1</f>
        <v/>
      </c>
      <c r="N48" s="190">
        <f>M48+1</f>
        <v/>
      </c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  <c r="Z48" s="24" t="n"/>
    </row>
    <row customHeight="1" ht="24.75" r="49" s="29">
      <c r="A49" s="234" t="n"/>
      <c r="B49" s="191">
        <f ref="B49" t="array">INDEX('A42'!G:G,B48-299)</f>
        <v/>
      </c>
      <c r="C49" s="191">
        <f ref="C49" t="array">INDEX('A42'!G:G,C48-299)</f>
        <v/>
      </c>
      <c r="D49" s="191">
        <f ref="D49" t="array">INDEX('A42'!G:G,D48-299)</f>
        <v/>
      </c>
      <c r="E49" s="191">
        <f ref="E49" t="array">INDEX('A42'!G:G,E48-299)</f>
        <v/>
      </c>
      <c r="F49" s="191">
        <f ref="F49" t="array">INDEX('A42'!G:G,F48-299)</f>
        <v/>
      </c>
      <c r="G49" s="192">
        <f ref="G49" t="array">INDEX('A42'!G:G,G48-299)</f>
        <v/>
      </c>
      <c r="H49" s="234" t="n"/>
      <c r="I49" s="191">
        <f ref="I49" t="array">INDEX('A41'!F:F,I48-399)</f>
        <v/>
      </c>
      <c r="J49" s="191">
        <f ref="J49" t="array">INDEX('A41'!F:F,J48-399)</f>
        <v/>
      </c>
      <c r="K49" s="191">
        <f ref="K49" t="array">INDEX('A41'!F:F,K48-399)</f>
        <v/>
      </c>
      <c r="L49" s="191">
        <f ref="L49" t="array">INDEX('A41'!F:F,L48-399)</f>
        <v/>
      </c>
      <c r="M49" s="191">
        <f ref="M49" t="array">INDEX('A41'!F:F,M48-399)</f>
        <v/>
      </c>
      <c r="N49" s="192">
        <f ref="N49" t="array">INDEX('A41'!F:F,N48-399)</f>
        <v/>
      </c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  <c r="Z49" s="24" t="n"/>
    </row>
    <row customHeight="1" ht="24.75" r="50" s="29">
      <c r="A50" s="185" t="n">
        <v>8</v>
      </c>
      <c r="B50" s="189">
        <f>B48+6</f>
        <v/>
      </c>
      <c r="C50" s="189">
        <f>B50+1</f>
        <v/>
      </c>
      <c r="D50" s="189">
        <f>C50+1</f>
        <v/>
      </c>
      <c r="E50" s="189">
        <f>D50+1</f>
        <v/>
      </c>
      <c r="F50" s="189">
        <f>E50+1</f>
        <v/>
      </c>
      <c r="G50" s="190" t="n"/>
      <c r="H50" s="185" t="n">
        <v>8</v>
      </c>
      <c r="I50" s="189">
        <f>I48+6</f>
        <v/>
      </c>
      <c r="J50" s="189">
        <f>I50+1</f>
        <v/>
      </c>
      <c r="K50" s="189">
        <f>J50+1</f>
        <v/>
      </c>
      <c r="L50" s="189">
        <f>K50+1</f>
        <v/>
      </c>
      <c r="M50" s="189">
        <f>L50+1</f>
        <v/>
      </c>
      <c r="N50" s="190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  <c r="Z50" s="24" t="n"/>
    </row>
    <row customHeight="1" ht="24.75" r="51" s="29">
      <c r="A51" s="234" t="n"/>
      <c r="B51" s="191">
        <f ref="B51" t="array">INDEX('A42'!G:G,B50-299)</f>
        <v/>
      </c>
      <c r="C51" s="191">
        <f ref="C51" t="array">INDEX('A42'!G:G,C50-299)</f>
        <v/>
      </c>
      <c r="D51" s="191">
        <f ref="D51" t="array">INDEX('A42'!G:G,D50-299)</f>
        <v/>
      </c>
      <c r="E51" s="191">
        <f ref="E51" t="array">INDEX('A42'!G:G,E50-299)</f>
        <v/>
      </c>
      <c r="F51" s="191">
        <f ref="F51" t="array">INDEX('A42'!G:G,F50-299)</f>
        <v/>
      </c>
      <c r="G51" s="192" t="n"/>
      <c r="H51" s="234" t="n"/>
      <c r="I51" s="191">
        <f ref="I51" t="array">INDEX('A41'!F:F,I50-399)</f>
        <v/>
      </c>
      <c r="J51" s="191">
        <f ref="J51" t="array">INDEX('A41'!F:F,J50-399)</f>
        <v/>
      </c>
      <c r="K51" s="191">
        <f ref="K51" t="array">INDEX('A41'!F:F,K50-399)</f>
        <v/>
      </c>
      <c r="L51" s="191">
        <f ref="L51" t="array">INDEX('A41'!F:F,L50-399)</f>
        <v/>
      </c>
      <c r="M51" s="191">
        <f ref="M51" t="array">INDEX('A41'!F:F,M50-399)</f>
        <v/>
      </c>
      <c r="N51" s="192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  <c r="Z51" s="24" t="n"/>
    </row>
    <row customHeight="1" ht="24.75" r="52" s="29">
      <c r="A52" s="185" t="n">
        <v>9</v>
      </c>
      <c r="B52" s="189" t="n">
        <v>348</v>
      </c>
      <c r="C52" s="189">
        <f>B52+1</f>
        <v/>
      </c>
      <c r="D52" s="189">
        <f>C52+1</f>
        <v/>
      </c>
      <c r="E52" s="189">
        <f>D52+1</f>
        <v/>
      </c>
      <c r="F52" s="189">
        <f>E52+1</f>
        <v/>
      </c>
      <c r="G52" s="190" t="n"/>
      <c r="H52" s="185" t="n">
        <v>9</v>
      </c>
      <c r="I52" s="189" t="n"/>
      <c r="J52" s="189" t="n"/>
      <c r="K52" s="189" t="n"/>
      <c r="L52" s="189" t="n"/>
      <c r="M52" s="189" t="n"/>
      <c r="N52" s="190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  <c r="Z52" s="24" t="n"/>
    </row>
    <row customHeight="1" ht="24.75" r="53" s="29">
      <c r="A53" s="234" t="n"/>
      <c r="B53" s="191">
        <f ref="B53" t="array">INDEX('A42'!G:G,B52-299)</f>
        <v/>
      </c>
      <c r="C53" s="191">
        <f ref="C53" t="array">INDEX('A42'!G:G,C52-299)</f>
        <v/>
      </c>
      <c r="D53" s="191">
        <f ref="D53" t="array">INDEX('A42'!G:G,D52-299)</f>
        <v/>
      </c>
      <c r="E53" s="191">
        <f ref="E53" t="array">INDEX('A42'!G:G,E52-299)</f>
        <v/>
      </c>
      <c r="F53" s="191">
        <f ref="F53" t="array">INDEX('A42'!G:G,F52-299)</f>
        <v/>
      </c>
      <c r="G53" s="192" t="n"/>
      <c r="H53" s="234" t="n"/>
      <c r="I53" s="191" t="n"/>
      <c r="J53" s="191" t="n"/>
      <c r="K53" s="191" t="n"/>
      <c r="L53" s="191" t="n"/>
      <c r="M53" s="191" t="n"/>
      <c r="N53" s="192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24" t="n"/>
    </row>
    <row customHeight="1" ht="24.75" r="54" s="29">
      <c r="A54" s="185" t="n">
        <v>10</v>
      </c>
      <c r="B54" s="189" t="n">
        <v>353</v>
      </c>
      <c r="C54" s="189">
        <f>B54+1</f>
        <v/>
      </c>
      <c r="D54" s="189">
        <f>C54+1</f>
        <v/>
      </c>
      <c r="E54" s="189">
        <f>D54+1</f>
        <v/>
      </c>
      <c r="F54" s="189">
        <f>E54+1</f>
        <v/>
      </c>
      <c r="G54" s="190" t="n"/>
      <c r="H54" s="185" t="n">
        <v>10</v>
      </c>
      <c r="I54" s="189" t="n"/>
      <c r="J54" s="189" t="n"/>
      <c r="K54" s="189" t="n"/>
      <c r="L54" s="189" t="n"/>
      <c r="M54" s="189" t="n"/>
      <c r="N54" s="190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  <c r="Z54" s="24" t="n"/>
    </row>
    <row customHeight="1" ht="24.75" r="55" s="29">
      <c r="A55" s="234" t="n"/>
      <c r="B55" s="191">
        <f ref="B55" t="array">INDEX('A42'!G:G,B54-299)</f>
        <v/>
      </c>
      <c r="C55" s="191">
        <f ref="C55" t="array">INDEX('A42'!G:G,C54-299)</f>
        <v/>
      </c>
      <c r="D55" s="191">
        <f ref="D55" t="array">INDEX('A42'!G:G,D54-299)</f>
        <v/>
      </c>
      <c r="E55" s="191">
        <f ref="E55" t="array">INDEX('A42'!G:G,E54-299)</f>
        <v/>
      </c>
      <c r="F55" s="191">
        <f ref="F55" t="array">INDEX('A42'!G:G,F54-299)</f>
        <v/>
      </c>
      <c r="G55" s="192" t="n"/>
      <c r="H55" s="234" t="n"/>
      <c r="I55" s="191" t="n"/>
      <c r="J55" s="191" t="n"/>
      <c r="K55" s="191" t="n"/>
      <c r="L55" s="191" t="n"/>
      <c r="M55" s="191" t="n"/>
      <c r="N55" s="192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  <c r="Z55" s="24" t="n"/>
    </row>
    <row customHeight="1" ht="24.75" r="56" s="29">
      <c r="A56" s="185" t="n">
        <v>11</v>
      </c>
      <c r="B56" s="189" t="n">
        <v>358</v>
      </c>
      <c r="C56" s="189">
        <f>B56+1</f>
        <v/>
      </c>
      <c r="D56" s="189">
        <f>C56+1</f>
        <v/>
      </c>
      <c r="E56" s="189">
        <f>D56+1</f>
        <v/>
      </c>
      <c r="F56" s="189">
        <f>E56+1</f>
        <v/>
      </c>
      <c r="G56" s="190" t="n"/>
      <c r="H56" s="185" t="n">
        <v>11</v>
      </c>
      <c r="I56" s="189" t="n"/>
      <c r="J56" s="189" t="n"/>
      <c r="K56" s="189" t="n"/>
      <c r="L56" s="189" t="n"/>
      <c r="M56" s="189" t="n"/>
      <c r="N56" s="190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  <c r="Z56" s="24" t="n"/>
    </row>
    <row customHeight="1" ht="24.75" r="57" s="29">
      <c r="A57" s="234" t="n"/>
      <c r="B57" s="191">
        <f ref="B57" t="array">INDEX('A42'!G:G,B56-299)</f>
        <v/>
      </c>
      <c r="C57" s="191">
        <f ref="C57" t="array">INDEX('A42'!G:G,C56-299)</f>
        <v/>
      </c>
      <c r="D57" s="191">
        <f ref="D57" t="array">INDEX('A42'!G:G,D56-299)</f>
        <v/>
      </c>
      <c r="E57" s="191">
        <f ref="E57" t="array">INDEX('A42'!G:G,E56-299)</f>
        <v/>
      </c>
      <c r="F57" s="191">
        <f ref="F57" t="array">INDEX('A42'!G:G,F56-299)</f>
        <v/>
      </c>
      <c r="G57" s="192" t="n"/>
      <c r="H57" s="234" t="n"/>
      <c r="I57" s="191" t="n"/>
      <c r="J57" s="191" t="n"/>
      <c r="K57" s="191" t="n"/>
      <c r="L57" s="191" t="n"/>
      <c r="M57" s="191" t="n"/>
      <c r="N57" s="192" t="n"/>
      <c r="O57" s="182" t="n"/>
      <c r="P57" s="182" t="n"/>
      <c r="Q57" s="182" t="n"/>
      <c r="R57" s="182" t="n"/>
      <c r="S57" s="182" t="n"/>
      <c r="T57" s="182" t="n"/>
      <c r="U57" s="182" t="n"/>
      <c r="V57" s="182" t="n"/>
      <c r="W57" s="182" t="n"/>
      <c r="X57" s="182" t="n"/>
      <c r="Y57" s="182" t="n"/>
      <c r="Z57" s="182" t="n"/>
    </row>
    <row customHeight="1" ht="24.75" r="58" s="29">
      <c r="A58" s="185" t="n">
        <v>12</v>
      </c>
      <c r="B58" s="189" t="n"/>
      <c r="C58" s="189" t="n"/>
      <c r="D58" s="189" t="n"/>
      <c r="E58" s="189" t="n"/>
      <c r="F58" s="189" t="n"/>
      <c r="G58" s="190" t="n"/>
      <c r="H58" s="185" t="n">
        <v>12</v>
      </c>
      <c r="I58" s="189" t="n"/>
      <c r="J58" s="189" t="n"/>
      <c r="K58" s="189" t="n"/>
      <c r="L58" s="189" t="n"/>
      <c r="M58" s="189" t="n"/>
      <c r="N58" s="190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24" t="n"/>
    </row>
    <row customHeight="1" ht="24.75" r="59" s="29">
      <c r="A59" s="234" t="n"/>
      <c r="B59" s="191" t="n"/>
      <c r="C59" s="191" t="n"/>
      <c r="D59" s="191" t="n"/>
      <c r="E59" s="191" t="n"/>
      <c r="F59" s="191" t="n"/>
      <c r="G59" s="192" t="n"/>
      <c r="H59" s="234" t="n"/>
      <c r="I59" s="191" t="n"/>
      <c r="J59" s="191" t="n"/>
      <c r="K59" s="191" t="n"/>
      <c r="L59" s="191" t="n"/>
      <c r="M59" s="191" t="n"/>
      <c r="N59" s="192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</row>
    <row customHeight="1" ht="30" r="60" s="29">
      <c r="A60" s="185" t="n">
        <v>13</v>
      </c>
      <c r="B60" s="189" t="n"/>
      <c r="C60" s="189" t="n"/>
      <c r="D60" s="189" t="n"/>
      <c r="E60" s="189" t="n"/>
      <c r="F60" s="189" t="n"/>
      <c r="G60" s="190" t="n"/>
      <c r="H60" s="185" t="n">
        <v>13</v>
      </c>
      <c r="I60" s="189" t="n"/>
      <c r="J60" s="189" t="n"/>
      <c r="K60" s="189" t="n"/>
      <c r="L60" s="189" t="n"/>
      <c r="M60" s="189" t="n"/>
      <c r="N60" s="190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</row>
    <row customHeight="1" ht="30" r="61" s="29">
      <c r="A61" s="234" t="n"/>
      <c r="B61" s="191" t="n"/>
      <c r="C61" s="191" t="n"/>
      <c r="D61" s="191" t="n"/>
      <c r="E61" s="191" t="n"/>
      <c r="F61" s="191" t="n"/>
      <c r="G61" s="192" t="n"/>
      <c r="H61" s="234" t="n"/>
      <c r="I61" s="191" t="n"/>
      <c r="J61" s="191" t="n"/>
      <c r="K61" s="191" t="n"/>
      <c r="L61" s="191" t="n"/>
      <c r="M61" s="191" t="n"/>
      <c r="N61" s="192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</row>
    <row customHeight="1" ht="16.5" r="62" s="29">
      <c r="A62" s="24" t="n"/>
      <c r="B62" s="24" t="n"/>
      <c r="C62" s="24" t="n"/>
      <c r="D62" s="24" t="n"/>
      <c r="E62" s="24" t="n"/>
      <c r="F62" s="24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</row>
    <row customHeight="1" ht="16.5" r="63" s="29">
      <c r="A63" s="24" t="n"/>
      <c r="B63" s="24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  <c r="Z63" s="24" t="n"/>
    </row>
    <row customHeight="1" ht="21" r="64" s="29">
      <c r="A64" s="182" t="inlineStr">
        <is>
          <t>賽程分組表</t>
        </is>
      </c>
      <c r="H64" s="182" t="inlineStr">
        <is>
          <t>賽程分組表</t>
        </is>
      </c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  <c r="Z64" s="24" t="n"/>
    </row>
    <row customHeight="1" ht="39.75" r="65" s="29">
      <c r="A65" s="193" t="inlineStr">
        <is>
          <t>高年級女生組</t>
        </is>
      </c>
      <c r="H65" s="193" t="inlineStr">
        <is>
          <t>高年級男生組</t>
        </is>
      </c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  <c r="Z65" s="24" t="n"/>
    </row>
    <row customHeight="1" ht="24.75" r="66" s="29">
      <c r="A66" s="185" t="inlineStr">
        <is>
          <t>組別</t>
        </is>
      </c>
      <c r="B66" s="186" t="inlineStr">
        <is>
          <t>第一道</t>
        </is>
      </c>
      <c r="C66" s="186" t="inlineStr">
        <is>
          <t>第二道</t>
        </is>
      </c>
      <c r="D66" s="186" t="inlineStr">
        <is>
          <t>第三道</t>
        </is>
      </c>
      <c r="E66" s="186" t="inlineStr">
        <is>
          <t>第四道</t>
        </is>
      </c>
      <c r="F66" s="186" t="inlineStr">
        <is>
          <t>第五道</t>
        </is>
      </c>
      <c r="G66" s="187" t="inlineStr">
        <is>
          <t>第六道</t>
        </is>
      </c>
      <c r="H66" s="185" t="inlineStr">
        <is>
          <t>組別</t>
        </is>
      </c>
      <c r="I66" s="186" t="inlineStr">
        <is>
          <t>第一道</t>
        </is>
      </c>
      <c r="J66" s="186" t="inlineStr">
        <is>
          <t>第二道</t>
        </is>
      </c>
      <c r="K66" s="186" t="inlineStr">
        <is>
          <t>第三道</t>
        </is>
      </c>
      <c r="L66" s="186" t="inlineStr">
        <is>
          <t>第四道</t>
        </is>
      </c>
      <c r="M66" s="186" t="inlineStr">
        <is>
          <t>第五道</t>
        </is>
      </c>
      <c r="N66" s="187" t="inlineStr">
        <is>
          <t>第六道</t>
        </is>
      </c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  <c r="Z66" s="24" t="n"/>
    </row>
    <row customHeight="1" ht="24.75" r="67" s="29">
      <c r="A67" s="185" t="n">
        <v>1</v>
      </c>
      <c r="B67" s="189">
        <f ref="B67" t="array">INDEX('A61'!H:H,2)</f>
        <v/>
      </c>
      <c r="C67" s="189">
        <f>B67+1</f>
        <v/>
      </c>
      <c r="D67" s="189">
        <f>C67+1</f>
        <v/>
      </c>
      <c r="E67" s="189">
        <f>D67+1</f>
        <v/>
      </c>
      <c r="F67" s="189">
        <f>E67+1</f>
        <v/>
      </c>
      <c r="G67" s="190">
        <f>F67+1</f>
        <v/>
      </c>
      <c r="H67" s="185" t="n">
        <v>1</v>
      </c>
      <c r="I67" s="189">
        <f ref="I67" t="array">INDEX('A51'!H:H,2)</f>
        <v/>
      </c>
      <c r="J67" s="189">
        <f>I67+1</f>
        <v/>
      </c>
      <c r="K67" s="189">
        <f>J67+1</f>
        <v/>
      </c>
      <c r="L67" s="189">
        <f>K67+1</f>
        <v/>
      </c>
      <c r="M67" s="189">
        <f>L67+1</f>
        <v/>
      </c>
      <c r="N67" s="190">
        <f>M67+1</f>
        <v/>
      </c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  <c r="Z67" s="24" t="n"/>
    </row>
    <row customHeight="1" ht="24.75" r="68" s="29">
      <c r="A68" s="234" t="n"/>
      <c r="B68" s="191">
        <f ref="B68" t="array">INDEX('A61'!F:F,B67-499)</f>
        <v/>
      </c>
      <c r="C68" s="191">
        <f ref="C68" t="array">INDEX('A61'!F:F,C67-499)</f>
        <v/>
      </c>
      <c r="D68" s="191">
        <f ref="D68" t="array">INDEX('A61'!F:F,D67-499)</f>
        <v/>
      </c>
      <c r="E68" s="191">
        <f ref="E68" t="array">INDEX('A61'!F:F,E67-499)</f>
        <v/>
      </c>
      <c r="F68" s="191">
        <f ref="F68" t="array">INDEX('A61'!F:F,F67-499)</f>
        <v/>
      </c>
      <c r="G68" s="192">
        <f ref="G68" t="array">INDEX('A61'!F:F,G67-499)</f>
        <v/>
      </c>
      <c r="H68" s="234" t="n"/>
      <c r="I68" s="191">
        <f ref="I68" t="array">INDEX('A51'!F:F,I67-599)</f>
        <v/>
      </c>
      <c r="J68" s="191">
        <f ref="J68" t="array">INDEX('A51'!F:F,J67-599)</f>
        <v/>
      </c>
      <c r="K68" s="191">
        <f ref="K68" t="array">INDEX('A51'!F:F,K67-599)</f>
        <v/>
      </c>
      <c r="L68" s="191">
        <f ref="L68" t="array">INDEX('A51'!F:F,L67-599)</f>
        <v/>
      </c>
      <c r="M68" s="191">
        <f ref="M68" t="array">INDEX('A51'!F:F,M67-599)</f>
        <v/>
      </c>
      <c r="N68" s="192">
        <f ref="N68" t="array">INDEX('A51'!F:F,N67-599)</f>
        <v/>
      </c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</row>
    <row customHeight="1" ht="24.75" r="69" s="29">
      <c r="A69" s="185" t="n">
        <v>2</v>
      </c>
      <c r="B69" s="189">
        <f>B67+6</f>
        <v/>
      </c>
      <c r="C69" s="189">
        <f>B69+1</f>
        <v/>
      </c>
      <c r="D69" s="189">
        <f>C69+1</f>
        <v/>
      </c>
      <c r="E69" s="189">
        <f>D69+1</f>
        <v/>
      </c>
      <c r="F69" s="189">
        <f>E69+1</f>
        <v/>
      </c>
      <c r="G69" s="190">
        <f>F69+1</f>
        <v/>
      </c>
      <c r="H69" s="185" t="n">
        <v>2</v>
      </c>
      <c r="I69" s="189">
        <f>I67+6</f>
        <v/>
      </c>
      <c r="J69" s="189">
        <f>I69+1</f>
        <v/>
      </c>
      <c r="K69" s="189">
        <f>J69+1</f>
        <v/>
      </c>
      <c r="L69" s="189">
        <f>K69+1</f>
        <v/>
      </c>
      <c r="M69" s="189">
        <f>L69+1</f>
        <v/>
      </c>
      <c r="N69" s="190">
        <f>M69+1</f>
        <v/>
      </c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  <c r="Z69" s="24" t="n"/>
    </row>
    <row customHeight="1" ht="24.75" r="70" s="29">
      <c r="A70" s="234" t="n"/>
      <c r="B70" s="191">
        <f ref="B70" t="array">INDEX('A61'!F:F,B69-499)</f>
        <v/>
      </c>
      <c r="C70" s="191">
        <f ref="C70" t="array">INDEX('A61'!F:F,C69-499)</f>
        <v/>
      </c>
      <c r="D70" s="191">
        <f ref="D70" t="array">INDEX('A61'!F:F,D69-499)</f>
        <v/>
      </c>
      <c r="E70" s="191">
        <f ref="E70" t="array">INDEX('A61'!F:F,E69-499)</f>
        <v/>
      </c>
      <c r="F70" s="191">
        <f ref="F70" t="array">INDEX('A61'!F:F,F69-499)</f>
        <v/>
      </c>
      <c r="G70" s="192">
        <f ref="G70" t="array">INDEX('A61'!F:F,G69-499)</f>
        <v/>
      </c>
      <c r="H70" s="234" t="n"/>
      <c r="I70" s="191">
        <f ref="I70" t="array">INDEX('A51'!F:F,I69-599)</f>
        <v/>
      </c>
      <c r="J70" s="191">
        <f ref="J70" t="array">INDEX('A51'!F:F,J69-599)</f>
        <v/>
      </c>
      <c r="K70" s="191">
        <f ref="K70" t="array">INDEX('A51'!F:F,K69-599)</f>
        <v/>
      </c>
      <c r="L70" s="191">
        <f ref="L70" t="array">INDEX('A51'!F:F,L69-599)</f>
        <v/>
      </c>
      <c r="M70" s="191">
        <f ref="M70" t="array">INDEX('A51'!F:F,M69-599)</f>
        <v/>
      </c>
      <c r="N70" s="192">
        <f ref="N70" t="array">INDEX('A51'!F:F,N69-599)</f>
        <v/>
      </c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  <c r="Z70" s="24" t="n"/>
    </row>
    <row customHeight="1" ht="24.75" r="71" s="29">
      <c r="A71" s="185" t="n">
        <v>3</v>
      </c>
      <c r="B71" s="189">
        <f>B69+6</f>
        <v/>
      </c>
      <c r="C71" s="189">
        <f>B71+1</f>
        <v/>
      </c>
      <c r="D71" s="189">
        <f>C71+1</f>
        <v/>
      </c>
      <c r="E71" s="189">
        <f>D71+1</f>
        <v/>
      </c>
      <c r="F71" s="189">
        <f>E71+1</f>
        <v/>
      </c>
      <c r="G71" s="190">
        <f>F71+1</f>
        <v/>
      </c>
      <c r="H71" s="185" t="n">
        <v>3</v>
      </c>
      <c r="I71" s="189">
        <f>I69+6</f>
        <v/>
      </c>
      <c r="J71" s="189">
        <f>I71+1</f>
        <v/>
      </c>
      <c r="K71" s="189">
        <f>J71+1</f>
        <v/>
      </c>
      <c r="L71" s="189">
        <f>K71+1</f>
        <v/>
      </c>
      <c r="M71" s="189">
        <f>L71+1</f>
        <v/>
      </c>
      <c r="N71" s="190">
        <f>M71+1</f>
        <v/>
      </c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  <c r="Z71" s="24" t="n"/>
    </row>
    <row customHeight="1" ht="24.75" r="72" s="29">
      <c r="A72" s="234" t="n"/>
      <c r="B72" s="191">
        <f ref="B72" t="array">INDEX('A61'!F:F,B71-499)</f>
        <v/>
      </c>
      <c r="C72" s="191">
        <f ref="C72" t="array">INDEX('A61'!F:F,C71-499)</f>
        <v/>
      </c>
      <c r="D72" s="191">
        <f ref="D72" t="array">INDEX('A61'!F:F,D71-499)</f>
        <v/>
      </c>
      <c r="E72" s="191">
        <f ref="E72" t="array">INDEX('A61'!F:F,E71-499)</f>
        <v/>
      </c>
      <c r="F72" s="191">
        <f ref="F72" t="array">INDEX('A61'!F:F,F71-499)</f>
        <v/>
      </c>
      <c r="G72" s="192">
        <f ref="G72" t="array">INDEX('A61'!F:F,G71-499)</f>
        <v/>
      </c>
      <c r="H72" s="234" t="n"/>
      <c r="I72" s="191">
        <f ref="I72" t="array">INDEX('A51'!F:F,I71-599)</f>
        <v/>
      </c>
      <c r="J72" s="191">
        <f ref="J72" t="array">INDEX('A51'!F:F,J71-599)</f>
        <v/>
      </c>
      <c r="K72" s="191">
        <f ref="K72" t="array">INDEX('A51'!F:F,K71-599)</f>
        <v/>
      </c>
      <c r="L72" s="191">
        <f ref="L72" t="array">INDEX('A51'!F:F,L71-599)</f>
        <v/>
      </c>
      <c r="M72" s="191">
        <f ref="M72" t="array">INDEX('A51'!F:F,M71-599)</f>
        <v/>
      </c>
      <c r="N72" s="192">
        <f ref="N72" t="array">INDEX('A51'!F:F,N71-599)</f>
        <v/>
      </c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  <c r="Y72" s="24" t="n"/>
      <c r="Z72" s="24" t="n"/>
    </row>
    <row customHeight="1" ht="24.75" r="73" s="29">
      <c r="A73" s="185" t="n">
        <v>4</v>
      </c>
      <c r="B73" s="189">
        <f>B71+6</f>
        <v/>
      </c>
      <c r="C73" s="189">
        <f>B73+1</f>
        <v/>
      </c>
      <c r="D73" s="189">
        <f>C73+1</f>
        <v/>
      </c>
      <c r="E73" s="189">
        <f>D73+1</f>
        <v/>
      </c>
      <c r="F73" s="189">
        <f>E73+1</f>
        <v/>
      </c>
      <c r="G73" s="190">
        <f>F73+1</f>
        <v/>
      </c>
      <c r="H73" s="185" t="n">
        <v>4</v>
      </c>
      <c r="I73" s="189">
        <f>I71+6</f>
        <v/>
      </c>
      <c r="J73" s="189">
        <f>I73+1</f>
        <v/>
      </c>
      <c r="K73" s="189">
        <f>J73+1</f>
        <v/>
      </c>
      <c r="L73" s="189">
        <f>K73+1</f>
        <v/>
      </c>
      <c r="M73" s="189">
        <f>L73+1</f>
        <v/>
      </c>
      <c r="N73" s="190">
        <f>M73+1</f>
        <v/>
      </c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  <c r="Z73" s="24" t="n"/>
    </row>
    <row customHeight="1" ht="24.75" r="74" s="29">
      <c r="A74" s="234" t="n"/>
      <c r="B74" s="191">
        <f ref="B74" t="array">INDEX('A61'!F:F,B73-499)</f>
        <v/>
      </c>
      <c r="C74" s="191">
        <f ref="C74" t="array">INDEX('A61'!F:F,C73-499)</f>
        <v/>
      </c>
      <c r="D74" s="191">
        <f ref="D74" t="array">INDEX('A61'!F:F,D73-499)</f>
        <v/>
      </c>
      <c r="E74" s="191">
        <f ref="E74" t="array">INDEX('A61'!F:F,E73-499)</f>
        <v/>
      </c>
      <c r="F74" s="191">
        <f ref="F74" t="array">INDEX('A61'!F:F,F73-499)</f>
        <v/>
      </c>
      <c r="G74" s="192">
        <f ref="G74" t="array">INDEX('A61'!F:F,G73-499)</f>
        <v/>
      </c>
      <c r="H74" s="234" t="n"/>
      <c r="I74" s="191">
        <f ref="I74" t="array">INDEX('A51'!F:F,I73-599)</f>
        <v/>
      </c>
      <c r="J74" s="191">
        <f ref="J74" t="array">INDEX('A51'!F:F,J73-599)</f>
        <v/>
      </c>
      <c r="K74" s="191">
        <f ref="K74" t="array">INDEX('A51'!F:F,K73-599)</f>
        <v/>
      </c>
      <c r="L74" s="191">
        <f ref="L74" t="array">INDEX('A51'!F:F,L73-599)</f>
        <v/>
      </c>
      <c r="M74" s="191">
        <f ref="M74" t="array">INDEX('A51'!F:F,M73-599)</f>
        <v/>
      </c>
      <c r="N74" s="192">
        <f ref="N74" t="array">INDEX('A51'!F:F,N73-599)</f>
        <v/>
      </c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  <c r="Z74" s="24" t="n"/>
    </row>
    <row customHeight="1" ht="24.75" r="75" s="29">
      <c r="A75" s="185" t="n">
        <v>5</v>
      </c>
      <c r="B75" s="189">
        <f>B73+6</f>
        <v/>
      </c>
      <c r="C75" s="189">
        <f>B75+1</f>
        <v/>
      </c>
      <c r="D75" s="189">
        <f>C75+1</f>
        <v/>
      </c>
      <c r="E75" s="189">
        <f>D75+1</f>
        <v/>
      </c>
      <c r="F75" s="189">
        <f>E75+1</f>
        <v/>
      </c>
      <c r="G75" s="190" t="n"/>
      <c r="H75" s="185" t="n">
        <v>5</v>
      </c>
      <c r="I75" s="189">
        <f>I73+6</f>
        <v/>
      </c>
      <c r="J75" s="189">
        <f>I75+1</f>
        <v/>
      </c>
      <c r="K75" s="189">
        <f>J75+1</f>
        <v/>
      </c>
      <c r="L75" s="189">
        <f>K75+1</f>
        <v/>
      </c>
      <c r="M75" s="189">
        <f>L75+1</f>
        <v/>
      </c>
      <c r="N75" s="190">
        <f>M75+1</f>
        <v/>
      </c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  <c r="Z75" s="24" t="n"/>
    </row>
    <row customHeight="1" ht="24.75" r="76" s="29">
      <c r="A76" s="234" t="n"/>
      <c r="B76" s="191">
        <f ref="B76" t="array">INDEX('A61'!F:F,B75-499)</f>
        <v/>
      </c>
      <c r="C76" s="191">
        <f ref="C76" t="array">INDEX('A61'!F:F,C75-499)</f>
        <v/>
      </c>
      <c r="D76" s="191">
        <f ref="D76" t="array">INDEX('A61'!F:F,D75-499)</f>
        <v/>
      </c>
      <c r="E76" s="191">
        <f ref="E76" t="array">INDEX('A61'!F:F,E75-499)</f>
        <v/>
      </c>
      <c r="F76" s="191">
        <f ref="F76" t="array">INDEX('A61'!F:F,F75-499)</f>
        <v/>
      </c>
      <c r="G76" s="192" t="n"/>
      <c r="H76" s="234" t="n"/>
      <c r="I76" s="191">
        <f ref="I76" t="array">INDEX('A51'!F:F,I75-599)</f>
        <v/>
      </c>
      <c r="J76" s="191">
        <f ref="J76" t="array">INDEX('A51'!F:F,J75-599)</f>
        <v/>
      </c>
      <c r="K76" s="191">
        <f ref="K76" t="array">INDEX('A51'!F:F,K75-599)</f>
        <v/>
      </c>
      <c r="L76" s="191">
        <f ref="L76" t="array">INDEX('A51'!F:F,L75-599)</f>
        <v/>
      </c>
      <c r="M76" s="191">
        <f ref="M76" t="array">INDEX('A51'!F:F,M75-599)</f>
        <v/>
      </c>
      <c r="N76" s="192">
        <f ref="N76" t="array">INDEX('A51'!F:F,N75-599)</f>
        <v/>
      </c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  <c r="Y76" s="24" t="n"/>
      <c r="Z76" s="24" t="n"/>
    </row>
    <row customHeight="1" ht="24.75" r="77" s="29">
      <c r="A77" s="185" t="n">
        <v>6</v>
      </c>
      <c r="B77" s="189" t="n">
        <v>530</v>
      </c>
      <c r="C77" s="189">
        <f>B77+1</f>
        <v/>
      </c>
      <c r="D77" s="189">
        <f>C77+1</f>
        <v/>
      </c>
      <c r="E77" s="189">
        <f>D77+1</f>
        <v/>
      </c>
      <c r="F77" s="189">
        <f>E77+1</f>
        <v/>
      </c>
      <c r="G77" s="190" t="n"/>
      <c r="H77" s="185" t="n">
        <v>6</v>
      </c>
      <c r="I77" s="189">
        <f>I75+6</f>
        <v/>
      </c>
      <c r="J77" s="189">
        <f>I77+1</f>
        <v/>
      </c>
      <c r="K77" s="189">
        <f>J77+1</f>
        <v/>
      </c>
      <c r="L77" s="189">
        <f>K77+1</f>
        <v/>
      </c>
      <c r="M77" s="189">
        <f>L77+1</f>
        <v/>
      </c>
      <c r="N77" s="190">
        <f>M77+1</f>
        <v/>
      </c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  <c r="Y77" s="24" t="n"/>
      <c r="Z77" s="24" t="n"/>
    </row>
    <row customHeight="1" ht="24.75" r="78" s="29">
      <c r="A78" s="234" t="n"/>
      <c r="B78" s="191">
        <f ref="B78" t="array">INDEX('A61'!F:F,B77-499)</f>
        <v/>
      </c>
      <c r="C78" s="191">
        <f ref="C78" t="array">INDEX('A61'!F:F,C77-499)</f>
        <v/>
      </c>
      <c r="D78" s="191">
        <f ref="D78" t="array">INDEX('A61'!F:F,D77-499)</f>
        <v/>
      </c>
      <c r="E78" s="191">
        <f ref="E78" t="array">INDEX('A61'!F:F,E77-499)</f>
        <v/>
      </c>
      <c r="F78" s="191">
        <f ref="F78" t="array">INDEX('A61'!F:F,F77-499)</f>
        <v/>
      </c>
      <c r="G78" s="192" t="n"/>
      <c r="H78" s="234" t="n"/>
      <c r="I78" s="191">
        <f ref="I78" t="array">INDEX('A51'!F:F,I77-599)</f>
        <v/>
      </c>
      <c r="J78" s="191">
        <f ref="J78" t="array">INDEX('A51'!F:F,J77-599)</f>
        <v/>
      </c>
      <c r="K78" s="191">
        <f ref="K78" t="array">INDEX('A51'!F:F,K77-599)</f>
        <v/>
      </c>
      <c r="L78" s="191">
        <f ref="L78" t="array">INDEX('A51'!F:F,L77-599)</f>
        <v/>
      </c>
      <c r="M78" s="191">
        <f ref="M78" t="array">INDEX('A51'!F:F,M77-599)</f>
        <v/>
      </c>
      <c r="N78" s="192">
        <f ref="N78" t="array">INDEX('A51'!F:F,N77-599)</f>
        <v/>
      </c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  <c r="Y78" s="24" t="n"/>
      <c r="Z78" s="24" t="n"/>
    </row>
    <row customHeight="1" ht="24.75" r="79" s="29">
      <c r="A79" s="185" t="n">
        <v>7</v>
      </c>
      <c r="B79" s="189" t="n">
        <v>535</v>
      </c>
      <c r="C79" s="189">
        <f>B79+1</f>
        <v/>
      </c>
      <c r="D79" s="189">
        <f>C79+1</f>
        <v/>
      </c>
      <c r="E79" s="189">
        <f>D79+1</f>
        <v/>
      </c>
      <c r="F79" s="189">
        <f>E79+1</f>
        <v/>
      </c>
      <c r="G79" s="190" t="n"/>
      <c r="H79" s="185" t="n">
        <v>7</v>
      </c>
      <c r="I79" s="189">
        <f>I77+6</f>
        <v/>
      </c>
      <c r="J79" s="189">
        <f>I79+1</f>
        <v/>
      </c>
      <c r="K79" s="189">
        <f>J79+1</f>
        <v/>
      </c>
      <c r="L79" s="189">
        <f>K79+1</f>
        <v/>
      </c>
      <c r="M79" s="189">
        <f>L79+1</f>
        <v/>
      </c>
      <c r="N79" s="190">
        <f>M79+1</f>
        <v/>
      </c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  <c r="Y79" s="24" t="n"/>
      <c r="Z79" s="24" t="n"/>
    </row>
    <row customHeight="1" ht="24.75" r="80" s="29">
      <c r="A80" s="234" t="n"/>
      <c r="B80" s="191">
        <f ref="B80" t="array">INDEX('A61'!F:F,B79-499)</f>
        <v/>
      </c>
      <c r="C80" s="191">
        <f ref="C80" t="array">INDEX('A61'!F:F,C79-499)</f>
        <v/>
      </c>
      <c r="D80" s="191">
        <f ref="D80" t="array">INDEX('A61'!F:F,D79-499)</f>
        <v/>
      </c>
      <c r="E80" s="191">
        <f ref="E80" t="array">INDEX('A61'!F:F,E79-499)</f>
        <v/>
      </c>
      <c r="F80" s="191">
        <f ref="F80" t="array">INDEX('A61'!F:F,F79-499)</f>
        <v/>
      </c>
      <c r="G80" s="192" t="n"/>
      <c r="H80" s="234" t="n"/>
      <c r="I80" s="191">
        <f ref="I80" t="array">INDEX('A51'!F:F,I79-599)</f>
        <v/>
      </c>
      <c r="J80" s="191">
        <f ref="J80" t="array">INDEX('A51'!F:F,J79-599)</f>
        <v/>
      </c>
      <c r="K80" s="191">
        <f ref="K80" t="array">INDEX('A51'!F:F,K79-599)</f>
        <v/>
      </c>
      <c r="L80" s="191">
        <f ref="L80" t="array">INDEX('A51'!F:F,L79-599)</f>
        <v/>
      </c>
      <c r="M80" s="191">
        <f ref="M80" t="array">INDEX('A51'!F:F,M79-599)</f>
        <v/>
      </c>
      <c r="N80" s="192">
        <f ref="N80" t="array">INDEX('A51'!F:F,N79-599)</f>
        <v/>
      </c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  <c r="Y80" s="24" t="n"/>
      <c r="Z80" s="24" t="n"/>
    </row>
    <row customHeight="1" ht="24.75" r="81" s="29">
      <c r="A81" s="185" t="n">
        <v>8</v>
      </c>
      <c r="B81" s="189" t="n"/>
      <c r="C81" s="189" t="n"/>
      <c r="D81" s="189" t="n"/>
      <c r="E81" s="189" t="n"/>
      <c r="F81" s="189" t="n"/>
      <c r="G81" s="189" t="n"/>
      <c r="H81" s="185" t="n">
        <v>8</v>
      </c>
      <c r="I81" s="189" t="n"/>
      <c r="J81" s="189" t="n"/>
      <c r="K81" s="189" t="n"/>
      <c r="L81" s="189" t="n"/>
      <c r="M81" s="189" t="n"/>
      <c r="N81" s="190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  <c r="Y81" s="24" t="n"/>
      <c r="Z81" s="24" t="n"/>
    </row>
    <row customHeight="1" ht="24.75" r="82" s="29">
      <c r="A82" s="234" t="n"/>
      <c r="B82" s="191" t="n"/>
      <c r="C82" s="191" t="n"/>
      <c r="D82" s="191" t="n"/>
      <c r="E82" s="191" t="n"/>
      <c r="F82" s="191" t="n"/>
      <c r="G82" s="191" t="n"/>
      <c r="H82" s="234" t="n"/>
      <c r="I82" s="191" t="n"/>
      <c r="J82" s="191" t="n"/>
      <c r="K82" s="191" t="n"/>
      <c r="L82" s="191" t="n"/>
      <c r="M82" s="191" t="n"/>
      <c r="N82" s="192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  <c r="Y82" s="24" t="n"/>
      <c r="Z82" s="24" t="n"/>
    </row>
    <row customHeight="1" ht="24.75" r="83" s="29">
      <c r="A83" s="185" t="n">
        <v>9</v>
      </c>
      <c r="B83" s="189" t="n"/>
      <c r="C83" s="189" t="n"/>
      <c r="D83" s="189" t="n"/>
      <c r="E83" s="189" t="n"/>
      <c r="F83" s="189" t="n"/>
      <c r="G83" s="189" t="n"/>
      <c r="H83" s="185" t="n">
        <v>9</v>
      </c>
      <c r="I83" s="189" t="n"/>
      <c r="J83" s="189" t="n"/>
      <c r="K83" s="189" t="n"/>
      <c r="L83" s="189" t="n"/>
      <c r="M83" s="189" t="n"/>
      <c r="N83" s="190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  <c r="Y83" s="24" t="n"/>
      <c r="Z83" s="24" t="n"/>
    </row>
    <row customHeight="1" ht="24.75" r="84" s="29">
      <c r="A84" s="234" t="n"/>
      <c r="B84" s="191" t="n"/>
      <c r="C84" s="191" t="n"/>
      <c r="D84" s="191" t="n"/>
      <c r="E84" s="191" t="n"/>
      <c r="F84" s="191" t="n"/>
      <c r="G84" s="191" t="n"/>
      <c r="H84" s="234" t="n"/>
      <c r="I84" s="191" t="n"/>
      <c r="J84" s="191" t="n"/>
      <c r="K84" s="191" t="n"/>
      <c r="L84" s="191" t="n"/>
      <c r="M84" s="191" t="n"/>
      <c r="N84" s="192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  <c r="Y84" s="24" t="n"/>
      <c r="Z84" s="24" t="n"/>
    </row>
    <row customHeight="1" ht="24.75" r="85" s="29">
      <c r="A85" s="185" t="n">
        <v>10</v>
      </c>
      <c r="B85" s="189" t="n"/>
      <c r="C85" s="189" t="n"/>
      <c r="D85" s="189" t="n"/>
      <c r="E85" s="189" t="n"/>
      <c r="F85" s="189" t="n"/>
      <c r="G85" s="189" t="n"/>
      <c r="H85" s="185" t="n">
        <v>10</v>
      </c>
      <c r="I85" s="189" t="n"/>
      <c r="J85" s="189" t="n"/>
      <c r="K85" s="189" t="n"/>
      <c r="L85" s="189" t="n"/>
      <c r="M85" s="189" t="n"/>
      <c r="N85" s="190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  <c r="Y85" s="24" t="n"/>
      <c r="Z85" s="24" t="n"/>
    </row>
    <row customHeight="1" ht="24.75" r="86" s="29">
      <c r="A86" s="234" t="n"/>
      <c r="B86" s="191" t="n"/>
      <c r="C86" s="191" t="n"/>
      <c r="D86" s="191" t="n"/>
      <c r="E86" s="191" t="n"/>
      <c r="F86" s="191" t="n"/>
      <c r="G86" s="191" t="n"/>
      <c r="H86" s="234" t="n"/>
      <c r="I86" s="191" t="n"/>
      <c r="J86" s="191" t="n"/>
      <c r="K86" s="191" t="n"/>
      <c r="L86" s="191" t="n"/>
      <c r="M86" s="191" t="n"/>
      <c r="N86" s="192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4" t="n"/>
      <c r="Z86" s="24" t="n"/>
    </row>
    <row customHeight="1" ht="24.75" r="87" s="29">
      <c r="A87" s="185" t="n">
        <v>11</v>
      </c>
      <c r="B87" s="189" t="n"/>
      <c r="C87" s="189" t="n"/>
      <c r="D87" s="189" t="n"/>
      <c r="E87" s="189" t="n"/>
      <c r="F87" s="189" t="n"/>
      <c r="G87" s="189" t="n"/>
      <c r="H87" s="185" t="n">
        <v>11</v>
      </c>
      <c r="I87" s="189" t="n"/>
      <c r="J87" s="189" t="n"/>
      <c r="K87" s="189" t="n"/>
      <c r="L87" s="189" t="n"/>
      <c r="M87" s="189" t="n"/>
      <c r="N87" s="190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  <c r="Y87" s="24" t="n"/>
      <c r="Z87" s="24" t="n"/>
    </row>
    <row customHeight="1" ht="24.75" r="88" s="29">
      <c r="A88" s="234" t="n"/>
      <c r="B88" s="191" t="n"/>
      <c r="C88" s="191" t="n"/>
      <c r="D88" s="191" t="n"/>
      <c r="E88" s="191" t="n"/>
      <c r="F88" s="191" t="n"/>
      <c r="G88" s="191" t="n"/>
      <c r="H88" s="234" t="n"/>
      <c r="I88" s="191" t="n"/>
      <c r="J88" s="191" t="n"/>
      <c r="K88" s="191" t="n"/>
      <c r="L88" s="191" t="n"/>
      <c r="M88" s="191" t="n"/>
      <c r="N88" s="192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  <c r="Y88" s="24" t="n"/>
      <c r="Z88" s="24" t="n"/>
    </row>
    <row customHeight="1" ht="24.75" r="89" s="29">
      <c r="A89" s="185" t="n">
        <v>12</v>
      </c>
      <c r="B89" s="189" t="n"/>
      <c r="C89" s="189" t="n"/>
      <c r="D89" s="189" t="n"/>
      <c r="E89" s="189" t="n"/>
      <c r="F89" s="189" t="n"/>
      <c r="G89" s="189" t="n"/>
      <c r="H89" s="185" t="n">
        <v>12</v>
      </c>
      <c r="I89" s="189" t="n"/>
      <c r="J89" s="189" t="n"/>
      <c r="K89" s="189" t="n"/>
      <c r="L89" s="189" t="n"/>
      <c r="M89" s="189" t="n"/>
      <c r="N89" s="190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  <c r="Y89" s="24" t="n"/>
      <c r="Z89" s="24" t="n"/>
    </row>
    <row customHeight="1" ht="24.75" r="90" s="29">
      <c r="A90" s="234" t="n"/>
      <c r="B90" s="191" t="n"/>
      <c r="C90" s="191" t="n"/>
      <c r="D90" s="191" t="n"/>
      <c r="E90" s="191" t="n"/>
      <c r="F90" s="191" t="n"/>
      <c r="G90" s="191" t="n"/>
      <c r="H90" s="234" t="n"/>
      <c r="I90" s="191" t="n"/>
      <c r="J90" s="191" t="n"/>
      <c r="K90" s="191" t="n"/>
      <c r="L90" s="191" t="n"/>
      <c r="M90" s="191" t="n"/>
      <c r="N90" s="192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  <c r="Y90" s="24" t="n"/>
      <c r="Z90" s="24" t="n"/>
    </row>
    <row customHeight="1" ht="16.5" r="91" s="29">
      <c r="A91" s="24" t="n"/>
      <c r="B91" s="24" t="n"/>
      <c r="C91" s="24" t="n"/>
      <c r="D91" s="24" t="n"/>
      <c r="E91" s="2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  <c r="Y91" s="24" t="n"/>
      <c r="Z91" s="24" t="n"/>
    </row>
    <row customHeight="1" ht="16.5" r="92" s="29">
      <c r="A92" s="24" t="n"/>
      <c r="B92" s="24" t="n"/>
      <c r="C92" s="24" t="n"/>
      <c r="D92" s="24" t="n"/>
      <c r="E92" s="2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  <c r="Y92" s="24" t="n"/>
      <c r="Z92" s="24" t="n"/>
    </row>
    <row customHeight="1" ht="16.5" r="93" s="29">
      <c r="A93" s="24" t="n"/>
      <c r="B93" s="24" t="n"/>
      <c r="C93" s="24" t="n"/>
      <c r="D93" s="24" t="n"/>
      <c r="E93" s="2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  <c r="Y93" s="24" t="n"/>
      <c r="Z93" s="24" t="n"/>
    </row>
    <row customHeight="1" ht="16.5" r="94" s="29">
      <c r="A94" s="24" t="n"/>
      <c r="B94" s="24" t="n"/>
      <c r="C94" s="24" t="n"/>
      <c r="D94" s="24" t="n"/>
      <c r="E94" s="2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  <c r="Y94" s="24" t="n"/>
      <c r="Z94" s="24" t="n"/>
    </row>
    <row customHeight="1" ht="16.5" r="95" s="29">
      <c r="A95" s="24" t="n"/>
      <c r="B95" s="24" t="n"/>
      <c r="C95" s="24" t="n"/>
      <c r="D95" s="24" t="n"/>
      <c r="E95" s="2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  <c r="Y95" s="24" t="n"/>
      <c r="Z95" s="24" t="n"/>
    </row>
    <row customHeight="1" ht="16.5" r="96" s="29">
      <c r="A96" s="24" t="n"/>
      <c r="B96" s="24" t="n"/>
      <c r="C96" s="24" t="n"/>
      <c r="D96" s="24" t="n"/>
      <c r="E96" s="24" t="n"/>
      <c r="F96" s="24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  <c r="Y96" s="24" t="n"/>
      <c r="Z96" s="24" t="n"/>
    </row>
    <row customHeight="1" ht="16.5" r="97" s="29">
      <c r="A97" s="24" t="n"/>
      <c r="B97" s="24" t="n"/>
      <c r="C97" s="24" t="n"/>
      <c r="D97" s="24" t="n"/>
      <c r="E97" s="2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  <c r="Y97" s="24" t="n"/>
      <c r="Z97" s="24" t="n"/>
    </row>
    <row customHeight="1" ht="16.5" r="98" s="29">
      <c r="A98" s="24" t="n"/>
      <c r="B98" s="24" t="n"/>
      <c r="C98" s="24" t="n"/>
      <c r="D98" s="24" t="n"/>
      <c r="E98" s="24" t="n"/>
      <c r="F98" s="24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  <c r="Y98" s="24" t="n"/>
      <c r="Z98" s="24" t="n"/>
    </row>
    <row customHeight="1" ht="16.5" r="99" s="29">
      <c r="A99" s="24" t="n"/>
      <c r="B99" s="24" t="n"/>
      <c r="C99" s="24" t="n"/>
      <c r="D99" s="24" t="n"/>
      <c r="E99" s="24" t="n"/>
      <c r="F99" s="24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  <c r="Y99" s="24" t="n"/>
      <c r="Z99" s="24" t="n"/>
    </row>
    <row customHeight="1" ht="16.5" r="100" s="29">
      <c r="A100" s="24" t="n"/>
      <c r="B100" s="24" t="n"/>
      <c r="C100" s="24" t="n"/>
      <c r="D100" s="24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  <c r="Y100" s="24" t="n"/>
      <c r="Z100" s="24" t="n"/>
    </row>
    <row customHeight="1" ht="16.5" r="101" s="29">
      <c r="A101" s="24" t="n"/>
      <c r="B101" s="24" t="n"/>
      <c r="C101" s="24" t="n"/>
      <c r="D101" s="24" t="n"/>
      <c r="E101" s="24" t="n"/>
      <c r="F101" s="24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  <c r="Z101" s="24" t="n"/>
    </row>
    <row customHeight="1" ht="16.5" r="102" s="29">
      <c r="A102" s="24" t="n"/>
      <c r="B102" s="24" t="n"/>
      <c r="C102" s="24" t="n"/>
      <c r="D102" s="24" t="n"/>
      <c r="E102" s="24" t="n"/>
      <c r="F102" s="24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  <c r="Z102" s="24" t="n"/>
    </row>
    <row customHeight="1" ht="16.5" r="103" s="29">
      <c r="A103" s="24" t="n"/>
      <c r="B103" s="24" t="n"/>
      <c r="C103" s="24" t="n"/>
      <c r="D103" s="24" t="n"/>
      <c r="E103" s="24" t="n"/>
      <c r="F103" s="24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  <c r="Z103" s="24" t="n"/>
    </row>
    <row customHeight="1" ht="16.5" r="104" s="29">
      <c r="A104" s="24" t="n"/>
      <c r="B104" s="24" t="n"/>
      <c r="C104" s="24" t="n"/>
      <c r="D104" s="24" t="n"/>
      <c r="E104" s="24" t="n"/>
      <c r="F104" s="24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  <c r="Z104" s="24" t="n"/>
    </row>
    <row customHeight="1" ht="16.5" r="105" s="29">
      <c r="A105" s="24" t="n"/>
      <c r="B105" s="24" t="n"/>
      <c r="C105" s="24" t="n"/>
      <c r="D105" s="24" t="n"/>
      <c r="E105" s="24" t="n"/>
      <c r="F105" s="24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  <c r="Z105" s="24" t="n"/>
    </row>
    <row customHeight="1" ht="16.5" r="106" s="29">
      <c r="A106" s="24" t="n"/>
      <c r="B106" s="24" t="n"/>
      <c r="C106" s="24" t="n"/>
      <c r="D106" s="24" t="n"/>
      <c r="E106" s="24" t="n"/>
      <c r="F106" s="24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  <c r="Z106" s="24" t="n"/>
    </row>
    <row customHeight="1" ht="16.5" r="107" s="29">
      <c r="A107" s="24" t="n"/>
      <c r="B107" s="24" t="n"/>
      <c r="C107" s="24" t="n"/>
      <c r="D107" s="24" t="n"/>
      <c r="E107" s="24" t="n"/>
      <c r="F107" s="24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  <c r="Z107" s="24" t="n"/>
    </row>
    <row customHeight="1" ht="16.5" r="108" s="29">
      <c r="A108" s="24" t="n"/>
      <c r="B108" s="24" t="n"/>
      <c r="C108" s="24" t="n"/>
      <c r="D108" s="24" t="n"/>
      <c r="E108" s="2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  <c r="Z108" s="24" t="n"/>
    </row>
    <row customHeight="1" ht="16.5" r="109" s="29">
      <c r="A109" s="24" t="n"/>
      <c r="B109" s="24" t="n"/>
      <c r="C109" s="24" t="n"/>
      <c r="D109" s="24" t="n"/>
      <c r="E109" s="24" t="n"/>
      <c r="F109" s="24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  <c r="Z109" s="24" t="n"/>
    </row>
    <row customHeight="1" ht="16.5" r="110" s="29">
      <c r="A110" s="24" t="n"/>
      <c r="B110" s="24" t="n"/>
      <c r="C110" s="24" t="n"/>
      <c r="D110" s="24" t="n"/>
      <c r="E110" s="24" t="n"/>
      <c r="F110" s="24" t="n"/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  <c r="Z110" s="24" t="n"/>
    </row>
    <row customHeight="1" ht="16.5" r="111" s="29">
      <c r="A111" s="24" t="n"/>
      <c r="B111" s="24" t="n"/>
      <c r="C111" s="24" t="n"/>
      <c r="D111" s="24" t="n"/>
      <c r="E111" s="2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</row>
    <row customHeight="1" ht="16.5" r="112" s="29">
      <c r="A112" s="24" t="n"/>
      <c r="B112" s="24" t="n"/>
      <c r="C112" s="24" t="n"/>
      <c r="D112" s="24" t="n"/>
      <c r="E112" s="24" t="n"/>
      <c r="F112" s="24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  <c r="Z112" s="24" t="n"/>
    </row>
    <row customHeight="1" ht="16.5" r="113" s="29">
      <c r="A113" s="24" t="n"/>
      <c r="B113" s="24" t="n"/>
      <c r="C113" s="24" t="n"/>
      <c r="D113" s="24" t="n"/>
      <c r="E113" s="24" t="n"/>
      <c r="F113" s="24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  <c r="Z113" s="24" t="n"/>
    </row>
    <row customHeight="1" ht="16.5" r="114" s="29">
      <c r="A114" s="24" t="n"/>
      <c r="B114" s="24" t="n"/>
      <c r="C114" s="24" t="n"/>
      <c r="D114" s="24" t="n"/>
      <c r="E114" s="24" t="n"/>
      <c r="F114" s="24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  <c r="Z114" s="24" t="n"/>
    </row>
    <row customHeight="1" ht="16.5" r="115" s="29">
      <c r="A115" s="24" t="n"/>
      <c r="B115" s="24" t="n"/>
      <c r="C115" s="24" t="n"/>
      <c r="D115" s="24" t="n"/>
      <c r="E115" s="2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  <c r="Z115" s="24" t="n"/>
    </row>
    <row customHeight="1" ht="16.5" r="116" s="29">
      <c r="A116" s="24" t="n"/>
      <c r="B116" s="24" t="n"/>
      <c r="C116" s="24" t="n"/>
      <c r="D116" s="24" t="n"/>
      <c r="E116" s="24" t="n"/>
      <c r="F116" s="24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  <c r="Z116" s="24" t="n"/>
    </row>
    <row customHeight="1" ht="16.5" r="117" s="29">
      <c r="A117" s="24" t="n"/>
      <c r="B117" s="24" t="n"/>
      <c r="C117" s="24" t="n"/>
      <c r="D117" s="24" t="n"/>
      <c r="E117" s="24" t="n"/>
      <c r="F117" s="24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  <c r="Z117" s="24" t="n"/>
    </row>
    <row customHeight="1" ht="16.5" r="118" s="29">
      <c r="A118" s="24" t="n"/>
      <c r="B118" s="24" t="n"/>
      <c r="C118" s="24" t="n"/>
      <c r="D118" s="24" t="n"/>
      <c r="E118" s="2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  <c r="Z118" s="24" t="n"/>
    </row>
    <row customHeight="1" ht="16.5" r="119" s="29">
      <c r="A119" s="24" t="n"/>
      <c r="B119" s="24" t="n"/>
      <c r="C119" s="24" t="n"/>
      <c r="D119" s="24" t="n"/>
      <c r="E119" s="24" t="n"/>
      <c r="F119" s="24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  <c r="Z119" s="24" t="n"/>
    </row>
    <row customHeight="1" ht="16.5" r="120" s="29">
      <c r="A120" s="24" t="n"/>
      <c r="B120" s="24" t="n"/>
      <c r="C120" s="24" t="n"/>
      <c r="D120" s="24" t="n"/>
      <c r="E120" s="24" t="n"/>
      <c r="F120" s="24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  <c r="Z120" s="24" t="n"/>
    </row>
    <row customHeight="1" ht="16.5" r="121" s="29">
      <c r="A121" s="24" t="n"/>
      <c r="B121" s="24" t="n"/>
      <c r="C121" s="24" t="n"/>
      <c r="D121" s="24" t="n"/>
      <c r="E121" s="2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  <c r="Z121" s="24" t="n"/>
    </row>
    <row customHeight="1" ht="16.5" r="122" s="29">
      <c r="A122" s="24" t="n"/>
      <c r="B122" s="24" t="n"/>
      <c r="C122" s="24" t="n"/>
      <c r="D122" s="24" t="n"/>
      <c r="E122" s="24" t="n"/>
      <c r="F122" s="24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  <c r="Z122" s="24" t="n"/>
    </row>
    <row customHeight="1" ht="16.5" r="123" s="29">
      <c r="A123" s="24" t="n"/>
      <c r="B123" s="24" t="n"/>
      <c r="C123" s="24" t="n"/>
      <c r="D123" s="24" t="n"/>
      <c r="E123" s="24" t="n"/>
      <c r="F123" s="24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  <c r="Z123" s="24" t="n"/>
    </row>
    <row customHeight="1" ht="16.5" r="124" s="29">
      <c r="A124" s="24" t="n"/>
      <c r="B124" s="24" t="n"/>
      <c r="C124" s="24" t="n"/>
      <c r="D124" s="24" t="n"/>
      <c r="E124" s="2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  <c r="Z124" s="24" t="n"/>
    </row>
    <row customHeight="1" ht="16.5" r="125" s="29">
      <c r="A125" s="24" t="n"/>
      <c r="B125" s="24" t="n"/>
      <c r="C125" s="24" t="n"/>
      <c r="D125" s="24" t="n"/>
      <c r="E125" s="24" t="n"/>
      <c r="F125" s="24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  <c r="Z125" s="24" t="n"/>
    </row>
    <row customHeight="1" ht="16.5" r="126" s="29">
      <c r="A126" s="24" t="n"/>
      <c r="B126" s="24" t="n"/>
      <c r="C126" s="24" t="n"/>
      <c r="D126" s="24" t="n"/>
      <c r="E126" s="24" t="n"/>
      <c r="F126" s="24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  <c r="Z126" s="24" t="n"/>
    </row>
    <row customHeight="1" ht="16.5" r="127" s="29">
      <c r="A127" s="24" t="n"/>
      <c r="B127" s="24" t="n"/>
      <c r="C127" s="24" t="n"/>
      <c r="D127" s="24" t="n"/>
      <c r="E127" s="2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  <c r="Z127" s="24" t="n"/>
    </row>
    <row customHeight="1" ht="16.5" r="128" s="29">
      <c r="A128" s="24" t="n"/>
      <c r="B128" s="24" t="n"/>
      <c r="C128" s="24" t="n"/>
      <c r="D128" s="24" t="n"/>
      <c r="E128" s="24" t="n"/>
      <c r="F128" s="24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  <c r="Z128" s="24" t="n"/>
    </row>
    <row customHeight="1" ht="16.5" r="129" s="29">
      <c r="A129" s="24" t="n"/>
      <c r="B129" s="24" t="n"/>
      <c r="C129" s="24" t="n"/>
      <c r="D129" s="24" t="n"/>
      <c r="E129" s="24" t="n"/>
      <c r="F129" s="24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  <c r="Z129" s="24" t="n"/>
    </row>
    <row customHeight="1" ht="16.5" r="130" s="29">
      <c r="A130" s="24" t="n"/>
      <c r="B130" s="24" t="n"/>
      <c r="C130" s="24" t="n"/>
      <c r="D130" s="24" t="n"/>
      <c r="E130" s="2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  <c r="Z130" s="24" t="n"/>
    </row>
    <row customHeight="1" ht="16.5" r="131" s="29">
      <c r="A131" s="24" t="n"/>
      <c r="B131" s="24" t="n"/>
      <c r="C131" s="24" t="n"/>
      <c r="D131" s="24" t="n"/>
      <c r="E131" s="24" t="n"/>
      <c r="F131" s="24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</row>
    <row customHeight="1" ht="16.5" r="132" s="29">
      <c r="A132" s="24" t="n"/>
      <c r="B132" s="24" t="n"/>
      <c r="C132" s="24" t="n"/>
      <c r="D132" s="24" t="n"/>
      <c r="E132" s="24" t="n"/>
      <c r="F132" s="24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  <c r="Z132" s="24" t="n"/>
    </row>
    <row customHeight="1" ht="16.5" r="133" s="29">
      <c r="A133" s="24" t="n"/>
      <c r="B133" s="24" t="n"/>
      <c r="C133" s="24" t="n"/>
      <c r="D133" s="24" t="n"/>
      <c r="E133" s="2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  <c r="Z133" s="24" t="n"/>
    </row>
    <row customHeight="1" ht="16.5" r="134" s="29">
      <c r="A134" s="24" t="n"/>
      <c r="B134" s="24" t="n"/>
      <c r="C134" s="24" t="n"/>
      <c r="D134" s="24" t="n"/>
      <c r="E134" s="24" t="n"/>
      <c r="F134" s="24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  <c r="Z134" s="24" t="n"/>
    </row>
    <row customHeight="1" ht="16.5" r="135" s="29">
      <c r="A135" s="24" t="n"/>
      <c r="B135" s="24" t="n"/>
      <c r="C135" s="24" t="n"/>
      <c r="D135" s="24" t="n"/>
      <c r="E135" s="24" t="n"/>
      <c r="F135" s="24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  <c r="Z135" s="24" t="n"/>
    </row>
    <row customHeight="1" ht="16.5" r="136" s="29">
      <c r="A136" s="24" t="n"/>
      <c r="B136" s="24" t="n"/>
      <c r="C136" s="24" t="n"/>
      <c r="D136" s="24" t="n"/>
      <c r="E136" s="24" t="n"/>
      <c r="F136" s="24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  <c r="Z136" s="24" t="n"/>
    </row>
    <row customHeight="1" ht="16.5" r="137" s="29">
      <c r="A137" s="24" t="n"/>
      <c r="B137" s="24" t="n"/>
      <c r="C137" s="24" t="n"/>
      <c r="D137" s="24" t="n"/>
      <c r="E137" s="24" t="n"/>
      <c r="F137" s="24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  <c r="Z137" s="24" t="n"/>
    </row>
    <row customHeight="1" ht="16.5" r="138" s="29">
      <c r="A138" s="24" t="n"/>
      <c r="B138" s="24" t="n"/>
      <c r="C138" s="24" t="n"/>
      <c r="D138" s="24" t="n"/>
      <c r="E138" s="24" t="n"/>
      <c r="F138" s="24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  <c r="Z138" s="24" t="n"/>
    </row>
    <row customHeight="1" ht="16.5" r="139" s="29">
      <c r="A139" s="24" t="n"/>
      <c r="B139" s="24" t="n"/>
      <c r="C139" s="24" t="n"/>
      <c r="D139" s="24" t="n"/>
      <c r="E139" s="2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  <c r="Z139" s="24" t="n"/>
    </row>
    <row customHeight="1" ht="16.5" r="140" s="29">
      <c r="A140" s="24" t="n"/>
      <c r="B140" s="24" t="n"/>
      <c r="C140" s="24" t="n"/>
      <c r="D140" s="24" t="n"/>
      <c r="E140" s="24" t="n"/>
      <c r="F140" s="24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  <c r="Z140" s="24" t="n"/>
    </row>
    <row customHeight="1" ht="16.5" r="141" s="29">
      <c r="A141" s="24" t="n"/>
      <c r="B141" s="24" t="n"/>
      <c r="C141" s="24" t="n"/>
      <c r="D141" s="24" t="n"/>
      <c r="E141" s="24" t="n"/>
      <c r="F141" s="24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  <c r="Z141" s="24" t="n"/>
    </row>
    <row customHeight="1" ht="16.5" r="142" s="29">
      <c r="A142" s="24" t="n"/>
      <c r="B142" s="24" t="n"/>
      <c r="C142" s="24" t="n"/>
      <c r="D142" s="24" t="n"/>
      <c r="E142" s="2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  <c r="Z142" s="24" t="n"/>
    </row>
    <row customHeight="1" ht="16.5" r="143" s="29">
      <c r="A143" s="24" t="n"/>
      <c r="B143" s="24" t="n"/>
      <c r="C143" s="24" t="n"/>
      <c r="D143" s="24" t="n"/>
      <c r="E143" s="24" t="n"/>
      <c r="F143" s="24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  <c r="Z143" s="24" t="n"/>
    </row>
    <row customHeight="1" ht="16.5" r="144" s="29">
      <c r="A144" s="24" t="n"/>
      <c r="B144" s="24" t="n"/>
      <c r="C144" s="24" t="n"/>
      <c r="D144" s="24" t="n"/>
      <c r="E144" s="24" t="n"/>
      <c r="F144" s="24" t="n"/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  <c r="Z144" s="24" t="n"/>
    </row>
    <row customHeight="1" ht="16.5" r="145" s="29">
      <c r="A145" s="24" t="n"/>
      <c r="B145" s="24" t="n"/>
      <c r="C145" s="24" t="n"/>
      <c r="D145" s="24" t="n"/>
      <c r="E145" s="24" t="n"/>
      <c r="F145" s="24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  <c r="Z145" s="24" t="n"/>
    </row>
    <row customHeight="1" ht="16.5" r="146" s="29">
      <c r="A146" s="24" t="n"/>
      <c r="B146" s="24" t="n"/>
      <c r="C146" s="24" t="n"/>
      <c r="D146" s="24" t="n"/>
      <c r="E146" s="24" t="n"/>
      <c r="F146" s="24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  <c r="Z146" s="24" t="n"/>
    </row>
    <row customHeight="1" ht="16.5" r="147" s="29">
      <c r="A147" s="24" t="n"/>
      <c r="B147" s="24" t="n"/>
      <c r="C147" s="24" t="n"/>
      <c r="D147" s="24" t="n"/>
      <c r="E147" s="24" t="n"/>
      <c r="F147" s="24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  <c r="Z147" s="24" t="n"/>
    </row>
    <row customHeight="1" ht="16.5" r="148" s="29">
      <c r="A148" s="24" t="n"/>
      <c r="B148" s="24" t="n"/>
      <c r="C148" s="24" t="n"/>
      <c r="D148" s="24" t="n"/>
      <c r="E148" s="24" t="n"/>
      <c r="F148" s="24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  <c r="Z148" s="24" t="n"/>
    </row>
    <row customHeight="1" ht="16.5" r="149" s="29">
      <c r="A149" s="24" t="n"/>
      <c r="B149" s="24" t="n"/>
      <c r="C149" s="24" t="n"/>
      <c r="D149" s="24" t="n"/>
      <c r="E149" s="24" t="n"/>
      <c r="F149" s="24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  <c r="Z149" s="24" t="n"/>
    </row>
    <row customHeight="1" ht="16.5" r="150" s="29">
      <c r="A150" s="24" t="n"/>
      <c r="B150" s="24" t="n"/>
      <c r="C150" s="24" t="n"/>
      <c r="D150" s="24" t="n"/>
      <c r="E150" s="24" t="n"/>
      <c r="F150" s="24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  <c r="Z150" s="24" t="n"/>
    </row>
    <row customHeight="1" ht="16.5" r="151" s="29">
      <c r="A151" s="24" t="n"/>
      <c r="B151" s="24" t="n"/>
      <c r="C151" s="24" t="n"/>
      <c r="D151" s="24" t="n"/>
      <c r="E151" s="24" t="n"/>
      <c r="F151" s="24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  <c r="Z151" s="24" t="n"/>
    </row>
    <row customHeight="1" ht="16.5" r="152" s="29">
      <c r="A152" s="24" t="n"/>
      <c r="B152" s="24" t="n"/>
      <c r="C152" s="24" t="n"/>
      <c r="D152" s="24" t="n"/>
      <c r="E152" s="24" t="n"/>
      <c r="F152" s="24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  <c r="Z152" s="24" t="n"/>
    </row>
    <row customHeight="1" ht="16.5" r="153" s="29">
      <c r="A153" s="24" t="n"/>
      <c r="B153" s="24" t="n"/>
      <c r="C153" s="24" t="n"/>
      <c r="D153" s="24" t="n"/>
      <c r="E153" s="24" t="n"/>
      <c r="F153" s="24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  <c r="Z153" s="24" t="n"/>
    </row>
    <row customHeight="1" ht="16.5" r="154" s="29">
      <c r="A154" s="24" t="n"/>
      <c r="B154" s="24" t="n"/>
      <c r="C154" s="24" t="n"/>
      <c r="D154" s="24" t="n"/>
      <c r="E154" s="24" t="n"/>
      <c r="F154" s="24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  <c r="Z154" s="24" t="n"/>
    </row>
    <row customHeight="1" ht="16.5" r="155" s="29">
      <c r="A155" s="24" t="n"/>
      <c r="B155" s="24" t="n"/>
      <c r="C155" s="24" t="n"/>
      <c r="D155" s="24" t="n"/>
      <c r="E155" s="24" t="n"/>
      <c r="F155" s="24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  <c r="Z155" s="24" t="n"/>
    </row>
    <row customHeight="1" ht="16.5" r="156" s="29">
      <c r="A156" s="24" t="n"/>
      <c r="B156" s="24" t="n"/>
      <c r="C156" s="24" t="n"/>
      <c r="D156" s="24" t="n"/>
      <c r="E156" s="24" t="n"/>
      <c r="F156" s="24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  <c r="Z156" s="24" t="n"/>
    </row>
    <row customHeight="1" ht="16.5" r="157" s="29">
      <c r="A157" s="24" t="n"/>
      <c r="B157" s="24" t="n"/>
      <c r="C157" s="24" t="n"/>
      <c r="D157" s="24" t="n"/>
      <c r="E157" s="24" t="n"/>
      <c r="F157" s="24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  <c r="Z157" s="24" t="n"/>
    </row>
    <row customHeight="1" ht="16.5" r="158" s="29">
      <c r="A158" s="24" t="n"/>
      <c r="B158" s="24" t="n"/>
      <c r="C158" s="24" t="n"/>
      <c r="D158" s="24" t="n"/>
      <c r="E158" s="24" t="n"/>
      <c r="F158" s="24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  <c r="Z158" s="24" t="n"/>
    </row>
    <row customHeight="1" ht="16.5" r="159" s="29">
      <c r="A159" s="24" t="n"/>
      <c r="B159" s="24" t="n"/>
      <c r="C159" s="24" t="n"/>
      <c r="D159" s="24" t="n"/>
      <c r="E159" s="24" t="n"/>
      <c r="F159" s="24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  <c r="Z159" s="24" t="n"/>
    </row>
    <row customHeight="1" ht="16.5" r="160" s="29">
      <c r="A160" s="24" t="n"/>
      <c r="B160" s="24" t="n"/>
      <c r="C160" s="24" t="n"/>
      <c r="D160" s="24" t="n"/>
      <c r="E160" s="24" t="n"/>
      <c r="F160" s="24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  <c r="Z160" s="24" t="n"/>
    </row>
    <row customHeight="1" ht="16.5" r="161" s="29">
      <c r="A161" s="24" t="n"/>
      <c r="B161" s="24" t="n"/>
      <c r="C161" s="24" t="n"/>
      <c r="D161" s="24" t="n"/>
      <c r="E161" s="24" t="n"/>
      <c r="F161" s="24" t="n"/>
      <c r="G161" s="24" t="n"/>
      <c r="H161" s="24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  <c r="Z161" s="24" t="n"/>
    </row>
    <row customHeight="1" ht="16.5" r="162" s="29">
      <c r="A162" s="24" t="n"/>
      <c r="B162" s="24" t="n"/>
      <c r="C162" s="24" t="n"/>
      <c r="D162" s="24" t="n"/>
      <c r="E162" s="24" t="n"/>
      <c r="F162" s="24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  <c r="Z162" s="24" t="n"/>
    </row>
    <row customHeight="1" ht="16.5" r="163" s="29">
      <c r="A163" s="24" t="n"/>
      <c r="B163" s="24" t="n"/>
      <c r="C163" s="24" t="n"/>
      <c r="D163" s="24" t="n"/>
      <c r="E163" s="24" t="n"/>
      <c r="F163" s="24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  <c r="Z163" s="24" t="n"/>
    </row>
    <row customHeight="1" ht="16.5" r="164" s="29">
      <c r="A164" s="24" t="n"/>
      <c r="B164" s="24" t="n"/>
      <c r="C164" s="24" t="n"/>
      <c r="D164" s="24" t="n"/>
      <c r="E164" s="24" t="n"/>
      <c r="F164" s="24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  <c r="Z164" s="24" t="n"/>
    </row>
    <row customHeight="1" ht="16.5" r="165" s="29">
      <c r="A165" s="24" t="n"/>
      <c r="B165" s="24" t="n"/>
      <c r="C165" s="24" t="n"/>
      <c r="D165" s="24" t="n"/>
      <c r="E165" s="24" t="n"/>
      <c r="F165" s="24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  <c r="Z165" s="24" t="n"/>
    </row>
    <row customHeight="1" ht="16.5" r="166" s="29">
      <c r="A166" s="24" t="n"/>
      <c r="B166" s="24" t="n"/>
      <c r="C166" s="24" t="n"/>
      <c r="D166" s="24" t="n"/>
      <c r="E166" s="24" t="n"/>
      <c r="F166" s="24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  <c r="Z166" s="24" t="n"/>
    </row>
    <row customHeight="1" ht="16.5" r="167" s="29">
      <c r="A167" s="24" t="n"/>
      <c r="B167" s="24" t="n"/>
      <c r="C167" s="24" t="n"/>
      <c r="D167" s="24" t="n"/>
      <c r="E167" s="24" t="n"/>
      <c r="F167" s="24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  <c r="Z167" s="24" t="n"/>
    </row>
    <row customHeight="1" ht="16.5" r="168" s="29">
      <c r="A168" s="24" t="n"/>
      <c r="B168" s="24" t="n"/>
      <c r="C168" s="24" t="n"/>
      <c r="D168" s="24" t="n"/>
      <c r="E168" s="24" t="n"/>
      <c r="F168" s="24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  <c r="Z168" s="24" t="n"/>
    </row>
    <row customHeight="1" ht="16.5" r="169" s="29">
      <c r="A169" s="24" t="n"/>
      <c r="B169" s="24" t="n"/>
      <c r="C169" s="24" t="n"/>
      <c r="D169" s="24" t="n"/>
      <c r="E169" s="24" t="n"/>
      <c r="F169" s="24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  <c r="Z169" s="24" t="n"/>
    </row>
    <row customHeight="1" ht="16.5" r="170" s="29">
      <c r="A170" s="24" t="n"/>
      <c r="B170" s="24" t="n"/>
      <c r="C170" s="24" t="n"/>
      <c r="D170" s="24" t="n"/>
      <c r="E170" s="24" t="n"/>
      <c r="F170" s="24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  <c r="Z170" s="24" t="n"/>
    </row>
    <row customHeight="1" ht="16.5" r="171" s="29">
      <c r="A171" s="24" t="n"/>
      <c r="B171" s="24" t="n"/>
      <c r="C171" s="24" t="n"/>
      <c r="D171" s="24" t="n"/>
      <c r="E171" s="24" t="n"/>
      <c r="F171" s="24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  <c r="Z171" s="24" t="n"/>
    </row>
    <row customHeight="1" ht="16.5" r="172" s="29">
      <c r="A172" s="24" t="n"/>
      <c r="B172" s="24" t="n"/>
      <c r="C172" s="24" t="n"/>
      <c r="D172" s="24" t="n"/>
      <c r="E172" s="24" t="n"/>
      <c r="F172" s="24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  <c r="Z172" s="24" t="n"/>
    </row>
    <row customHeight="1" ht="16.5" r="173" s="29">
      <c r="A173" s="24" t="n"/>
      <c r="B173" s="24" t="n"/>
      <c r="C173" s="24" t="n"/>
      <c r="D173" s="24" t="n"/>
      <c r="E173" s="24" t="n"/>
      <c r="F173" s="24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  <c r="Z173" s="24" t="n"/>
    </row>
    <row customHeight="1" ht="16.5" r="174" s="29">
      <c r="A174" s="24" t="n"/>
      <c r="B174" s="24" t="n"/>
      <c r="C174" s="24" t="n"/>
      <c r="D174" s="24" t="n"/>
      <c r="E174" s="24" t="n"/>
      <c r="F174" s="24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  <c r="Z174" s="24" t="n"/>
    </row>
    <row customHeight="1" ht="16.5" r="175" s="29">
      <c r="A175" s="24" t="n"/>
      <c r="B175" s="24" t="n"/>
      <c r="C175" s="24" t="n"/>
      <c r="D175" s="24" t="n"/>
      <c r="E175" s="24" t="n"/>
      <c r="F175" s="24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  <c r="Z175" s="24" t="n"/>
    </row>
    <row customHeight="1" ht="16.5" r="176" s="29">
      <c r="A176" s="24" t="n"/>
      <c r="B176" s="24" t="n"/>
      <c r="C176" s="24" t="n"/>
      <c r="D176" s="24" t="n"/>
      <c r="E176" s="24" t="n"/>
      <c r="F176" s="24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  <c r="Z176" s="24" t="n"/>
    </row>
    <row customHeight="1" ht="16.5" r="177" s="29">
      <c r="A177" s="24" t="n"/>
      <c r="B177" s="24" t="n"/>
      <c r="C177" s="24" t="n"/>
      <c r="D177" s="24" t="n"/>
      <c r="E177" s="24" t="n"/>
      <c r="F177" s="24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  <c r="Z177" s="24" t="n"/>
    </row>
    <row customHeight="1" ht="16.5" r="178" s="29">
      <c r="A178" s="24" t="n"/>
      <c r="B178" s="24" t="n"/>
      <c r="C178" s="24" t="n"/>
      <c r="D178" s="24" t="n"/>
      <c r="E178" s="24" t="n"/>
      <c r="F178" s="24" t="n"/>
      <c r="G178" s="24" t="n"/>
      <c r="H178" s="24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  <c r="Z178" s="24" t="n"/>
    </row>
    <row customHeight="1" ht="16.5" r="179" s="29">
      <c r="A179" s="24" t="n"/>
      <c r="B179" s="24" t="n"/>
      <c r="C179" s="24" t="n"/>
      <c r="D179" s="24" t="n"/>
      <c r="E179" s="24" t="n"/>
      <c r="F179" s="24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  <c r="Z179" s="24" t="n"/>
    </row>
    <row customHeight="1" ht="16.5" r="180" s="29">
      <c r="A180" s="24" t="n"/>
      <c r="B180" s="24" t="n"/>
      <c r="C180" s="24" t="n"/>
      <c r="D180" s="24" t="n"/>
      <c r="E180" s="24" t="n"/>
      <c r="F180" s="24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  <c r="Z180" s="24" t="n"/>
    </row>
    <row customHeight="1" ht="16.5" r="181" s="29">
      <c r="A181" s="24" t="n"/>
      <c r="B181" s="24" t="n"/>
      <c r="C181" s="24" t="n"/>
      <c r="D181" s="24" t="n"/>
      <c r="E181" s="24" t="n"/>
      <c r="F181" s="24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  <c r="Z181" s="24" t="n"/>
    </row>
    <row customHeight="1" ht="16.5" r="182" s="29">
      <c r="A182" s="24" t="n"/>
      <c r="B182" s="24" t="n"/>
      <c r="C182" s="24" t="n"/>
      <c r="D182" s="24" t="n"/>
      <c r="E182" s="24" t="n"/>
      <c r="F182" s="24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  <c r="Z182" s="24" t="n"/>
    </row>
    <row customHeight="1" ht="16.5" r="183" s="29">
      <c r="A183" s="24" t="n"/>
      <c r="B183" s="24" t="n"/>
      <c r="C183" s="24" t="n"/>
      <c r="D183" s="24" t="n"/>
      <c r="E183" s="24" t="n"/>
      <c r="F183" s="24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  <c r="Z183" s="24" t="n"/>
    </row>
    <row customHeight="1" ht="16.5" r="184" s="29">
      <c r="A184" s="24" t="n"/>
      <c r="B184" s="24" t="n"/>
      <c r="C184" s="24" t="n"/>
      <c r="D184" s="24" t="n"/>
      <c r="E184" s="24" t="n"/>
      <c r="F184" s="24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  <c r="Z184" s="24" t="n"/>
    </row>
    <row customHeight="1" ht="16.5" r="185" s="29">
      <c r="A185" s="24" t="n"/>
      <c r="B185" s="24" t="n"/>
      <c r="C185" s="24" t="n"/>
      <c r="D185" s="24" t="n"/>
      <c r="E185" s="24" t="n"/>
      <c r="F185" s="24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  <c r="Z185" s="24" t="n"/>
    </row>
    <row customHeight="1" ht="16.5" r="186" s="29">
      <c r="A186" s="24" t="n"/>
      <c r="B186" s="24" t="n"/>
      <c r="C186" s="24" t="n"/>
      <c r="D186" s="24" t="n"/>
      <c r="E186" s="24" t="n"/>
      <c r="F186" s="24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  <c r="Z186" s="24" t="n"/>
    </row>
    <row customHeight="1" ht="16.5" r="187" s="29">
      <c r="A187" s="24" t="n"/>
      <c r="B187" s="24" t="n"/>
      <c r="C187" s="24" t="n"/>
      <c r="D187" s="24" t="n"/>
      <c r="E187" s="24" t="n"/>
      <c r="F187" s="24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  <c r="Z187" s="24" t="n"/>
    </row>
    <row customHeight="1" ht="16.5" r="188" s="29">
      <c r="A188" s="24" t="n"/>
      <c r="B188" s="24" t="n"/>
      <c r="C188" s="24" t="n"/>
      <c r="D188" s="24" t="n"/>
      <c r="E188" s="24" t="n"/>
      <c r="F188" s="24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  <c r="Z188" s="24" t="n"/>
    </row>
    <row customHeight="1" ht="16.5" r="189" s="29">
      <c r="A189" s="24" t="n"/>
      <c r="B189" s="24" t="n"/>
      <c r="C189" s="24" t="n"/>
      <c r="D189" s="24" t="n"/>
      <c r="E189" s="24" t="n"/>
      <c r="F189" s="24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  <c r="Z189" s="24" t="n"/>
    </row>
    <row customHeight="1" ht="16.5" r="190" s="29">
      <c r="A190" s="24" t="n"/>
      <c r="B190" s="24" t="n"/>
      <c r="C190" s="24" t="n"/>
      <c r="D190" s="24" t="n"/>
      <c r="E190" s="24" t="n"/>
      <c r="F190" s="24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  <c r="Z190" s="24" t="n"/>
    </row>
    <row customHeight="1" ht="16.5" r="191" s="29">
      <c r="A191" s="24" t="n"/>
      <c r="B191" s="24" t="n"/>
      <c r="C191" s="24" t="n"/>
      <c r="D191" s="24" t="n"/>
      <c r="E191" s="24" t="n"/>
      <c r="F191" s="24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  <c r="Z191" s="24" t="n"/>
    </row>
    <row customHeight="1" ht="16.5" r="192" s="29">
      <c r="A192" s="24" t="n"/>
      <c r="B192" s="24" t="n"/>
      <c r="C192" s="24" t="n"/>
      <c r="D192" s="24" t="n"/>
      <c r="E192" s="24" t="n"/>
      <c r="F192" s="24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  <c r="Z192" s="24" t="n"/>
    </row>
    <row customHeight="1" ht="16.5" r="193" s="29">
      <c r="A193" s="24" t="n"/>
      <c r="B193" s="24" t="n"/>
      <c r="C193" s="24" t="n"/>
      <c r="D193" s="24" t="n"/>
      <c r="E193" s="24" t="n"/>
      <c r="F193" s="24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  <c r="Z193" s="24" t="n"/>
    </row>
    <row customHeight="1" ht="16.5" r="194" s="29">
      <c r="A194" s="24" t="n"/>
      <c r="B194" s="24" t="n"/>
      <c r="C194" s="24" t="n"/>
      <c r="D194" s="24" t="n"/>
      <c r="E194" s="24" t="n"/>
      <c r="F194" s="24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  <c r="Z194" s="24" t="n"/>
    </row>
    <row customHeight="1" ht="16.5" r="195" s="29">
      <c r="A195" s="24" t="n"/>
      <c r="B195" s="24" t="n"/>
      <c r="C195" s="24" t="n"/>
      <c r="D195" s="24" t="n"/>
      <c r="E195" s="24" t="n"/>
      <c r="F195" s="24" t="n"/>
      <c r="G195" s="2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  <c r="Z195" s="24" t="n"/>
    </row>
    <row customHeight="1" ht="16.5" r="196" s="29">
      <c r="A196" s="24" t="n"/>
      <c r="B196" s="24" t="n"/>
      <c r="C196" s="24" t="n"/>
      <c r="D196" s="24" t="n"/>
      <c r="E196" s="24" t="n"/>
      <c r="F196" s="24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  <c r="Z196" s="24" t="n"/>
    </row>
    <row customHeight="1" ht="16.5" r="197" s="29">
      <c r="A197" s="24" t="n"/>
      <c r="B197" s="24" t="n"/>
      <c r="C197" s="24" t="n"/>
      <c r="D197" s="24" t="n"/>
      <c r="E197" s="24" t="n"/>
      <c r="F197" s="24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  <c r="Z197" s="24" t="n"/>
    </row>
    <row customHeight="1" ht="16.5" r="198" s="29">
      <c r="A198" s="24" t="n"/>
      <c r="B198" s="24" t="n"/>
      <c r="C198" s="24" t="n"/>
      <c r="D198" s="24" t="n"/>
      <c r="E198" s="24" t="n"/>
      <c r="F198" s="24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  <c r="Z198" s="24" t="n"/>
    </row>
    <row customHeight="1" ht="16.5" r="199" s="29">
      <c r="A199" s="24" t="n"/>
      <c r="B199" s="24" t="n"/>
      <c r="C199" s="24" t="n"/>
      <c r="D199" s="24" t="n"/>
      <c r="E199" s="24" t="n"/>
      <c r="F199" s="24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  <c r="Z199" s="24" t="n"/>
    </row>
    <row customHeight="1" ht="16.5" r="200" s="29">
      <c r="A200" s="24" t="n"/>
      <c r="B200" s="24" t="n"/>
      <c r="C200" s="24" t="n"/>
      <c r="D200" s="24" t="n"/>
      <c r="E200" s="24" t="n"/>
      <c r="F200" s="24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  <c r="Z200" s="24" t="n"/>
    </row>
    <row customHeight="1" ht="16.5" r="201" s="29">
      <c r="A201" s="24" t="n"/>
      <c r="B201" s="24" t="n"/>
      <c r="C201" s="24" t="n"/>
      <c r="D201" s="24" t="n"/>
      <c r="E201" s="24" t="n"/>
      <c r="F201" s="24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  <c r="Z201" s="24" t="n"/>
    </row>
    <row customHeight="1" ht="16.5" r="202" s="29">
      <c r="A202" s="24" t="n"/>
      <c r="B202" s="24" t="n"/>
      <c r="C202" s="24" t="n"/>
      <c r="D202" s="24" t="n"/>
      <c r="E202" s="24" t="n"/>
      <c r="F202" s="24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  <c r="Z202" s="24" t="n"/>
    </row>
    <row customHeight="1" ht="16.5" r="203" s="29">
      <c r="A203" s="24" t="n"/>
      <c r="B203" s="24" t="n"/>
      <c r="C203" s="24" t="n"/>
      <c r="D203" s="24" t="n"/>
      <c r="E203" s="24" t="n"/>
      <c r="F203" s="24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  <c r="Z203" s="24" t="n"/>
    </row>
    <row customHeight="1" ht="16.5" r="204" s="29">
      <c r="A204" s="24" t="n"/>
      <c r="B204" s="24" t="n"/>
      <c r="C204" s="24" t="n"/>
      <c r="D204" s="24" t="n"/>
      <c r="E204" s="24" t="n"/>
      <c r="F204" s="24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  <c r="Z204" s="24" t="n"/>
    </row>
    <row customHeight="1" ht="16.5" r="205" s="29">
      <c r="A205" s="24" t="n"/>
      <c r="B205" s="24" t="n"/>
      <c r="C205" s="24" t="n"/>
      <c r="D205" s="24" t="n"/>
      <c r="E205" s="24" t="n"/>
      <c r="F205" s="24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  <c r="Z205" s="24" t="n"/>
    </row>
    <row customHeight="1" ht="16.5" r="206" s="29">
      <c r="A206" s="24" t="n"/>
      <c r="B206" s="24" t="n"/>
      <c r="C206" s="24" t="n"/>
      <c r="D206" s="24" t="n"/>
      <c r="E206" s="24" t="n"/>
      <c r="F206" s="24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  <c r="Z206" s="24" t="n"/>
    </row>
    <row customHeight="1" ht="16.5" r="207" s="29">
      <c r="A207" s="24" t="n"/>
      <c r="B207" s="24" t="n"/>
      <c r="C207" s="24" t="n"/>
      <c r="D207" s="24" t="n"/>
      <c r="E207" s="24" t="n"/>
      <c r="F207" s="24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  <c r="Z207" s="24" t="n"/>
    </row>
    <row customHeight="1" ht="16.5" r="208" s="29">
      <c r="A208" s="24" t="n"/>
      <c r="B208" s="24" t="n"/>
      <c r="C208" s="24" t="n"/>
      <c r="D208" s="24" t="n"/>
      <c r="E208" s="24" t="n"/>
      <c r="F208" s="24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  <c r="Z208" s="24" t="n"/>
    </row>
    <row customHeight="1" ht="16.5" r="209" s="29">
      <c r="A209" s="24" t="n"/>
      <c r="B209" s="24" t="n"/>
      <c r="C209" s="24" t="n"/>
      <c r="D209" s="24" t="n"/>
      <c r="E209" s="24" t="n"/>
      <c r="F209" s="24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  <c r="Z209" s="24" t="n"/>
    </row>
    <row customHeight="1" ht="16.5" r="210" s="29">
      <c r="A210" s="24" t="n"/>
      <c r="B210" s="24" t="n"/>
      <c r="C210" s="24" t="n"/>
      <c r="D210" s="24" t="n"/>
      <c r="E210" s="24" t="n"/>
      <c r="F210" s="24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  <c r="Z210" s="24" t="n"/>
    </row>
    <row customHeight="1" ht="16.5" r="211" s="29">
      <c r="A211" s="24" t="n"/>
      <c r="B211" s="24" t="n"/>
      <c r="C211" s="24" t="n"/>
      <c r="D211" s="24" t="n"/>
      <c r="E211" s="24" t="n"/>
      <c r="F211" s="24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  <c r="Z211" s="24" t="n"/>
    </row>
    <row customHeight="1" ht="16.5" r="212" s="29">
      <c r="A212" s="24" t="n"/>
      <c r="B212" s="24" t="n"/>
      <c r="C212" s="24" t="n"/>
      <c r="D212" s="24" t="n"/>
      <c r="E212" s="24" t="n"/>
      <c r="F212" s="24" t="n"/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  <c r="Z212" s="24" t="n"/>
    </row>
    <row customHeight="1" ht="16.5" r="213" s="29">
      <c r="A213" s="24" t="n"/>
      <c r="B213" s="24" t="n"/>
      <c r="C213" s="24" t="n"/>
      <c r="D213" s="24" t="n"/>
      <c r="E213" s="24" t="n"/>
      <c r="F213" s="24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  <c r="Z213" s="24" t="n"/>
    </row>
    <row customHeight="1" ht="16.5" r="214" s="29">
      <c r="A214" s="24" t="n"/>
      <c r="B214" s="24" t="n"/>
      <c r="C214" s="24" t="n"/>
      <c r="D214" s="24" t="n"/>
      <c r="E214" s="24" t="n"/>
      <c r="F214" s="24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  <c r="Z214" s="24" t="n"/>
    </row>
    <row customHeight="1" ht="16.5" r="215" s="29">
      <c r="A215" s="24" t="n"/>
      <c r="B215" s="24" t="n"/>
      <c r="C215" s="24" t="n"/>
      <c r="D215" s="24" t="n"/>
      <c r="E215" s="24" t="n"/>
      <c r="F215" s="24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  <c r="Z215" s="24" t="n"/>
    </row>
    <row customHeight="1" ht="16.5" r="216" s="29">
      <c r="A216" s="24" t="n"/>
      <c r="B216" s="24" t="n"/>
      <c r="C216" s="24" t="n"/>
      <c r="D216" s="24" t="n"/>
      <c r="E216" s="24" t="n"/>
      <c r="F216" s="24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  <c r="Z216" s="24" t="n"/>
    </row>
    <row customHeight="1" ht="16.5" r="217" s="29">
      <c r="A217" s="24" t="n"/>
      <c r="B217" s="24" t="n"/>
      <c r="C217" s="24" t="n"/>
      <c r="D217" s="24" t="n"/>
      <c r="E217" s="24" t="n"/>
      <c r="F217" s="24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  <c r="Z217" s="24" t="n"/>
    </row>
    <row customHeight="1" ht="16.5" r="218" s="29">
      <c r="A218" s="24" t="n"/>
      <c r="B218" s="24" t="n"/>
      <c r="C218" s="24" t="n"/>
      <c r="D218" s="24" t="n"/>
      <c r="E218" s="24" t="n"/>
      <c r="F218" s="24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  <c r="Z218" s="24" t="n"/>
    </row>
    <row customHeight="1" ht="16.5" r="219" s="29">
      <c r="A219" s="24" t="n"/>
      <c r="B219" s="24" t="n"/>
      <c r="C219" s="24" t="n"/>
      <c r="D219" s="24" t="n"/>
      <c r="E219" s="24" t="n"/>
      <c r="F219" s="24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  <c r="Z219" s="24" t="n"/>
    </row>
    <row customHeight="1" ht="16.5" r="220" s="29">
      <c r="A220" s="24" t="n"/>
      <c r="B220" s="24" t="n"/>
      <c r="C220" s="24" t="n"/>
      <c r="D220" s="24" t="n"/>
      <c r="E220" s="24" t="n"/>
      <c r="F220" s="24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  <c r="Z220" s="24" t="n"/>
    </row>
    <row customHeight="1" ht="16.5" r="221" s="29">
      <c r="A221" s="24" t="n"/>
      <c r="B221" s="24" t="n"/>
      <c r="C221" s="24" t="n"/>
      <c r="D221" s="24" t="n"/>
      <c r="E221" s="24" t="n"/>
      <c r="F221" s="24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  <c r="Z221" s="24" t="n"/>
    </row>
    <row customHeight="1" ht="16.5" r="222" s="29">
      <c r="A222" s="24" t="n"/>
      <c r="B222" s="24" t="n"/>
      <c r="C222" s="24" t="n"/>
      <c r="D222" s="24" t="n"/>
      <c r="E222" s="24" t="n"/>
      <c r="F222" s="24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</row>
    <row customHeight="1" ht="16.5" r="223" s="29">
      <c r="A223" s="24" t="n"/>
      <c r="B223" s="24" t="n"/>
      <c r="C223" s="24" t="n"/>
      <c r="D223" s="24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  <c r="Z223" s="24" t="n"/>
    </row>
    <row customHeight="1" ht="16.5" r="224" s="29">
      <c r="A224" s="24" t="n"/>
      <c r="B224" s="24" t="n"/>
      <c r="C224" s="24" t="n"/>
      <c r="D224" s="24" t="n"/>
      <c r="E224" s="24" t="n"/>
      <c r="F224" s="24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  <c r="Z224" s="24" t="n"/>
    </row>
    <row customHeight="1" ht="16.5" r="225" s="29">
      <c r="A225" s="24" t="n"/>
      <c r="B225" s="24" t="n"/>
      <c r="C225" s="24" t="n"/>
      <c r="D225" s="24" t="n"/>
      <c r="E225" s="24" t="n"/>
      <c r="F225" s="24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  <c r="Z225" s="24" t="n"/>
    </row>
    <row customHeight="1" ht="16.5" r="226" s="29">
      <c r="A226" s="24" t="n"/>
      <c r="B226" s="24" t="n"/>
      <c r="C226" s="24" t="n"/>
      <c r="D226" s="24" t="n"/>
      <c r="E226" s="24" t="n"/>
      <c r="F226" s="24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  <c r="Z226" s="24" t="n"/>
    </row>
    <row customHeight="1" ht="16.5" r="227" s="29">
      <c r="A227" s="24" t="n"/>
      <c r="B227" s="24" t="n"/>
      <c r="C227" s="24" t="n"/>
      <c r="D227" s="24" t="n"/>
      <c r="E227" s="24" t="n"/>
      <c r="F227" s="24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  <c r="Z227" s="24" t="n"/>
    </row>
    <row customHeight="1" ht="16.5" r="228" s="29">
      <c r="A228" s="24" t="n"/>
      <c r="B228" s="24" t="n"/>
      <c r="C228" s="24" t="n"/>
      <c r="D228" s="24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</row>
    <row customHeight="1" ht="16.5" r="229" s="29">
      <c r="A229" s="24" t="n"/>
      <c r="B229" s="24" t="n"/>
      <c r="C229" s="24" t="n"/>
      <c r="D229" s="24" t="n"/>
      <c r="E229" s="24" t="n"/>
      <c r="F229" s="24" t="n"/>
      <c r="G229" s="24" t="n"/>
      <c r="H229" s="24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  <c r="Z229" s="24" t="n"/>
    </row>
    <row customHeight="1" ht="16.5" r="230" s="29">
      <c r="A230" s="24" t="n"/>
      <c r="B230" s="24" t="n"/>
      <c r="C230" s="24" t="n"/>
      <c r="D230" s="24" t="n"/>
      <c r="E230" s="24" t="n"/>
      <c r="F230" s="24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  <c r="Z230" s="24" t="n"/>
    </row>
    <row customHeight="1" ht="16.5" r="231" s="29">
      <c r="A231" s="24" t="n"/>
      <c r="B231" s="24" t="n"/>
      <c r="C231" s="24" t="n"/>
      <c r="D231" s="24" t="n"/>
      <c r="E231" s="24" t="n"/>
      <c r="F231" s="24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  <c r="Z231" s="24" t="n"/>
    </row>
    <row customHeight="1" ht="16.5" r="232" s="29">
      <c r="A232" s="24" t="n"/>
      <c r="B232" s="24" t="n"/>
      <c r="C232" s="24" t="n"/>
      <c r="D232" s="24" t="n"/>
      <c r="E232" s="24" t="n"/>
      <c r="F232" s="24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  <c r="Z232" s="24" t="n"/>
    </row>
    <row customHeight="1" ht="16.5" r="233" s="29">
      <c r="A233" s="24" t="n"/>
      <c r="B233" s="24" t="n"/>
      <c r="C233" s="24" t="n"/>
      <c r="D233" s="24" t="n"/>
      <c r="E233" s="24" t="n"/>
      <c r="F233" s="24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  <c r="Z233" s="24" t="n"/>
    </row>
    <row customHeight="1" ht="16.5" r="234" s="29">
      <c r="A234" s="24" t="n"/>
      <c r="B234" s="24" t="n"/>
      <c r="C234" s="24" t="n"/>
      <c r="D234" s="24" t="n"/>
      <c r="E234" s="24" t="n"/>
      <c r="F234" s="24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  <c r="Y234" s="24" t="n"/>
      <c r="Z234" s="24" t="n"/>
    </row>
    <row customHeight="1" ht="16.5" r="235" s="29">
      <c r="A235" s="24" t="n"/>
      <c r="B235" s="24" t="n"/>
      <c r="C235" s="24" t="n"/>
      <c r="D235" s="24" t="n"/>
      <c r="E235" s="24" t="n"/>
      <c r="F235" s="24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  <c r="Z235" s="24" t="n"/>
    </row>
    <row customHeight="1" ht="16.5" r="236" s="29">
      <c r="A236" s="24" t="n"/>
      <c r="B236" s="24" t="n"/>
      <c r="C236" s="24" t="n"/>
      <c r="D236" s="24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</row>
    <row customHeight="1" ht="16.5" r="237" s="29">
      <c r="A237" s="24" t="n"/>
      <c r="B237" s="24" t="n"/>
      <c r="C237" s="24" t="n"/>
      <c r="D237" s="24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  <c r="Z237" s="24" t="n"/>
    </row>
    <row customHeight="1" ht="16.5" r="238" s="29">
      <c r="A238" s="24" t="n"/>
      <c r="B238" s="24" t="n"/>
      <c r="C238" s="24" t="n"/>
      <c r="D238" s="24" t="n"/>
      <c r="E238" s="24" t="n"/>
      <c r="F238" s="24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  <c r="Z238" s="24" t="n"/>
    </row>
    <row customHeight="1" ht="16.5" r="239" s="29">
      <c r="A239" s="24" t="n"/>
      <c r="B239" s="24" t="n"/>
      <c r="C239" s="24" t="n"/>
      <c r="D239" s="24" t="n"/>
      <c r="E239" s="24" t="n"/>
      <c r="F239" s="24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  <c r="Z239" s="24" t="n"/>
    </row>
    <row customHeight="1" ht="16.5" r="240" s="29">
      <c r="A240" s="24" t="n"/>
      <c r="B240" s="24" t="n"/>
      <c r="C240" s="24" t="n"/>
      <c r="D240" s="24" t="n"/>
      <c r="E240" s="24" t="n"/>
      <c r="F240" s="24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  <c r="Z240" s="24" t="n"/>
    </row>
    <row customHeight="1" ht="16.5" r="241" s="29">
      <c r="A241" s="24" t="n"/>
      <c r="B241" s="24" t="n"/>
      <c r="C241" s="24" t="n"/>
      <c r="D241" s="24" t="n"/>
      <c r="E241" s="24" t="n"/>
      <c r="F241" s="24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</row>
    <row customHeight="1" ht="16.5" r="242" s="29">
      <c r="A242" s="24" t="n"/>
      <c r="B242" s="24" t="n"/>
      <c r="C242" s="24" t="n"/>
      <c r="D242" s="24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</row>
    <row customHeight="1" ht="16.5" r="243" s="29">
      <c r="A243" s="24" t="n"/>
      <c r="B243" s="24" t="n"/>
      <c r="C243" s="24" t="n"/>
      <c r="D243" s="24" t="n"/>
      <c r="E243" s="24" t="n"/>
      <c r="F243" s="24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  <c r="Z243" s="24" t="n"/>
    </row>
    <row customHeight="1" ht="16.5" r="244" s="29">
      <c r="A244" s="24" t="n"/>
      <c r="B244" s="24" t="n"/>
      <c r="C244" s="24" t="n"/>
      <c r="D244" s="24" t="n"/>
      <c r="E244" s="24" t="n"/>
      <c r="F244" s="24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  <c r="Z244" s="24" t="n"/>
    </row>
    <row customHeight="1" ht="16.5" r="245" s="29">
      <c r="A245" s="24" t="n"/>
      <c r="B245" s="24" t="n"/>
      <c r="C245" s="24" t="n"/>
      <c r="D245" s="24" t="n"/>
      <c r="E245" s="24" t="n"/>
      <c r="F245" s="24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  <c r="Z245" s="24" t="n"/>
    </row>
    <row customHeight="1" ht="16.5" r="246" s="29">
      <c r="A246" s="24" t="n"/>
      <c r="B246" s="24" t="n"/>
      <c r="C246" s="24" t="n"/>
      <c r="D246" s="24" t="n"/>
      <c r="E246" s="24" t="n"/>
      <c r="F246" s="24" t="n"/>
      <c r="G246" s="24" t="n"/>
      <c r="H246" s="24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</row>
    <row customHeight="1" ht="16.5" r="247" s="29">
      <c r="A247" s="24" t="n"/>
      <c r="B247" s="24" t="n"/>
      <c r="C247" s="24" t="n"/>
      <c r="D247" s="24" t="n"/>
      <c r="E247" s="24" t="n"/>
      <c r="F247" s="24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  <c r="Z247" s="24" t="n"/>
    </row>
    <row customHeight="1" ht="16.5" r="248" s="29">
      <c r="A248" s="24" t="n"/>
      <c r="B248" s="24" t="n"/>
      <c r="C248" s="24" t="n"/>
      <c r="D248" s="24" t="n"/>
      <c r="E248" s="24" t="n"/>
      <c r="F248" s="24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  <c r="Z248" s="24" t="n"/>
    </row>
    <row customHeight="1" ht="16.5" r="249" s="29">
      <c r="A249" s="24" t="n"/>
      <c r="B249" s="24" t="n"/>
      <c r="C249" s="24" t="n"/>
      <c r="D249" s="24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  <c r="Y249" s="24" t="n"/>
      <c r="Z249" s="24" t="n"/>
    </row>
    <row customHeight="1" ht="16.5" r="250" s="29">
      <c r="A250" s="24" t="n"/>
      <c r="B250" s="24" t="n"/>
      <c r="C250" s="24" t="n"/>
      <c r="D250" s="24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</row>
    <row customHeight="1" ht="16.5" r="251" s="29">
      <c r="A251" s="24" t="n"/>
      <c r="B251" s="24" t="n"/>
      <c r="C251" s="24" t="n"/>
      <c r="D251" s="24" t="n"/>
      <c r="E251" s="24" t="n"/>
      <c r="F251" s="24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  <c r="Z251" s="24" t="n"/>
    </row>
    <row customHeight="1" ht="16.5" r="252" s="29">
      <c r="A252" s="24" t="n"/>
      <c r="B252" s="24" t="n"/>
      <c r="C252" s="24" t="n"/>
      <c r="D252" s="24" t="n"/>
      <c r="E252" s="24" t="n"/>
      <c r="F252" s="24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  <c r="Z252" s="24" t="n"/>
    </row>
    <row customHeight="1" ht="16.5" r="253" s="29">
      <c r="A253" s="24" t="n"/>
      <c r="B253" s="24" t="n"/>
      <c r="C253" s="24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  <c r="Y253" s="24" t="n"/>
      <c r="Z253" s="24" t="n"/>
    </row>
    <row customHeight="1" ht="16.5" r="254" s="29">
      <c r="A254" s="24" t="n"/>
      <c r="B254" s="24" t="n"/>
      <c r="C254" s="24" t="n"/>
      <c r="D254" s="24" t="n"/>
      <c r="E254" s="24" t="n"/>
      <c r="F254" s="24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  <c r="Y254" s="24" t="n"/>
      <c r="Z254" s="24" t="n"/>
    </row>
    <row customHeight="1" ht="16.5" r="255" s="29">
      <c r="A255" s="24" t="n"/>
      <c r="B255" s="24" t="n"/>
      <c r="C255" s="24" t="n"/>
      <c r="D255" s="24" t="n"/>
      <c r="E255" s="24" t="n"/>
      <c r="F255" s="24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  <c r="Y255" s="24" t="n"/>
      <c r="Z255" s="24" t="n"/>
    </row>
    <row customHeight="1" ht="16.5" r="256" s="29">
      <c r="A256" s="24" t="n"/>
      <c r="B256" s="24" t="n"/>
      <c r="C256" s="24" t="n"/>
      <c r="D256" s="24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</row>
    <row customHeight="1" ht="16.5" r="257" s="29">
      <c r="A257" s="24" t="n"/>
      <c r="B257" s="24" t="n"/>
      <c r="C257" s="24" t="n"/>
      <c r="D257" s="24" t="n"/>
      <c r="E257" s="24" t="n"/>
      <c r="F257" s="24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</row>
    <row customHeight="1" ht="16.5" r="258" s="29">
      <c r="A258" s="24" t="n"/>
      <c r="B258" s="24" t="n"/>
      <c r="C258" s="24" t="n"/>
      <c r="D258" s="24" t="n"/>
      <c r="E258" s="24" t="n"/>
      <c r="F258" s="24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</row>
    <row customHeight="1" ht="16.5" r="259" s="29">
      <c r="A259" s="24" t="n"/>
      <c r="B259" s="24" t="n"/>
      <c r="C259" s="24" t="n"/>
      <c r="D259" s="24" t="n"/>
      <c r="E259" s="24" t="n"/>
      <c r="F259" s="24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  <c r="Y259" s="24" t="n"/>
      <c r="Z259" s="24" t="n"/>
    </row>
    <row customHeight="1" ht="16.5" r="260" s="29">
      <c r="A260" s="24" t="n"/>
      <c r="B260" s="24" t="n"/>
      <c r="C260" s="24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  <c r="Y260" s="24" t="n"/>
      <c r="Z260" s="24" t="n"/>
    </row>
    <row customHeight="1" ht="16.5" r="261" s="29">
      <c r="A261" s="24" t="n"/>
      <c r="B261" s="24" t="n"/>
      <c r="C261" s="24" t="n"/>
      <c r="D261" s="24" t="n"/>
      <c r="E261" s="24" t="n"/>
      <c r="F261" s="24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  <c r="Y261" s="24" t="n"/>
      <c r="Z261" s="24" t="n"/>
    </row>
    <row customHeight="1" ht="16.5" r="262" s="29">
      <c r="A262" s="24" t="n"/>
      <c r="B262" s="24" t="n"/>
      <c r="C262" s="24" t="n"/>
      <c r="D262" s="24" t="n"/>
      <c r="E262" s="24" t="n"/>
      <c r="F262" s="24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  <c r="Y262" s="24" t="n"/>
      <c r="Z262" s="24" t="n"/>
    </row>
    <row customHeight="1" ht="16.5" r="263" s="29">
      <c r="A263" s="24" t="n"/>
      <c r="B263" s="24" t="n"/>
      <c r="C263" s="24" t="n"/>
      <c r="D263" s="24" t="n"/>
      <c r="E263" s="24" t="n"/>
      <c r="F263" s="24" t="n"/>
      <c r="G263" s="24" t="n"/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  <c r="Y263" s="24" t="n"/>
      <c r="Z263" s="24" t="n"/>
    </row>
    <row customHeight="1" ht="16.5" r="264" s="29">
      <c r="A264" s="24" t="n"/>
      <c r="B264" s="24" t="n"/>
      <c r="C264" s="24" t="n"/>
      <c r="D264" s="24" t="n"/>
      <c r="E264" s="24" t="n"/>
      <c r="F264" s="24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  <c r="Y264" s="24" t="n"/>
      <c r="Z264" s="24" t="n"/>
    </row>
    <row customHeight="1" ht="16.5" r="265" s="29">
      <c r="A265" s="24" t="n"/>
      <c r="B265" s="24" t="n"/>
      <c r="C265" s="24" t="n"/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  <c r="Y265" s="24" t="n"/>
      <c r="Z265" s="24" t="n"/>
    </row>
    <row customHeight="1" ht="16.5" r="266" s="29">
      <c r="A266" s="24" t="n"/>
      <c r="B266" s="24" t="n"/>
      <c r="C266" s="24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  <c r="Y266" s="24" t="n"/>
      <c r="Z266" s="24" t="n"/>
    </row>
    <row customHeight="1" ht="16.5" r="267" s="29">
      <c r="A267" s="24" t="n"/>
      <c r="B267" s="24" t="n"/>
      <c r="C267" s="24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  <c r="Y267" s="24" t="n"/>
      <c r="Z267" s="24" t="n"/>
    </row>
    <row customHeight="1" ht="16.5" r="268" s="29">
      <c r="A268" s="24" t="n"/>
      <c r="B268" s="24" t="n"/>
      <c r="C268" s="24" t="n"/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  <c r="Y268" s="24" t="n"/>
      <c r="Z268" s="24" t="n"/>
    </row>
    <row customHeight="1" ht="16.5" r="269" s="29">
      <c r="A269" s="24" t="n"/>
      <c r="B269" s="24" t="n"/>
      <c r="C269" s="24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  <c r="Y269" s="24" t="n"/>
      <c r="Z269" s="24" t="n"/>
    </row>
    <row customHeight="1" ht="16.5" r="270" s="29">
      <c r="A270" s="24" t="n"/>
      <c r="B270" s="24" t="n"/>
      <c r="C270" s="24" t="n"/>
      <c r="D270" s="24" t="n"/>
      <c r="E270" s="24" t="n"/>
      <c r="F270" s="24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24" t="n"/>
      <c r="Z270" s="24" t="n"/>
    </row>
    <row customHeight="1" ht="16.5" r="271" s="29">
      <c r="A271" s="24" t="n"/>
      <c r="B271" s="24" t="n"/>
      <c r="C271" s="24" t="n"/>
      <c r="D271" s="24" t="n"/>
      <c r="E271" s="24" t="n"/>
      <c r="F271" s="24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  <c r="Y271" s="24" t="n"/>
      <c r="Z271" s="24" t="n"/>
    </row>
    <row customHeight="1" ht="16.5" r="272" s="29">
      <c r="A272" s="24" t="n"/>
      <c r="B272" s="24" t="n"/>
      <c r="C272" s="24" t="n"/>
      <c r="D272" s="24" t="n"/>
      <c r="E272" s="24" t="n"/>
      <c r="F272" s="24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  <c r="Y272" s="24" t="n"/>
      <c r="Z272" s="24" t="n"/>
    </row>
    <row customHeight="1" ht="16.5" r="273" s="29">
      <c r="A273" s="24" t="n"/>
      <c r="B273" s="24" t="n"/>
      <c r="C273" s="24" t="n"/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  <c r="Y273" s="24" t="n"/>
      <c r="Z273" s="24" t="n"/>
    </row>
    <row customHeight="1" ht="16.5" r="274" s="29">
      <c r="A274" s="24" t="n"/>
      <c r="B274" s="24" t="n"/>
      <c r="C274" s="24" t="n"/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  <c r="Y274" s="24" t="n"/>
      <c r="Z274" s="24" t="n"/>
    </row>
    <row customHeight="1" ht="16.5" r="275" s="29">
      <c r="A275" s="24" t="n"/>
      <c r="B275" s="24" t="n"/>
      <c r="C275" s="24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  <c r="Y275" s="24" t="n"/>
      <c r="Z275" s="24" t="n"/>
    </row>
    <row customHeight="1" ht="16.5" r="276" s="29">
      <c r="A276" s="24" t="n"/>
      <c r="B276" s="24" t="n"/>
      <c r="C276" s="24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  <c r="Y276" s="24" t="n"/>
      <c r="Z276" s="24" t="n"/>
    </row>
    <row customHeight="1" ht="16.5" r="277" s="29">
      <c r="A277" s="24" t="n"/>
      <c r="B277" s="24" t="n"/>
      <c r="C277" s="24" t="n"/>
      <c r="D277" s="24" t="n"/>
      <c r="E277" s="24" t="n"/>
      <c r="F277" s="24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  <c r="Y277" s="24" t="n"/>
      <c r="Z277" s="24" t="n"/>
    </row>
    <row customHeight="1" ht="16.5" r="278" s="29">
      <c r="A278" s="24" t="n"/>
      <c r="B278" s="24" t="n"/>
      <c r="C278" s="24" t="n"/>
      <c r="D278" s="24" t="n"/>
      <c r="E278" s="24" t="n"/>
      <c r="F278" s="24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  <c r="Y278" s="24" t="n"/>
      <c r="Z278" s="24" t="n"/>
    </row>
    <row customHeight="1" ht="16.5" r="279" s="29">
      <c r="A279" s="24" t="n"/>
      <c r="B279" s="24" t="n"/>
      <c r="C279" s="24" t="n"/>
      <c r="D279" s="24" t="n"/>
      <c r="E279" s="24" t="n"/>
      <c r="F279" s="24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  <c r="Y279" s="24" t="n"/>
      <c r="Z279" s="24" t="n"/>
    </row>
    <row customHeight="1" ht="16.5" r="280" s="29">
      <c r="A280" s="24" t="n"/>
      <c r="B280" s="24" t="n"/>
      <c r="C280" s="24" t="n"/>
      <c r="D280" s="24" t="n"/>
      <c r="E280" s="2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  <c r="Y280" s="24" t="n"/>
      <c r="Z280" s="24" t="n"/>
    </row>
    <row customHeight="1" ht="16.5" r="281" s="29">
      <c r="A281" s="24" t="n"/>
      <c r="B281" s="24" t="n"/>
      <c r="C281" s="24" t="n"/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  <c r="Y281" s="24" t="n"/>
      <c r="Z281" s="24" t="n"/>
    </row>
    <row customHeight="1" ht="16.5" r="282" s="29">
      <c r="A282" s="24" t="n"/>
      <c r="B282" s="24" t="n"/>
      <c r="C282" s="24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</row>
    <row customHeight="1" ht="16.5" r="283" s="29">
      <c r="A283" s="24" t="n"/>
      <c r="B283" s="24" t="n"/>
      <c r="C283" s="24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  <c r="Y283" s="24" t="n"/>
      <c r="Z283" s="24" t="n"/>
    </row>
    <row customHeight="1" ht="16.5" r="284" s="29">
      <c r="A284" s="24" t="n"/>
      <c r="B284" s="24" t="n"/>
      <c r="C284" s="24" t="n"/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  <c r="Y284" s="24" t="n"/>
      <c r="Z284" s="24" t="n"/>
    </row>
    <row customHeight="1" ht="16.5" r="285" s="29">
      <c r="A285" s="24" t="n"/>
      <c r="B285" s="24" t="n"/>
      <c r="C285" s="24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  <c r="Y285" s="24" t="n"/>
      <c r="Z285" s="24" t="n"/>
    </row>
    <row customHeight="1" ht="16.5" r="286" s="29">
      <c r="A286" s="24" t="n"/>
      <c r="B286" s="24" t="n"/>
      <c r="C286" s="24" t="n"/>
      <c r="D286" s="24" t="n"/>
      <c r="E286" s="2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</row>
    <row customHeight="1" ht="16.5" r="287" s="29">
      <c r="A287" s="24" t="n"/>
      <c r="B287" s="24" t="n"/>
      <c r="C287" s="24" t="n"/>
      <c r="D287" s="24" t="n"/>
      <c r="E287" s="2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  <c r="Y287" s="24" t="n"/>
      <c r="Z287" s="24" t="n"/>
    </row>
    <row customHeight="1" ht="16.5" r="288" s="29">
      <c r="A288" s="24" t="n"/>
      <c r="B288" s="24" t="n"/>
      <c r="C288" s="24" t="n"/>
      <c r="D288" s="24" t="n"/>
      <c r="E288" s="2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  <c r="Y288" s="24" t="n"/>
      <c r="Z288" s="24" t="n"/>
    </row>
    <row customHeight="1" ht="16.5" r="289" s="29">
      <c r="A289" s="24" t="n"/>
      <c r="B289" s="24" t="n"/>
      <c r="C289" s="24" t="n"/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  <c r="Y289" s="24" t="n"/>
      <c r="Z289" s="24" t="n"/>
    </row>
  </sheetData>
  <mergeCells count="88">
    <mergeCell ref="A67:A68"/>
    <mergeCell ref="A71:A72"/>
    <mergeCell ref="A69:A70"/>
    <mergeCell ref="A73:A74"/>
    <mergeCell ref="A75:A76"/>
    <mergeCell ref="A89:A90"/>
    <mergeCell ref="A87:A88"/>
    <mergeCell ref="A81:A82"/>
    <mergeCell ref="H81:H82"/>
    <mergeCell ref="H79:H80"/>
    <mergeCell ref="H71:H72"/>
    <mergeCell ref="H75:H76"/>
    <mergeCell ref="H89:H90"/>
    <mergeCell ref="H83:H84"/>
    <mergeCell ref="H85:H86"/>
    <mergeCell ref="H77:H78"/>
    <mergeCell ref="H87:H88"/>
    <mergeCell ref="H69:H70"/>
    <mergeCell ref="H67:H68"/>
    <mergeCell ref="A79:A80"/>
    <mergeCell ref="A77:A78"/>
    <mergeCell ref="H64:N64"/>
    <mergeCell ref="H65:N65"/>
    <mergeCell ref="A65:G65"/>
    <mergeCell ref="A64:G64"/>
    <mergeCell ref="H73:H74"/>
    <mergeCell ref="A2:G2"/>
    <mergeCell ref="A6:A7"/>
    <mergeCell ref="A4:A5"/>
    <mergeCell ref="H33:N33"/>
    <mergeCell ref="H34:N34"/>
    <mergeCell ref="A33:G33"/>
    <mergeCell ref="A34:G34"/>
    <mergeCell ref="H28:H29"/>
    <mergeCell ref="H26:H27"/>
    <mergeCell ref="H18:H19"/>
    <mergeCell ref="H20:H21"/>
    <mergeCell ref="A20:A21"/>
    <mergeCell ref="A18:A19"/>
    <mergeCell ref="H1:N1"/>
    <mergeCell ref="H2:N2"/>
    <mergeCell ref="A1:G1"/>
    <mergeCell ref="H22:H23"/>
    <mergeCell ref="H24:H25"/>
    <mergeCell ref="H16:H17"/>
    <mergeCell ref="A8:A9"/>
    <mergeCell ref="A48:A49"/>
    <mergeCell ref="A42:A43"/>
    <mergeCell ref="A16:A17"/>
    <mergeCell ref="A26:A27"/>
    <mergeCell ref="A10:A11"/>
    <mergeCell ref="A12:A13"/>
    <mergeCell ref="A14:A15"/>
    <mergeCell ref="A56:A57"/>
    <mergeCell ref="A60:A61"/>
    <mergeCell ref="A58:A59"/>
    <mergeCell ref="A38:A39"/>
    <mergeCell ref="A28:A29"/>
    <mergeCell ref="H52:H53"/>
    <mergeCell ref="H50:H51"/>
    <mergeCell ref="H42:H43"/>
    <mergeCell ref="H40:H41"/>
    <mergeCell ref="H44:H45"/>
    <mergeCell ref="H36:H37"/>
    <mergeCell ref="H38:H39"/>
    <mergeCell ref="H14:H15"/>
    <mergeCell ref="H10:H11"/>
    <mergeCell ref="H12:H13"/>
    <mergeCell ref="H56:H57"/>
    <mergeCell ref="H58:H59"/>
    <mergeCell ref="H60:H61"/>
    <mergeCell ref="H54:H55"/>
    <mergeCell ref="H4:H5"/>
    <mergeCell ref="H8:H9"/>
    <mergeCell ref="H6:H7"/>
    <mergeCell ref="A54:A55"/>
    <mergeCell ref="A50:A51"/>
    <mergeCell ref="A52:A53"/>
    <mergeCell ref="A85:A86"/>
    <mergeCell ref="A83:A84"/>
    <mergeCell ref="A46:A47"/>
    <mergeCell ref="A44:A45"/>
    <mergeCell ref="A24:A25"/>
    <mergeCell ref="A22:A23"/>
    <mergeCell ref="A40:A41"/>
    <mergeCell ref="A36:A37"/>
    <mergeCell ref="H46:H47"/>
    <mergeCell ref="H48:H49"/>
  </mergeCells>
  <pageMargins bottom="0.75" footer="0" header="0" left="0.7" right="0.7" top="0.75"/>
  <pageSetup orientation="landscape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246"/>
  <sheetViews>
    <sheetView workbookViewId="0">
      <selection activeCell="A1" sqref="A1"/>
    </sheetView>
  </sheetViews>
  <sheetFormatPr baseColWidth="8" customHeight="1" defaultColWidth="12.63" defaultRowHeight="15"/>
  <cols>
    <col customWidth="1" max="15" min="1" style="29" width="14.63"/>
    <col customWidth="1" max="26" min="16" style="29" width="7"/>
  </cols>
  <sheetData>
    <row customHeight="1" ht="45.75" r="1" s="29">
      <c r="A1" s="194">
        <f>"澎湖縣"&amp;'設定'!$B$2&amp;"年度全縣兒童溜冰比賽"</f>
        <v/>
      </c>
      <c r="F1" s="194">
        <f>"澎湖縣"&amp;'設定'!$B$2&amp;"年度全縣兒童溜冰比賽"</f>
        <v/>
      </c>
      <c r="K1" s="194">
        <f>"澎湖縣"&amp;'設定'!$B$2&amp;"年度全縣兒童溜冰比賽"</f>
        <v/>
      </c>
      <c r="P1" s="195" t="n"/>
      <c r="Q1" s="195" t="n"/>
      <c r="R1" s="195" t="n"/>
      <c r="S1" s="195" t="n"/>
      <c r="T1" s="195" t="n"/>
      <c r="U1" s="195" t="n"/>
      <c r="V1" s="195" t="n"/>
      <c r="W1" s="195" t="n"/>
      <c r="X1" s="195" t="n"/>
      <c r="Y1" s="195" t="n"/>
      <c r="Z1" s="195" t="n"/>
    </row>
    <row customHeight="1" ht="53.25" r="2" s="29">
      <c r="A2" s="196" t="inlineStr">
        <is>
          <t>低年級女生組</t>
        </is>
      </c>
      <c r="B2" s="240" t="n"/>
      <c r="C2" s="240" t="n"/>
      <c r="D2" s="240" t="n"/>
      <c r="E2" s="240" t="n"/>
      <c r="F2" s="196" t="inlineStr">
        <is>
          <t>中年級女生組</t>
        </is>
      </c>
      <c r="G2" s="240" t="n"/>
      <c r="H2" s="240" t="n"/>
      <c r="I2" s="240" t="n"/>
      <c r="J2" s="240" t="n"/>
      <c r="K2" s="196" t="inlineStr">
        <is>
          <t>高年級女生組</t>
        </is>
      </c>
      <c r="L2" s="240" t="n"/>
      <c r="M2" s="240" t="n"/>
      <c r="N2" s="240" t="n"/>
      <c r="O2" s="240" t="n"/>
      <c r="P2" s="198" t="n"/>
      <c r="Q2" s="198" t="n"/>
      <c r="R2" s="198" t="n"/>
      <c r="S2" s="198" t="n"/>
      <c r="T2" s="198" t="n"/>
      <c r="U2" s="198" t="n"/>
      <c r="V2" s="198" t="n"/>
      <c r="W2" s="198" t="n"/>
      <c r="X2" s="198" t="n"/>
      <c r="Y2" s="198" t="n"/>
      <c r="Z2" s="198" t="n"/>
    </row>
    <row customHeight="1" ht="27.75" r="3" s="29">
      <c r="A3" s="199" t="inlineStr">
        <is>
          <t>名次</t>
        </is>
      </c>
      <c r="B3" s="199" t="inlineStr">
        <is>
          <t>號碼</t>
        </is>
      </c>
      <c r="C3" s="199" t="inlineStr">
        <is>
          <t>學校</t>
        </is>
      </c>
      <c r="D3" s="199" t="inlineStr">
        <is>
          <t>姓名</t>
        </is>
      </c>
      <c r="E3" s="199" t="inlineStr">
        <is>
          <t>成績</t>
        </is>
      </c>
      <c r="F3" s="199" t="inlineStr">
        <is>
          <t>名次</t>
        </is>
      </c>
      <c r="G3" s="199" t="inlineStr">
        <is>
          <t>號碼</t>
        </is>
      </c>
      <c r="H3" s="199" t="inlineStr">
        <is>
          <t>學校</t>
        </is>
      </c>
      <c r="I3" s="199" t="inlineStr">
        <is>
          <t>姓名</t>
        </is>
      </c>
      <c r="J3" s="199" t="inlineStr">
        <is>
          <t>成績</t>
        </is>
      </c>
      <c r="K3" s="199" t="inlineStr">
        <is>
          <t>名次</t>
        </is>
      </c>
      <c r="L3" s="199" t="inlineStr">
        <is>
          <t>號碼</t>
        </is>
      </c>
      <c r="M3" s="199" t="inlineStr">
        <is>
          <t>學校</t>
        </is>
      </c>
      <c r="N3" s="199" t="inlineStr">
        <is>
          <t>姓名</t>
        </is>
      </c>
      <c r="O3" s="199" t="inlineStr">
        <is>
          <t>成績</t>
        </is>
      </c>
    </row>
    <row customHeight="1" ht="27.75" r="4" s="29">
      <c r="A4" s="199" t="inlineStr">
        <is>
          <t>第一名</t>
        </is>
      </c>
      <c r="B4" s="199">
        <f ref="B4" t="array">INDEX(#REF!,2)</f>
        <v/>
      </c>
      <c r="C4" s="199">
        <f ref="C4" t="array">INDEX(#REF!,2)</f>
        <v/>
      </c>
      <c r="D4" s="199">
        <f ref="D4" t="array">INDEX(#REF!,2)</f>
        <v/>
      </c>
      <c r="E4" s="200">
        <f ref="E4" t="array">INDEX(#REF!,2)</f>
        <v/>
      </c>
      <c r="F4" s="199" t="inlineStr">
        <is>
          <t>第一名</t>
        </is>
      </c>
      <c r="G4" s="199">
        <f ref="G4" t="array">INDEX('A42'!I:I,2)</f>
        <v/>
      </c>
      <c r="H4" s="199">
        <f ref="H4" t="array">INDEX('A42'!F:F,2)</f>
        <v/>
      </c>
      <c r="I4" s="199">
        <f ref="I4" t="array">INDEX('A42'!G:G,2)</f>
        <v/>
      </c>
      <c r="J4" s="200">
        <f ref="J4" t="array">INDEX('A42'!J:J,2)</f>
        <v/>
      </c>
      <c r="K4" s="199" t="inlineStr">
        <is>
          <t>第一名</t>
        </is>
      </c>
      <c r="L4" s="199">
        <f ref="L4" t="array">INDEX('A61'!H:H,2)</f>
        <v/>
      </c>
      <c r="M4" s="199">
        <f ref="M4" t="array">INDEX('A61'!E:E,2)</f>
        <v/>
      </c>
      <c r="N4" s="199">
        <f ref="N4" t="array">INDEX('A61'!F:F,2)</f>
        <v/>
      </c>
      <c r="O4" s="200">
        <f ref="O4" t="array">INDEX('A61'!I:I,2)</f>
        <v/>
      </c>
    </row>
    <row customHeight="1" ht="27.75" r="5" s="29">
      <c r="A5" s="199" t="inlineStr">
        <is>
          <t>第二名</t>
        </is>
      </c>
      <c r="B5" s="199">
        <f ref="B5" t="array">INDEX(#REF!,3)</f>
        <v/>
      </c>
      <c r="C5" s="199">
        <f ref="C5" t="array">INDEX(#REF!,3)</f>
        <v/>
      </c>
      <c r="D5" s="199">
        <f ref="D5" t="array">INDEX(#REF!,3)</f>
        <v/>
      </c>
      <c r="E5" s="200">
        <f ref="E5" t="array">INDEX(#REF!,3)</f>
        <v/>
      </c>
      <c r="F5" s="199" t="inlineStr">
        <is>
          <t>第二名</t>
        </is>
      </c>
      <c r="G5" s="199">
        <f ref="G5" t="array">INDEX('A42'!I:I,3)</f>
        <v/>
      </c>
      <c r="H5" s="199">
        <f ref="H5" t="array">INDEX('A42'!F:F,3)</f>
        <v/>
      </c>
      <c r="I5" s="199">
        <f ref="I5" t="array">INDEX('A42'!G:G,3)</f>
        <v/>
      </c>
      <c r="J5" s="200">
        <f ref="J5" t="array">INDEX('A42'!J:J,3)</f>
        <v/>
      </c>
      <c r="K5" s="199" t="inlineStr">
        <is>
          <t>第二名</t>
        </is>
      </c>
      <c r="L5" s="199">
        <f ref="L5" t="array">INDEX('A61'!H:H,3)</f>
        <v/>
      </c>
      <c r="M5" s="199">
        <f ref="M5" t="array">INDEX('A61'!E:E,3)</f>
        <v/>
      </c>
      <c r="N5" s="199">
        <f ref="N5" t="array">INDEX('A61'!F:F,3)</f>
        <v/>
      </c>
      <c r="O5" s="200">
        <f ref="O5" t="array">INDEX('A61'!I:I,3)</f>
        <v/>
      </c>
    </row>
    <row customHeight="1" ht="27.75" r="6" s="29">
      <c r="A6" s="199" t="inlineStr">
        <is>
          <t>第三名</t>
        </is>
      </c>
      <c r="B6" s="199">
        <f ref="B6" t="array">INDEX(#REF!,4)</f>
        <v/>
      </c>
      <c r="C6" s="199">
        <f ref="C6" t="array">INDEX(#REF!,4)</f>
        <v/>
      </c>
      <c r="D6" s="199">
        <f ref="D6" t="array">INDEX(#REF!,4)</f>
        <v/>
      </c>
      <c r="E6" s="200">
        <f ref="E6" t="array">INDEX(#REF!,4)</f>
        <v/>
      </c>
      <c r="F6" s="199" t="inlineStr">
        <is>
          <t>第三名</t>
        </is>
      </c>
      <c r="G6" s="199">
        <f ref="G6" t="array">INDEX('A42'!I:I,4)</f>
        <v/>
      </c>
      <c r="H6" s="199">
        <f ref="H6" t="array">INDEX('A42'!F:F,4)</f>
        <v/>
      </c>
      <c r="I6" s="199">
        <f ref="I6" t="array">INDEX('A42'!G:G,4)</f>
        <v/>
      </c>
      <c r="J6" s="200">
        <f ref="J6" t="array">INDEX('A42'!J:J,4)</f>
        <v/>
      </c>
      <c r="K6" s="199" t="inlineStr">
        <is>
          <t>第三名</t>
        </is>
      </c>
      <c r="L6" s="199">
        <f ref="L6" t="array">INDEX('A61'!H:H,4)</f>
        <v/>
      </c>
      <c r="M6" s="199">
        <f ref="M6" t="array">INDEX('A61'!E:E,4)</f>
        <v/>
      </c>
      <c r="N6" s="199">
        <f ref="N6" t="array">INDEX('A61'!F:F,4)</f>
        <v/>
      </c>
      <c r="O6" s="200">
        <f ref="O6" t="array">INDEX('A61'!I:I,4)</f>
        <v/>
      </c>
    </row>
    <row customHeight="1" ht="27.75" r="7" s="29">
      <c r="A7" s="199" t="inlineStr">
        <is>
          <t>第四名</t>
        </is>
      </c>
      <c r="B7" s="199">
        <f ref="B7" t="array">INDEX(#REF!,5)</f>
        <v/>
      </c>
      <c r="C7" s="199">
        <f ref="C7" t="array">INDEX(#REF!,5)</f>
        <v/>
      </c>
      <c r="D7" s="199">
        <f ref="D7" t="array">INDEX(#REF!,5)</f>
        <v/>
      </c>
      <c r="E7" s="200">
        <f ref="E7" t="array">INDEX(#REF!,5)</f>
        <v/>
      </c>
      <c r="F7" s="199" t="inlineStr">
        <is>
          <t>第四名</t>
        </is>
      </c>
      <c r="G7" s="199">
        <f ref="G7" t="array">INDEX('A42'!I:I,5)</f>
        <v/>
      </c>
      <c r="H7" s="199">
        <f ref="H7" t="array">INDEX('A42'!F:F,5)</f>
        <v/>
      </c>
      <c r="I7" s="199">
        <f ref="I7" t="array">INDEX('A42'!G:G,5)</f>
        <v/>
      </c>
      <c r="J7" s="200">
        <f ref="J7" t="array">INDEX('A42'!J:J,5)</f>
        <v/>
      </c>
      <c r="K7" s="199" t="inlineStr">
        <is>
          <t>第四名</t>
        </is>
      </c>
      <c r="L7" s="199">
        <f ref="L7" t="array">INDEX('A61'!H:H,5)</f>
        <v/>
      </c>
      <c r="M7" s="199">
        <f ref="M7" t="array">INDEX('A61'!E:E,5)</f>
        <v/>
      </c>
      <c r="N7" s="199">
        <f ref="N7" t="array">INDEX('A61'!F:F,5)</f>
        <v/>
      </c>
      <c r="O7" s="200">
        <f ref="O7" t="array">INDEX('A61'!I:I,5)</f>
        <v/>
      </c>
    </row>
    <row customHeight="1" ht="27.75" r="8" s="29">
      <c r="A8" s="199" t="inlineStr">
        <is>
          <t>第五名</t>
        </is>
      </c>
      <c r="B8" s="199">
        <f ref="B8" t="array">INDEX(#REF!,6)</f>
        <v/>
      </c>
      <c r="C8" s="199">
        <f ref="C8" t="array">INDEX(#REF!,6)</f>
        <v/>
      </c>
      <c r="D8" s="199">
        <f ref="D8" t="array">INDEX(#REF!,6)</f>
        <v/>
      </c>
      <c r="E8" s="200">
        <f ref="E8" t="array">INDEX(#REF!,6)</f>
        <v/>
      </c>
      <c r="F8" s="199" t="inlineStr">
        <is>
          <t>第五名</t>
        </is>
      </c>
      <c r="G8" s="199">
        <f ref="G8" t="array">INDEX('A42'!I:I,6)</f>
        <v/>
      </c>
      <c r="H8" s="199">
        <f ref="H8" t="array">INDEX('A42'!F:F,6)</f>
        <v/>
      </c>
      <c r="I8" s="199">
        <f ref="I8" t="array">INDEX('A42'!G:G,6)</f>
        <v/>
      </c>
      <c r="J8" s="200">
        <f ref="J8" t="array">INDEX('A42'!J:J,6)</f>
        <v/>
      </c>
      <c r="K8" s="199" t="inlineStr">
        <is>
          <t>第四名</t>
        </is>
      </c>
      <c r="L8" s="199">
        <f ref="L8" t="array">INDEX('A61'!H:H,6)</f>
        <v/>
      </c>
      <c r="M8" s="199">
        <f ref="M8" t="array">INDEX('A61'!E:E,6)</f>
        <v/>
      </c>
      <c r="N8" s="199">
        <f ref="N8" t="array">INDEX('A61'!F:F,6)</f>
        <v/>
      </c>
      <c r="O8" s="200">
        <f ref="O8" t="array">INDEX('A61'!I:I,6)</f>
        <v/>
      </c>
    </row>
    <row customHeight="1" ht="27.75" r="9" s="29">
      <c r="A9" s="199" t="inlineStr">
        <is>
          <t>第六名</t>
        </is>
      </c>
      <c r="B9" s="199">
        <f ref="B9" t="array">INDEX(#REF!,7)</f>
        <v/>
      </c>
      <c r="C9" s="199">
        <f ref="C9" t="array">INDEX(#REF!,7)</f>
        <v/>
      </c>
      <c r="D9" s="199">
        <f ref="D9" t="array">INDEX(#REF!,7)</f>
        <v/>
      </c>
      <c r="E9" s="200">
        <f ref="E9" t="array">INDEX(#REF!,7)</f>
        <v/>
      </c>
      <c r="F9" s="199" t="inlineStr">
        <is>
          <t>第六名</t>
        </is>
      </c>
      <c r="G9" s="199">
        <f ref="G9" t="array">INDEX('A42'!I:I,7)</f>
        <v/>
      </c>
      <c r="H9" s="199">
        <f ref="H9" t="array">INDEX('A42'!F:F,7)</f>
        <v/>
      </c>
      <c r="I9" s="199">
        <f ref="I9" t="array">INDEX('A42'!G:G,7)</f>
        <v/>
      </c>
      <c r="J9" s="200">
        <f ref="J9" t="array">INDEX('A42'!J:J,7)</f>
        <v/>
      </c>
      <c r="K9" s="199" t="inlineStr">
        <is>
          <t>第六名</t>
        </is>
      </c>
      <c r="L9" s="199">
        <f ref="L9" t="array">INDEX('A61'!H:H,7)</f>
        <v/>
      </c>
      <c r="M9" s="199">
        <f ref="M9" t="array">INDEX('A61'!E:E,7)</f>
        <v/>
      </c>
      <c r="N9" s="199">
        <f ref="N9" t="array">INDEX('A61'!F:F,7)</f>
        <v/>
      </c>
      <c r="O9" s="200">
        <f ref="O9" t="array">INDEX('A61'!I:I,7)</f>
        <v/>
      </c>
    </row>
    <row customHeight="1" ht="27.75" r="10" s="29">
      <c r="A10" s="199" t="inlineStr">
        <is>
          <t>第七名</t>
        </is>
      </c>
      <c r="B10" s="199">
        <f ref="B10" t="array">INDEX(#REF!,8)</f>
        <v/>
      </c>
      <c r="C10" s="199">
        <f ref="C10" t="array">INDEX(#REF!,8)</f>
        <v/>
      </c>
      <c r="D10" s="199">
        <f ref="D10" t="array">INDEX(#REF!,8)</f>
        <v/>
      </c>
      <c r="E10" s="200">
        <f ref="E10" t="array">INDEX(#REF!,8)</f>
        <v/>
      </c>
      <c r="F10" s="199" t="inlineStr">
        <is>
          <t>第七名</t>
        </is>
      </c>
      <c r="G10" s="199">
        <f ref="G10" t="array">INDEX('A42'!I:I,8)</f>
        <v/>
      </c>
      <c r="H10" s="199">
        <f ref="H10" t="array">INDEX('A42'!F:F,8)</f>
        <v/>
      </c>
      <c r="I10" s="199">
        <f ref="I10" t="array">INDEX('A42'!G:G,8)</f>
        <v/>
      </c>
      <c r="J10" s="200">
        <f ref="J10" t="array">INDEX('A42'!J:J,8)</f>
        <v/>
      </c>
      <c r="K10" s="199" t="inlineStr">
        <is>
          <t>第七名</t>
        </is>
      </c>
      <c r="L10" s="199">
        <f ref="L10" t="array">INDEX('A61'!H:H,8)</f>
        <v/>
      </c>
      <c r="M10" s="199">
        <f ref="M10" t="array">INDEX('A61'!E:E,8)</f>
        <v/>
      </c>
      <c r="N10" s="199">
        <f ref="N10" t="array">INDEX('A61'!F:F,8)</f>
        <v/>
      </c>
      <c r="O10" s="200">
        <f ref="O10" t="array">INDEX('A61'!I:I,8)</f>
        <v/>
      </c>
    </row>
    <row customHeight="1" ht="27.75" r="11" s="29">
      <c r="A11" s="199" t="inlineStr">
        <is>
          <t>第八名</t>
        </is>
      </c>
      <c r="B11" s="199">
        <f ref="B11" t="array">INDEX(#REF!,9)</f>
        <v/>
      </c>
      <c r="C11" s="199">
        <f ref="C11" t="array">INDEX(#REF!,9)</f>
        <v/>
      </c>
      <c r="D11" s="199">
        <f ref="D11" t="array">INDEX(#REF!,9)</f>
        <v/>
      </c>
      <c r="E11" s="200">
        <f ref="E11" t="array">INDEX(#REF!,9)</f>
        <v/>
      </c>
      <c r="F11" s="199" t="inlineStr">
        <is>
          <t>第八名</t>
        </is>
      </c>
      <c r="G11" s="199">
        <f ref="G11" t="array">INDEX('A42'!I:I,9)</f>
        <v/>
      </c>
      <c r="H11" s="199">
        <f ref="H11" t="array">INDEX('A42'!F:F,9)</f>
        <v/>
      </c>
      <c r="I11" s="199">
        <f ref="I11" t="array">INDEX('A42'!G:G,9)</f>
        <v/>
      </c>
      <c r="J11" s="200">
        <f ref="J11" t="array">INDEX('A42'!J:J,9)</f>
        <v/>
      </c>
      <c r="K11" s="199" t="inlineStr">
        <is>
          <t>第八名</t>
        </is>
      </c>
      <c r="L11" s="199">
        <f ref="L11" t="array">INDEX('A61'!H:H,9)</f>
        <v/>
      </c>
      <c r="M11" s="199">
        <f ref="M11" t="array">INDEX('A61'!E:E,9)</f>
        <v/>
      </c>
      <c r="N11" s="199">
        <f ref="N11" t="array">INDEX('A61'!F:F,9)</f>
        <v/>
      </c>
      <c r="O11" s="200">
        <f ref="O11" t="array">INDEX('A61'!I:I,9)</f>
        <v/>
      </c>
    </row>
    <row customHeight="1" ht="27.75" r="12" s="29">
      <c r="A12" s="199" t="inlineStr">
        <is>
          <t>第九名</t>
        </is>
      </c>
      <c r="B12" s="199">
        <f ref="B12" t="array">INDEX(#REF!,10)</f>
        <v/>
      </c>
      <c r="C12" s="199">
        <f ref="C12" t="array">INDEX(#REF!,10)</f>
        <v/>
      </c>
      <c r="D12" s="199">
        <f ref="D12" t="array">INDEX(#REF!,10)</f>
        <v/>
      </c>
      <c r="E12" s="200">
        <f ref="E12" t="array">INDEX(#REF!,10)</f>
        <v/>
      </c>
      <c r="F12" s="199" t="inlineStr">
        <is>
          <t>第九名</t>
        </is>
      </c>
      <c r="G12" s="199">
        <f ref="G12" t="array">INDEX('A42'!I:I,10)</f>
        <v/>
      </c>
      <c r="H12" s="199">
        <f ref="H12" t="array">INDEX('A42'!F:F,10)</f>
        <v/>
      </c>
      <c r="I12" s="199">
        <f ref="I12" t="array">INDEX('A42'!G:G,10)</f>
        <v/>
      </c>
      <c r="J12" s="200">
        <f ref="J12" t="array">INDEX('A42'!J:J,10)</f>
        <v/>
      </c>
      <c r="K12" s="199" t="inlineStr">
        <is>
          <t>第九名</t>
        </is>
      </c>
      <c r="L12" s="199">
        <f ref="L12" t="array">INDEX('A61'!H:H,10)</f>
        <v/>
      </c>
      <c r="M12" s="199">
        <f ref="M12" t="array">INDEX('A61'!E:E,10)</f>
        <v/>
      </c>
      <c r="N12" s="199">
        <f ref="N12" t="array">INDEX('A61'!F:F,10)</f>
        <v/>
      </c>
      <c r="O12" s="200">
        <f ref="O12" t="array">INDEX('A61'!I:I,10)</f>
        <v/>
      </c>
    </row>
    <row customHeight="1" ht="27.75" r="13" s="29">
      <c r="A13" s="199" t="inlineStr">
        <is>
          <t>第十名</t>
        </is>
      </c>
      <c r="B13" s="199">
        <f ref="B13" t="array">INDEX(#REF!,11)</f>
        <v/>
      </c>
      <c r="C13" s="199">
        <f ref="C13" t="array">INDEX(#REF!,11)</f>
        <v/>
      </c>
      <c r="D13" s="199">
        <f ref="D13" t="array">INDEX(#REF!,11)</f>
        <v/>
      </c>
      <c r="E13" s="200">
        <f ref="E13" t="array">INDEX(#REF!,11)</f>
        <v/>
      </c>
      <c r="F13" s="199" t="inlineStr">
        <is>
          <t>第十名</t>
        </is>
      </c>
      <c r="G13" s="199">
        <f ref="G13" t="array">INDEX('A42'!I:I,11)</f>
        <v/>
      </c>
      <c r="H13" s="199">
        <f ref="H13" t="array">INDEX('A42'!F:F,11)</f>
        <v/>
      </c>
      <c r="I13" s="199">
        <f ref="I13" t="array">INDEX('A42'!G:G,11)</f>
        <v/>
      </c>
      <c r="J13" s="200">
        <f ref="J13" t="array">INDEX('A42'!J:J,11)</f>
        <v/>
      </c>
      <c r="K13" s="199" t="inlineStr">
        <is>
          <t>第十名</t>
        </is>
      </c>
      <c r="L13" s="199">
        <f ref="L13" t="array">INDEX('A61'!H:H,11)</f>
        <v/>
      </c>
      <c r="M13" s="199">
        <f ref="M13" t="array">INDEX('A61'!E:E,11)</f>
        <v/>
      </c>
      <c r="N13" s="199">
        <f ref="N13" t="array">INDEX('A61'!F:F,11)</f>
        <v/>
      </c>
      <c r="O13" s="200">
        <f ref="O13" t="array">INDEX('A61'!I:I,11)</f>
        <v/>
      </c>
    </row>
    <row customHeight="1" ht="27.75" r="14" s="29">
      <c r="A14" s="199" t="inlineStr">
        <is>
          <t>優勝</t>
        </is>
      </c>
      <c r="B14" s="199">
        <f ref="B14" t="array">INDEX(#REF!,12)</f>
        <v/>
      </c>
      <c r="C14" s="199">
        <f ref="C14" t="array">INDEX(#REF!,12)</f>
        <v/>
      </c>
      <c r="D14" s="199">
        <f ref="D14" t="array">INDEX(#REF!,12)</f>
        <v/>
      </c>
      <c r="E14" s="200">
        <f ref="E14" t="array">INDEX(#REF!,12)</f>
        <v/>
      </c>
      <c r="F14" s="199" t="inlineStr">
        <is>
          <t>優勝</t>
        </is>
      </c>
      <c r="G14" s="199">
        <f ref="G14" t="array">INDEX('A42'!I:I,12)</f>
        <v/>
      </c>
      <c r="H14" s="199">
        <f ref="H14" t="array">INDEX('A42'!F:F,12)</f>
        <v/>
      </c>
      <c r="I14" s="199">
        <f ref="I14" t="array">INDEX('A42'!G:G,12)</f>
        <v/>
      </c>
      <c r="J14" s="200">
        <f ref="J14" t="array">INDEX('A42'!J:J,12)</f>
        <v/>
      </c>
      <c r="K14" s="199" t="inlineStr">
        <is>
          <t>優勝</t>
        </is>
      </c>
      <c r="L14" s="199">
        <f ref="L14" t="array">INDEX('A61'!H:H,12)</f>
        <v/>
      </c>
      <c r="M14" s="199">
        <f ref="M14" t="array">INDEX('A61'!E:E,12)</f>
        <v/>
      </c>
      <c r="N14" s="199">
        <f ref="N14" t="array">INDEX('A61'!F:F,12)</f>
        <v/>
      </c>
      <c r="O14" s="200">
        <f ref="O14" t="array">INDEX('A61'!I:I,12)</f>
        <v/>
      </c>
    </row>
    <row customHeight="1" ht="27.75" r="15" s="29">
      <c r="A15" s="199" t="inlineStr">
        <is>
          <t>優勝</t>
        </is>
      </c>
      <c r="B15" s="199">
        <f ref="B15" t="array">INDEX(#REF!,13)</f>
        <v/>
      </c>
      <c r="C15" s="199">
        <f ref="C15" t="array">INDEX(#REF!,13)</f>
        <v/>
      </c>
      <c r="D15" s="199">
        <f ref="D15" t="array">INDEX(#REF!,13)</f>
        <v/>
      </c>
      <c r="E15" s="200">
        <f ref="E15" t="array">INDEX(#REF!,13)</f>
        <v/>
      </c>
      <c r="F15" s="199" t="inlineStr">
        <is>
          <t>優勝</t>
        </is>
      </c>
      <c r="G15" s="199">
        <f ref="G15" t="array">INDEX('A42'!I:I,13)</f>
        <v/>
      </c>
      <c r="H15" s="199">
        <f ref="H15" t="array">INDEX('A42'!F:F,13)</f>
        <v/>
      </c>
      <c r="I15" s="199">
        <f ref="I15" t="array">INDEX('A42'!G:G,13)</f>
        <v/>
      </c>
      <c r="J15" s="200">
        <f ref="J15" t="array">INDEX('A42'!J:J,13)</f>
        <v/>
      </c>
      <c r="K15" s="199" t="inlineStr">
        <is>
          <t>優勝</t>
        </is>
      </c>
      <c r="L15" s="199">
        <f ref="L15" t="array">INDEX('A61'!H:H,13)</f>
        <v/>
      </c>
      <c r="M15" s="199">
        <f ref="M15" t="array">INDEX('A61'!E:E,13)</f>
        <v/>
      </c>
      <c r="N15" s="199">
        <f ref="N15" t="array">INDEX('A61'!F:F,13)</f>
        <v/>
      </c>
      <c r="O15" s="200">
        <f ref="O15" t="array">INDEX('A61'!I:I,13)</f>
        <v/>
      </c>
    </row>
    <row customHeight="1" ht="27.75" r="16" s="29">
      <c r="A16" s="199" t="inlineStr">
        <is>
          <t>優勝</t>
        </is>
      </c>
      <c r="B16" s="199">
        <f ref="B16" t="array">INDEX(#REF!,14)</f>
        <v/>
      </c>
      <c r="C16" s="199">
        <f ref="C16" t="array">INDEX(#REF!,14)</f>
        <v/>
      </c>
      <c r="D16" s="199">
        <f ref="D16" t="array">INDEX(#REF!,14)</f>
        <v/>
      </c>
      <c r="E16" s="200">
        <f ref="E16" t="array">INDEX(#REF!,14)</f>
        <v/>
      </c>
      <c r="F16" s="199" t="inlineStr">
        <is>
          <t>優勝</t>
        </is>
      </c>
      <c r="G16" s="199">
        <f ref="G16" t="array">INDEX('A42'!I:I,14)</f>
        <v/>
      </c>
      <c r="H16" s="199">
        <f ref="H16" t="array">INDEX('A42'!F:F,14)</f>
        <v/>
      </c>
      <c r="I16" s="199">
        <f ref="I16" t="array">INDEX('A42'!G:G,14)</f>
        <v/>
      </c>
      <c r="J16" s="200">
        <f ref="J16" t="array">INDEX('A42'!J:J,14)</f>
        <v/>
      </c>
      <c r="K16" s="199" t="inlineStr">
        <is>
          <t>優勝</t>
        </is>
      </c>
      <c r="L16" s="199">
        <f ref="L16" t="array">INDEX('A61'!H:H,14)</f>
        <v/>
      </c>
      <c r="M16" s="199">
        <f ref="M16" t="array">INDEX('A61'!E:E,14)</f>
        <v/>
      </c>
      <c r="N16" s="199">
        <f ref="N16" t="array">INDEX('A61'!F:F,14)</f>
        <v/>
      </c>
      <c r="O16" s="200">
        <f ref="O16" t="array">INDEX('A61'!I:I,14)</f>
        <v/>
      </c>
    </row>
    <row customHeight="1" ht="27.75" r="17" s="29">
      <c r="A17" s="199" t="inlineStr">
        <is>
          <t>優勝</t>
        </is>
      </c>
      <c r="B17" s="199">
        <f ref="B17" t="array">INDEX(#REF!,15)</f>
        <v/>
      </c>
      <c r="C17" s="199">
        <f ref="C17" t="array">INDEX(#REF!,15)</f>
        <v/>
      </c>
      <c r="D17" s="199">
        <f ref="D17" t="array">INDEX(#REF!,15)</f>
        <v/>
      </c>
      <c r="E17" s="200">
        <f ref="E17" t="array">INDEX(#REF!,15)</f>
        <v/>
      </c>
      <c r="F17" s="199" t="inlineStr">
        <is>
          <t>優勝</t>
        </is>
      </c>
      <c r="G17" s="199">
        <f ref="G17" t="array">INDEX('A42'!I:I,15)</f>
        <v/>
      </c>
      <c r="H17" s="199">
        <f ref="H17" t="array">INDEX('A42'!F:F,15)</f>
        <v/>
      </c>
      <c r="I17" s="199">
        <f ref="I17" t="array">INDEX('A42'!G:G,15)</f>
        <v/>
      </c>
      <c r="J17" s="200">
        <f ref="J17" t="array">INDEX('A42'!J:J,15)</f>
        <v/>
      </c>
      <c r="K17" s="199" t="inlineStr">
        <is>
          <t>優勝</t>
        </is>
      </c>
      <c r="L17" s="199">
        <f ref="L17" t="array">INDEX('A61'!H:H,15)</f>
        <v/>
      </c>
      <c r="M17" s="199">
        <f ref="M17" t="array">INDEX('A61'!E:E,15)</f>
        <v/>
      </c>
      <c r="N17" s="199">
        <f ref="N17" t="array">INDEX('A61'!F:F,15)</f>
        <v/>
      </c>
      <c r="O17" s="200">
        <f ref="O17" t="array">INDEX('A61'!I:I,15)</f>
        <v/>
      </c>
    </row>
    <row customHeight="1" ht="27.75" r="18" s="29">
      <c r="A18" s="199" t="inlineStr">
        <is>
          <t>優勝</t>
        </is>
      </c>
      <c r="B18" s="199">
        <f ref="B18" t="array">INDEX(#REF!,16)</f>
        <v/>
      </c>
      <c r="C18" s="199">
        <f ref="C18" t="array">INDEX(#REF!,16)</f>
        <v/>
      </c>
      <c r="D18" s="199">
        <f ref="D18" t="array">INDEX(#REF!,16)</f>
        <v/>
      </c>
      <c r="E18" s="200">
        <f ref="E18" t="array">INDEX(#REF!,16)</f>
        <v/>
      </c>
      <c r="F18" s="199" t="inlineStr">
        <is>
          <t>優勝</t>
        </is>
      </c>
      <c r="G18" s="199">
        <f ref="G18" t="array">INDEX('A42'!I:I,16)</f>
        <v/>
      </c>
      <c r="H18" s="199">
        <f ref="H18" t="array">INDEX('A42'!F:F,16)</f>
        <v/>
      </c>
      <c r="I18" s="199">
        <f ref="I18" t="array">INDEX('A42'!G:G,16)</f>
        <v/>
      </c>
      <c r="J18" s="200">
        <f ref="J18" t="array">INDEX('A42'!J:J,16)</f>
        <v/>
      </c>
      <c r="K18" s="199" t="inlineStr">
        <is>
          <t>優勝</t>
        </is>
      </c>
      <c r="L18" s="199">
        <f ref="L18" t="array">INDEX('A61'!H:H,16)</f>
        <v/>
      </c>
      <c r="M18" s="199">
        <f ref="M18" t="array">INDEX('A61'!E:E,16)</f>
        <v/>
      </c>
      <c r="N18" s="199">
        <f ref="N18" t="array">INDEX('A61'!F:F,16)</f>
        <v/>
      </c>
      <c r="O18" s="200">
        <f ref="O18" t="array">INDEX('A61'!I:I,16)</f>
        <v/>
      </c>
    </row>
    <row customHeight="1" ht="27.75" r="19" s="29">
      <c r="A19" s="199" t="inlineStr">
        <is>
          <t>優勝</t>
        </is>
      </c>
      <c r="B19" s="199">
        <f ref="B19" t="array">INDEX(#REF!,17)</f>
        <v/>
      </c>
      <c r="C19" s="199">
        <f ref="C19" t="array">INDEX(#REF!,17)</f>
        <v/>
      </c>
      <c r="D19" s="199">
        <f ref="D19" t="array">INDEX(#REF!,17)</f>
        <v/>
      </c>
      <c r="E19" s="200">
        <f ref="E19" t="array">INDEX(#REF!,17)</f>
        <v/>
      </c>
      <c r="F19" s="199" t="inlineStr">
        <is>
          <t>優勝</t>
        </is>
      </c>
      <c r="G19" s="199">
        <f ref="G19" t="array">INDEX('A42'!I:I,17)</f>
        <v/>
      </c>
      <c r="H19" s="199">
        <f ref="H19" t="array">INDEX('A42'!F:F,17)</f>
        <v/>
      </c>
      <c r="I19" s="199">
        <f ref="I19" t="array">INDEX('A42'!G:G,17)</f>
        <v/>
      </c>
      <c r="J19" s="200">
        <f ref="J19" t="array">INDEX('A42'!J:J,17)</f>
        <v/>
      </c>
      <c r="K19" s="199" t="inlineStr">
        <is>
          <t>優勝</t>
        </is>
      </c>
      <c r="L19" s="199">
        <f ref="L19" t="array">INDEX('A61'!H:H,17)</f>
        <v/>
      </c>
      <c r="M19" s="199">
        <f ref="M19" t="array">INDEX('A61'!E:E,17)</f>
        <v/>
      </c>
      <c r="N19" s="199">
        <f ref="N19" t="array">INDEX('A61'!F:F,17)</f>
        <v/>
      </c>
      <c r="O19" s="200">
        <f ref="O19" t="array">INDEX('A61'!I:I,17)</f>
        <v/>
      </c>
    </row>
    <row customHeight="1" ht="27.75" r="20" s="29">
      <c r="A20" s="199" t="inlineStr">
        <is>
          <t>優勝</t>
        </is>
      </c>
      <c r="B20" s="199">
        <f ref="B20" t="array">INDEX(#REF!,18)</f>
        <v/>
      </c>
      <c r="C20" s="199">
        <f ref="C20" t="array">INDEX(#REF!,18)</f>
        <v/>
      </c>
      <c r="D20" s="199">
        <f ref="D20" t="array">INDEX(#REF!,18)</f>
        <v/>
      </c>
      <c r="E20" s="200">
        <f ref="E20" t="array">INDEX(#REF!,18)</f>
        <v/>
      </c>
      <c r="F20" s="199" t="inlineStr">
        <is>
          <t>優勝</t>
        </is>
      </c>
      <c r="G20" s="199">
        <f ref="G20" t="array">INDEX('A42'!I:I,18)</f>
        <v/>
      </c>
      <c r="H20" s="199">
        <f ref="H20" t="array">INDEX('A42'!F:F,18)</f>
        <v/>
      </c>
      <c r="I20" s="199">
        <f ref="I20" t="array">INDEX('A42'!G:G,18)</f>
        <v/>
      </c>
      <c r="J20" s="200">
        <f ref="J20" t="array">INDEX('A42'!J:J,18)</f>
        <v/>
      </c>
      <c r="K20" s="199" t="inlineStr">
        <is>
          <t>優勝</t>
        </is>
      </c>
      <c r="L20" s="199">
        <f ref="L20" t="array">INDEX('A61'!H:H,18)</f>
        <v/>
      </c>
      <c r="M20" s="199">
        <f ref="M20" t="array">INDEX('A61'!E:E,18)</f>
        <v/>
      </c>
      <c r="N20" s="199">
        <f ref="N20" t="array">INDEX('A61'!F:F,18)</f>
        <v/>
      </c>
      <c r="O20" s="200">
        <f ref="O20" t="array">INDEX('A61'!I:I,18)</f>
        <v/>
      </c>
    </row>
    <row customHeight="1" ht="27.75" r="21" s="29">
      <c r="A21" s="199" t="inlineStr">
        <is>
          <t>優勝</t>
        </is>
      </c>
      <c r="B21" s="199">
        <f ref="B21" t="array">INDEX(#REF!,19)</f>
        <v/>
      </c>
      <c r="C21" s="199">
        <f ref="C21" t="array">INDEX(#REF!,19)</f>
        <v/>
      </c>
      <c r="D21" s="199">
        <f ref="D21" t="array">INDEX(#REF!,19)</f>
        <v/>
      </c>
      <c r="E21" s="200">
        <f ref="E21" t="array">INDEX(#REF!,19)</f>
        <v/>
      </c>
      <c r="F21" s="199" t="inlineStr">
        <is>
          <t>優勝</t>
        </is>
      </c>
      <c r="G21" s="199">
        <f ref="G21" t="array">INDEX('A42'!I:I,19)</f>
        <v/>
      </c>
      <c r="H21" s="199">
        <f ref="H21" t="array">INDEX('A42'!F:F,19)</f>
        <v/>
      </c>
      <c r="I21" s="199">
        <f ref="I21" t="array">INDEX('A42'!G:G,19)</f>
        <v/>
      </c>
      <c r="J21" s="200">
        <f ref="J21" t="array">INDEX('A42'!J:J,19)</f>
        <v/>
      </c>
      <c r="K21" s="199" t="inlineStr">
        <is>
          <t>優勝</t>
        </is>
      </c>
      <c r="L21" s="199">
        <f ref="L21" t="array">INDEX('A61'!H:H,19)</f>
        <v/>
      </c>
      <c r="M21" s="199">
        <f ref="M21" t="array">INDEX('A61'!E:E,19)</f>
        <v/>
      </c>
      <c r="N21" s="199">
        <f ref="N21" t="array">INDEX('A61'!F:F,19)</f>
        <v/>
      </c>
      <c r="O21" s="200">
        <f ref="O21" t="array">INDEX('A61'!I:I,19)</f>
        <v/>
      </c>
    </row>
    <row customHeight="1" ht="27.75" r="22" s="29">
      <c r="A22" s="199" t="inlineStr">
        <is>
          <t>優勝</t>
        </is>
      </c>
      <c r="B22" s="199">
        <f ref="B22" t="array">INDEX(#REF!,20)</f>
        <v/>
      </c>
      <c r="C22" s="199">
        <f ref="C22" t="array">INDEX(#REF!,20)</f>
        <v/>
      </c>
      <c r="D22" s="199">
        <f ref="D22" t="array">INDEX(#REF!,20)</f>
        <v/>
      </c>
      <c r="E22" s="200">
        <f ref="E22" t="array">INDEX(#REF!,20)</f>
        <v/>
      </c>
      <c r="F22" s="199" t="inlineStr">
        <is>
          <t>優勝</t>
        </is>
      </c>
      <c r="G22" s="199">
        <f ref="G22" t="array">INDEX('A42'!I:I,20)</f>
        <v/>
      </c>
      <c r="H22" s="199">
        <f ref="H22" t="array">INDEX('A42'!F:F,20)</f>
        <v/>
      </c>
      <c r="I22" s="199">
        <f ref="I22" t="array">INDEX('A42'!G:G,20)</f>
        <v/>
      </c>
      <c r="J22" s="200">
        <f ref="J22" t="array">INDEX('A42'!J:J,20)</f>
        <v/>
      </c>
      <c r="K22" s="199" t="inlineStr">
        <is>
          <t>優勝</t>
        </is>
      </c>
      <c r="L22" s="199">
        <f ref="L22" t="array">INDEX('A61'!H:H,20)</f>
        <v/>
      </c>
      <c r="M22" s="199">
        <f ref="M22" t="array">INDEX('A61'!E:E,20)</f>
        <v/>
      </c>
      <c r="N22" s="199">
        <f ref="N22" t="array">INDEX('A61'!F:F,20)</f>
        <v/>
      </c>
      <c r="O22" s="200">
        <f ref="O22" t="array">INDEX('A61'!I:I,20)</f>
        <v/>
      </c>
    </row>
    <row customHeight="1" ht="27.75" r="23" s="29">
      <c r="A23" s="199" t="inlineStr">
        <is>
          <t>優勝</t>
        </is>
      </c>
      <c r="B23" s="199">
        <f ref="B23" t="array">INDEX(#REF!,21)</f>
        <v/>
      </c>
      <c r="C23" s="199">
        <f ref="C23" t="array">INDEX(#REF!,21)</f>
        <v/>
      </c>
      <c r="D23" s="199">
        <f ref="D23" t="array">INDEX(#REF!,21)</f>
        <v/>
      </c>
      <c r="E23" s="200">
        <f ref="E23" t="array">INDEX(#REF!,21)</f>
        <v/>
      </c>
      <c r="F23" s="199" t="inlineStr">
        <is>
          <t>優勝</t>
        </is>
      </c>
      <c r="G23" s="199">
        <f ref="G23" t="array">INDEX('A42'!I:I,21)</f>
        <v/>
      </c>
      <c r="H23" s="199">
        <f ref="H23" t="array">INDEX('A42'!F:F,21)</f>
        <v/>
      </c>
      <c r="I23" s="199">
        <f ref="I23" t="array">INDEX('A42'!G:G,21)</f>
        <v/>
      </c>
      <c r="J23" s="200">
        <f ref="J23" t="array">INDEX('A42'!J:J,21)</f>
        <v/>
      </c>
      <c r="K23" s="199" t="inlineStr">
        <is>
          <t>優勝</t>
        </is>
      </c>
      <c r="L23" s="199">
        <f ref="L23" t="array">INDEX('A61'!H:H,21)</f>
        <v/>
      </c>
      <c r="M23" s="199">
        <f ref="M23" t="array">INDEX('A61'!E:E,21)</f>
        <v/>
      </c>
      <c r="N23" s="199">
        <f ref="N23" t="array">INDEX('A61'!F:F,21)</f>
        <v/>
      </c>
      <c r="O23" s="200">
        <f ref="O23" t="array">INDEX('A61'!I:I,21)</f>
        <v/>
      </c>
    </row>
    <row customHeight="1" ht="45.75" r="24" s="29">
      <c r="A24" s="194">
        <f>"澎湖縣"&amp;'設定'!$B$2&amp;"年度全縣兒童溜冰比賽"</f>
        <v/>
      </c>
      <c r="F24" s="194">
        <f>"澎湖縣"&amp;'設定'!$B$2&amp;"年度全縣兒童溜冰比賽"</f>
        <v/>
      </c>
      <c r="K24" s="194">
        <f>"澎湖縣"&amp;'設定'!$B$2&amp;"年度全縣兒童溜冰比賽"</f>
        <v/>
      </c>
      <c r="P24" s="195" t="n"/>
      <c r="Q24" s="195" t="n"/>
      <c r="R24" s="195" t="n"/>
      <c r="S24" s="195" t="n"/>
      <c r="T24" s="195" t="n"/>
      <c r="U24" s="195" t="n"/>
      <c r="V24" s="195" t="n"/>
      <c r="W24" s="195" t="n"/>
      <c r="X24" s="195" t="n"/>
      <c r="Y24" s="195" t="n"/>
      <c r="Z24" s="195" t="n"/>
    </row>
    <row customHeight="1" ht="53.25" r="25" s="29">
      <c r="A25" s="196" t="inlineStr">
        <is>
          <t>低年級男生組</t>
        </is>
      </c>
      <c r="B25" s="240" t="n"/>
      <c r="C25" s="240" t="n"/>
      <c r="D25" s="240" t="n"/>
      <c r="E25" s="240" t="n"/>
      <c r="F25" s="196" t="inlineStr">
        <is>
          <t>中年級男生組</t>
        </is>
      </c>
      <c r="G25" s="240" t="n"/>
      <c r="H25" s="240" t="n"/>
      <c r="I25" s="240" t="n"/>
      <c r="J25" s="240" t="n"/>
      <c r="K25" s="196" t="inlineStr">
        <is>
          <t>高年級男生組</t>
        </is>
      </c>
      <c r="L25" s="240" t="n"/>
      <c r="M25" s="240" t="n"/>
      <c r="N25" s="240" t="n"/>
      <c r="O25" s="240" t="n"/>
      <c r="P25" s="198" t="n"/>
      <c r="Q25" s="198" t="n"/>
      <c r="R25" s="198" t="n"/>
      <c r="S25" s="198" t="n"/>
      <c r="T25" s="198" t="n"/>
      <c r="U25" s="198" t="n"/>
      <c r="V25" s="198" t="n"/>
      <c r="W25" s="198" t="n"/>
      <c r="X25" s="198" t="n"/>
      <c r="Y25" s="198" t="n"/>
      <c r="Z25" s="198" t="n"/>
    </row>
    <row customHeight="1" ht="27.75" r="26" s="29">
      <c r="A26" s="199" t="inlineStr">
        <is>
          <t>名次</t>
        </is>
      </c>
      <c r="B26" s="199" t="inlineStr">
        <is>
          <t>號碼</t>
        </is>
      </c>
      <c r="C26" s="199" t="inlineStr">
        <is>
          <t>學校</t>
        </is>
      </c>
      <c r="D26" s="199" t="inlineStr">
        <is>
          <t>姓名</t>
        </is>
      </c>
      <c r="E26" s="199" t="inlineStr">
        <is>
          <t>成績</t>
        </is>
      </c>
      <c r="F26" s="199" t="inlineStr">
        <is>
          <t>名次</t>
        </is>
      </c>
      <c r="G26" s="199" t="inlineStr">
        <is>
          <t>號碼</t>
        </is>
      </c>
      <c r="H26" s="199" t="inlineStr">
        <is>
          <t>學校</t>
        </is>
      </c>
      <c r="I26" s="199" t="inlineStr">
        <is>
          <t>姓名</t>
        </is>
      </c>
      <c r="J26" s="199" t="inlineStr">
        <is>
          <t>成績</t>
        </is>
      </c>
      <c r="K26" s="199" t="inlineStr">
        <is>
          <t>名次</t>
        </is>
      </c>
      <c r="L26" s="199" t="inlineStr">
        <is>
          <t>號碼</t>
        </is>
      </c>
      <c r="M26" s="199" t="inlineStr">
        <is>
          <t>學校</t>
        </is>
      </c>
      <c r="N26" s="199" t="inlineStr">
        <is>
          <t>姓名</t>
        </is>
      </c>
      <c r="O26" s="199" t="inlineStr">
        <is>
          <t>成績</t>
        </is>
      </c>
    </row>
    <row customHeight="1" ht="27.75" r="27" s="29">
      <c r="A27" s="199" t="inlineStr">
        <is>
          <t>第一名</t>
        </is>
      </c>
      <c r="B27" s="199">
        <f ref="B27" t="array">INDEX('A31'!I:I,2)</f>
        <v/>
      </c>
      <c r="C27" s="199">
        <f ref="C27" t="array">INDEX('A31'!F:F,2)</f>
        <v/>
      </c>
      <c r="D27" s="199">
        <f ref="D27" t="array">INDEX('A31'!G:G,2)</f>
        <v/>
      </c>
      <c r="E27" s="200">
        <f ref="E27" t="array">INDEX('A31'!J:J,2)</f>
        <v/>
      </c>
      <c r="F27" s="199" t="inlineStr">
        <is>
          <t>第一名</t>
        </is>
      </c>
      <c r="G27" s="199">
        <f ref="G27" t="array">INDEX('A41'!H:H,2)</f>
        <v/>
      </c>
      <c r="H27" s="199">
        <f ref="H27" t="array">INDEX('A41'!E:E,2)</f>
        <v/>
      </c>
      <c r="I27" s="199">
        <f ref="I27" t="array">INDEX('A41'!F:F,2)</f>
        <v/>
      </c>
      <c r="J27" s="200">
        <f ref="J27" t="array">INDEX('A41'!I:I,2)</f>
        <v/>
      </c>
      <c r="K27" s="199" t="inlineStr">
        <is>
          <t>第一名</t>
        </is>
      </c>
      <c r="L27" s="199">
        <f ref="L27" t="array">INDEX('A51'!H:H,2)</f>
        <v/>
      </c>
      <c r="M27" s="199">
        <f ref="M27" t="array">INDEX('A51'!E:E,2)</f>
        <v/>
      </c>
      <c r="N27" s="199">
        <f ref="N27" t="array">INDEX('A51'!F:F,2)</f>
        <v/>
      </c>
      <c r="O27" s="200">
        <f ref="O27" t="array">INDEX('A51'!I:I,2)</f>
        <v/>
      </c>
    </row>
    <row customHeight="1" ht="27.75" r="28" s="29">
      <c r="A28" s="199" t="inlineStr">
        <is>
          <t>第二名</t>
        </is>
      </c>
      <c r="B28" s="199">
        <f ref="B28" t="array">INDEX('A31'!I:I,3)</f>
        <v/>
      </c>
      <c r="C28" s="199">
        <f ref="C28" t="array">INDEX('A31'!F:F,3)</f>
        <v/>
      </c>
      <c r="D28" s="199">
        <f ref="D28" t="array">INDEX('A31'!G:G,3)</f>
        <v/>
      </c>
      <c r="E28" s="200">
        <f ref="E28" t="array">INDEX('A31'!J:J,3)</f>
        <v/>
      </c>
      <c r="F28" s="199" t="inlineStr">
        <is>
          <t>第二名</t>
        </is>
      </c>
      <c r="G28" s="199">
        <f ref="G28" t="array">INDEX('A41'!H:H,3)</f>
        <v/>
      </c>
      <c r="H28" s="199">
        <f ref="H28" t="array">INDEX('A41'!E:E,3)</f>
        <v/>
      </c>
      <c r="I28" s="199">
        <f ref="I28" t="array">INDEX('A41'!F:F,3)</f>
        <v/>
      </c>
      <c r="J28" s="200">
        <f ref="J28" t="array">INDEX('A41'!I:I,3)</f>
        <v/>
      </c>
      <c r="K28" s="199" t="inlineStr">
        <is>
          <t>第二名</t>
        </is>
      </c>
      <c r="L28" s="199">
        <f ref="L28" t="array">INDEX('A51'!H:H,3)</f>
        <v/>
      </c>
      <c r="M28" s="199">
        <f ref="M28" t="array">INDEX('A51'!E:E,3)</f>
        <v/>
      </c>
      <c r="N28" s="199">
        <f ref="N28" t="array">INDEX('A51'!F:F,3)</f>
        <v/>
      </c>
      <c r="O28" s="200">
        <f ref="O28" t="array">INDEX('A51'!I:I,3)</f>
        <v/>
      </c>
    </row>
    <row customHeight="1" ht="27.75" r="29" s="29">
      <c r="A29" s="199" t="inlineStr">
        <is>
          <t>第三名</t>
        </is>
      </c>
      <c r="B29" s="199">
        <f ref="B29" t="array">INDEX('A31'!I:I,4)</f>
        <v/>
      </c>
      <c r="C29" s="199">
        <f ref="C29" t="array">INDEX('A31'!F:F,4)</f>
        <v/>
      </c>
      <c r="D29" s="199">
        <f ref="D29" t="array">INDEX('A31'!G:G,4)</f>
        <v/>
      </c>
      <c r="E29" s="200">
        <f ref="E29" t="array">INDEX('A31'!J:J,4)</f>
        <v/>
      </c>
      <c r="F29" s="199" t="inlineStr">
        <is>
          <t>第三名</t>
        </is>
      </c>
      <c r="G29" s="199">
        <f ref="G29" t="array">INDEX('A41'!H:H,4)</f>
        <v/>
      </c>
      <c r="H29" s="199">
        <f ref="H29" t="array">INDEX('A41'!E:E,4)</f>
        <v/>
      </c>
      <c r="I29" s="199">
        <f ref="I29" t="array">INDEX('A41'!F:F,4)</f>
        <v/>
      </c>
      <c r="J29" s="200">
        <f ref="J29" t="array">INDEX('A41'!I:I,4)</f>
        <v/>
      </c>
      <c r="K29" s="199" t="inlineStr">
        <is>
          <t>第三名</t>
        </is>
      </c>
      <c r="L29" s="199">
        <f ref="L29" t="array">INDEX('A51'!H:H,4)</f>
        <v/>
      </c>
      <c r="M29" s="199">
        <f ref="M29" t="array">INDEX('A51'!E:E,4)</f>
        <v/>
      </c>
      <c r="N29" s="199">
        <f ref="N29" t="array">INDEX('A51'!F:F,4)</f>
        <v/>
      </c>
      <c r="O29" s="200">
        <f ref="O29" t="array">INDEX('A51'!I:I,4)</f>
        <v/>
      </c>
    </row>
    <row customHeight="1" ht="27.75" r="30" s="29">
      <c r="A30" s="199" t="inlineStr">
        <is>
          <t>第四名</t>
        </is>
      </c>
      <c r="B30" s="199">
        <f ref="B30" t="array">INDEX('A31'!I:I,5)</f>
        <v/>
      </c>
      <c r="C30" s="199">
        <f ref="C30" t="array">INDEX('A31'!F:F,5)</f>
        <v/>
      </c>
      <c r="D30" s="199">
        <f ref="D30" t="array">INDEX('A31'!G:G,5)</f>
        <v/>
      </c>
      <c r="E30" s="200">
        <f ref="E30" t="array">INDEX('A31'!J:J,5)</f>
        <v/>
      </c>
      <c r="F30" s="199" t="inlineStr">
        <is>
          <t>第四名</t>
        </is>
      </c>
      <c r="G30" s="199">
        <f ref="G30" t="array">INDEX('A41'!H:H,5)</f>
        <v/>
      </c>
      <c r="H30" s="199">
        <f ref="H30" t="array">INDEX('A41'!E:E,5)</f>
        <v/>
      </c>
      <c r="I30" s="199">
        <f ref="I30" t="array">INDEX('A41'!F:F,5)</f>
        <v/>
      </c>
      <c r="J30" s="200">
        <f ref="J30" t="array">INDEX('A41'!I:I,5)</f>
        <v/>
      </c>
      <c r="K30" s="199" t="inlineStr">
        <is>
          <t>第四名</t>
        </is>
      </c>
      <c r="L30" s="199">
        <f ref="L30" t="array">INDEX('A51'!H:H,5)</f>
        <v/>
      </c>
      <c r="M30" s="199">
        <f ref="M30" t="array">INDEX('A51'!E:E,5)</f>
        <v/>
      </c>
      <c r="N30" s="199">
        <f ref="N30" t="array">INDEX('A51'!F:F,5)</f>
        <v/>
      </c>
      <c r="O30" s="200">
        <f ref="O30" t="array">INDEX('A51'!I:I,5)</f>
        <v/>
      </c>
    </row>
    <row customHeight="1" ht="27.75" r="31" s="29">
      <c r="A31" s="199" t="inlineStr">
        <is>
          <t>第四名</t>
        </is>
      </c>
      <c r="B31" s="199">
        <f ref="B31" t="array">INDEX('A31'!I:I,6)</f>
        <v/>
      </c>
      <c r="C31" s="199">
        <f ref="C31" t="array">INDEX('A31'!F:F,6)</f>
        <v/>
      </c>
      <c r="D31" s="199">
        <f ref="D31" t="array">INDEX('A31'!G:G,6)</f>
        <v/>
      </c>
      <c r="E31" s="200">
        <f ref="E31" t="array">INDEX('A31'!J:J,6)</f>
        <v/>
      </c>
      <c r="F31" s="199" t="inlineStr">
        <is>
          <t>第四名</t>
        </is>
      </c>
      <c r="G31" s="199">
        <f ref="G31" t="array">INDEX('A41'!H:H,6)</f>
        <v/>
      </c>
      <c r="H31" s="199">
        <f ref="H31" t="array">INDEX('A41'!E:E,6)</f>
        <v/>
      </c>
      <c r="I31" s="199">
        <f ref="I31" t="array">INDEX('A41'!F:F,6)</f>
        <v/>
      </c>
      <c r="J31" s="200">
        <f ref="J31" t="array">INDEX('A41'!I:I,6)</f>
        <v/>
      </c>
      <c r="K31" s="199" t="inlineStr">
        <is>
          <t>第五名</t>
        </is>
      </c>
      <c r="L31" s="199">
        <f ref="L31" t="array">INDEX('A51'!H:H,6)</f>
        <v/>
      </c>
      <c r="M31" s="199">
        <f ref="M31" t="array">INDEX('A51'!E:E,6)</f>
        <v/>
      </c>
      <c r="N31" s="199">
        <f ref="N31" t="array">INDEX('A51'!F:F,6)</f>
        <v/>
      </c>
      <c r="O31" s="200">
        <f ref="O31" t="array">INDEX('A51'!I:I,6)</f>
        <v/>
      </c>
    </row>
    <row customHeight="1" ht="27.75" r="32" s="29">
      <c r="A32" s="199" t="inlineStr">
        <is>
          <t>第六名</t>
        </is>
      </c>
      <c r="B32" s="199">
        <f ref="B32" t="array">INDEX('A31'!I:I,7)</f>
        <v/>
      </c>
      <c r="C32" s="199">
        <f ref="C32" t="array">INDEX('A31'!F:F,7)</f>
        <v/>
      </c>
      <c r="D32" s="199">
        <f ref="D32" t="array">INDEX('A31'!G:G,7)</f>
        <v/>
      </c>
      <c r="E32" s="200">
        <f ref="E32" t="array">INDEX('A31'!J:J,7)</f>
        <v/>
      </c>
      <c r="F32" s="199" t="inlineStr">
        <is>
          <t>第四名</t>
        </is>
      </c>
      <c r="G32" s="199">
        <f ref="G32" t="array">INDEX('A41'!H:H,7)</f>
        <v/>
      </c>
      <c r="H32" s="199">
        <f ref="H32" t="array">INDEX('A41'!E:E,7)</f>
        <v/>
      </c>
      <c r="I32" s="199">
        <f ref="I32" t="array">INDEX('A41'!F:F,7)</f>
        <v/>
      </c>
      <c r="J32" s="200">
        <f ref="J32" t="array">INDEX('A41'!I:I,7)</f>
        <v/>
      </c>
      <c r="K32" s="199" t="inlineStr">
        <is>
          <t>第五名</t>
        </is>
      </c>
      <c r="L32" s="199">
        <f ref="L32" t="array">INDEX('A51'!H:H,7)</f>
        <v/>
      </c>
      <c r="M32" s="199">
        <f ref="M32" t="array">INDEX('A51'!E:E,7)</f>
        <v/>
      </c>
      <c r="N32" s="199">
        <f ref="N32" t="array">INDEX('A51'!F:F,7)</f>
        <v/>
      </c>
      <c r="O32" s="200">
        <f ref="O32" t="array">INDEX('A51'!I:I,7)</f>
        <v/>
      </c>
    </row>
    <row customHeight="1" ht="27.75" r="33" s="29">
      <c r="A33" s="199" t="inlineStr">
        <is>
          <t>第七名</t>
        </is>
      </c>
      <c r="B33" s="199">
        <f ref="B33" t="array">INDEX('A31'!I:I,8)</f>
        <v/>
      </c>
      <c r="C33" s="199">
        <f ref="C33" t="array">INDEX('A31'!F:F,8)</f>
        <v/>
      </c>
      <c r="D33" s="199">
        <f ref="D33" t="array">INDEX('A31'!G:G,8)</f>
        <v/>
      </c>
      <c r="E33" s="200">
        <f ref="E33" t="array">INDEX('A31'!J:J,8)</f>
        <v/>
      </c>
      <c r="F33" s="199" t="inlineStr">
        <is>
          <t>第七名</t>
        </is>
      </c>
      <c r="G33" s="199">
        <f ref="G33" t="array">INDEX('A41'!H:H,8)</f>
        <v/>
      </c>
      <c r="H33" s="199">
        <f ref="H33" t="array">INDEX('A41'!E:E,8)</f>
        <v/>
      </c>
      <c r="I33" s="199">
        <f ref="I33" t="array">INDEX('A41'!F:F,8)</f>
        <v/>
      </c>
      <c r="J33" s="200">
        <f ref="J33" t="array">INDEX('A41'!I:I,8)</f>
        <v/>
      </c>
      <c r="K33" s="199" t="inlineStr">
        <is>
          <t>第七名</t>
        </is>
      </c>
      <c r="L33" s="199">
        <f ref="L33" t="array">INDEX('A51'!H:H,8)</f>
        <v/>
      </c>
      <c r="M33" s="199">
        <f ref="M33" t="array">INDEX('A51'!E:E,8)</f>
        <v/>
      </c>
      <c r="N33" s="199">
        <f ref="N33" t="array">INDEX('A51'!F:F,8)</f>
        <v/>
      </c>
      <c r="O33" s="200">
        <f ref="O33" t="array">INDEX('A51'!I:I,8)</f>
        <v/>
      </c>
    </row>
    <row customHeight="1" ht="27.75" r="34" s="29">
      <c r="A34" s="199" t="inlineStr">
        <is>
          <t>第八名</t>
        </is>
      </c>
      <c r="B34" s="199">
        <f ref="B34" t="array">INDEX('A31'!I:I,9)</f>
        <v/>
      </c>
      <c r="C34" s="199">
        <f ref="C34" t="array">INDEX('A31'!F:F,9)</f>
        <v/>
      </c>
      <c r="D34" s="199">
        <f ref="D34" t="array">INDEX('A31'!G:G,9)</f>
        <v/>
      </c>
      <c r="E34" s="200">
        <f ref="E34" t="array">INDEX('A31'!J:J,9)</f>
        <v/>
      </c>
      <c r="F34" s="199" t="inlineStr">
        <is>
          <t>第八名</t>
        </is>
      </c>
      <c r="G34" s="199">
        <f ref="G34" t="array">INDEX('A41'!H:H,9)</f>
        <v/>
      </c>
      <c r="H34" s="199">
        <f ref="H34" t="array">INDEX('A41'!E:E,9)</f>
        <v/>
      </c>
      <c r="I34" s="199">
        <f ref="I34" t="array">INDEX('A41'!F:F,9)</f>
        <v/>
      </c>
      <c r="J34" s="200">
        <f ref="J34" t="array">INDEX('A41'!I:I,9)</f>
        <v/>
      </c>
      <c r="K34" s="199" t="inlineStr">
        <is>
          <t>第八名</t>
        </is>
      </c>
      <c r="L34" s="199">
        <f ref="L34" t="array">INDEX('A51'!H:H,9)</f>
        <v/>
      </c>
      <c r="M34" s="199">
        <f ref="M34" t="array">INDEX('A51'!E:E,9)</f>
        <v/>
      </c>
      <c r="N34" s="199">
        <f ref="N34" t="array">INDEX('A51'!F:F,9)</f>
        <v/>
      </c>
      <c r="O34" s="200">
        <f ref="O34" t="array">INDEX('A51'!I:I,9)</f>
        <v/>
      </c>
    </row>
    <row customHeight="1" ht="27.75" r="35" s="29">
      <c r="A35" s="199" t="inlineStr">
        <is>
          <t>第九名</t>
        </is>
      </c>
      <c r="B35" s="199">
        <f ref="B35" t="array">INDEX('A31'!I:I,10)</f>
        <v/>
      </c>
      <c r="C35" s="199">
        <f ref="C35" t="array">INDEX('A31'!F:F,10)</f>
        <v/>
      </c>
      <c r="D35" s="199">
        <f ref="D35" t="array">INDEX('A31'!G:G,10)</f>
        <v/>
      </c>
      <c r="E35" s="200">
        <f ref="E35" t="array">INDEX('A31'!J:J,10)</f>
        <v/>
      </c>
      <c r="F35" s="199" t="inlineStr">
        <is>
          <t>第九名</t>
        </is>
      </c>
      <c r="G35" s="199">
        <f ref="G35" t="array">INDEX('A41'!H:H,10)</f>
        <v/>
      </c>
      <c r="H35" s="199">
        <f ref="H35" t="array">INDEX('A41'!E:E,10)</f>
        <v/>
      </c>
      <c r="I35" s="199">
        <f ref="I35" t="array">INDEX('A41'!F:F,10)</f>
        <v/>
      </c>
      <c r="J35" s="200">
        <f ref="J35" t="array">INDEX('A41'!I:I,10)</f>
        <v/>
      </c>
      <c r="K35" s="199" t="inlineStr">
        <is>
          <t>第九名</t>
        </is>
      </c>
      <c r="L35" s="199">
        <f ref="L35" t="array">INDEX('A51'!H:H,10)</f>
        <v/>
      </c>
      <c r="M35" s="199">
        <f ref="M35" t="array">INDEX('A51'!E:E,10)</f>
        <v/>
      </c>
      <c r="N35" s="199">
        <f ref="N35" t="array">INDEX('A51'!F:F,10)</f>
        <v/>
      </c>
      <c r="O35" s="200">
        <f ref="O35" t="array">INDEX('A51'!I:I,10)</f>
        <v/>
      </c>
    </row>
    <row customHeight="1" ht="27.75" r="36" s="29">
      <c r="A36" s="199" t="inlineStr">
        <is>
          <t>第十名</t>
        </is>
      </c>
      <c r="B36" s="199">
        <f ref="B36" t="array">INDEX('A31'!I:I,11)</f>
        <v/>
      </c>
      <c r="C36" s="199">
        <f ref="C36" t="array">INDEX('A31'!F:F,11)</f>
        <v/>
      </c>
      <c r="D36" s="199">
        <f ref="D36" t="array">INDEX('A31'!G:G,11)</f>
        <v/>
      </c>
      <c r="E36" s="200">
        <f ref="E36" t="array">INDEX('A31'!J:J,11)</f>
        <v/>
      </c>
      <c r="F36" s="199" t="inlineStr">
        <is>
          <t>第十名</t>
        </is>
      </c>
      <c r="G36" s="199">
        <f ref="G36" t="array">INDEX('A41'!H:H,11)</f>
        <v/>
      </c>
      <c r="H36" s="199">
        <f ref="H36" t="array">INDEX('A41'!E:E,11)</f>
        <v/>
      </c>
      <c r="I36" s="199">
        <f ref="I36" t="array">INDEX('A41'!F:F,11)</f>
        <v/>
      </c>
      <c r="J36" s="200">
        <f ref="J36" t="array">INDEX('A41'!I:I,11)</f>
        <v/>
      </c>
      <c r="K36" s="199" t="inlineStr">
        <is>
          <t>第十名</t>
        </is>
      </c>
      <c r="L36" s="199">
        <f ref="L36" t="array">INDEX('A51'!H:H,11)</f>
        <v/>
      </c>
      <c r="M36" s="199">
        <f ref="M36" t="array">INDEX('A51'!E:E,11)</f>
        <v/>
      </c>
      <c r="N36" s="199">
        <f ref="N36" t="array">INDEX('A51'!F:F,11)</f>
        <v/>
      </c>
      <c r="O36" s="200">
        <f ref="O36" t="array">INDEX('A51'!I:I,11)</f>
        <v/>
      </c>
    </row>
    <row customHeight="1" ht="27.75" r="37" s="29">
      <c r="A37" s="199" t="inlineStr">
        <is>
          <t>優勝</t>
        </is>
      </c>
      <c r="B37" s="199">
        <f ref="B37" t="array">INDEX('A31'!I:I,12)</f>
        <v/>
      </c>
      <c r="C37" s="199">
        <f ref="C37" t="array">INDEX('A31'!F:F,12)</f>
        <v/>
      </c>
      <c r="D37" s="199">
        <f ref="D37" t="array">INDEX('A31'!G:G,12)</f>
        <v/>
      </c>
      <c r="E37" s="200">
        <f ref="E37" t="array">INDEX('A31'!J:J,12)</f>
        <v/>
      </c>
      <c r="F37" s="199" t="inlineStr">
        <is>
          <t>優勝</t>
        </is>
      </c>
      <c r="G37" s="199">
        <f ref="G37" t="array">INDEX('A41'!H:H,12)</f>
        <v/>
      </c>
      <c r="H37" s="199">
        <f ref="H37" t="array">INDEX('A41'!E:E,12)</f>
        <v/>
      </c>
      <c r="I37" s="199">
        <f ref="I37" t="array">INDEX('A41'!F:F,12)</f>
        <v/>
      </c>
      <c r="J37" s="200">
        <f ref="J37" t="array">INDEX('A41'!I:I,12)</f>
        <v/>
      </c>
      <c r="K37" s="199" t="inlineStr">
        <is>
          <t>優勝</t>
        </is>
      </c>
      <c r="L37" s="199">
        <f ref="L37" t="array">INDEX('A51'!H:H,12)</f>
        <v/>
      </c>
      <c r="M37" s="199">
        <f ref="M37" t="array">INDEX('A51'!E:E,12)</f>
        <v/>
      </c>
      <c r="N37" s="199">
        <f ref="N37" t="array">INDEX('A51'!F:F,12)</f>
        <v/>
      </c>
      <c r="O37" s="200">
        <f ref="O37" t="array">INDEX('A51'!I:I,12)</f>
        <v/>
      </c>
    </row>
    <row customHeight="1" ht="27.75" r="38" s="29">
      <c r="A38" s="199" t="inlineStr">
        <is>
          <t>優勝</t>
        </is>
      </c>
      <c r="B38" s="199">
        <f ref="B38" t="array">INDEX('A31'!I:I,13)</f>
        <v/>
      </c>
      <c r="C38" s="199">
        <f ref="C38" t="array">INDEX('A31'!F:F,13)</f>
        <v/>
      </c>
      <c r="D38" s="199">
        <f ref="D38" t="array">INDEX('A31'!G:G,13)</f>
        <v/>
      </c>
      <c r="E38" s="200">
        <f ref="E38" t="array">INDEX('A31'!J:J,13)</f>
        <v/>
      </c>
      <c r="F38" s="199" t="inlineStr">
        <is>
          <t>優勝</t>
        </is>
      </c>
      <c r="G38" s="199">
        <f ref="G38" t="array">INDEX('A41'!H:H,13)</f>
        <v/>
      </c>
      <c r="H38" s="199">
        <f ref="H38" t="array">INDEX('A41'!E:E,13)</f>
        <v/>
      </c>
      <c r="I38" s="199">
        <f ref="I38" t="array">INDEX('A41'!F:F,13)</f>
        <v/>
      </c>
      <c r="J38" s="200">
        <f ref="J38" t="array">INDEX('A41'!I:I,13)</f>
        <v/>
      </c>
      <c r="K38" s="199" t="inlineStr">
        <is>
          <t>優勝</t>
        </is>
      </c>
      <c r="L38" s="199">
        <f ref="L38" t="array">INDEX('A51'!H:H,13)</f>
        <v/>
      </c>
      <c r="M38" s="199">
        <f ref="M38" t="array">INDEX('A51'!E:E,13)</f>
        <v/>
      </c>
      <c r="N38" s="199">
        <f ref="N38" t="array">INDEX('A51'!F:F,13)</f>
        <v/>
      </c>
      <c r="O38" s="200">
        <f ref="O38" t="array">INDEX('A51'!I:I,13)</f>
        <v/>
      </c>
    </row>
    <row customHeight="1" ht="27.75" r="39" s="29">
      <c r="A39" s="199" t="inlineStr">
        <is>
          <t>優勝</t>
        </is>
      </c>
      <c r="B39" s="199">
        <f ref="B39" t="array">INDEX('A31'!I:I,14)</f>
        <v/>
      </c>
      <c r="C39" s="199">
        <f ref="C39" t="array">INDEX('A31'!F:F,14)</f>
        <v/>
      </c>
      <c r="D39" s="199">
        <f ref="D39" t="array">INDEX('A31'!G:G,14)</f>
        <v/>
      </c>
      <c r="E39" s="200">
        <f ref="E39" t="array">INDEX('A31'!J:J,14)</f>
        <v/>
      </c>
      <c r="F39" s="199" t="inlineStr">
        <is>
          <t>優勝</t>
        </is>
      </c>
      <c r="G39" s="199">
        <f ref="G39" t="array">INDEX('A41'!H:H,14)</f>
        <v/>
      </c>
      <c r="H39" s="199">
        <f ref="H39" t="array">INDEX('A41'!E:E,14)</f>
        <v/>
      </c>
      <c r="I39" s="199">
        <f ref="I39" t="array">INDEX('A41'!F:F,14)</f>
        <v/>
      </c>
      <c r="J39" s="200">
        <f ref="J39" t="array">INDEX('A41'!I:I,14)</f>
        <v/>
      </c>
      <c r="K39" s="199" t="inlineStr">
        <is>
          <t>優勝</t>
        </is>
      </c>
      <c r="L39" s="199">
        <f ref="L39" t="array">INDEX('A51'!H:H,14)</f>
        <v/>
      </c>
      <c r="M39" s="199">
        <f ref="M39" t="array">INDEX('A51'!E:E,14)</f>
        <v/>
      </c>
      <c r="N39" s="199">
        <f ref="N39" t="array">INDEX('A51'!F:F,14)</f>
        <v/>
      </c>
      <c r="O39" s="200">
        <f ref="O39" t="array">INDEX('A51'!I:I,14)</f>
        <v/>
      </c>
    </row>
    <row customHeight="1" ht="27.75" r="40" s="29">
      <c r="A40" s="199" t="inlineStr">
        <is>
          <t>優勝</t>
        </is>
      </c>
      <c r="B40" s="199">
        <f ref="B40" t="array">INDEX('A31'!I:I,15)</f>
        <v/>
      </c>
      <c r="C40" s="199">
        <f ref="C40" t="array">INDEX('A31'!F:F,15)</f>
        <v/>
      </c>
      <c r="D40" s="199">
        <f ref="D40" t="array">INDEX('A31'!G:G,15)</f>
        <v/>
      </c>
      <c r="E40" s="200">
        <f ref="E40" t="array">INDEX('A31'!J:J,15)</f>
        <v/>
      </c>
      <c r="F40" s="199" t="inlineStr">
        <is>
          <t>優勝</t>
        </is>
      </c>
      <c r="G40" s="199">
        <f ref="G40" t="array">INDEX('A41'!H:H,15)</f>
        <v/>
      </c>
      <c r="H40" s="199">
        <f ref="H40" t="array">INDEX('A41'!E:E,15)</f>
        <v/>
      </c>
      <c r="I40" s="199">
        <f ref="I40" t="array">INDEX('A41'!F:F,15)</f>
        <v/>
      </c>
      <c r="J40" s="200">
        <f ref="J40" t="array">INDEX('A41'!I:I,15)</f>
        <v/>
      </c>
      <c r="K40" s="199" t="inlineStr">
        <is>
          <t>優勝</t>
        </is>
      </c>
      <c r="L40" s="199">
        <f ref="L40" t="array">INDEX('A51'!H:H,15)</f>
        <v/>
      </c>
      <c r="M40" s="199">
        <f ref="M40" t="array">INDEX('A51'!E:E,15)</f>
        <v/>
      </c>
      <c r="N40" s="199">
        <f ref="N40" t="array">INDEX('A51'!F:F,15)</f>
        <v/>
      </c>
      <c r="O40" s="200">
        <f ref="O40" t="array">INDEX('A51'!I:I,15)</f>
        <v/>
      </c>
    </row>
    <row customHeight="1" ht="27.75" r="41" s="29">
      <c r="A41" s="199" t="inlineStr">
        <is>
          <t>優勝</t>
        </is>
      </c>
      <c r="B41" s="199">
        <f ref="B41" t="array">INDEX('A31'!I:I,16)</f>
        <v/>
      </c>
      <c r="C41" s="199">
        <f ref="C41" t="array">INDEX('A31'!F:F,16)</f>
        <v/>
      </c>
      <c r="D41" s="199">
        <f ref="D41" t="array">INDEX('A31'!G:G,16)</f>
        <v/>
      </c>
      <c r="E41" s="200">
        <f ref="E41" t="array">INDEX('A31'!J:J,16)</f>
        <v/>
      </c>
      <c r="F41" s="199" t="inlineStr">
        <is>
          <t>優勝</t>
        </is>
      </c>
      <c r="G41" s="199">
        <f ref="G41" t="array">INDEX('A41'!H:H,16)</f>
        <v/>
      </c>
      <c r="H41" s="199">
        <f ref="H41" t="array">INDEX('A41'!E:E,16)</f>
        <v/>
      </c>
      <c r="I41" s="199">
        <f ref="I41" t="array">INDEX('A41'!F:F,16)</f>
        <v/>
      </c>
      <c r="J41" s="200">
        <f ref="J41" t="array">INDEX('A41'!I:I,16)</f>
        <v/>
      </c>
      <c r="K41" s="199" t="inlineStr">
        <is>
          <t>優勝</t>
        </is>
      </c>
      <c r="L41" s="199">
        <f ref="L41" t="array">INDEX('A51'!H:H,16)</f>
        <v/>
      </c>
      <c r="M41" s="199">
        <f ref="M41" t="array">INDEX('A51'!E:E,16)</f>
        <v/>
      </c>
      <c r="N41" s="199">
        <f ref="N41" t="array">INDEX('A51'!F:F,16)</f>
        <v/>
      </c>
      <c r="O41" s="200">
        <f ref="O41" t="array">INDEX('A51'!I:I,16)</f>
        <v/>
      </c>
    </row>
    <row customHeight="1" ht="27.75" r="42" s="29">
      <c r="A42" s="199" t="inlineStr">
        <is>
          <t>優勝</t>
        </is>
      </c>
      <c r="B42" s="199">
        <f ref="B42" t="array">INDEX('A31'!I:I,17)</f>
        <v/>
      </c>
      <c r="C42" s="199">
        <f ref="C42" t="array">INDEX('A31'!F:F,17)</f>
        <v/>
      </c>
      <c r="D42" s="199">
        <f ref="D42" t="array">INDEX('A31'!G:G,17)</f>
        <v/>
      </c>
      <c r="E42" s="200">
        <f ref="E42" t="array">INDEX('A31'!J:J,17)</f>
        <v/>
      </c>
      <c r="F42" s="199" t="inlineStr">
        <is>
          <t>優勝</t>
        </is>
      </c>
      <c r="G42" s="199">
        <f ref="G42" t="array">INDEX('A41'!H:H,17)</f>
        <v/>
      </c>
      <c r="H42" s="199">
        <f ref="H42" t="array">INDEX('A41'!E:E,17)</f>
        <v/>
      </c>
      <c r="I42" s="199">
        <f ref="I42" t="array">INDEX('A41'!F:F,17)</f>
        <v/>
      </c>
      <c r="J42" s="200">
        <f ref="J42" t="array">INDEX('A41'!I:I,17)</f>
        <v/>
      </c>
      <c r="K42" s="199" t="inlineStr">
        <is>
          <t>優勝</t>
        </is>
      </c>
      <c r="L42" s="199">
        <f ref="L42" t="array">INDEX('A51'!H:H,17)</f>
        <v/>
      </c>
      <c r="M42" s="199">
        <f ref="M42" t="array">INDEX('A51'!E:E,17)</f>
        <v/>
      </c>
      <c r="N42" s="199">
        <f ref="N42" t="array">INDEX('A51'!F:F,17)</f>
        <v/>
      </c>
      <c r="O42" s="200">
        <f ref="O42" t="array">INDEX('A51'!I:I,17)</f>
        <v/>
      </c>
    </row>
    <row customHeight="1" ht="27.75" r="43" s="29">
      <c r="A43" s="199" t="inlineStr">
        <is>
          <t>優勝</t>
        </is>
      </c>
      <c r="B43" s="199">
        <f ref="B43" t="array">INDEX('A31'!I:I,18)</f>
        <v/>
      </c>
      <c r="C43" s="199">
        <f ref="C43" t="array">INDEX('A31'!F:F,18)</f>
        <v/>
      </c>
      <c r="D43" s="199">
        <f ref="D43" t="array">INDEX('A31'!G:G,18)</f>
        <v/>
      </c>
      <c r="E43" s="200">
        <f ref="E43" t="array">INDEX('A31'!J:J,18)</f>
        <v/>
      </c>
      <c r="F43" s="199" t="inlineStr">
        <is>
          <t>優勝</t>
        </is>
      </c>
      <c r="G43" s="199">
        <f ref="G43" t="array">INDEX('A41'!H:H,18)</f>
        <v/>
      </c>
      <c r="H43" s="199">
        <f ref="H43" t="array">INDEX('A41'!E:E,18)</f>
        <v/>
      </c>
      <c r="I43" s="199">
        <f ref="I43" t="array">INDEX('A41'!F:F,18)</f>
        <v/>
      </c>
      <c r="J43" s="200">
        <f ref="J43" t="array">INDEX('A41'!I:I,18)</f>
        <v/>
      </c>
      <c r="K43" s="199" t="inlineStr">
        <is>
          <t>優勝</t>
        </is>
      </c>
      <c r="L43" s="199">
        <f ref="L43" t="array">INDEX('A51'!H:H,18)</f>
        <v/>
      </c>
      <c r="M43" s="199">
        <f ref="M43" t="array">INDEX('A51'!E:E,18)</f>
        <v/>
      </c>
      <c r="N43" s="199">
        <f ref="N43" t="array">INDEX('A51'!F:F,18)</f>
        <v/>
      </c>
      <c r="O43" s="200">
        <f ref="O43" t="array">INDEX('A51'!I:I,18)</f>
        <v/>
      </c>
    </row>
    <row customHeight="1" ht="27.75" r="44" s="29">
      <c r="A44" s="199" t="inlineStr">
        <is>
          <t>優勝</t>
        </is>
      </c>
      <c r="B44" s="199">
        <f ref="B44" t="array">INDEX('A31'!I:I,19)</f>
        <v/>
      </c>
      <c r="C44" s="199">
        <f ref="C44" t="array">INDEX('A31'!F:F,19)</f>
        <v/>
      </c>
      <c r="D44" s="199">
        <f ref="D44" t="array">INDEX('A31'!G:G,19)</f>
        <v/>
      </c>
      <c r="E44" s="200">
        <f ref="E44" t="array">INDEX('A31'!J:J,19)</f>
        <v/>
      </c>
      <c r="F44" s="199" t="inlineStr">
        <is>
          <t>優勝</t>
        </is>
      </c>
      <c r="G44" s="199">
        <f ref="G44" t="array">INDEX('A41'!H:H,19)</f>
        <v/>
      </c>
      <c r="H44" s="199">
        <f ref="H44" t="array">INDEX('A41'!E:E,19)</f>
        <v/>
      </c>
      <c r="I44" s="199">
        <f ref="I44" t="array">INDEX('A41'!F:F,19)</f>
        <v/>
      </c>
      <c r="J44" s="200">
        <f ref="J44" t="array">INDEX('A41'!I:I,19)</f>
        <v/>
      </c>
      <c r="K44" s="199" t="inlineStr">
        <is>
          <t>優勝</t>
        </is>
      </c>
      <c r="L44" s="199">
        <f ref="L44" t="array">INDEX('A51'!H:H,19)</f>
        <v/>
      </c>
      <c r="M44" s="199">
        <f ref="M44" t="array">INDEX('A51'!E:E,19)</f>
        <v/>
      </c>
      <c r="N44" s="199">
        <f ref="N44" t="array">INDEX('A51'!F:F,19)</f>
        <v/>
      </c>
      <c r="O44" s="200">
        <f ref="O44" t="array">INDEX('A51'!I:I,19)</f>
        <v/>
      </c>
    </row>
    <row customHeight="1" ht="27.75" r="45" s="29">
      <c r="A45" s="199" t="inlineStr">
        <is>
          <t>優勝</t>
        </is>
      </c>
      <c r="B45" s="199">
        <f ref="B45" t="array">INDEX('A31'!I:I,20)</f>
        <v/>
      </c>
      <c r="C45" s="199">
        <f ref="C45" t="array">INDEX('A31'!F:F,20)</f>
        <v/>
      </c>
      <c r="D45" s="199">
        <f ref="D45" t="array">INDEX('A31'!G:G,20)</f>
        <v/>
      </c>
      <c r="E45" s="200">
        <f ref="E45" t="array">INDEX('A31'!J:J,20)</f>
        <v/>
      </c>
      <c r="F45" s="199" t="inlineStr">
        <is>
          <t>優勝</t>
        </is>
      </c>
      <c r="G45" s="199">
        <f ref="G45" t="array">INDEX('A41'!H:H,20)</f>
        <v/>
      </c>
      <c r="H45" s="199">
        <f ref="H45" t="array">INDEX('A41'!E:E,20)</f>
        <v/>
      </c>
      <c r="I45" s="199">
        <f ref="I45" t="array">INDEX('A41'!F:F,20)</f>
        <v/>
      </c>
      <c r="J45" s="200">
        <f ref="J45" t="array">INDEX('A41'!I:I,20)</f>
        <v/>
      </c>
      <c r="K45" s="199" t="inlineStr">
        <is>
          <t>優勝</t>
        </is>
      </c>
      <c r="L45" s="199">
        <f ref="L45" t="array">INDEX('A51'!H:H,20)</f>
        <v/>
      </c>
      <c r="M45" s="199">
        <f ref="M45" t="array">INDEX('A51'!E:E,20)</f>
        <v/>
      </c>
      <c r="N45" s="199">
        <f ref="N45" t="array">INDEX('A51'!F:F,20)</f>
        <v/>
      </c>
      <c r="O45" s="200">
        <f ref="O45" t="array">INDEX('A51'!I:I,20)</f>
        <v/>
      </c>
    </row>
    <row customHeight="1" ht="27.75" r="46" s="29">
      <c r="A46" s="199" t="inlineStr">
        <is>
          <t>優勝</t>
        </is>
      </c>
      <c r="B46" s="199">
        <f ref="B46" t="array">INDEX('A31'!I:I,21)</f>
        <v/>
      </c>
      <c r="C46" s="199">
        <f ref="C46" t="array">INDEX('A31'!F:F,21)</f>
        <v/>
      </c>
      <c r="D46" s="199">
        <f ref="D46" t="array">INDEX('A31'!G:G,21)</f>
        <v/>
      </c>
      <c r="E46" s="200">
        <f ref="E46" t="array">INDEX('A31'!J:J,21)</f>
        <v/>
      </c>
      <c r="F46" s="199" t="inlineStr">
        <is>
          <t>優勝</t>
        </is>
      </c>
      <c r="G46" s="199">
        <f ref="G46" t="array">INDEX('A41'!H:H,21)</f>
        <v/>
      </c>
      <c r="H46" s="199">
        <f ref="H46" t="array">INDEX('A41'!E:E,21)</f>
        <v/>
      </c>
      <c r="I46" s="199">
        <f ref="I46" t="array">INDEX('A41'!F:F,21)</f>
        <v/>
      </c>
      <c r="J46" s="200">
        <f ref="J46" t="array">INDEX('A41'!I:I,21)</f>
        <v/>
      </c>
      <c r="K46" s="199" t="inlineStr">
        <is>
          <t>優勝</t>
        </is>
      </c>
      <c r="L46" s="199">
        <f ref="L46" t="array">INDEX('A51'!H:H,21)</f>
        <v/>
      </c>
      <c r="M46" s="199">
        <f ref="M46" t="array">INDEX('A51'!E:E,21)</f>
        <v/>
      </c>
      <c r="N46" s="199">
        <f ref="N46" t="array">INDEX('A51'!F:F,21)</f>
        <v/>
      </c>
      <c r="O46" s="200">
        <f ref="O46" t="array">INDEX('A51'!I:I,21)</f>
        <v/>
      </c>
    </row>
    <row customHeight="1" ht="16.5" r="47" s="29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</row>
    <row customHeight="1" ht="16.5" r="48" s="29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</row>
    <row customHeight="1" ht="16.5" r="49" s="2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</row>
    <row customHeight="1" ht="16.5" r="50" s="29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</row>
    <row customHeight="1" ht="16.5" r="51" s="29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</row>
    <row customHeight="1" ht="16.5" r="52" s="29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</row>
    <row customHeight="1" ht="16.5" r="53" s="29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</row>
    <row customHeight="1" ht="16.5" r="54" s="29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</row>
    <row customHeight="1" ht="16.5" r="55" s="29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</row>
    <row customHeight="1" ht="16.5" r="56" s="29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</row>
    <row customHeight="1" ht="16.5" r="57" s="29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</row>
    <row customHeight="1" ht="16.5" r="58" s="29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</row>
    <row customHeight="1" ht="16.5" r="59" s="2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</row>
    <row customHeight="1" ht="16.5" r="60" s="29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</row>
    <row customHeight="1" ht="16.5" r="61" s="29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</row>
    <row customHeight="1" ht="16.5" r="62" s="29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</row>
    <row customHeight="1" ht="16.5" r="63" s="29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</row>
    <row customHeight="1" ht="16.5" r="64" s="29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</row>
    <row customHeight="1" ht="16.5" r="65" s="29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</row>
    <row customHeight="1" ht="16.5" r="66" s="29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</row>
    <row customHeight="1" ht="16.5" r="67" s="29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</row>
    <row customHeight="1" ht="16.5" r="68" s="29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</row>
    <row customHeight="1" ht="16.5" r="69" s="2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</row>
    <row customHeight="1" ht="16.5" r="70" s="29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</row>
    <row customHeight="1" ht="16.5" r="71" s="29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</row>
    <row customHeight="1" ht="16.5" r="72" s="29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</row>
    <row customHeight="1" ht="16.5" r="73" s="29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</row>
    <row customHeight="1" ht="16.5" r="74" s="29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</row>
    <row customHeight="1" ht="16.5" r="75" s="29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</row>
    <row customHeight="1" ht="16.5" r="76" s="29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</row>
    <row customHeight="1" ht="16.5" r="77" s="29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</row>
    <row customHeight="1" ht="16.5" r="78" s="29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</row>
    <row customHeight="1" ht="16.5" r="79" s="2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</row>
    <row customHeight="1" ht="16.5" r="80" s="29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</row>
    <row customHeight="1" ht="16.5" r="81" s="29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</row>
    <row customHeight="1" ht="16.5" r="82" s="29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</row>
    <row customHeight="1" ht="16.5" r="83" s="29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</row>
    <row customHeight="1" ht="16.5" r="84" s="29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</row>
    <row customHeight="1" ht="16.5" r="85" s="29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</row>
    <row customHeight="1" ht="16.5" r="86" s="29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</row>
    <row customHeight="1" ht="16.5" r="87" s="29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</row>
    <row customHeight="1" ht="16.5" r="88" s="29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</row>
    <row customHeight="1" ht="16.5" r="89" s="2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</row>
    <row customHeight="1" ht="16.5" r="90" s="29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</row>
    <row customHeight="1" ht="16.5" r="91" s="29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</row>
    <row customHeight="1" ht="16.5" r="92" s="29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</row>
    <row customHeight="1" ht="16.5" r="93" s="29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</row>
    <row customHeight="1" ht="16.5" r="94" s="29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</row>
    <row customHeight="1" ht="16.5" r="95" s="29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</row>
    <row customHeight="1" ht="16.5" r="96" s="29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</row>
    <row customHeight="1" ht="16.5" r="97" s="29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</row>
    <row customHeight="1" ht="16.5" r="98" s="29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</row>
    <row customHeight="1" ht="16.5" r="99" s="2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</row>
    <row customHeight="1" ht="16.5" r="100" s="29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</row>
    <row customHeight="1" ht="16.5" r="101" s="29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</row>
    <row customHeight="1" ht="16.5" r="102" s="29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</row>
    <row customHeight="1" ht="16.5" r="103" s="29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</row>
    <row customHeight="1" ht="16.5" r="104" s="29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</row>
    <row customHeight="1" ht="16.5" r="105" s="29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</row>
    <row customHeight="1" ht="16.5" r="106" s="29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</row>
    <row customHeight="1" ht="16.5" r="107" s="29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</row>
    <row customHeight="1" ht="16.5" r="108" s="29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</row>
    <row customHeight="1" ht="16.5" r="109" s="2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</row>
    <row customHeight="1" ht="16.5" r="110" s="29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</row>
    <row customHeight="1" ht="16.5" r="111" s="29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</row>
    <row customHeight="1" ht="16.5" r="112" s="29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</row>
    <row customHeight="1" ht="16.5" r="113" s="29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</row>
    <row customHeight="1" ht="16.5" r="114" s="29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</row>
    <row customHeight="1" ht="16.5" r="115" s="29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</row>
    <row customHeight="1" ht="16.5" r="116" s="29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</row>
    <row customHeight="1" ht="16.5" r="117" s="29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</row>
    <row customHeight="1" ht="16.5" r="118" s="29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</row>
    <row customHeight="1" ht="16.5" r="119" s="2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</row>
    <row customHeight="1" ht="16.5" r="120" s="29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</row>
    <row customHeight="1" ht="16.5" r="121" s="29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</row>
    <row customHeight="1" ht="16.5" r="122" s="29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</row>
    <row customHeight="1" ht="16.5" r="123" s="29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</row>
    <row customHeight="1" ht="16.5" r="124" s="29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</row>
    <row customHeight="1" ht="16.5" r="125" s="29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</row>
    <row customHeight="1" ht="16.5" r="126" s="29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</row>
    <row customHeight="1" ht="16.5" r="127" s="29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</row>
    <row customHeight="1" ht="16.5" r="128" s="29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</row>
    <row customHeight="1" ht="16.5" r="129" s="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</row>
    <row customHeight="1" ht="16.5" r="130" s="29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</row>
    <row customHeight="1" ht="16.5" r="131" s="29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</row>
    <row customHeight="1" ht="16.5" r="132" s="29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</row>
    <row customHeight="1" ht="16.5" r="133" s="29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</row>
    <row customHeight="1" ht="16.5" r="134" s="29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</row>
    <row customHeight="1" ht="16.5" r="135" s="29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</row>
    <row customHeight="1" ht="16.5" r="136" s="29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</row>
    <row customHeight="1" ht="16.5" r="137" s="29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</row>
    <row customHeight="1" ht="16.5" r="138" s="29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</row>
    <row customHeight="1" ht="16.5" r="139" s="2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</row>
    <row customHeight="1" ht="16.5" r="140" s="29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</row>
    <row customHeight="1" ht="16.5" r="141" s="29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</row>
    <row customHeight="1" ht="16.5" r="142" s="29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</row>
    <row customHeight="1" ht="16.5" r="143" s="29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</row>
    <row customHeight="1" ht="16.5" r="144" s="29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</row>
    <row customHeight="1" ht="16.5" r="145" s="29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</row>
    <row customHeight="1" ht="16.5" r="146" s="29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</row>
    <row customHeight="1" ht="16.5" r="147" s="29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</row>
    <row customHeight="1" ht="16.5" r="148" s="29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</row>
    <row customHeight="1" ht="16.5" r="149" s="2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</row>
    <row customHeight="1" ht="16.5" r="150" s="29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</row>
    <row customHeight="1" ht="16.5" r="151" s="29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</row>
    <row customHeight="1" ht="16.5" r="152" s="29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</row>
    <row customHeight="1" ht="16.5" r="153" s="29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</row>
    <row customHeight="1" ht="16.5" r="154" s="29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</row>
    <row customHeight="1" ht="16.5" r="155" s="29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</row>
    <row customHeight="1" ht="16.5" r="156" s="29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</row>
    <row customHeight="1" ht="16.5" r="157" s="29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</row>
    <row customHeight="1" ht="16.5" r="158" s="29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</row>
    <row customHeight="1" ht="16.5" r="159" s="2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</row>
    <row customHeight="1" ht="16.5" r="160" s="29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</row>
    <row customHeight="1" ht="16.5" r="161" s="29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</row>
    <row customHeight="1" ht="16.5" r="162" s="29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</row>
    <row customHeight="1" ht="16.5" r="163" s="29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</row>
    <row customHeight="1" ht="16.5" r="164" s="29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</row>
    <row customHeight="1" ht="16.5" r="165" s="29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</row>
    <row customHeight="1" ht="16.5" r="166" s="29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</row>
    <row customHeight="1" ht="16.5" r="167" s="29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</row>
    <row customHeight="1" ht="16.5" r="168" s="29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</row>
    <row customHeight="1" ht="16.5" r="169" s="2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</row>
    <row customHeight="1" ht="16.5" r="170" s="29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</row>
    <row customHeight="1" ht="16.5" r="171" s="29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</row>
    <row customHeight="1" ht="16.5" r="172" s="29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</row>
    <row customHeight="1" ht="16.5" r="173" s="29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</row>
    <row customHeight="1" ht="16.5" r="174" s="29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</row>
    <row customHeight="1" ht="16.5" r="175" s="29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</row>
    <row customHeight="1" ht="16.5" r="176" s="29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</row>
    <row customHeight="1" ht="16.5" r="177" s="29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</row>
    <row customHeight="1" ht="16.5" r="178" s="29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</row>
    <row customHeight="1" ht="16.5" r="179" s="2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</row>
    <row customHeight="1" ht="16.5" r="180" s="29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</row>
    <row customHeight="1" ht="16.5" r="181" s="29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</row>
    <row customHeight="1" ht="16.5" r="182" s="29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</row>
    <row customHeight="1" ht="16.5" r="183" s="29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</row>
    <row customHeight="1" ht="16.5" r="184" s="29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</row>
    <row customHeight="1" ht="16.5" r="185" s="29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</row>
    <row customHeight="1" ht="16.5" r="186" s="29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</row>
    <row customHeight="1" ht="16.5" r="187" s="29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</row>
    <row customHeight="1" ht="16.5" r="188" s="29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</row>
    <row customHeight="1" ht="16.5" r="189" s="2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</row>
    <row customHeight="1" ht="16.5" r="190" s="29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</row>
    <row customHeight="1" ht="16.5" r="191" s="29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</row>
    <row customHeight="1" ht="16.5" r="192" s="29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</row>
    <row customHeight="1" ht="16.5" r="193" s="29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</row>
    <row customHeight="1" ht="16.5" r="194" s="29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</row>
    <row customHeight="1" ht="16.5" r="195" s="29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</row>
    <row customHeight="1" ht="16.5" r="196" s="29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</row>
    <row customHeight="1" ht="16.5" r="197" s="29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</row>
    <row customHeight="1" ht="16.5" r="198" s="29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</row>
    <row customHeight="1" ht="16.5" r="199" s="2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</row>
    <row customHeight="1" ht="16.5" r="200" s="29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</row>
    <row customHeight="1" ht="16.5" r="201" s="29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</row>
    <row customHeight="1" ht="16.5" r="202" s="29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</row>
    <row customHeight="1" ht="16.5" r="203" s="29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</row>
    <row customHeight="1" ht="16.5" r="204" s="29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</row>
    <row customHeight="1" ht="16.5" r="205" s="29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</row>
    <row customHeight="1" ht="16.5" r="206" s="29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</row>
    <row customHeight="1" ht="16.5" r="207" s="29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</row>
    <row customHeight="1" ht="16.5" r="208" s="29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</row>
    <row customHeight="1" ht="16.5" r="209" s="2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</row>
    <row customHeight="1" ht="16.5" r="210" s="29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</row>
    <row customHeight="1" ht="16.5" r="211" s="29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</row>
    <row customHeight="1" ht="16.5" r="212" s="29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</row>
    <row customHeight="1" ht="16.5" r="213" s="29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</row>
    <row customHeight="1" ht="16.5" r="214" s="29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</row>
    <row customHeight="1" ht="16.5" r="215" s="29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</row>
    <row customHeight="1" ht="16.5" r="216" s="29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</row>
    <row customHeight="1" ht="16.5" r="217" s="29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</row>
    <row customHeight="1" ht="16.5" r="218" s="29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</row>
    <row customHeight="1" ht="16.5" r="219" s="2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</row>
    <row customHeight="1" ht="16.5" r="220" s="29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</row>
    <row customHeight="1" ht="16.5" r="221" s="29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</row>
    <row customHeight="1" ht="16.5" r="222" s="29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</row>
    <row customHeight="1" ht="16.5" r="223" s="29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</row>
    <row customHeight="1" ht="16.5" r="224" s="29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</row>
    <row customHeight="1" ht="16.5" r="225" s="29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</row>
    <row customHeight="1" ht="16.5" r="226" s="29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</row>
    <row customHeight="1" ht="16.5" r="227" s="29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</row>
    <row customHeight="1" ht="16.5" r="228" s="29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</row>
    <row customHeight="1" ht="16.5" r="229" s="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</row>
    <row customHeight="1" ht="16.5" r="230" s="29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</row>
    <row customHeight="1" ht="16.5" r="231" s="29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</row>
    <row customHeight="1" ht="16.5" r="232" s="29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</row>
    <row customHeight="1" ht="16.5" r="233" s="29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</row>
    <row customHeight="1" ht="16.5" r="234" s="29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</row>
    <row customHeight="1" ht="16.5" r="235" s="29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</row>
    <row customHeight="1" ht="16.5" r="236" s="29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</row>
    <row customHeight="1" ht="16.5" r="237" s="29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</row>
    <row customHeight="1" ht="16.5" r="238" s="29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</row>
    <row customHeight="1" ht="16.5" r="239" s="2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</row>
    <row customHeight="1" ht="16.5" r="240" s="29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</row>
    <row customHeight="1" ht="16.5" r="241" s="29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</row>
    <row customHeight="1" ht="16.5" r="242" s="29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</row>
    <row customHeight="1" ht="16.5" r="243" s="29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</row>
    <row customHeight="1" ht="16.5" r="244" s="29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</row>
    <row customHeight="1" ht="16.5" r="245" s="29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</row>
    <row customHeight="1" ht="16.5" r="246" s="29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</row>
  </sheetData>
  <mergeCells count="12">
    <mergeCell ref="A1:E1"/>
    <mergeCell ref="K1:O1"/>
    <mergeCell ref="F1:J1"/>
    <mergeCell ref="K2:O2"/>
    <mergeCell ref="F2:J2"/>
    <mergeCell ref="A25:E25"/>
    <mergeCell ref="F25:J25"/>
    <mergeCell ref="K25:O25"/>
    <mergeCell ref="K24:O24"/>
    <mergeCell ref="F24:J24"/>
    <mergeCell ref="A2:E2"/>
    <mergeCell ref="A24:E24"/>
  </mergeCells>
  <pageMargins bottom="0.75" footer="0" header="0" left="0.7" right="0.7" top="0.75"/>
  <pageSetup orientation="landscape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A522"/>
  <sheetViews>
    <sheetView workbookViewId="0">
      <selection activeCell="A1" sqref="A1"/>
    </sheetView>
  </sheetViews>
  <sheetFormatPr baseColWidth="8" customHeight="1" defaultColWidth="12.63" defaultRowHeight="15"/>
  <cols>
    <col customWidth="1" max="3" min="1" style="29" width="7"/>
    <col customWidth="1" max="5" min="4" style="29" width="5.25"/>
    <col customWidth="1" max="6" min="6" style="29" width="7.25"/>
    <col customWidth="1" max="7" min="7" style="29" width="9.130000000000001"/>
    <col customWidth="1" max="8" min="8" style="29" width="17.25"/>
    <col customWidth="1" max="9" min="9" style="29" width="7.75"/>
    <col customWidth="1" max="10" min="10" style="29" width="7"/>
    <col customWidth="1" max="11" min="11" style="29" width="9.130000000000001"/>
    <col customWidth="1" max="12" min="12" style="29" width="7"/>
    <col customWidth="1" max="13" min="13" style="29" width="6"/>
    <col customWidth="1" max="15" min="14" style="29" width="10.25"/>
    <col customWidth="1" max="17" min="16" style="29" width="7"/>
    <col customWidth="1" max="18" min="18" style="29" width="11.75"/>
    <col customWidth="1" max="27" min="19" style="29" width="7"/>
  </cols>
  <sheetData>
    <row customHeight="1" ht="15" r="1" s="29">
      <c r="A1" s="201" t="inlineStr">
        <is>
          <t>A31~A62</t>
        </is>
      </c>
      <c r="B1" s="240" t="n"/>
      <c r="C1" s="240" t="n"/>
      <c r="D1" s="44" t="inlineStr">
        <is>
          <t>總成績</t>
        </is>
      </c>
      <c r="G1" s="44" t="n"/>
      <c r="H1" s="44" t="inlineStr">
        <is>
          <t>A</t>
        </is>
      </c>
      <c r="I1" t="inlineStr">
        <is>
          <t>B</t>
        </is>
      </c>
      <c r="J1" t="inlineStr">
        <is>
          <t>C</t>
        </is>
      </c>
      <c r="K1" s="44" t="inlineStr">
        <is>
          <t>D</t>
        </is>
      </c>
      <c r="L1" s="44" t="n"/>
      <c r="M1" s="44" t="inlineStr">
        <is>
          <t>G</t>
        </is>
      </c>
      <c r="N1" s="44" t="inlineStr">
        <is>
          <t>H</t>
        </is>
      </c>
      <c r="O1" s="44" t="inlineStr">
        <is>
          <t>I</t>
        </is>
      </c>
      <c r="P1" s="44" t="inlineStr">
        <is>
          <t>J</t>
        </is>
      </c>
      <c r="Q1" s="44" t="inlineStr">
        <is>
          <t>K</t>
        </is>
      </c>
    </row>
    <row customHeight="1" ht="16.5" r="2" s="29">
      <c r="A2" s="11" t="inlineStr">
        <is>
          <t>排序</t>
        </is>
      </c>
      <c r="B2" s="11" t="inlineStr">
        <is>
          <t>組別</t>
        </is>
      </c>
      <c r="C2" s="11" t="inlineStr">
        <is>
          <t>排序</t>
        </is>
      </c>
      <c r="D2" s="202" t="inlineStr">
        <is>
          <t>列印</t>
        </is>
      </c>
      <c r="E2" s="44" t="inlineStr">
        <is>
          <t>位置</t>
        </is>
      </c>
      <c r="F2" s="44" t="inlineStr">
        <is>
          <t>名次</t>
        </is>
      </c>
      <c r="G2" s="44" t="inlineStr">
        <is>
          <t>類別</t>
        </is>
      </c>
      <c r="H2" s="11" t="inlineStr">
        <is>
          <t>項目</t>
        </is>
      </c>
      <c r="I2" s="11" t="inlineStr">
        <is>
          <t>組別</t>
        </is>
      </c>
      <c r="J2" s="11" t="inlineStr">
        <is>
          <t>年級</t>
        </is>
      </c>
      <c r="K2" s="11" t="inlineStr">
        <is>
          <t>學校</t>
        </is>
      </c>
      <c r="L2" s="11" t="inlineStr">
        <is>
          <t>姓名</t>
        </is>
      </c>
      <c r="M2" s="11" t="inlineStr">
        <is>
          <t>號碼</t>
        </is>
      </c>
      <c r="N2" s="56" t="inlineStr">
        <is>
          <t>第一次成績</t>
        </is>
      </c>
      <c r="O2" s="56" t="inlineStr">
        <is>
          <t>第二次成績</t>
        </is>
      </c>
      <c r="P2" s="56" t="inlineStr">
        <is>
          <t>合計</t>
        </is>
      </c>
      <c r="Q2" s="56" t="inlineStr">
        <is>
          <t>積分</t>
        </is>
      </c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</row>
    <row customHeight="1" ht="16.5" r="3" s="29">
      <c r="A3" s="44" t="n">
        <v>1</v>
      </c>
      <c r="B3" s="44" t="inlineStr">
        <is>
          <t>A31</t>
        </is>
      </c>
      <c r="C3" s="44" t="n">
        <v>1</v>
      </c>
      <c r="D3" s="203">
        <f ref="D3" t="array">INDEX(#REF!,'獎狀清單(勿動)'!E3)</f>
        <v/>
      </c>
      <c r="E3" t="n">
        <v>5</v>
      </c>
      <c r="F3" s="204">
        <f ref="F3" t="array">INDEX(#REF!,'獎狀清單(勿動)'!E3)</f>
        <v/>
      </c>
      <c r="G3" s="204" t="inlineStr">
        <is>
          <t>優秀選手</t>
        </is>
      </c>
      <c r="H3" s="67">
        <f>INDIRECT($B3&amp;"!"&amp;H$1&amp;($C3+1))</f>
        <v/>
      </c>
      <c r="I3" s="67">
        <f>INDIRECT($B3&amp;"!"&amp;I$1&amp;($C3+1))</f>
        <v/>
      </c>
      <c r="J3" s="67">
        <f>INDIRECT($B3&amp;"!"&amp;J$1&amp;($C3+1))</f>
        <v/>
      </c>
      <c r="K3" s="67">
        <f>INDIRECT($B3&amp;"!"&amp;K$1&amp;($C3+1))</f>
        <v/>
      </c>
      <c r="L3" s="67">
        <f>INDIRECT($B3&amp;"!E"&amp;($C3+1))</f>
        <v/>
      </c>
      <c r="M3" s="67">
        <f>INDIRECT($B3&amp;"!"&amp;M$1&amp;($C3+1))</f>
        <v/>
      </c>
      <c r="N3" s="67">
        <f>INDIRECT($B3&amp;"!"&amp;N$1&amp;($C3+1))</f>
        <v/>
      </c>
      <c r="O3" s="67">
        <f>INDIRECT($B3&amp;"!"&amp;O$1&amp;($C3+1))</f>
        <v/>
      </c>
      <c r="P3" s="67">
        <f>INDIRECT($B3&amp;"!"&amp;P$1&amp;($C3+1))</f>
        <v/>
      </c>
      <c r="Q3" s="67">
        <f>INDIRECT($B3&amp;"!"&amp;Q$1&amp;($C3+1))</f>
        <v/>
      </c>
    </row>
    <row customHeight="1" ht="16.5" r="4" s="29">
      <c r="A4" s="44" t="n">
        <v>2</v>
      </c>
      <c r="B4" s="44" t="inlineStr">
        <is>
          <t>A31</t>
        </is>
      </c>
      <c r="C4" s="44" t="n">
        <v>2</v>
      </c>
      <c r="D4" s="203">
        <f ref="D4" t="array">INDEX(#REF!,'獎狀清單(勿動)'!E4)</f>
        <v/>
      </c>
      <c r="E4">
        <f>E3+1</f>
        <v/>
      </c>
      <c r="F4" s="204">
        <f ref="F4" t="array">INDEX(#REF!,'獎狀清單(勿動)'!E4)</f>
        <v/>
      </c>
      <c r="G4" s="204" t="inlineStr">
        <is>
          <t>優秀選手</t>
        </is>
      </c>
      <c r="H4" s="67">
        <f>INDIRECT($B4&amp;"!"&amp;H$1&amp;($C4+1))</f>
        <v/>
      </c>
      <c r="I4" s="67">
        <f>INDIRECT($B4&amp;"!"&amp;I$1&amp;($C4+1))</f>
        <v/>
      </c>
      <c r="J4" s="67">
        <f>INDIRECT($B4&amp;"!"&amp;J$1&amp;($C4+1))</f>
        <v/>
      </c>
      <c r="K4" s="67">
        <f>INDIRECT($B4&amp;"!"&amp;K$1&amp;($C4+1))</f>
        <v/>
      </c>
      <c r="L4" s="67">
        <f>INDIRECT($B4&amp;"!E"&amp;($C4+1))</f>
        <v/>
      </c>
      <c r="M4" s="67">
        <f>INDIRECT($B4&amp;"!"&amp;M$1&amp;($C4+1))</f>
        <v/>
      </c>
      <c r="N4" s="67">
        <f>INDIRECT($B4&amp;"!"&amp;N$1&amp;($C4+1))</f>
        <v/>
      </c>
      <c r="O4" s="67">
        <f>INDIRECT($B4&amp;"!"&amp;O$1&amp;($C4+1))</f>
        <v/>
      </c>
      <c r="P4" s="67">
        <f>INDIRECT($B4&amp;"!"&amp;P$1&amp;($C4+1))</f>
        <v/>
      </c>
      <c r="Q4" s="67">
        <f>INDIRECT($B4&amp;"!"&amp;Q$1&amp;($C4+1))</f>
        <v/>
      </c>
    </row>
    <row customHeight="1" ht="16.5" r="5" s="29">
      <c r="A5" s="44" t="n">
        <v>3</v>
      </c>
      <c r="B5" s="44" t="inlineStr">
        <is>
          <t>A31</t>
        </is>
      </c>
      <c r="C5" s="44" t="n">
        <v>3</v>
      </c>
      <c r="D5" s="203">
        <f ref="D5" t="array">INDEX(#REF!,'獎狀清單(勿動)'!E5)</f>
        <v/>
      </c>
      <c r="E5">
        <f>E4+1</f>
        <v/>
      </c>
      <c r="F5" s="204">
        <f ref="F5" t="array">INDEX(#REF!,'獎狀清單(勿動)'!E5)</f>
        <v/>
      </c>
      <c r="G5" s="204" t="inlineStr">
        <is>
          <t>優秀選手</t>
        </is>
      </c>
      <c r="H5" s="67">
        <f>INDIRECT($B5&amp;"!"&amp;H$1&amp;($C5+1))</f>
        <v/>
      </c>
      <c r="I5" s="67">
        <f>INDIRECT($B5&amp;"!"&amp;I$1&amp;($C5+1))</f>
        <v/>
      </c>
      <c r="J5" s="67">
        <f>INDIRECT($B5&amp;"!"&amp;J$1&amp;($C5+1))</f>
        <v/>
      </c>
      <c r="K5" s="67">
        <f>INDIRECT($B5&amp;"!"&amp;K$1&amp;($C5+1))</f>
        <v/>
      </c>
      <c r="L5" s="67">
        <f>INDIRECT($B5&amp;"!E"&amp;($C5+1))</f>
        <v/>
      </c>
      <c r="M5" s="67">
        <f>INDIRECT($B5&amp;"!"&amp;M$1&amp;($C5+1))</f>
        <v/>
      </c>
      <c r="N5" s="67">
        <f>INDIRECT($B5&amp;"!"&amp;N$1&amp;($C5+1))</f>
        <v/>
      </c>
      <c r="O5" s="67">
        <f>INDIRECT($B5&amp;"!"&amp;O$1&amp;($C5+1))</f>
        <v/>
      </c>
      <c r="P5" s="67">
        <f>INDIRECT($B5&amp;"!"&amp;P$1&amp;($C5+1))</f>
        <v/>
      </c>
      <c r="Q5" s="67">
        <f>INDIRECT($B5&amp;"!"&amp;Q$1&amp;($C5+1))</f>
        <v/>
      </c>
    </row>
    <row customHeight="1" ht="16.5" r="6" s="29">
      <c r="A6" s="44" t="n">
        <v>4</v>
      </c>
      <c r="B6" s="44" t="inlineStr">
        <is>
          <t>A31</t>
        </is>
      </c>
      <c r="C6" s="44" t="n">
        <v>4</v>
      </c>
      <c r="D6" s="203">
        <f ref="D6" t="array">INDEX(#REF!,'獎狀清單(勿動)'!E6)</f>
        <v/>
      </c>
      <c r="E6">
        <f>E5+1</f>
        <v/>
      </c>
      <c r="F6" s="204">
        <f ref="F6" t="array">INDEX(#REF!,'獎狀清單(勿動)'!E6)</f>
        <v/>
      </c>
      <c r="G6" s="204" t="inlineStr">
        <is>
          <t>優秀選手</t>
        </is>
      </c>
      <c r="H6" s="67">
        <f>INDIRECT($B6&amp;"!"&amp;H$1&amp;($C6+1))</f>
        <v/>
      </c>
      <c r="I6" s="67">
        <f>INDIRECT($B6&amp;"!"&amp;I$1&amp;($C6+1))</f>
        <v/>
      </c>
      <c r="J6" s="67">
        <f>INDIRECT($B6&amp;"!"&amp;J$1&amp;($C6+1))</f>
        <v/>
      </c>
      <c r="K6" s="67">
        <f>INDIRECT($B6&amp;"!"&amp;K$1&amp;($C6+1))</f>
        <v/>
      </c>
      <c r="L6" s="67">
        <f>INDIRECT($B6&amp;"!E"&amp;($C6+1))</f>
        <v/>
      </c>
      <c r="M6" s="67">
        <f>INDIRECT($B6&amp;"!"&amp;M$1&amp;($C6+1))</f>
        <v/>
      </c>
      <c r="N6" s="67">
        <f>INDIRECT($B6&amp;"!"&amp;N$1&amp;($C6+1))</f>
        <v/>
      </c>
      <c r="O6" s="67">
        <f>INDIRECT($B6&amp;"!"&amp;O$1&amp;($C6+1))</f>
        <v/>
      </c>
      <c r="P6" s="67">
        <f>INDIRECT($B6&amp;"!"&amp;P$1&amp;($C6+1))</f>
        <v/>
      </c>
      <c r="Q6" s="67">
        <f>INDIRECT($B6&amp;"!"&amp;Q$1&amp;($C6+1))</f>
        <v/>
      </c>
    </row>
    <row customHeight="1" ht="16.5" r="7" s="29">
      <c r="A7" s="44" t="n">
        <v>5</v>
      </c>
      <c r="B7" s="44" t="inlineStr">
        <is>
          <t>A31</t>
        </is>
      </c>
      <c r="C7" s="44" t="n">
        <v>5</v>
      </c>
      <c r="D7" s="203">
        <f ref="D7" t="array">INDEX(#REF!,'獎狀清單(勿動)'!E7)</f>
        <v/>
      </c>
      <c r="E7">
        <f>E6+1</f>
        <v/>
      </c>
      <c r="F7" s="204">
        <f ref="F7" t="array">INDEX(#REF!,'獎狀清單(勿動)'!E7)</f>
        <v/>
      </c>
      <c r="G7" s="204" t="inlineStr">
        <is>
          <t>優秀選手</t>
        </is>
      </c>
      <c r="H7" s="67">
        <f>INDIRECT($B7&amp;"!"&amp;H$1&amp;($C7+1))</f>
        <v/>
      </c>
      <c r="I7" s="67">
        <f>INDIRECT($B7&amp;"!"&amp;I$1&amp;($C7+1))</f>
        <v/>
      </c>
      <c r="J7" s="67">
        <f>INDIRECT($B7&amp;"!"&amp;J$1&amp;($C7+1))</f>
        <v/>
      </c>
      <c r="K7" s="67">
        <f>INDIRECT($B7&amp;"!"&amp;K$1&amp;($C7+1))</f>
        <v/>
      </c>
      <c r="L7" s="67">
        <f>INDIRECT($B7&amp;"!E"&amp;($C7+1))</f>
        <v/>
      </c>
      <c r="M7" s="67">
        <f>INDIRECT($B7&amp;"!"&amp;M$1&amp;($C7+1))</f>
        <v/>
      </c>
      <c r="N7" s="67">
        <f>INDIRECT($B7&amp;"!"&amp;N$1&amp;($C7+1))</f>
        <v/>
      </c>
      <c r="O7" s="67">
        <f>INDIRECT($B7&amp;"!"&amp;O$1&amp;($C7+1))</f>
        <v/>
      </c>
      <c r="P7" s="67">
        <f>INDIRECT($B7&amp;"!"&amp;P$1&amp;($C7+1))</f>
        <v/>
      </c>
      <c r="Q7" s="67">
        <f>INDIRECT($B7&amp;"!"&amp;Q$1&amp;($C7+1))</f>
        <v/>
      </c>
    </row>
    <row customHeight="1" ht="16.5" r="8" s="29">
      <c r="A8" s="44" t="n">
        <v>6</v>
      </c>
      <c r="B8" s="44" t="inlineStr">
        <is>
          <t>A31</t>
        </is>
      </c>
      <c r="C8" s="44" t="n">
        <v>6</v>
      </c>
      <c r="D8" s="203">
        <f ref="D8" t="array">INDEX(#REF!,'獎狀清單(勿動)'!E8)</f>
        <v/>
      </c>
      <c r="E8">
        <f>E7+1</f>
        <v/>
      </c>
      <c r="F8" s="204">
        <f ref="F8" t="array">INDEX(#REF!,'獎狀清單(勿動)'!E8)</f>
        <v/>
      </c>
      <c r="G8" s="204" t="inlineStr">
        <is>
          <t>優秀選手</t>
        </is>
      </c>
      <c r="H8" s="67">
        <f>INDIRECT($B8&amp;"!"&amp;H$1&amp;($C8+1))</f>
        <v/>
      </c>
      <c r="I8" s="67">
        <f>INDIRECT($B8&amp;"!"&amp;I$1&amp;($C8+1))</f>
        <v/>
      </c>
      <c r="J8" s="67">
        <f>INDIRECT($B8&amp;"!"&amp;J$1&amp;($C8+1))</f>
        <v/>
      </c>
      <c r="K8" s="67">
        <f>INDIRECT($B8&amp;"!"&amp;K$1&amp;($C8+1))</f>
        <v/>
      </c>
      <c r="L8" s="67">
        <f>INDIRECT($B8&amp;"!E"&amp;($C8+1))</f>
        <v/>
      </c>
      <c r="M8" s="67">
        <f>INDIRECT($B8&amp;"!"&amp;M$1&amp;($C8+1))</f>
        <v/>
      </c>
      <c r="N8" s="67">
        <f>INDIRECT($B8&amp;"!"&amp;N$1&amp;($C8+1))</f>
        <v/>
      </c>
      <c r="O8" s="67">
        <f>INDIRECT($B8&amp;"!"&amp;O$1&amp;($C8+1))</f>
        <v/>
      </c>
      <c r="P8" s="67">
        <f>INDIRECT($B8&amp;"!"&amp;P$1&amp;($C8+1))</f>
        <v/>
      </c>
      <c r="Q8" s="67">
        <f>INDIRECT($B8&amp;"!"&amp;Q$1&amp;($C8+1))</f>
        <v/>
      </c>
    </row>
    <row customHeight="1" ht="16.5" r="9" s="29">
      <c r="A9" s="44" t="n">
        <v>7</v>
      </c>
      <c r="B9" s="44" t="inlineStr">
        <is>
          <t>A31</t>
        </is>
      </c>
      <c r="C9" s="44" t="n">
        <v>7</v>
      </c>
      <c r="D9" s="203">
        <f ref="D9" t="array">INDEX(#REF!,'獎狀清單(勿動)'!E9)</f>
        <v/>
      </c>
      <c r="E9">
        <f>E8+1</f>
        <v/>
      </c>
      <c r="F9" s="204">
        <f ref="F9" t="array">INDEX(#REF!,'獎狀清單(勿動)'!E9)</f>
        <v/>
      </c>
      <c r="G9" s="204" t="inlineStr">
        <is>
          <t>優秀選手</t>
        </is>
      </c>
      <c r="H9" s="67">
        <f>INDIRECT($B9&amp;"!"&amp;H$1&amp;($C9+1))</f>
        <v/>
      </c>
      <c r="I9" s="67">
        <f>INDIRECT($B9&amp;"!"&amp;I$1&amp;($C9+1))</f>
        <v/>
      </c>
      <c r="J9" s="67">
        <f>INDIRECT($B9&amp;"!"&amp;J$1&amp;($C9+1))</f>
        <v/>
      </c>
      <c r="K9" s="67">
        <f>INDIRECT($B9&amp;"!"&amp;K$1&amp;($C9+1))</f>
        <v/>
      </c>
      <c r="L9" s="67">
        <f>INDIRECT($B9&amp;"!E"&amp;($C9+1))</f>
        <v/>
      </c>
      <c r="M9" s="67">
        <f>INDIRECT($B9&amp;"!"&amp;M$1&amp;($C9+1))</f>
        <v/>
      </c>
      <c r="N9" s="67">
        <f>INDIRECT($B9&amp;"!"&amp;N$1&amp;($C9+1))</f>
        <v/>
      </c>
      <c r="O9" s="67">
        <f>INDIRECT($B9&amp;"!"&amp;O$1&amp;($C9+1))</f>
        <v/>
      </c>
      <c r="P9" s="67">
        <f>INDIRECT($B9&amp;"!"&amp;P$1&amp;($C9+1))</f>
        <v/>
      </c>
      <c r="Q9" s="67">
        <f>INDIRECT($B9&amp;"!"&amp;Q$1&amp;($C9+1))</f>
        <v/>
      </c>
    </row>
    <row customHeight="1" ht="16.5" r="10" s="29">
      <c r="A10" s="44" t="n">
        <v>8</v>
      </c>
      <c r="B10" s="44" t="inlineStr">
        <is>
          <t>A31</t>
        </is>
      </c>
      <c r="C10" s="44" t="n">
        <v>8</v>
      </c>
      <c r="D10" s="203">
        <f ref="D10" t="array">INDEX(#REF!,'獎狀清單(勿動)'!E10)</f>
        <v/>
      </c>
      <c r="E10">
        <f>E9+1</f>
        <v/>
      </c>
      <c r="F10" s="204">
        <f ref="F10" t="array">INDEX(#REF!,'獎狀清單(勿動)'!E10)</f>
        <v/>
      </c>
      <c r="G10" s="204" t="inlineStr">
        <is>
          <t>優秀選手</t>
        </is>
      </c>
      <c r="H10" s="67">
        <f>INDIRECT($B10&amp;"!"&amp;H$1&amp;($C10+1))</f>
        <v/>
      </c>
      <c r="I10" s="67">
        <f>INDIRECT($B10&amp;"!"&amp;I$1&amp;($C10+1))</f>
        <v/>
      </c>
      <c r="J10" s="67">
        <f>INDIRECT($B10&amp;"!"&amp;J$1&amp;($C10+1))</f>
        <v/>
      </c>
      <c r="K10" s="67">
        <f>INDIRECT($B10&amp;"!"&amp;K$1&amp;($C10+1))</f>
        <v/>
      </c>
      <c r="L10" s="67">
        <f>INDIRECT($B10&amp;"!E"&amp;($C10+1))</f>
        <v/>
      </c>
      <c r="M10" s="67">
        <f>INDIRECT($B10&amp;"!"&amp;M$1&amp;($C10+1))</f>
        <v/>
      </c>
      <c r="N10" s="67">
        <f>INDIRECT($B10&amp;"!"&amp;N$1&amp;($C10+1))</f>
        <v/>
      </c>
      <c r="O10" s="67">
        <f>INDIRECT($B10&amp;"!"&amp;O$1&amp;($C10+1))</f>
        <v/>
      </c>
      <c r="P10" s="67">
        <f>INDIRECT($B10&amp;"!"&amp;P$1&amp;($C10+1))</f>
        <v/>
      </c>
      <c r="Q10" s="67">
        <f>INDIRECT($B10&amp;"!"&amp;Q$1&amp;($C10+1))</f>
        <v/>
      </c>
    </row>
    <row customHeight="1" ht="16.5" r="11" s="29">
      <c r="A11" s="44" t="n">
        <v>9</v>
      </c>
      <c r="B11" s="44" t="inlineStr">
        <is>
          <t>A31</t>
        </is>
      </c>
      <c r="C11" s="44" t="n">
        <v>9</v>
      </c>
      <c r="D11" s="203">
        <f ref="D11" t="array">INDEX(#REF!,'獎狀清單(勿動)'!E11)</f>
        <v/>
      </c>
      <c r="E11">
        <f>E10+1</f>
        <v/>
      </c>
      <c r="F11" s="204">
        <f ref="F11" t="array">INDEX(#REF!,'獎狀清單(勿動)'!E11)</f>
        <v/>
      </c>
      <c r="G11" s="204" t="inlineStr">
        <is>
          <t>優秀選手</t>
        </is>
      </c>
      <c r="H11" s="67">
        <f>INDIRECT($B11&amp;"!"&amp;H$1&amp;($C11+1))</f>
        <v/>
      </c>
      <c r="I11" s="67">
        <f>INDIRECT($B11&amp;"!"&amp;I$1&amp;($C11+1))</f>
        <v/>
      </c>
      <c r="J11" s="67">
        <f>INDIRECT($B11&amp;"!"&amp;J$1&amp;($C11+1))</f>
        <v/>
      </c>
      <c r="K11" s="67">
        <f>INDIRECT($B11&amp;"!"&amp;K$1&amp;($C11+1))</f>
        <v/>
      </c>
      <c r="L11" s="67">
        <f>INDIRECT($B11&amp;"!E"&amp;($C11+1))</f>
        <v/>
      </c>
      <c r="M11" s="67">
        <f>INDIRECT($B11&amp;"!"&amp;M$1&amp;($C11+1))</f>
        <v/>
      </c>
      <c r="N11" s="67">
        <f>INDIRECT($B11&amp;"!"&amp;N$1&amp;($C11+1))</f>
        <v/>
      </c>
      <c r="O11" s="67">
        <f>INDIRECT($B11&amp;"!"&amp;O$1&amp;($C11+1))</f>
        <v/>
      </c>
      <c r="P11" s="67">
        <f>INDIRECT($B11&amp;"!"&amp;P$1&amp;($C11+1))</f>
        <v/>
      </c>
      <c r="Q11" s="67">
        <f>INDIRECT($B11&amp;"!"&amp;Q$1&amp;($C11+1))</f>
        <v/>
      </c>
    </row>
    <row customHeight="1" ht="16.5" r="12" s="29">
      <c r="A12" s="44" t="n">
        <v>10</v>
      </c>
      <c r="B12" s="44" t="inlineStr">
        <is>
          <t>A31</t>
        </is>
      </c>
      <c r="C12" s="44" t="n">
        <v>10</v>
      </c>
      <c r="D12" s="203">
        <f ref="D12" t="array">INDEX(#REF!,'獎狀清單(勿動)'!E12)</f>
        <v/>
      </c>
      <c r="E12">
        <f>E11+1</f>
        <v/>
      </c>
      <c r="F12" s="204">
        <f ref="F12" t="array">INDEX(#REF!,'獎狀清單(勿動)'!E12)</f>
        <v/>
      </c>
      <c r="G12" s="204" t="inlineStr">
        <is>
          <t>優秀選手</t>
        </is>
      </c>
      <c r="H12" s="67">
        <f>INDIRECT($B12&amp;"!"&amp;H$1&amp;($C12+1))</f>
        <v/>
      </c>
      <c r="I12" s="67">
        <f>INDIRECT($B12&amp;"!"&amp;I$1&amp;($C12+1))</f>
        <v/>
      </c>
      <c r="J12" s="67">
        <f>INDIRECT($B12&amp;"!"&amp;J$1&amp;($C12+1))</f>
        <v/>
      </c>
      <c r="K12" s="67">
        <f>INDIRECT($B12&amp;"!"&amp;K$1&amp;($C12+1))</f>
        <v/>
      </c>
      <c r="L12" s="67">
        <f>INDIRECT($B12&amp;"!E"&amp;($C12+1))</f>
        <v/>
      </c>
      <c r="M12" s="67">
        <f>INDIRECT($B12&amp;"!"&amp;M$1&amp;($C12+1))</f>
        <v/>
      </c>
      <c r="N12" s="67">
        <f>INDIRECT($B12&amp;"!"&amp;N$1&amp;($C12+1))</f>
        <v/>
      </c>
      <c r="O12" s="67">
        <f>INDIRECT($B12&amp;"!"&amp;O$1&amp;($C12+1))</f>
        <v/>
      </c>
      <c r="P12" s="67">
        <f>INDIRECT($B12&amp;"!"&amp;P$1&amp;($C12+1))</f>
        <v/>
      </c>
      <c r="Q12" s="67">
        <f>INDIRECT($B12&amp;"!"&amp;Q$1&amp;($C12+1))</f>
        <v/>
      </c>
    </row>
    <row customHeight="1" ht="16.5" r="13" s="29">
      <c r="A13" s="44" t="n">
        <v>11</v>
      </c>
      <c r="B13" s="44" t="inlineStr">
        <is>
          <t>A31</t>
        </is>
      </c>
      <c r="C13" s="44" t="n">
        <v>11</v>
      </c>
      <c r="D13" s="203">
        <f ref="D13" t="array">INDEX(#REF!,'獎狀清單(勿動)'!E13)</f>
        <v/>
      </c>
      <c r="E13">
        <f>E12+1</f>
        <v/>
      </c>
      <c r="F13" s="204">
        <f ref="F13" t="array">INDEX(#REF!,'獎狀清單(勿動)'!E13)</f>
        <v/>
      </c>
      <c r="G13" s="204" t="inlineStr">
        <is>
          <t>優秀選手</t>
        </is>
      </c>
      <c r="H13" s="67">
        <f>INDIRECT($B13&amp;"!"&amp;H$1&amp;($C13+1))</f>
        <v/>
      </c>
      <c r="I13" s="67">
        <f>INDIRECT($B13&amp;"!"&amp;I$1&amp;($C13+1))</f>
        <v/>
      </c>
      <c r="J13" s="67">
        <f>INDIRECT($B13&amp;"!"&amp;J$1&amp;($C13+1))</f>
        <v/>
      </c>
      <c r="K13" s="67">
        <f>INDIRECT($B13&amp;"!"&amp;K$1&amp;($C13+1))</f>
        <v/>
      </c>
      <c r="L13" s="67">
        <f>INDIRECT($B13&amp;"!E"&amp;($C13+1))</f>
        <v/>
      </c>
      <c r="M13" s="67">
        <f>INDIRECT($B13&amp;"!"&amp;M$1&amp;($C13+1))</f>
        <v/>
      </c>
      <c r="N13" s="67">
        <f>INDIRECT($B13&amp;"!"&amp;N$1&amp;($C13+1))</f>
        <v/>
      </c>
      <c r="O13" s="67">
        <f>INDIRECT($B13&amp;"!"&amp;O$1&amp;($C13+1))</f>
        <v/>
      </c>
      <c r="P13" s="67">
        <f>INDIRECT($B13&amp;"!"&amp;P$1&amp;($C13+1))</f>
        <v/>
      </c>
      <c r="Q13" s="67">
        <f>INDIRECT($B13&amp;"!"&amp;Q$1&amp;($C13+1))</f>
        <v/>
      </c>
    </row>
    <row customHeight="1" ht="16.5" r="14" s="29">
      <c r="A14" s="44" t="n">
        <v>12</v>
      </c>
      <c r="B14" s="44" t="inlineStr">
        <is>
          <t>A31</t>
        </is>
      </c>
      <c r="C14" s="44" t="n">
        <v>12</v>
      </c>
      <c r="D14" s="203">
        <f ref="D14" t="array">INDEX(#REF!,'獎狀清單(勿動)'!E14)</f>
        <v/>
      </c>
      <c r="E14">
        <f>E13+1</f>
        <v/>
      </c>
      <c r="F14" s="204">
        <f ref="F14" t="array">INDEX(#REF!,'獎狀清單(勿動)'!E14)</f>
        <v/>
      </c>
      <c r="G14" s="204" t="inlineStr">
        <is>
          <t>優秀選手</t>
        </is>
      </c>
      <c r="H14" s="67">
        <f>INDIRECT($B14&amp;"!"&amp;H$1&amp;($C14+1))</f>
        <v/>
      </c>
      <c r="I14" s="67">
        <f>INDIRECT($B14&amp;"!"&amp;I$1&amp;($C14+1))</f>
        <v/>
      </c>
      <c r="J14" s="67">
        <f>INDIRECT($B14&amp;"!"&amp;J$1&amp;($C14+1))</f>
        <v/>
      </c>
      <c r="K14" s="67">
        <f>INDIRECT($B14&amp;"!"&amp;K$1&amp;($C14+1))</f>
        <v/>
      </c>
      <c r="L14" s="67">
        <f>INDIRECT($B14&amp;"!E"&amp;($C14+1))</f>
        <v/>
      </c>
      <c r="M14" s="67">
        <f>INDIRECT($B14&amp;"!"&amp;M$1&amp;($C14+1))</f>
        <v/>
      </c>
      <c r="N14" s="67">
        <f>INDIRECT($B14&amp;"!"&amp;N$1&amp;($C14+1))</f>
        <v/>
      </c>
      <c r="O14" s="67">
        <f>INDIRECT($B14&amp;"!"&amp;O$1&amp;($C14+1))</f>
        <v/>
      </c>
      <c r="P14" s="67">
        <f>INDIRECT($B14&amp;"!"&amp;P$1&amp;($C14+1))</f>
        <v/>
      </c>
      <c r="Q14" s="67">
        <f>INDIRECT($B14&amp;"!"&amp;Q$1&amp;($C14+1))</f>
        <v/>
      </c>
    </row>
    <row customHeight="1" ht="16.5" r="15" s="29">
      <c r="A15" s="44" t="n">
        <v>13</v>
      </c>
      <c r="B15" s="44" t="inlineStr">
        <is>
          <t>A31</t>
        </is>
      </c>
      <c r="C15" s="44" t="n">
        <v>13</v>
      </c>
      <c r="D15" s="203">
        <f ref="D15" t="array">INDEX(#REF!,'獎狀清單(勿動)'!E15)</f>
        <v/>
      </c>
      <c r="E15">
        <f>E14+1</f>
        <v/>
      </c>
      <c r="F15" s="204">
        <f ref="F15" t="array">INDEX(#REF!,'獎狀清單(勿動)'!E15)</f>
        <v/>
      </c>
      <c r="G15" s="204" t="inlineStr">
        <is>
          <t>優秀選手</t>
        </is>
      </c>
      <c r="H15" s="67">
        <f>INDIRECT($B15&amp;"!"&amp;H$1&amp;($C15+1))</f>
        <v/>
      </c>
      <c r="I15" s="67">
        <f>INDIRECT($B15&amp;"!"&amp;I$1&amp;($C15+1))</f>
        <v/>
      </c>
      <c r="J15" s="67">
        <f>INDIRECT($B15&amp;"!"&amp;J$1&amp;($C15+1))</f>
        <v/>
      </c>
      <c r="K15" s="67">
        <f>INDIRECT($B15&amp;"!"&amp;K$1&amp;($C15+1))</f>
        <v/>
      </c>
      <c r="L15" s="67">
        <f>INDIRECT($B15&amp;"!E"&amp;($C15+1))</f>
        <v/>
      </c>
      <c r="M15" s="67">
        <f>INDIRECT($B15&amp;"!"&amp;M$1&amp;($C15+1))</f>
        <v/>
      </c>
      <c r="N15" s="67">
        <f>INDIRECT($B15&amp;"!"&amp;N$1&amp;($C15+1))</f>
        <v/>
      </c>
      <c r="O15" s="67">
        <f>INDIRECT($B15&amp;"!"&amp;O$1&amp;($C15+1))</f>
        <v/>
      </c>
      <c r="P15" s="67">
        <f>INDIRECT($B15&amp;"!"&amp;P$1&amp;($C15+1))</f>
        <v/>
      </c>
      <c r="Q15" s="67">
        <f>INDIRECT($B15&amp;"!"&amp;Q$1&amp;($C15+1))</f>
        <v/>
      </c>
    </row>
    <row customHeight="1" ht="16.5" r="16" s="29">
      <c r="A16" s="44" t="n">
        <v>14</v>
      </c>
      <c r="B16" s="44" t="inlineStr">
        <is>
          <t>A31</t>
        </is>
      </c>
      <c r="C16" s="44" t="n">
        <v>14</v>
      </c>
      <c r="D16" s="203">
        <f ref="D16" t="array">INDEX(#REF!,'獎狀清單(勿動)'!E16)</f>
        <v/>
      </c>
      <c r="E16">
        <f>E15+1</f>
        <v/>
      </c>
      <c r="F16" s="204">
        <f ref="F16" t="array">INDEX(#REF!,'獎狀清單(勿動)'!E16)</f>
        <v/>
      </c>
      <c r="G16" s="204" t="inlineStr">
        <is>
          <t>優秀選手</t>
        </is>
      </c>
      <c r="H16" s="67">
        <f>INDIRECT($B16&amp;"!"&amp;H$1&amp;($C16+1))</f>
        <v/>
      </c>
      <c r="I16" s="67">
        <f>INDIRECT($B16&amp;"!"&amp;I$1&amp;($C16+1))</f>
        <v/>
      </c>
      <c r="J16" s="67">
        <f>INDIRECT($B16&amp;"!"&amp;J$1&amp;($C16+1))</f>
        <v/>
      </c>
      <c r="K16" s="67">
        <f>INDIRECT($B16&amp;"!"&amp;K$1&amp;($C16+1))</f>
        <v/>
      </c>
      <c r="L16" s="67">
        <f>INDIRECT($B16&amp;"!E"&amp;($C16+1))</f>
        <v/>
      </c>
      <c r="M16" s="67">
        <f>INDIRECT($B16&amp;"!"&amp;M$1&amp;($C16+1))</f>
        <v/>
      </c>
      <c r="N16" s="67">
        <f>INDIRECT($B16&amp;"!"&amp;N$1&amp;($C16+1))</f>
        <v/>
      </c>
      <c r="O16" s="67">
        <f>INDIRECT($B16&amp;"!"&amp;O$1&amp;($C16+1))</f>
        <v/>
      </c>
      <c r="P16" s="67">
        <f>INDIRECT($B16&amp;"!"&amp;P$1&amp;($C16+1))</f>
        <v/>
      </c>
      <c r="Q16" s="67">
        <f>INDIRECT($B16&amp;"!"&amp;Q$1&amp;($C16+1))</f>
        <v/>
      </c>
    </row>
    <row customHeight="1" ht="16.5" r="17" s="29">
      <c r="A17" s="44" t="n">
        <v>15</v>
      </c>
      <c r="B17" s="44" t="inlineStr">
        <is>
          <t>A31</t>
        </is>
      </c>
      <c r="C17" s="44" t="n">
        <v>15</v>
      </c>
      <c r="D17" s="203">
        <f ref="D17" t="array">INDEX(#REF!,'獎狀清單(勿動)'!E17)</f>
        <v/>
      </c>
      <c r="E17">
        <f>E16+1</f>
        <v/>
      </c>
      <c r="F17" s="204">
        <f ref="F17" t="array">INDEX(#REF!,'獎狀清單(勿動)'!E17)</f>
        <v/>
      </c>
      <c r="G17" s="204" t="inlineStr">
        <is>
          <t>優秀選手</t>
        </is>
      </c>
      <c r="H17" s="67">
        <f>INDIRECT($B17&amp;"!"&amp;H$1&amp;($C17+1))</f>
        <v/>
      </c>
      <c r="I17" s="67">
        <f>INDIRECT($B17&amp;"!"&amp;I$1&amp;($C17+1))</f>
        <v/>
      </c>
      <c r="J17" s="67">
        <f>INDIRECT($B17&amp;"!"&amp;J$1&amp;($C17+1))</f>
        <v/>
      </c>
      <c r="K17" s="67">
        <f>INDIRECT($B17&amp;"!"&amp;K$1&amp;($C17+1))</f>
        <v/>
      </c>
      <c r="L17" s="67">
        <f>INDIRECT($B17&amp;"!E"&amp;($C17+1))</f>
        <v/>
      </c>
      <c r="M17" s="67">
        <f>INDIRECT($B17&amp;"!"&amp;M$1&amp;($C17+1))</f>
        <v/>
      </c>
      <c r="N17" s="67">
        <f>INDIRECT($B17&amp;"!"&amp;N$1&amp;($C17+1))</f>
        <v/>
      </c>
      <c r="O17" s="67">
        <f>INDIRECT($B17&amp;"!"&amp;O$1&amp;($C17+1))</f>
        <v/>
      </c>
      <c r="P17" s="67">
        <f>INDIRECT($B17&amp;"!"&amp;P$1&amp;($C17+1))</f>
        <v/>
      </c>
      <c r="Q17" s="67">
        <f>INDIRECT($B17&amp;"!"&amp;Q$1&amp;($C17+1))</f>
        <v/>
      </c>
    </row>
    <row customHeight="1" ht="16.5" r="18" s="29">
      <c r="A18" s="44" t="n">
        <v>16</v>
      </c>
      <c r="B18" s="44" t="inlineStr">
        <is>
          <t>A31</t>
        </is>
      </c>
      <c r="C18" s="44" t="n">
        <v>16</v>
      </c>
      <c r="D18" s="203">
        <f ref="D18" t="array">INDEX(#REF!,'獎狀清單(勿動)'!E18)</f>
        <v/>
      </c>
      <c r="E18">
        <f>E17+1</f>
        <v/>
      </c>
      <c r="F18" s="204">
        <f ref="F18" t="array">INDEX(#REF!,'獎狀清單(勿動)'!E18)</f>
        <v/>
      </c>
      <c r="G18" s="204" t="inlineStr">
        <is>
          <t>優秀選手</t>
        </is>
      </c>
      <c r="H18" s="67">
        <f>INDIRECT($B18&amp;"!"&amp;H$1&amp;($C18+1))</f>
        <v/>
      </c>
      <c r="I18" s="67">
        <f>INDIRECT($B18&amp;"!"&amp;I$1&amp;($C18+1))</f>
        <v/>
      </c>
      <c r="J18" s="67">
        <f>INDIRECT($B18&amp;"!"&amp;J$1&amp;($C18+1))</f>
        <v/>
      </c>
      <c r="K18" s="67">
        <f>INDIRECT($B18&amp;"!"&amp;K$1&amp;($C18+1))</f>
        <v/>
      </c>
      <c r="L18" s="67">
        <f>INDIRECT($B18&amp;"!E"&amp;($C18+1))</f>
        <v/>
      </c>
      <c r="M18" s="67">
        <f>INDIRECT($B18&amp;"!"&amp;M$1&amp;($C18+1))</f>
        <v/>
      </c>
      <c r="N18" s="67">
        <f>INDIRECT($B18&amp;"!"&amp;N$1&amp;($C18+1))</f>
        <v/>
      </c>
      <c r="O18" s="67">
        <f>INDIRECT($B18&amp;"!"&amp;O$1&amp;($C18+1))</f>
        <v/>
      </c>
      <c r="P18" s="67">
        <f>INDIRECT($B18&amp;"!"&amp;P$1&amp;($C18+1))</f>
        <v/>
      </c>
      <c r="Q18" s="67">
        <f>INDIRECT($B18&amp;"!"&amp;Q$1&amp;($C18+1))</f>
        <v/>
      </c>
    </row>
    <row customHeight="1" ht="16.5" r="19" s="29">
      <c r="A19" s="44" t="n">
        <v>17</v>
      </c>
      <c r="B19" s="44" t="inlineStr">
        <is>
          <t>A31</t>
        </is>
      </c>
      <c r="C19" s="44" t="n">
        <v>17</v>
      </c>
      <c r="D19" s="203">
        <f ref="D19" t="array">INDEX(#REF!,'獎狀清單(勿動)'!E19)</f>
        <v/>
      </c>
      <c r="E19">
        <f>E18+1</f>
        <v/>
      </c>
      <c r="F19" s="204">
        <f ref="F19" t="array">INDEX(#REF!,'獎狀清單(勿動)'!E19)</f>
        <v/>
      </c>
      <c r="G19" s="204" t="inlineStr">
        <is>
          <t>優秀選手</t>
        </is>
      </c>
      <c r="H19" s="67">
        <f>INDIRECT($B19&amp;"!"&amp;H$1&amp;($C19+1))</f>
        <v/>
      </c>
      <c r="I19" s="67">
        <f>INDIRECT($B19&amp;"!"&amp;I$1&amp;($C19+1))</f>
        <v/>
      </c>
      <c r="J19" s="67">
        <f>INDIRECT($B19&amp;"!"&amp;J$1&amp;($C19+1))</f>
        <v/>
      </c>
      <c r="K19" s="67">
        <f>INDIRECT($B19&amp;"!"&amp;K$1&amp;($C19+1))</f>
        <v/>
      </c>
      <c r="L19" s="67">
        <f>INDIRECT($B19&amp;"!E"&amp;($C19+1))</f>
        <v/>
      </c>
      <c r="M19" s="67">
        <f>INDIRECT($B19&amp;"!"&amp;M$1&amp;($C19+1))</f>
        <v/>
      </c>
      <c r="N19" s="67">
        <f>INDIRECT($B19&amp;"!"&amp;N$1&amp;($C19+1))</f>
        <v/>
      </c>
      <c r="O19" s="67">
        <f>INDIRECT($B19&amp;"!"&amp;O$1&amp;($C19+1))</f>
        <v/>
      </c>
      <c r="P19" s="67">
        <f>INDIRECT($B19&amp;"!"&amp;P$1&amp;($C19+1))</f>
        <v/>
      </c>
      <c r="Q19" s="67">
        <f>INDIRECT($B19&amp;"!"&amp;Q$1&amp;($C19+1))</f>
        <v/>
      </c>
    </row>
    <row customHeight="1" ht="16.5" r="20" s="29">
      <c r="A20" s="44" t="n">
        <v>18</v>
      </c>
      <c r="B20" s="44" t="inlineStr">
        <is>
          <t>A31</t>
        </is>
      </c>
      <c r="C20" s="44" t="n">
        <v>18</v>
      </c>
      <c r="D20" s="203">
        <f ref="D20" t="array">INDEX(#REF!,'獎狀清單(勿動)'!E20)</f>
        <v/>
      </c>
      <c r="E20">
        <f>E19+1</f>
        <v/>
      </c>
      <c r="F20" s="204">
        <f ref="F20" t="array">INDEX(#REF!,'獎狀清單(勿動)'!E20)</f>
        <v/>
      </c>
      <c r="G20" s="204" t="inlineStr">
        <is>
          <t>優秀選手</t>
        </is>
      </c>
      <c r="H20" s="67">
        <f>INDIRECT($B20&amp;"!"&amp;H$1&amp;($C20+1))</f>
        <v/>
      </c>
      <c r="I20" s="67">
        <f>INDIRECT($B20&amp;"!"&amp;I$1&amp;($C20+1))</f>
        <v/>
      </c>
      <c r="J20" s="67">
        <f>INDIRECT($B20&amp;"!"&amp;J$1&amp;($C20+1))</f>
        <v/>
      </c>
      <c r="K20" s="67">
        <f>INDIRECT($B20&amp;"!"&amp;K$1&amp;($C20+1))</f>
        <v/>
      </c>
      <c r="L20" s="67">
        <f>INDIRECT($B20&amp;"!E"&amp;($C20+1))</f>
        <v/>
      </c>
      <c r="M20" s="67">
        <f>INDIRECT($B20&amp;"!"&amp;M$1&amp;($C20+1))</f>
        <v/>
      </c>
      <c r="N20" s="67">
        <f>INDIRECT($B20&amp;"!"&amp;N$1&amp;($C20+1))</f>
        <v/>
      </c>
      <c r="O20" s="67">
        <f>INDIRECT($B20&amp;"!"&amp;O$1&amp;($C20+1))</f>
        <v/>
      </c>
      <c r="P20" s="67">
        <f>INDIRECT($B20&amp;"!"&amp;P$1&amp;($C20+1))</f>
        <v/>
      </c>
      <c r="Q20" s="67">
        <f>INDIRECT($B20&amp;"!"&amp;Q$1&amp;($C20+1))</f>
        <v/>
      </c>
    </row>
    <row customHeight="1" ht="16.5" r="21" s="29">
      <c r="A21" s="44" t="n">
        <v>19</v>
      </c>
      <c r="B21" s="44" t="inlineStr">
        <is>
          <t>A31</t>
        </is>
      </c>
      <c r="C21" s="44" t="n">
        <v>19</v>
      </c>
      <c r="D21" s="203">
        <f ref="D21" t="array">INDEX(#REF!,'獎狀清單(勿動)'!E21)</f>
        <v/>
      </c>
      <c r="E21">
        <f>E20+1</f>
        <v/>
      </c>
      <c r="F21" s="204">
        <f ref="F21" t="array">INDEX(#REF!,'獎狀清單(勿動)'!E21)</f>
        <v/>
      </c>
      <c r="G21" s="204" t="inlineStr">
        <is>
          <t>優秀選手</t>
        </is>
      </c>
      <c r="H21" s="67">
        <f>INDIRECT($B21&amp;"!"&amp;H$1&amp;($C21+1))</f>
        <v/>
      </c>
      <c r="I21" s="67">
        <f>INDIRECT($B21&amp;"!"&amp;I$1&amp;($C21+1))</f>
        <v/>
      </c>
      <c r="J21" s="67">
        <f>INDIRECT($B21&amp;"!"&amp;J$1&amp;($C21+1))</f>
        <v/>
      </c>
      <c r="K21" s="67">
        <f>INDIRECT($B21&amp;"!"&amp;K$1&amp;($C21+1))</f>
        <v/>
      </c>
      <c r="L21" s="67">
        <f>INDIRECT($B21&amp;"!E"&amp;($C21+1))</f>
        <v/>
      </c>
      <c r="M21" s="67">
        <f>INDIRECT($B21&amp;"!"&amp;M$1&amp;($C21+1))</f>
        <v/>
      </c>
      <c r="N21" s="67">
        <f>INDIRECT($B21&amp;"!"&amp;N$1&amp;($C21+1))</f>
        <v/>
      </c>
      <c r="O21" s="67">
        <f>INDIRECT($B21&amp;"!"&amp;O$1&amp;($C21+1))</f>
        <v/>
      </c>
      <c r="P21" s="67">
        <f>INDIRECT($B21&amp;"!"&amp;P$1&amp;($C21+1))</f>
        <v/>
      </c>
      <c r="Q21" s="67">
        <f>INDIRECT($B21&amp;"!"&amp;Q$1&amp;($C21+1))</f>
        <v/>
      </c>
    </row>
    <row customHeight="1" ht="16.5" r="22" s="29">
      <c r="A22" s="44" t="n">
        <v>20</v>
      </c>
      <c r="B22" s="44" t="inlineStr">
        <is>
          <t>A31</t>
        </is>
      </c>
      <c r="C22" s="44" t="n">
        <v>20</v>
      </c>
      <c r="D22" s="203">
        <f ref="D22" t="array">INDEX(#REF!,'獎狀清單(勿動)'!E22)</f>
        <v/>
      </c>
      <c r="E22">
        <f>E21+1</f>
        <v/>
      </c>
      <c r="F22" s="204">
        <f ref="F22" t="array">INDEX(#REF!,'獎狀清單(勿動)'!E22)</f>
        <v/>
      </c>
      <c r="G22" s="204" t="inlineStr">
        <is>
          <t>優秀選手</t>
        </is>
      </c>
      <c r="H22" s="67">
        <f>INDIRECT($B22&amp;"!"&amp;H$1&amp;($C22+1))</f>
        <v/>
      </c>
      <c r="I22" s="67">
        <f>INDIRECT($B22&amp;"!"&amp;I$1&amp;($C22+1))</f>
        <v/>
      </c>
      <c r="J22" s="67">
        <f>INDIRECT($B22&amp;"!"&amp;J$1&amp;($C22+1))</f>
        <v/>
      </c>
      <c r="K22" s="67">
        <f>INDIRECT($B22&amp;"!"&amp;K$1&amp;($C22+1))</f>
        <v/>
      </c>
      <c r="L22" s="67">
        <f>INDIRECT($B22&amp;"!E"&amp;($C22+1))</f>
        <v/>
      </c>
      <c r="M22" s="67">
        <f>INDIRECT($B22&amp;"!"&amp;M$1&amp;($C22+1))</f>
        <v/>
      </c>
      <c r="N22" s="67">
        <f>INDIRECT($B22&amp;"!"&amp;N$1&amp;($C22+1))</f>
        <v/>
      </c>
      <c r="O22" s="67">
        <f>INDIRECT($B22&amp;"!"&amp;O$1&amp;($C22+1))</f>
        <v/>
      </c>
      <c r="P22" s="67">
        <f>INDIRECT($B22&amp;"!"&amp;P$1&amp;($C22+1))</f>
        <v/>
      </c>
      <c r="Q22" s="67">
        <f>INDIRECT($B22&amp;"!"&amp;Q$1&amp;($C22+1))</f>
        <v/>
      </c>
    </row>
    <row customHeight="1" ht="16.5" r="23" s="29">
      <c r="A23" s="44" t="n">
        <v>21</v>
      </c>
      <c r="B23" s="44" t="inlineStr">
        <is>
          <t>A32</t>
        </is>
      </c>
      <c r="C23" s="44" t="n">
        <v>1</v>
      </c>
      <c r="D23" s="203">
        <f ref="D23" t="array">INDEX(#REF!,'獎狀清單(勿動)'!E23)</f>
        <v/>
      </c>
      <c r="E23" t="n">
        <v>29</v>
      </c>
      <c r="F23" s="204">
        <f ref="F23" t="array">INDEX(#REF!,'獎狀清單(勿動)'!E23)</f>
        <v/>
      </c>
      <c r="G23" s="204" t="inlineStr">
        <is>
          <t>優秀選手</t>
        </is>
      </c>
      <c r="H23" s="67">
        <f>INDIRECT($B23&amp;"!"&amp;H$1&amp;($C23+1))</f>
        <v/>
      </c>
      <c r="I23" s="67">
        <f>INDIRECT($B23&amp;"!"&amp;I$1&amp;($C23+1))</f>
        <v/>
      </c>
      <c r="J23" s="67">
        <f>INDIRECT($B23&amp;"!"&amp;J$1&amp;($C23+1))</f>
        <v/>
      </c>
      <c r="K23" s="67">
        <f>INDIRECT($B23&amp;"!"&amp;K$1&amp;($C23+1))</f>
        <v/>
      </c>
      <c r="L23" s="67">
        <f>INDIRECT($B23&amp;"!E"&amp;($C23+1))</f>
        <v/>
      </c>
      <c r="M23" s="67">
        <f>INDIRECT($B23&amp;"!"&amp;M$1&amp;($C23+1))</f>
        <v/>
      </c>
      <c r="N23" s="67">
        <f>INDIRECT($B23&amp;"!"&amp;N$1&amp;($C23+1))</f>
        <v/>
      </c>
      <c r="O23" s="67">
        <f>INDIRECT($B23&amp;"!"&amp;O$1&amp;($C23+1))</f>
        <v/>
      </c>
      <c r="P23" s="67">
        <f>INDIRECT($B23&amp;"!"&amp;P$1&amp;($C23+1))</f>
        <v/>
      </c>
      <c r="Q23" s="67">
        <f>INDIRECT($B23&amp;"!"&amp;Q$1&amp;($C23+1))</f>
        <v/>
      </c>
    </row>
    <row customHeight="1" ht="16.5" r="24" s="29">
      <c r="A24" s="44" t="n">
        <v>22</v>
      </c>
      <c r="B24" s="44" t="inlineStr">
        <is>
          <t>A32</t>
        </is>
      </c>
      <c r="C24" s="44" t="n">
        <v>2</v>
      </c>
      <c r="D24" s="203">
        <f ref="D24" t="array">INDEX(#REF!,'獎狀清單(勿動)'!E24)</f>
        <v/>
      </c>
      <c r="E24">
        <f>E23+1</f>
        <v/>
      </c>
      <c r="F24" s="204">
        <f ref="F24" t="array">INDEX(#REF!,'獎狀清單(勿動)'!E24)</f>
        <v/>
      </c>
      <c r="G24" s="204" t="inlineStr">
        <is>
          <t>優秀選手</t>
        </is>
      </c>
      <c r="H24" s="67">
        <f>INDIRECT($B24&amp;"!"&amp;H$1&amp;($C24+1))</f>
        <v/>
      </c>
      <c r="I24" s="67">
        <f>INDIRECT($B24&amp;"!"&amp;I$1&amp;($C24+1))</f>
        <v/>
      </c>
      <c r="J24" s="67">
        <f>INDIRECT($B24&amp;"!"&amp;J$1&amp;($C24+1))</f>
        <v/>
      </c>
      <c r="K24" s="67">
        <f>INDIRECT($B24&amp;"!"&amp;K$1&amp;($C24+1))</f>
        <v/>
      </c>
      <c r="L24" s="67">
        <f>INDIRECT($B24&amp;"!E"&amp;($C24+1))</f>
        <v/>
      </c>
      <c r="M24" s="67">
        <f>INDIRECT($B24&amp;"!"&amp;M$1&amp;($C24+1))</f>
        <v/>
      </c>
      <c r="N24" s="67">
        <f>INDIRECT($B24&amp;"!"&amp;N$1&amp;($C24+1))</f>
        <v/>
      </c>
      <c r="O24" s="67">
        <f>INDIRECT($B24&amp;"!"&amp;O$1&amp;($C24+1))</f>
        <v/>
      </c>
      <c r="P24" s="67">
        <f>INDIRECT($B24&amp;"!"&amp;P$1&amp;($C24+1))</f>
        <v/>
      </c>
      <c r="Q24" s="67">
        <f>INDIRECT($B24&amp;"!"&amp;Q$1&amp;($C24+1))</f>
        <v/>
      </c>
    </row>
    <row customHeight="1" ht="16.5" r="25" s="29">
      <c r="A25" s="44" t="n">
        <v>23</v>
      </c>
      <c r="B25" s="44" t="inlineStr">
        <is>
          <t>A32</t>
        </is>
      </c>
      <c r="C25" s="44" t="n">
        <v>3</v>
      </c>
      <c r="D25" s="203">
        <f ref="D25" t="array">INDEX(#REF!,'獎狀清單(勿動)'!E25)</f>
        <v/>
      </c>
      <c r="E25">
        <f>E24+1</f>
        <v/>
      </c>
      <c r="F25" s="204">
        <f ref="F25" t="array">INDEX(#REF!,'獎狀清單(勿動)'!E25)</f>
        <v/>
      </c>
      <c r="G25" s="204" t="inlineStr">
        <is>
          <t>優秀選手</t>
        </is>
      </c>
      <c r="H25" s="67">
        <f>INDIRECT($B25&amp;"!"&amp;H$1&amp;($C25+1))</f>
        <v/>
      </c>
      <c r="I25" s="67">
        <f>INDIRECT($B25&amp;"!"&amp;I$1&amp;($C25+1))</f>
        <v/>
      </c>
      <c r="J25" s="67">
        <f>INDIRECT($B25&amp;"!"&amp;J$1&amp;($C25+1))</f>
        <v/>
      </c>
      <c r="K25" s="67">
        <f>INDIRECT($B25&amp;"!"&amp;K$1&amp;($C25+1))</f>
        <v/>
      </c>
      <c r="L25" s="67">
        <f>INDIRECT($B25&amp;"!E"&amp;($C25+1))</f>
        <v/>
      </c>
      <c r="M25" s="67">
        <f>INDIRECT($B25&amp;"!"&amp;M$1&amp;($C25+1))</f>
        <v/>
      </c>
      <c r="N25" s="67">
        <f>INDIRECT($B25&amp;"!"&amp;N$1&amp;($C25+1))</f>
        <v/>
      </c>
      <c r="O25" s="67">
        <f>INDIRECT($B25&amp;"!"&amp;O$1&amp;($C25+1))</f>
        <v/>
      </c>
      <c r="P25" s="67">
        <f>INDIRECT($B25&amp;"!"&amp;P$1&amp;($C25+1))</f>
        <v/>
      </c>
      <c r="Q25" s="67">
        <f>INDIRECT($B25&amp;"!"&amp;Q$1&amp;($C25+1))</f>
        <v/>
      </c>
    </row>
    <row customHeight="1" ht="16.5" r="26" s="29">
      <c r="A26" s="44" t="n">
        <v>24</v>
      </c>
      <c r="B26" s="44" t="inlineStr">
        <is>
          <t>A32</t>
        </is>
      </c>
      <c r="C26" s="44" t="n">
        <v>4</v>
      </c>
      <c r="D26" s="203">
        <f ref="D26" t="array">INDEX(#REF!,'獎狀清單(勿動)'!E26)</f>
        <v/>
      </c>
      <c r="E26">
        <f>E25+1</f>
        <v/>
      </c>
      <c r="F26" s="204">
        <f ref="F26" t="array">INDEX(#REF!,'獎狀清單(勿動)'!E26)</f>
        <v/>
      </c>
      <c r="G26" s="204" t="inlineStr">
        <is>
          <t>優秀選手</t>
        </is>
      </c>
      <c r="H26" s="67">
        <f>INDIRECT($B26&amp;"!"&amp;H$1&amp;($C26+1))</f>
        <v/>
      </c>
      <c r="I26" s="67">
        <f>INDIRECT($B26&amp;"!"&amp;I$1&amp;($C26+1))</f>
        <v/>
      </c>
      <c r="J26" s="67">
        <f>INDIRECT($B26&amp;"!"&amp;J$1&amp;($C26+1))</f>
        <v/>
      </c>
      <c r="K26" s="67">
        <f>INDIRECT($B26&amp;"!"&amp;K$1&amp;($C26+1))</f>
        <v/>
      </c>
      <c r="L26" s="67">
        <f>INDIRECT($B26&amp;"!E"&amp;($C26+1))</f>
        <v/>
      </c>
      <c r="M26" s="67">
        <f>INDIRECT($B26&amp;"!"&amp;M$1&amp;($C26+1))</f>
        <v/>
      </c>
      <c r="N26" s="67">
        <f>INDIRECT($B26&amp;"!"&amp;N$1&amp;($C26+1))</f>
        <v/>
      </c>
      <c r="O26" s="67">
        <f>INDIRECT($B26&amp;"!"&amp;O$1&amp;($C26+1))</f>
        <v/>
      </c>
      <c r="P26" s="67">
        <f>INDIRECT($B26&amp;"!"&amp;P$1&amp;($C26+1))</f>
        <v/>
      </c>
      <c r="Q26" s="67">
        <f>INDIRECT($B26&amp;"!"&amp;Q$1&amp;($C26+1))</f>
        <v/>
      </c>
    </row>
    <row customHeight="1" ht="16.5" r="27" s="29">
      <c r="A27" s="44" t="n">
        <v>25</v>
      </c>
      <c r="B27" s="44" t="inlineStr">
        <is>
          <t>A32</t>
        </is>
      </c>
      <c r="C27" s="44" t="n">
        <v>5</v>
      </c>
      <c r="D27" s="203">
        <f ref="D27" t="array">INDEX(#REF!,'獎狀清單(勿動)'!E27)</f>
        <v/>
      </c>
      <c r="E27">
        <f>E26+1</f>
        <v/>
      </c>
      <c r="F27" s="204">
        <f ref="F27" t="array">INDEX(#REF!,'獎狀清單(勿動)'!E27)</f>
        <v/>
      </c>
      <c r="G27" s="204" t="inlineStr">
        <is>
          <t>優秀選手</t>
        </is>
      </c>
      <c r="H27" s="67">
        <f>INDIRECT($B27&amp;"!"&amp;H$1&amp;($C27+1))</f>
        <v/>
      </c>
      <c r="I27" s="67">
        <f>INDIRECT($B27&amp;"!"&amp;I$1&amp;($C27+1))</f>
        <v/>
      </c>
      <c r="J27" s="67">
        <f>INDIRECT($B27&amp;"!"&amp;J$1&amp;($C27+1))</f>
        <v/>
      </c>
      <c r="K27" s="67">
        <f>INDIRECT($B27&amp;"!"&amp;K$1&amp;($C27+1))</f>
        <v/>
      </c>
      <c r="L27" s="67">
        <f>INDIRECT($B27&amp;"!E"&amp;($C27+1))</f>
        <v/>
      </c>
      <c r="M27" s="67">
        <f>INDIRECT($B27&amp;"!"&amp;M$1&amp;($C27+1))</f>
        <v/>
      </c>
      <c r="N27" s="67">
        <f>INDIRECT($B27&amp;"!"&amp;N$1&amp;($C27+1))</f>
        <v/>
      </c>
      <c r="O27" s="67">
        <f>INDIRECT($B27&amp;"!"&amp;O$1&amp;($C27+1))</f>
        <v/>
      </c>
      <c r="P27" s="67">
        <f>INDIRECT($B27&amp;"!"&amp;P$1&amp;($C27+1))</f>
        <v/>
      </c>
      <c r="Q27" s="67">
        <f>INDIRECT($B27&amp;"!"&amp;Q$1&amp;($C27+1))</f>
        <v/>
      </c>
    </row>
    <row customHeight="1" ht="16.5" r="28" s="29">
      <c r="A28" s="44" t="n">
        <v>26</v>
      </c>
      <c r="B28" s="44" t="inlineStr">
        <is>
          <t>A32</t>
        </is>
      </c>
      <c r="C28" s="44" t="n">
        <v>6</v>
      </c>
      <c r="D28" s="203">
        <f ref="D28" t="array">INDEX(#REF!,'獎狀清單(勿動)'!E28)</f>
        <v/>
      </c>
      <c r="E28">
        <f>E27+1</f>
        <v/>
      </c>
      <c r="F28" s="204">
        <f ref="F28" t="array">INDEX(#REF!,'獎狀清單(勿動)'!E28)</f>
        <v/>
      </c>
      <c r="G28" s="204" t="inlineStr">
        <is>
          <t>優秀選手</t>
        </is>
      </c>
      <c r="H28" s="67">
        <f>INDIRECT($B28&amp;"!"&amp;H$1&amp;($C28+1))</f>
        <v/>
      </c>
      <c r="I28" s="67">
        <f>INDIRECT($B28&amp;"!"&amp;I$1&amp;($C28+1))</f>
        <v/>
      </c>
      <c r="J28" s="67">
        <f>INDIRECT($B28&amp;"!"&amp;J$1&amp;($C28+1))</f>
        <v/>
      </c>
      <c r="K28" s="67">
        <f>INDIRECT($B28&amp;"!"&amp;K$1&amp;($C28+1))</f>
        <v/>
      </c>
      <c r="L28" s="67">
        <f>INDIRECT($B28&amp;"!E"&amp;($C28+1))</f>
        <v/>
      </c>
      <c r="M28" s="67">
        <f>INDIRECT($B28&amp;"!"&amp;M$1&amp;($C28+1))</f>
        <v/>
      </c>
      <c r="N28" s="67">
        <f>INDIRECT($B28&amp;"!"&amp;N$1&amp;($C28+1))</f>
        <v/>
      </c>
      <c r="O28" s="67">
        <f>INDIRECT($B28&amp;"!"&amp;O$1&amp;($C28+1))</f>
        <v/>
      </c>
      <c r="P28" s="67">
        <f>INDIRECT($B28&amp;"!"&amp;P$1&amp;($C28+1))</f>
        <v/>
      </c>
      <c r="Q28" s="67">
        <f>INDIRECT($B28&amp;"!"&amp;Q$1&amp;($C28+1))</f>
        <v/>
      </c>
    </row>
    <row customHeight="1" ht="16.5" r="29" s="29">
      <c r="A29" s="44" t="n">
        <v>27</v>
      </c>
      <c r="B29" s="44" t="inlineStr">
        <is>
          <t>A32</t>
        </is>
      </c>
      <c r="C29" s="44" t="n">
        <v>7</v>
      </c>
      <c r="D29" s="203">
        <f ref="D29" t="array">INDEX(#REF!,'獎狀清單(勿動)'!E29)</f>
        <v/>
      </c>
      <c r="E29">
        <f>E28+1</f>
        <v/>
      </c>
      <c r="F29" s="204">
        <f ref="F29" t="array">INDEX(#REF!,'獎狀清單(勿動)'!E29)</f>
        <v/>
      </c>
      <c r="G29" s="204" t="inlineStr">
        <is>
          <t>優秀選手</t>
        </is>
      </c>
      <c r="H29" s="67">
        <f>INDIRECT($B29&amp;"!"&amp;H$1&amp;($C29+1))</f>
        <v/>
      </c>
      <c r="I29" s="67">
        <f>INDIRECT($B29&amp;"!"&amp;I$1&amp;($C29+1))</f>
        <v/>
      </c>
      <c r="J29" s="67">
        <f>INDIRECT($B29&amp;"!"&amp;J$1&amp;($C29+1))</f>
        <v/>
      </c>
      <c r="K29" s="67">
        <f>INDIRECT($B29&amp;"!"&amp;K$1&amp;($C29+1))</f>
        <v/>
      </c>
      <c r="L29" s="67">
        <f>INDIRECT($B29&amp;"!E"&amp;($C29+1))</f>
        <v/>
      </c>
      <c r="M29" s="67">
        <f>INDIRECT($B29&amp;"!"&amp;M$1&amp;($C29+1))</f>
        <v/>
      </c>
      <c r="N29" s="67">
        <f>INDIRECT($B29&amp;"!"&amp;N$1&amp;($C29+1))</f>
        <v/>
      </c>
      <c r="O29" s="67">
        <f>INDIRECT($B29&amp;"!"&amp;O$1&amp;($C29+1))</f>
        <v/>
      </c>
      <c r="P29" s="67">
        <f>INDIRECT($B29&amp;"!"&amp;P$1&amp;($C29+1))</f>
        <v/>
      </c>
      <c r="Q29" s="67">
        <f>INDIRECT($B29&amp;"!"&amp;Q$1&amp;($C29+1))</f>
        <v/>
      </c>
    </row>
    <row customHeight="1" ht="16.5" r="30" s="29">
      <c r="A30" s="44" t="n">
        <v>28</v>
      </c>
      <c r="B30" s="44" t="inlineStr">
        <is>
          <t>A32</t>
        </is>
      </c>
      <c r="C30" s="44" t="n">
        <v>8</v>
      </c>
      <c r="D30" s="203">
        <f ref="D30" t="array">INDEX(#REF!,'獎狀清單(勿動)'!E30)</f>
        <v/>
      </c>
      <c r="E30">
        <f>E29+1</f>
        <v/>
      </c>
      <c r="F30" s="204">
        <f ref="F30" t="array">INDEX(#REF!,'獎狀清單(勿動)'!E30)</f>
        <v/>
      </c>
      <c r="G30" s="204" t="inlineStr">
        <is>
          <t>優秀選手</t>
        </is>
      </c>
      <c r="H30" s="67">
        <f>INDIRECT($B30&amp;"!"&amp;H$1&amp;($C30+1))</f>
        <v/>
      </c>
      <c r="I30" s="67">
        <f>INDIRECT($B30&amp;"!"&amp;I$1&amp;($C30+1))</f>
        <v/>
      </c>
      <c r="J30" s="67">
        <f>INDIRECT($B30&amp;"!"&amp;J$1&amp;($C30+1))</f>
        <v/>
      </c>
      <c r="K30" s="67">
        <f>INDIRECT($B30&amp;"!"&amp;K$1&amp;($C30+1))</f>
        <v/>
      </c>
      <c r="L30" s="67">
        <f>INDIRECT($B30&amp;"!E"&amp;($C30+1))</f>
        <v/>
      </c>
      <c r="M30" s="67">
        <f>INDIRECT($B30&amp;"!"&amp;M$1&amp;($C30+1))</f>
        <v/>
      </c>
      <c r="N30" s="67">
        <f>INDIRECT($B30&amp;"!"&amp;N$1&amp;($C30+1))</f>
        <v/>
      </c>
      <c r="O30" s="67">
        <f>INDIRECT($B30&amp;"!"&amp;O$1&amp;($C30+1))</f>
        <v/>
      </c>
      <c r="P30" s="67">
        <f>INDIRECT($B30&amp;"!"&amp;P$1&amp;($C30+1))</f>
        <v/>
      </c>
      <c r="Q30" s="67">
        <f>INDIRECT($B30&amp;"!"&amp;Q$1&amp;($C30+1))</f>
        <v/>
      </c>
    </row>
    <row customHeight="1" ht="16.5" r="31" s="29">
      <c r="A31" s="44" t="n">
        <v>29</v>
      </c>
      <c r="B31" s="44" t="inlineStr">
        <is>
          <t>A32</t>
        </is>
      </c>
      <c r="C31" s="44" t="n">
        <v>9</v>
      </c>
      <c r="D31" s="203">
        <f ref="D31" t="array">INDEX(#REF!,'獎狀清單(勿動)'!E31)</f>
        <v/>
      </c>
      <c r="E31">
        <f>E30+1</f>
        <v/>
      </c>
      <c r="F31" s="204">
        <f ref="F31" t="array">INDEX(#REF!,'獎狀清單(勿動)'!E31)</f>
        <v/>
      </c>
      <c r="G31" s="204" t="inlineStr">
        <is>
          <t>優秀選手</t>
        </is>
      </c>
      <c r="H31" s="67">
        <f>INDIRECT($B31&amp;"!"&amp;H$1&amp;($C31+1))</f>
        <v/>
      </c>
      <c r="I31" s="67">
        <f>INDIRECT($B31&amp;"!"&amp;I$1&amp;($C31+1))</f>
        <v/>
      </c>
      <c r="J31" s="67">
        <f>INDIRECT($B31&amp;"!"&amp;J$1&amp;($C31+1))</f>
        <v/>
      </c>
      <c r="K31" s="67">
        <f>INDIRECT($B31&amp;"!"&amp;K$1&amp;($C31+1))</f>
        <v/>
      </c>
      <c r="L31" s="67">
        <f>INDIRECT($B31&amp;"!E"&amp;($C31+1))</f>
        <v/>
      </c>
      <c r="M31" s="67">
        <f>INDIRECT($B31&amp;"!"&amp;M$1&amp;($C31+1))</f>
        <v/>
      </c>
      <c r="N31" s="67">
        <f>INDIRECT($B31&amp;"!"&amp;N$1&amp;($C31+1))</f>
        <v/>
      </c>
      <c r="O31" s="67">
        <f>INDIRECT($B31&amp;"!"&amp;O$1&amp;($C31+1))</f>
        <v/>
      </c>
      <c r="P31" s="67">
        <f>INDIRECT($B31&amp;"!"&amp;P$1&amp;($C31+1))</f>
        <v/>
      </c>
      <c r="Q31" s="67">
        <f>INDIRECT($B31&amp;"!"&amp;Q$1&amp;($C31+1))</f>
        <v/>
      </c>
    </row>
    <row customHeight="1" ht="16.5" r="32" s="29">
      <c r="A32" s="44" t="n">
        <v>30</v>
      </c>
      <c r="B32" s="44" t="inlineStr">
        <is>
          <t>A32</t>
        </is>
      </c>
      <c r="C32" s="44" t="n">
        <v>10</v>
      </c>
      <c r="D32" s="203">
        <f ref="D32" t="array">INDEX(#REF!,'獎狀清單(勿動)'!E32)</f>
        <v/>
      </c>
      <c r="E32">
        <f>E31+1</f>
        <v/>
      </c>
      <c r="F32" s="204">
        <f ref="F32" t="array">INDEX(#REF!,'獎狀清單(勿動)'!E32)</f>
        <v/>
      </c>
      <c r="G32" s="204" t="inlineStr">
        <is>
          <t>優秀選手</t>
        </is>
      </c>
      <c r="H32" s="67">
        <f>INDIRECT($B32&amp;"!"&amp;H$1&amp;($C32+1))</f>
        <v/>
      </c>
      <c r="I32" s="67">
        <f>INDIRECT($B32&amp;"!"&amp;I$1&amp;($C32+1))</f>
        <v/>
      </c>
      <c r="J32" s="67">
        <f>INDIRECT($B32&amp;"!"&amp;J$1&amp;($C32+1))</f>
        <v/>
      </c>
      <c r="K32" s="67">
        <f>INDIRECT($B32&amp;"!"&amp;K$1&amp;($C32+1))</f>
        <v/>
      </c>
      <c r="L32" s="67">
        <f>INDIRECT($B32&amp;"!E"&amp;($C32+1))</f>
        <v/>
      </c>
      <c r="M32" s="67">
        <f>INDIRECT($B32&amp;"!"&amp;M$1&amp;($C32+1))</f>
        <v/>
      </c>
      <c r="N32" s="67">
        <f>INDIRECT($B32&amp;"!"&amp;N$1&amp;($C32+1))</f>
        <v/>
      </c>
      <c r="O32" s="67">
        <f>INDIRECT($B32&amp;"!"&amp;O$1&amp;($C32+1))</f>
        <v/>
      </c>
      <c r="P32" s="67">
        <f>INDIRECT($B32&amp;"!"&amp;P$1&amp;($C32+1))</f>
        <v/>
      </c>
      <c r="Q32" s="67">
        <f>INDIRECT($B32&amp;"!"&amp;Q$1&amp;($C32+1))</f>
        <v/>
      </c>
    </row>
    <row customHeight="1" ht="16.5" r="33" s="29">
      <c r="A33" s="44" t="n">
        <v>31</v>
      </c>
      <c r="B33" s="44" t="inlineStr">
        <is>
          <t>A32</t>
        </is>
      </c>
      <c r="C33" s="44" t="n">
        <v>11</v>
      </c>
      <c r="D33" s="203">
        <f ref="D33" t="array">INDEX(#REF!,'獎狀清單(勿動)'!E33)</f>
        <v/>
      </c>
      <c r="E33">
        <f>E32+1</f>
        <v/>
      </c>
      <c r="F33" s="204">
        <f ref="F33" t="array">INDEX(#REF!,'獎狀清單(勿動)'!E33)</f>
        <v/>
      </c>
      <c r="G33" s="204" t="inlineStr">
        <is>
          <t>優秀選手</t>
        </is>
      </c>
      <c r="H33" s="67">
        <f>INDIRECT($B33&amp;"!"&amp;H$1&amp;($C33+1))</f>
        <v/>
      </c>
      <c r="I33" s="67">
        <f>INDIRECT($B33&amp;"!"&amp;I$1&amp;($C33+1))</f>
        <v/>
      </c>
      <c r="J33" s="67">
        <f>INDIRECT($B33&amp;"!"&amp;J$1&amp;($C33+1))</f>
        <v/>
      </c>
      <c r="K33" s="67">
        <f>INDIRECT($B33&amp;"!"&amp;K$1&amp;($C33+1))</f>
        <v/>
      </c>
      <c r="L33" s="67">
        <f>INDIRECT($B33&amp;"!E"&amp;($C33+1))</f>
        <v/>
      </c>
      <c r="M33" s="67">
        <f>INDIRECT($B33&amp;"!"&amp;M$1&amp;($C33+1))</f>
        <v/>
      </c>
      <c r="N33" s="67">
        <f>INDIRECT($B33&amp;"!"&amp;N$1&amp;($C33+1))</f>
        <v/>
      </c>
      <c r="O33" s="67">
        <f>INDIRECT($B33&amp;"!"&amp;O$1&amp;($C33+1))</f>
        <v/>
      </c>
      <c r="P33" s="67">
        <f>INDIRECT($B33&amp;"!"&amp;P$1&amp;($C33+1))</f>
        <v/>
      </c>
      <c r="Q33" s="67">
        <f>INDIRECT($B33&amp;"!"&amp;Q$1&amp;($C33+1))</f>
        <v/>
      </c>
    </row>
    <row customHeight="1" ht="16.5" r="34" s="29">
      <c r="A34" s="44" t="n">
        <v>32</v>
      </c>
      <c r="B34" s="44" t="inlineStr">
        <is>
          <t>A32</t>
        </is>
      </c>
      <c r="C34" s="44" t="n">
        <v>12</v>
      </c>
      <c r="D34" s="203">
        <f ref="D34" t="array">INDEX(#REF!,'獎狀清單(勿動)'!E34)</f>
        <v/>
      </c>
      <c r="E34">
        <f>E33+1</f>
        <v/>
      </c>
      <c r="F34" s="204">
        <f ref="F34" t="array">INDEX(#REF!,'獎狀清單(勿動)'!E34)</f>
        <v/>
      </c>
      <c r="G34" s="204" t="inlineStr">
        <is>
          <t>優秀選手</t>
        </is>
      </c>
      <c r="H34" s="67">
        <f>INDIRECT($B34&amp;"!"&amp;H$1&amp;($C34+1))</f>
        <v/>
      </c>
      <c r="I34" s="67">
        <f>INDIRECT($B34&amp;"!"&amp;I$1&amp;($C34+1))</f>
        <v/>
      </c>
      <c r="J34" s="67">
        <f>INDIRECT($B34&amp;"!"&amp;J$1&amp;($C34+1))</f>
        <v/>
      </c>
      <c r="K34" s="67">
        <f>INDIRECT($B34&amp;"!"&amp;K$1&amp;($C34+1))</f>
        <v/>
      </c>
      <c r="L34" s="67">
        <f>INDIRECT($B34&amp;"!E"&amp;($C34+1))</f>
        <v/>
      </c>
      <c r="M34" s="67">
        <f>INDIRECT($B34&amp;"!"&amp;M$1&amp;($C34+1))</f>
        <v/>
      </c>
      <c r="N34" s="67">
        <f>INDIRECT($B34&amp;"!"&amp;N$1&amp;($C34+1))</f>
        <v/>
      </c>
      <c r="O34" s="67">
        <f>INDIRECT($B34&amp;"!"&amp;O$1&amp;($C34+1))</f>
        <v/>
      </c>
      <c r="P34" s="67">
        <f>INDIRECT($B34&amp;"!"&amp;P$1&amp;($C34+1))</f>
        <v/>
      </c>
      <c r="Q34" s="67">
        <f>INDIRECT($B34&amp;"!"&amp;Q$1&amp;($C34+1))</f>
        <v/>
      </c>
    </row>
    <row customHeight="1" ht="16.5" r="35" s="29">
      <c r="A35" s="44" t="n">
        <v>33</v>
      </c>
      <c r="B35" s="44" t="inlineStr">
        <is>
          <t>A32</t>
        </is>
      </c>
      <c r="C35" s="44" t="n">
        <v>13</v>
      </c>
      <c r="D35" s="203">
        <f ref="D35" t="array">INDEX(#REF!,'獎狀清單(勿動)'!E35)</f>
        <v/>
      </c>
      <c r="E35">
        <f>E34+1</f>
        <v/>
      </c>
      <c r="F35" s="204">
        <f ref="F35" t="array">INDEX(#REF!,'獎狀清單(勿動)'!E35)</f>
        <v/>
      </c>
      <c r="G35" s="204" t="inlineStr">
        <is>
          <t>優秀選手</t>
        </is>
      </c>
      <c r="H35" s="67">
        <f>INDIRECT($B35&amp;"!"&amp;H$1&amp;($C35+1))</f>
        <v/>
      </c>
      <c r="I35" s="67">
        <f>INDIRECT($B35&amp;"!"&amp;I$1&amp;($C35+1))</f>
        <v/>
      </c>
      <c r="J35" s="67">
        <f>INDIRECT($B35&amp;"!"&amp;J$1&amp;($C35+1))</f>
        <v/>
      </c>
      <c r="K35" s="67">
        <f>INDIRECT($B35&amp;"!"&amp;K$1&amp;($C35+1))</f>
        <v/>
      </c>
      <c r="L35" s="67">
        <f>INDIRECT($B35&amp;"!E"&amp;($C35+1))</f>
        <v/>
      </c>
      <c r="M35" s="67">
        <f>INDIRECT($B35&amp;"!"&amp;M$1&amp;($C35+1))</f>
        <v/>
      </c>
      <c r="N35" s="67">
        <f>INDIRECT($B35&amp;"!"&amp;N$1&amp;($C35+1))</f>
        <v/>
      </c>
      <c r="O35" s="67">
        <f>INDIRECT($B35&amp;"!"&amp;O$1&amp;($C35+1))</f>
        <v/>
      </c>
      <c r="P35" s="67">
        <f>INDIRECT($B35&amp;"!"&amp;P$1&amp;($C35+1))</f>
        <v/>
      </c>
      <c r="Q35" s="67">
        <f>INDIRECT($B35&amp;"!"&amp;Q$1&amp;($C35+1))</f>
        <v/>
      </c>
    </row>
    <row customHeight="1" ht="16.5" r="36" s="29">
      <c r="A36" s="44" t="n">
        <v>34</v>
      </c>
      <c r="B36" s="44" t="inlineStr">
        <is>
          <t>A32</t>
        </is>
      </c>
      <c r="C36" s="44" t="n">
        <v>14</v>
      </c>
      <c r="D36" s="203">
        <f ref="D36" t="array">INDEX(#REF!,'獎狀清單(勿動)'!E36)</f>
        <v/>
      </c>
      <c r="E36">
        <f>E35+1</f>
        <v/>
      </c>
      <c r="F36" s="204">
        <f ref="F36" t="array">INDEX(#REF!,'獎狀清單(勿動)'!E36)</f>
        <v/>
      </c>
      <c r="G36" s="204" t="inlineStr">
        <is>
          <t>優秀選手</t>
        </is>
      </c>
      <c r="H36" s="67">
        <f>INDIRECT($B36&amp;"!"&amp;H$1&amp;($C36+1))</f>
        <v/>
      </c>
      <c r="I36" s="67">
        <f>INDIRECT($B36&amp;"!"&amp;I$1&amp;($C36+1))</f>
        <v/>
      </c>
      <c r="J36" s="67">
        <f>INDIRECT($B36&amp;"!"&amp;J$1&amp;($C36+1))</f>
        <v/>
      </c>
      <c r="K36" s="67">
        <f>INDIRECT($B36&amp;"!"&amp;K$1&amp;($C36+1))</f>
        <v/>
      </c>
      <c r="L36" s="67">
        <f>INDIRECT($B36&amp;"!E"&amp;($C36+1))</f>
        <v/>
      </c>
      <c r="M36" s="67">
        <f>INDIRECT($B36&amp;"!"&amp;M$1&amp;($C36+1))</f>
        <v/>
      </c>
      <c r="N36" s="67">
        <f>INDIRECT($B36&amp;"!"&amp;N$1&amp;($C36+1))</f>
        <v/>
      </c>
      <c r="O36" s="67">
        <f>INDIRECT($B36&amp;"!"&amp;O$1&amp;($C36+1))</f>
        <v/>
      </c>
      <c r="P36" s="67">
        <f>INDIRECT($B36&amp;"!"&amp;P$1&amp;($C36+1))</f>
        <v/>
      </c>
      <c r="Q36" s="67">
        <f>INDIRECT($B36&amp;"!"&amp;Q$1&amp;($C36+1))</f>
        <v/>
      </c>
    </row>
    <row customHeight="1" ht="16.5" r="37" s="29">
      <c r="A37" s="44" t="n">
        <v>35</v>
      </c>
      <c r="B37" s="44" t="inlineStr">
        <is>
          <t>A32</t>
        </is>
      </c>
      <c r="C37" s="44" t="n">
        <v>15</v>
      </c>
      <c r="D37" s="203">
        <f ref="D37" t="array">INDEX(#REF!,'獎狀清單(勿動)'!E37)</f>
        <v/>
      </c>
      <c r="E37">
        <f>E36+1</f>
        <v/>
      </c>
      <c r="F37" s="204">
        <f ref="F37" t="array">INDEX(#REF!,'獎狀清單(勿動)'!E37)</f>
        <v/>
      </c>
      <c r="G37" s="204" t="inlineStr">
        <is>
          <t>優秀選手</t>
        </is>
      </c>
      <c r="H37" s="67">
        <f>INDIRECT($B37&amp;"!"&amp;H$1&amp;($C37+1))</f>
        <v/>
      </c>
      <c r="I37" s="67">
        <f>INDIRECT($B37&amp;"!"&amp;I$1&amp;($C37+1))</f>
        <v/>
      </c>
      <c r="J37" s="67">
        <f>INDIRECT($B37&amp;"!"&amp;J$1&amp;($C37+1))</f>
        <v/>
      </c>
      <c r="K37" s="67">
        <f>INDIRECT($B37&amp;"!"&amp;K$1&amp;($C37+1))</f>
        <v/>
      </c>
      <c r="L37" s="67">
        <f>INDIRECT($B37&amp;"!E"&amp;($C37+1))</f>
        <v/>
      </c>
      <c r="M37" s="67">
        <f>INDIRECT($B37&amp;"!"&amp;M$1&amp;($C37+1))</f>
        <v/>
      </c>
      <c r="N37" s="67">
        <f>INDIRECT($B37&amp;"!"&amp;N$1&amp;($C37+1))</f>
        <v/>
      </c>
      <c r="O37" s="67">
        <f>INDIRECT($B37&amp;"!"&amp;O$1&amp;($C37+1))</f>
        <v/>
      </c>
      <c r="P37" s="67">
        <f>INDIRECT($B37&amp;"!"&amp;P$1&amp;($C37+1))</f>
        <v/>
      </c>
      <c r="Q37" s="67">
        <f>INDIRECT($B37&amp;"!"&amp;Q$1&amp;($C37+1))</f>
        <v/>
      </c>
    </row>
    <row customHeight="1" ht="16.5" r="38" s="29">
      <c r="A38" s="44" t="n">
        <v>36</v>
      </c>
      <c r="B38" s="44" t="inlineStr">
        <is>
          <t>A32</t>
        </is>
      </c>
      <c r="C38" s="44" t="n">
        <v>16</v>
      </c>
      <c r="D38" s="203">
        <f ref="D38" t="array">INDEX(#REF!,'獎狀清單(勿動)'!E38)</f>
        <v/>
      </c>
      <c r="E38">
        <f>E37+1</f>
        <v/>
      </c>
      <c r="F38" s="204">
        <f ref="F38" t="array">INDEX(#REF!,'獎狀清單(勿動)'!E38)</f>
        <v/>
      </c>
      <c r="G38" s="204" t="inlineStr">
        <is>
          <t>優秀選手</t>
        </is>
      </c>
      <c r="H38" s="67">
        <f>INDIRECT($B38&amp;"!"&amp;H$1&amp;($C38+1))</f>
        <v/>
      </c>
      <c r="I38" s="67">
        <f>INDIRECT($B38&amp;"!"&amp;I$1&amp;($C38+1))</f>
        <v/>
      </c>
      <c r="J38" s="67">
        <f>INDIRECT($B38&amp;"!"&amp;J$1&amp;($C38+1))</f>
        <v/>
      </c>
      <c r="K38" s="67">
        <f>INDIRECT($B38&amp;"!"&amp;K$1&amp;($C38+1))</f>
        <v/>
      </c>
      <c r="L38" s="67">
        <f>INDIRECT($B38&amp;"!E"&amp;($C38+1))</f>
        <v/>
      </c>
      <c r="M38" s="67">
        <f>INDIRECT($B38&amp;"!"&amp;M$1&amp;($C38+1))</f>
        <v/>
      </c>
      <c r="N38" s="67">
        <f>INDIRECT($B38&amp;"!"&amp;N$1&amp;($C38+1))</f>
        <v/>
      </c>
      <c r="O38" s="67">
        <f>INDIRECT($B38&amp;"!"&amp;O$1&amp;($C38+1))</f>
        <v/>
      </c>
      <c r="P38" s="67">
        <f>INDIRECT($B38&amp;"!"&amp;P$1&amp;($C38+1))</f>
        <v/>
      </c>
      <c r="Q38" s="67">
        <f>INDIRECT($B38&amp;"!"&amp;Q$1&amp;($C38+1))</f>
        <v/>
      </c>
    </row>
    <row customHeight="1" ht="16.5" r="39" s="29">
      <c r="A39" s="44" t="n">
        <v>37</v>
      </c>
      <c r="B39" s="44" t="inlineStr">
        <is>
          <t>A32</t>
        </is>
      </c>
      <c r="C39" s="44" t="n">
        <v>17</v>
      </c>
      <c r="D39" s="203">
        <f ref="D39" t="array">INDEX(#REF!,'獎狀清單(勿動)'!E39)</f>
        <v/>
      </c>
      <c r="E39">
        <f>E38+1</f>
        <v/>
      </c>
      <c r="F39" s="204">
        <f ref="F39" t="array">INDEX(#REF!,'獎狀清單(勿動)'!E39)</f>
        <v/>
      </c>
      <c r="G39" s="204" t="inlineStr">
        <is>
          <t>優秀選手</t>
        </is>
      </c>
      <c r="H39" s="67">
        <f>INDIRECT($B39&amp;"!"&amp;H$1&amp;($C39+1))</f>
        <v/>
      </c>
      <c r="I39" s="67">
        <f>INDIRECT($B39&amp;"!"&amp;I$1&amp;($C39+1))</f>
        <v/>
      </c>
      <c r="J39" s="67">
        <f>INDIRECT($B39&amp;"!"&amp;J$1&amp;($C39+1))</f>
        <v/>
      </c>
      <c r="K39" s="67">
        <f>INDIRECT($B39&amp;"!"&amp;K$1&amp;($C39+1))</f>
        <v/>
      </c>
      <c r="L39" s="67">
        <f>INDIRECT($B39&amp;"!E"&amp;($C39+1))</f>
        <v/>
      </c>
      <c r="M39" s="67">
        <f>INDIRECT($B39&amp;"!"&amp;M$1&amp;($C39+1))</f>
        <v/>
      </c>
      <c r="N39" s="67">
        <f>INDIRECT($B39&amp;"!"&amp;N$1&amp;($C39+1))</f>
        <v/>
      </c>
      <c r="O39" s="67">
        <f>INDIRECT($B39&amp;"!"&amp;O$1&amp;($C39+1))</f>
        <v/>
      </c>
      <c r="P39" s="67">
        <f>INDIRECT($B39&amp;"!"&amp;P$1&amp;($C39+1))</f>
        <v/>
      </c>
      <c r="Q39" s="67">
        <f>INDIRECT($B39&amp;"!"&amp;Q$1&amp;($C39+1))</f>
        <v/>
      </c>
    </row>
    <row customHeight="1" ht="16.5" r="40" s="29">
      <c r="A40" s="44" t="n">
        <v>38</v>
      </c>
      <c r="B40" s="44" t="inlineStr">
        <is>
          <t>A32</t>
        </is>
      </c>
      <c r="C40" s="44" t="n">
        <v>18</v>
      </c>
      <c r="D40" s="203">
        <f ref="D40" t="array">INDEX(#REF!,'獎狀清單(勿動)'!E40)</f>
        <v/>
      </c>
      <c r="E40">
        <f>E39+1</f>
        <v/>
      </c>
      <c r="F40" s="204">
        <f ref="F40" t="array">INDEX(#REF!,'獎狀清單(勿動)'!E40)</f>
        <v/>
      </c>
      <c r="G40" s="204" t="inlineStr">
        <is>
          <t>優秀選手</t>
        </is>
      </c>
      <c r="H40" s="67">
        <f>INDIRECT($B40&amp;"!"&amp;H$1&amp;($C40+1))</f>
        <v/>
      </c>
      <c r="I40" s="67">
        <f>INDIRECT($B40&amp;"!"&amp;I$1&amp;($C40+1))</f>
        <v/>
      </c>
      <c r="J40" s="67">
        <f>INDIRECT($B40&amp;"!"&amp;J$1&amp;($C40+1))</f>
        <v/>
      </c>
      <c r="K40" s="67">
        <f>INDIRECT($B40&amp;"!"&amp;K$1&amp;($C40+1))</f>
        <v/>
      </c>
      <c r="L40" s="67">
        <f>INDIRECT($B40&amp;"!E"&amp;($C40+1))</f>
        <v/>
      </c>
      <c r="M40" s="67">
        <f>INDIRECT($B40&amp;"!"&amp;M$1&amp;($C40+1))</f>
        <v/>
      </c>
      <c r="N40" s="67">
        <f>INDIRECT($B40&amp;"!"&amp;N$1&amp;($C40+1))</f>
        <v/>
      </c>
      <c r="O40" s="67">
        <f>INDIRECT($B40&amp;"!"&amp;O$1&amp;($C40+1))</f>
        <v/>
      </c>
      <c r="P40" s="67">
        <f>INDIRECT($B40&amp;"!"&amp;P$1&amp;($C40+1))</f>
        <v/>
      </c>
      <c r="Q40" s="67">
        <f>INDIRECT($B40&amp;"!"&amp;Q$1&amp;($C40+1))</f>
        <v/>
      </c>
    </row>
    <row customHeight="1" ht="16.5" r="41" s="29">
      <c r="A41" s="44" t="n">
        <v>39</v>
      </c>
      <c r="B41" s="44" t="inlineStr">
        <is>
          <t>A32</t>
        </is>
      </c>
      <c r="C41" s="44" t="n">
        <v>19</v>
      </c>
      <c r="D41" s="203">
        <f ref="D41" t="array">INDEX(#REF!,'獎狀清單(勿動)'!E41)</f>
        <v/>
      </c>
      <c r="E41">
        <f>E40+1</f>
        <v/>
      </c>
      <c r="F41" s="204">
        <f ref="F41" t="array">INDEX(#REF!,'獎狀清單(勿動)'!E41)</f>
        <v/>
      </c>
      <c r="G41" s="204" t="inlineStr">
        <is>
          <t>優秀選手</t>
        </is>
      </c>
      <c r="H41" s="67">
        <f>INDIRECT($B41&amp;"!"&amp;H$1&amp;($C41+1))</f>
        <v/>
      </c>
      <c r="I41" s="67">
        <f>INDIRECT($B41&amp;"!"&amp;I$1&amp;($C41+1))</f>
        <v/>
      </c>
      <c r="J41" s="67">
        <f>INDIRECT($B41&amp;"!"&amp;J$1&amp;($C41+1))</f>
        <v/>
      </c>
      <c r="K41" s="67">
        <f>INDIRECT($B41&amp;"!"&amp;K$1&amp;($C41+1))</f>
        <v/>
      </c>
      <c r="L41" s="67">
        <f>INDIRECT($B41&amp;"!E"&amp;($C41+1))</f>
        <v/>
      </c>
      <c r="M41" s="67">
        <f>INDIRECT($B41&amp;"!"&amp;M$1&amp;($C41+1))</f>
        <v/>
      </c>
      <c r="N41" s="67">
        <f>INDIRECT($B41&amp;"!"&amp;N$1&amp;($C41+1))</f>
        <v/>
      </c>
      <c r="O41" s="67">
        <f>INDIRECT($B41&amp;"!"&amp;O$1&amp;($C41+1))</f>
        <v/>
      </c>
      <c r="P41" s="67">
        <f>INDIRECT($B41&amp;"!"&amp;P$1&amp;($C41+1))</f>
        <v/>
      </c>
      <c r="Q41" s="67">
        <f>INDIRECT($B41&amp;"!"&amp;Q$1&amp;($C41+1))</f>
        <v/>
      </c>
    </row>
    <row customHeight="1" ht="16.5" r="42" s="29">
      <c r="A42" s="44" t="n">
        <v>40</v>
      </c>
      <c r="B42" s="44" t="inlineStr">
        <is>
          <t>A32</t>
        </is>
      </c>
      <c r="C42" s="44" t="n">
        <v>20</v>
      </c>
      <c r="D42" s="203">
        <f ref="D42" t="array">INDEX(#REF!,'獎狀清單(勿動)'!E42)</f>
        <v/>
      </c>
      <c r="E42">
        <f>E41+1</f>
        <v/>
      </c>
      <c r="F42" s="204">
        <f ref="F42" t="array">INDEX(#REF!,'獎狀清單(勿動)'!E42)</f>
        <v/>
      </c>
      <c r="G42" s="204" t="inlineStr">
        <is>
          <t>優秀選手</t>
        </is>
      </c>
      <c r="H42" s="67">
        <f>INDIRECT($B42&amp;"!"&amp;H$1&amp;($C42+1))</f>
        <v/>
      </c>
      <c r="I42" s="67">
        <f>INDIRECT($B42&amp;"!"&amp;I$1&amp;($C42+1))</f>
        <v/>
      </c>
      <c r="J42" s="67">
        <f>INDIRECT($B42&amp;"!"&amp;J$1&amp;($C42+1))</f>
        <v/>
      </c>
      <c r="K42" s="67">
        <f>INDIRECT($B42&amp;"!"&amp;K$1&amp;($C42+1))</f>
        <v/>
      </c>
      <c r="L42" s="67">
        <f>INDIRECT($B42&amp;"!E"&amp;($C42+1))</f>
        <v/>
      </c>
      <c r="M42" s="67">
        <f>INDIRECT($B42&amp;"!"&amp;M$1&amp;($C42+1))</f>
        <v/>
      </c>
      <c r="N42" s="67">
        <f>INDIRECT($B42&amp;"!"&amp;N$1&amp;($C42+1))</f>
        <v/>
      </c>
      <c r="O42" s="67">
        <f>INDIRECT($B42&amp;"!"&amp;O$1&amp;($C42+1))</f>
        <v/>
      </c>
      <c r="P42" s="67">
        <f>INDIRECT($B42&amp;"!"&amp;P$1&amp;($C42+1))</f>
        <v/>
      </c>
      <c r="Q42" s="67">
        <f>INDIRECT($B42&amp;"!"&amp;Q$1&amp;($C42+1))</f>
        <v/>
      </c>
    </row>
    <row customHeight="1" ht="16.5" r="43" s="29">
      <c r="A43" s="44" t="n">
        <v>41</v>
      </c>
      <c r="B43" s="44" t="inlineStr">
        <is>
          <t>A41</t>
        </is>
      </c>
      <c r="C43" s="44" t="n">
        <v>1</v>
      </c>
      <c r="D43" s="203">
        <f ref="D43" t="array">INDEX(#REF!,'獎狀清單(勿動)'!E43)</f>
        <v/>
      </c>
      <c r="E43" t="n">
        <v>53</v>
      </c>
      <c r="F43" s="204">
        <f ref="F43" t="array">INDEX(#REF!,'獎狀清單(勿動)'!E43)</f>
        <v/>
      </c>
      <c r="G43" s="204" t="inlineStr">
        <is>
          <t>優秀選手</t>
        </is>
      </c>
      <c r="H43" s="67">
        <f>INDIRECT($B43&amp;"!"&amp;H$1&amp;($C43+1))</f>
        <v/>
      </c>
      <c r="I43" s="67">
        <f>INDIRECT($B43&amp;"!"&amp;I$1&amp;($C43+1))</f>
        <v/>
      </c>
      <c r="J43" s="67">
        <f>INDIRECT($B43&amp;"!"&amp;J$1&amp;($C43+1))</f>
        <v/>
      </c>
      <c r="K43" s="67">
        <f>INDIRECT($B43&amp;"!"&amp;K$1&amp;($C43+1))</f>
        <v/>
      </c>
      <c r="L43" s="67">
        <f>INDIRECT($B43&amp;"!E"&amp;($C43+1))</f>
        <v/>
      </c>
      <c r="M43" s="67">
        <f>INDIRECT($B43&amp;"!"&amp;M$1&amp;($C43+1))</f>
        <v/>
      </c>
      <c r="N43" s="67">
        <f>INDIRECT($B43&amp;"!"&amp;N$1&amp;($C43+1))</f>
        <v/>
      </c>
      <c r="O43" s="205">
        <f>INDIRECT($B43&amp;"!"&amp;O$1&amp;($C43+1))</f>
        <v/>
      </c>
      <c r="P43" s="67">
        <f>INDIRECT($B43&amp;"!"&amp;P$1&amp;($C43+1))</f>
        <v/>
      </c>
      <c r="Q43" s="67">
        <f>INDIRECT($B43&amp;"!"&amp;Q$1&amp;($C43+1))</f>
        <v/>
      </c>
    </row>
    <row customHeight="1" ht="16.5" r="44" s="29">
      <c r="A44" s="44" t="n">
        <v>42</v>
      </c>
      <c r="B44" s="44" t="inlineStr">
        <is>
          <t>A41</t>
        </is>
      </c>
      <c r="C44" s="44" t="n">
        <v>2</v>
      </c>
      <c r="D44" s="203">
        <f ref="D44" t="array">INDEX(#REF!,'獎狀清單(勿動)'!E44)</f>
        <v/>
      </c>
      <c r="E44">
        <f>E43+1</f>
        <v/>
      </c>
      <c r="F44" s="204">
        <f ref="F44" t="array">INDEX(#REF!,'獎狀清單(勿動)'!E44)</f>
        <v/>
      </c>
      <c r="G44" s="204" t="inlineStr">
        <is>
          <t>優秀選手</t>
        </is>
      </c>
      <c r="H44" s="67">
        <f>INDIRECT($B44&amp;"!"&amp;H$1&amp;($C44+1))</f>
        <v/>
      </c>
      <c r="I44" s="67">
        <f>INDIRECT($B44&amp;"!"&amp;I$1&amp;($C44+1))</f>
        <v/>
      </c>
      <c r="J44" s="67">
        <f>INDIRECT($B44&amp;"!"&amp;J$1&amp;($C44+1))</f>
        <v/>
      </c>
      <c r="K44" s="67">
        <f>INDIRECT($B44&amp;"!"&amp;K$1&amp;($C44+1))</f>
        <v/>
      </c>
      <c r="L44" s="67">
        <f>INDIRECT($B44&amp;"!E"&amp;($C44+1))</f>
        <v/>
      </c>
      <c r="M44" s="67">
        <f>INDIRECT($B44&amp;"!"&amp;M$1&amp;($C44+1))</f>
        <v/>
      </c>
      <c r="N44" s="67">
        <f>INDIRECT($B44&amp;"!"&amp;N$1&amp;($C44+1))</f>
        <v/>
      </c>
      <c r="O44" s="67">
        <f>INDIRECT($B44&amp;"!"&amp;O$1&amp;($C44+1))</f>
        <v/>
      </c>
      <c r="P44" s="67">
        <f>INDIRECT($B44&amp;"!"&amp;P$1&amp;($C44+1))</f>
        <v/>
      </c>
      <c r="Q44" s="67">
        <f>INDIRECT($B44&amp;"!"&amp;Q$1&amp;($C44+1))</f>
        <v/>
      </c>
    </row>
    <row customHeight="1" ht="16.5" r="45" s="29">
      <c r="A45" s="44" t="n">
        <v>43</v>
      </c>
      <c r="B45" s="44" t="inlineStr">
        <is>
          <t>A41</t>
        </is>
      </c>
      <c r="C45" s="44" t="n">
        <v>3</v>
      </c>
      <c r="D45" s="203">
        <f ref="D45" t="array">INDEX(#REF!,'獎狀清單(勿動)'!E45)</f>
        <v/>
      </c>
      <c r="E45">
        <f>E44+1</f>
        <v/>
      </c>
      <c r="F45" s="204">
        <f ref="F45" t="array">INDEX(#REF!,'獎狀清單(勿動)'!E45)</f>
        <v/>
      </c>
      <c r="G45" s="204" t="inlineStr">
        <is>
          <t>優秀選手</t>
        </is>
      </c>
      <c r="H45" s="67">
        <f>INDIRECT($B45&amp;"!"&amp;H$1&amp;($C45+1))</f>
        <v/>
      </c>
      <c r="I45" s="67">
        <f>INDIRECT($B45&amp;"!"&amp;I$1&amp;($C45+1))</f>
        <v/>
      </c>
      <c r="J45" s="67">
        <f>INDIRECT($B45&amp;"!"&amp;J$1&amp;($C45+1))</f>
        <v/>
      </c>
      <c r="K45" s="67">
        <f>INDIRECT($B45&amp;"!"&amp;K$1&amp;($C45+1))</f>
        <v/>
      </c>
      <c r="L45" s="67">
        <f>INDIRECT($B45&amp;"!E"&amp;($C45+1))</f>
        <v/>
      </c>
      <c r="M45" s="67">
        <f>INDIRECT($B45&amp;"!"&amp;M$1&amp;($C45+1))</f>
        <v/>
      </c>
      <c r="N45" s="67">
        <f>INDIRECT($B45&amp;"!"&amp;N$1&amp;($C45+1))</f>
        <v/>
      </c>
      <c r="O45" s="205">
        <f>INDIRECT($B45&amp;"!"&amp;O$1&amp;($C45+1))</f>
        <v/>
      </c>
      <c r="P45" s="67">
        <f>INDIRECT($B45&amp;"!"&amp;P$1&amp;($C45+1))</f>
        <v/>
      </c>
      <c r="Q45" s="67">
        <f>INDIRECT($B45&amp;"!"&amp;Q$1&amp;($C45+1))</f>
        <v/>
      </c>
    </row>
    <row customHeight="1" ht="16.5" r="46" s="29">
      <c r="A46" s="44" t="n">
        <v>44</v>
      </c>
      <c r="B46" s="44" t="inlineStr">
        <is>
          <t>A41</t>
        </is>
      </c>
      <c r="C46" s="44" t="n">
        <v>4</v>
      </c>
      <c r="D46" s="203">
        <f ref="D46" t="array">INDEX(#REF!,'獎狀清單(勿動)'!E46)</f>
        <v/>
      </c>
      <c r="E46">
        <f>E45+1</f>
        <v/>
      </c>
      <c r="F46" s="204">
        <f ref="F46" t="array">INDEX(#REF!,'獎狀清單(勿動)'!E46)</f>
        <v/>
      </c>
      <c r="G46" s="204" t="inlineStr">
        <is>
          <t>優秀選手</t>
        </is>
      </c>
      <c r="H46" s="67">
        <f>INDIRECT($B46&amp;"!"&amp;H$1&amp;($C46+1))</f>
        <v/>
      </c>
      <c r="I46" s="67">
        <f>INDIRECT($B46&amp;"!"&amp;I$1&amp;($C46+1))</f>
        <v/>
      </c>
      <c r="J46" s="67">
        <f>INDIRECT($B46&amp;"!"&amp;J$1&amp;($C46+1))</f>
        <v/>
      </c>
      <c r="K46" s="67">
        <f>INDIRECT($B46&amp;"!"&amp;K$1&amp;($C46+1))</f>
        <v/>
      </c>
      <c r="L46" s="67">
        <f>INDIRECT($B46&amp;"!E"&amp;($C46+1))</f>
        <v/>
      </c>
      <c r="M46" s="67">
        <f>INDIRECT($B46&amp;"!"&amp;M$1&amp;($C46+1))</f>
        <v/>
      </c>
      <c r="N46" s="67">
        <f>INDIRECT($B46&amp;"!"&amp;N$1&amp;($C46+1))</f>
        <v/>
      </c>
      <c r="O46" s="205">
        <f>INDIRECT($B46&amp;"!"&amp;O$1&amp;($C46+1))</f>
        <v/>
      </c>
      <c r="P46" s="67">
        <f>INDIRECT($B46&amp;"!"&amp;P$1&amp;($C46+1))</f>
        <v/>
      </c>
      <c r="Q46" s="67">
        <f>INDIRECT($B46&amp;"!"&amp;Q$1&amp;($C46+1))</f>
        <v/>
      </c>
    </row>
    <row customHeight="1" ht="16.5" r="47" s="29">
      <c r="A47" s="44" t="n">
        <v>45</v>
      </c>
      <c r="B47" s="44" t="inlineStr">
        <is>
          <t>A41</t>
        </is>
      </c>
      <c r="C47" s="44" t="n">
        <v>5</v>
      </c>
      <c r="D47" s="203">
        <f ref="D47" t="array">INDEX(#REF!,'獎狀清單(勿動)'!E47)</f>
        <v/>
      </c>
      <c r="E47">
        <f>E46+1</f>
        <v/>
      </c>
      <c r="F47" s="204">
        <f ref="F47" t="array">INDEX(#REF!,'獎狀清單(勿動)'!E47)</f>
        <v/>
      </c>
      <c r="G47" s="204" t="inlineStr">
        <is>
          <t>優秀選手</t>
        </is>
      </c>
      <c r="H47" s="67">
        <f>INDIRECT($B47&amp;"!"&amp;H$1&amp;($C47+1))</f>
        <v/>
      </c>
      <c r="I47" s="67">
        <f>INDIRECT($B47&amp;"!"&amp;I$1&amp;($C47+1))</f>
        <v/>
      </c>
      <c r="J47" s="67">
        <f>INDIRECT($B47&amp;"!"&amp;J$1&amp;($C47+1))</f>
        <v/>
      </c>
      <c r="K47" s="67">
        <f>INDIRECT($B47&amp;"!"&amp;K$1&amp;($C47+1))</f>
        <v/>
      </c>
      <c r="L47" s="67">
        <f>INDIRECT($B47&amp;"!E"&amp;($C47+1))</f>
        <v/>
      </c>
      <c r="M47" s="67">
        <f>INDIRECT($B47&amp;"!"&amp;M$1&amp;($C47+1))</f>
        <v/>
      </c>
      <c r="N47" s="67">
        <f>INDIRECT($B47&amp;"!"&amp;N$1&amp;($C47+1))</f>
        <v/>
      </c>
      <c r="O47" s="205">
        <f>INDIRECT($B47&amp;"!"&amp;O$1&amp;($C47+1))</f>
        <v/>
      </c>
      <c r="P47" s="67">
        <f>INDIRECT($B47&amp;"!"&amp;P$1&amp;($C47+1))</f>
        <v/>
      </c>
      <c r="Q47" s="67">
        <f>INDIRECT($B47&amp;"!"&amp;Q$1&amp;($C47+1))</f>
        <v/>
      </c>
    </row>
    <row customHeight="1" ht="16.5" r="48" s="29">
      <c r="A48" s="44" t="n">
        <v>46</v>
      </c>
      <c r="B48" s="44" t="inlineStr">
        <is>
          <t>A41</t>
        </is>
      </c>
      <c r="C48" s="44" t="n">
        <v>6</v>
      </c>
      <c r="D48" s="203">
        <f ref="D48" t="array">INDEX(#REF!,'獎狀清單(勿動)'!E48)</f>
        <v/>
      </c>
      <c r="E48">
        <f>E47+1</f>
        <v/>
      </c>
      <c r="F48" s="204">
        <f ref="F48" t="array">INDEX(#REF!,'獎狀清單(勿動)'!E48)</f>
        <v/>
      </c>
      <c r="G48" s="204" t="inlineStr">
        <is>
          <t>優秀選手</t>
        </is>
      </c>
      <c r="H48" s="67">
        <f>INDIRECT($B48&amp;"!"&amp;H$1&amp;($C48+1))</f>
        <v/>
      </c>
      <c r="I48" s="67">
        <f>INDIRECT($B48&amp;"!"&amp;I$1&amp;($C48+1))</f>
        <v/>
      </c>
      <c r="J48" s="67">
        <f>INDIRECT($B48&amp;"!"&amp;J$1&amp;($C48+1))</f>
        <v/>
      </c>
      <c r="K48" s="67">
        <f>INDIRECT($B48&amp;"!"&amp;K$1&amp;($C48+1))</f>
        <v/>
      </c>
      <c r="L48" s="67">
        <f>INDIRECT($B48&amp;"!E"&amp;($C48+1))</f>
        <v/>
      </c>
      <c r="M48" s="67">
        <f>INDIRECT($B48&amp;"!"&amp;M$1&amp;($C48+1))</f>
        <v/>
      </c>
      <c r="N48" s="67">
        <f>INDIRECT($B48&amp;"!"&amp;N$1&amp;($C48+1))</f>
        <v/>
      </c>
      <c r="O48" s="67">
        <f>INDIRECT($B48&amp;"!"&amp;O$1&amp;($C48+1))</f>
        <v/>
      </c>
      <c r="P48" s="67">
        <f>INDIRECT($B48&amp;"!"&amp;P$1&amp;($C48+1))</f>
        <v/>
      </c>
      <c r="Q48" s="67">
        <f>INDIRECT($B48&amp;"!"&amp;Q$1&amp;($C48+1))</f>
        <v/>
      </c>
    </row>
    <row customHeight="1" ht="16.5" r="49" s="29">
      <c r="A49" s="44" t="n">
        <v>47</v>
      </c>
      <c r="B49" s="44" t="inlineStr">
        <is>
          <t>A41</t>
        </is>
      </c>
      <c r="C49" s="44" t="n">
        <v>7</v>
      </c>
      <c r="D49" s="203">
        <f ref="D49" t="array">INDEX(#REF!,'獎狀清單(勿動)'!E49)</f>
        <v/>
      </c>
      <c r="E49">
        <f>E48+1</f>
        <v/>
      </c>
      <c r="F49" s="204">
        <f ref="F49" t="array">INDEX(#REF!,'獎狀清單(勿動)'!E49)</f>
        <v/>
      </c>
      <c r="G49" s="204" t="inlineStr">
        <is>
          <t>優秀選手</t>
        </is>
      </c>
      <c r="H49" s="67">
        <f>INDIRECT($B49&amp;"!"&amp;H$1&amp;($C49+1))</f>
        <v/>
      </c>
      <c r="I49" s="67">
        <f>INDIRECT($B49&amp;"!"&amp;I$1&amp;($C49+1))</f>
        <v/>
      </c>
      <c r="J49" s="67">
        <f>INDIRECT($B49&amp;"!"&amp;J$1&amp;($C49+1))</f>
        <v/>
      </c>
      <c r="K49" s="67">
        <f>INDIRECT($B49&amp;"!"&amp;K$1&amp;($C49+1))</f>
        <v/>
      </c>
      <c r="L49" s="67">
        <f>INDIRECT($B49&amp;"!E"&amp;($C49+1))</f>
        <v/>
      </c>
      <c r="M49" s="67">
        <f>INDIRECT($B49&amp;"!"&amp;M$1&amp;($C49+1))</f>
        <v/>
      </c>
      <c r="N49" s="67">
        <f>INDIRECT($B49&amp;"!"&amp;N$1&amp;($C49+1))</f>
        <v/>
      </c>
      <c r="O49" s="205">
        <f>INDIRECT($B49&amp;"!"&amp;O$1&amp;($C49+1))</f>
        <v/>
      </c>
      <c r="P49" s="67">
        <f>INDIRECT($B49&amp;"!"&amp;P$1&amp;($C49+1))</f>
        <v/>
      </c>
      <c r="Q49" s="67">
        <f>INDIRECT($B49&amp;"!"&amp;Q$1&amp;($C49+1))</f>
        <v/>
      </c>
    </row>
    <row customHeight="1" ht="16.5" r="50" s="29">
      <c r="A50" s="44" t="n">
        <v>48</v>
      </c>
      <c r="B50" s="44" t="inlineStr">
        <is>
          <t>A41</t>
        </is>
      </c>
      <c r="C50" s="44" t="n">
        <v>8</v>
      </c>
      <c r="D50" s="203">
        <f ref="D50" t="array">INDEX(#REF!,'獎狀清單(勿動)'!E50)</f>
        <v/>
      </c>
      <c r="E50">
        <f>E49+1</f>
        <v/>
      </c>
      <c r="F50" s="204">
        <f ref="F50" t="array">INDEX(#REF!,'獎狀清單(勿動)'!E50)</f>
        <v/>
      </c>
      <c r="G50" s="204" t="inlineStr">
        <is>
          <t>優秀選手</t>
        </is>
      </c>
      <c r="H50" s="67">
        <f>INDIRECT($B50&amp;"!"&amp;H$1&amp;($C50+1))</f>
        <v/>
      </c>
      <c r="I50" s="67">
        <f>INDIRECT($B50&amp;"!"&amp;I$1&amp;($C50+1))</f>
        <v/>
      </c>
      <c r="J50" s="67">
        <f>INDIRECT($B50&amp;"!"&amp;J$1&amp;($C50+1))</f>
        <v/>
      </c>
      <c r="K50" s="67">
        <f>INDIRECT($B50&amp;"!"&amp;K$1&amp;($C50+1))</f>
        <v/>
      </c>
      <c r="L50" s="67">
        <f>INDIRECT($B50&amp;"!E"&amp;($C50+1))</f>
        <v/>
      </c>
      <c r="M50" s="67">
        <f>INDIRECT($B50&amp;"!"&amp;M$1&amp;($C50+1))</f>
        <v/>
      </c>
      <c r="N50" s="67">
        <f>INDIRECT($B50&amp;"!"&amp;N$1&amp;($C50+1))</f>
        <v/>
      </c>
      <c r="O50" s="205">
        <f>INDIRECT($B50&amp;"!"&amp;O$1&amp;($C50+1))</f>
        <v/>
      </c>
      <c r="P50" s="67">
        <f>INDIRECT($B50&amp;"!"&amp;P$1&amp;($C50+1))</f>
        <v/>
      </c>
      <c r="Q50" s="67">
        <f>INDIRECT($B50&amp;"!"&amp;Q$1&amp;($C50+1))</f>
        <v/>
      </c>
    </row>
    <row customHeight="1" ht="16.5" r="51" s="29">
      <c r="A51" s="44" t="n">
        <v>49</v>
      </c>
      <c r="B51" s="44" t="inlineStr">
        <is>
          <t>A41</t>
        </is>
      </c>
      <c r="C51" s="44" t="n">
        <v>9</v>
      </c>
      <c r="D51" s="203">
        <f ref="D51" t="array">INDEX(#REF!,'獎狀清單(勿動)'!E51)</f>
        <v/>
      </c>
      <c r="E51">
        <f>E50+1</f>
        <v/>
      </c>
      <c r="F51" s="204">
        <f ref="F51" t="array">INDEX(#REF!,'獎狀清單(勿動)'!E51)</f>
        <v/>
      </c>
      <c r="G51" s="204" t="inlineStr">
        <is>
          <t>優秀選手</t>
        </is>
      </c>
      <c r="H51" s="67">
        <f>INDIRECT($B51&amp;"!"&amp;H$1&amp;($C51+1))</f>
        <v/>
      </c>
      <c r="I51" s="67">
        <f>INDIRECT($B51&amp;"!"&amp;I$1&amp;($C51+1))</f>
        <v/>
      </c>
      <c r="J51" s="67">
        <f>INDIRECT($B51&amp;"!"&amp;J$1&amp;($C51+1))</f>
        <v/>
      </c>
      <c r="K51" s="67">
        <f>INDIRECT($B51&amp;"!"&amp;K$1&amp;($C51+1))</f>
        <v/>
      </c>
      <c r="L51" s="67">
        <f>INDIRECT($B51&amp;"!E"&amp;($C51+1))</f>
        <v/>
      </c>
      <c r="M51" s="67">
        <f>INDIRECT($B51&amp;"!"&amp;M$1&amp;($C51+1))</f>
        <v/>
      </c>
      <c r="N51" s="67">
        <f>INDIRECT($B51&amp;"!"&amp;N$1&amp;($C51+1))</f>
        <v/>
      </c>
      <c r="O51" s="205">
        <f>INDIRECT($B51&amp;"!"&amp;O$1&amp;($C51+1))</f>
        <v/>
      </c>
      <c r="P51" s="67">
        <f>INDIRECT($B51&amp;"!"&amp;P$1&amp;($C51+1))</f>
        <v/>
      </c>
      <c r="Q51" s="67">
        <f>INDIRECT($B51&amp;"!"&amp;Q$1&amp;($C51+1))</f>
        <v/>
      </c>
    </row>
    <row customHeight="1" ht="16.5" r="52" s="29">
      <c r="A52" s="44" t="n">
        <v>50</v>
      </c>
      <c r="B52" s="44" t="inlineStr">
        <is>
          <t>A41</t>
        </is>
      </c>
      <c r="C52" s="44" t="n">
        <v>10</v>
      </c>
      <c r="D52" s="203">
        <f ref="D52" t="array">INDEX(#REF!,'獎狀清單(勿動)'!E52)</f>
        <v/>
      </c>
      <c r="E52">
        <f>E51+1</f>
        <v/>
      </c>
      <c r="F52" s="204">
        <f ref="F52" t="array">INDEX(#REF!,'獎狀清單(勿動)'!E52)</f>
        <v/>
      </c>
      <c r="G52" s="204" t="inlineStr">
        <is>
          <t>優秀選手</t>
        </is>
      </c>
      <c r="H52" s="67">
        <f>INDIRECT($B52&amp;"!"&amp;H$1&amp;($C52+1))</f>
        <v/>
      </c>
      <c r="I52" s="67">
        <f>INDIRECT($B52&amp;"!"&amp;I$1&amp;($C52+1))</f>
        <v/>
      </c>
      <c r="J52" s="67">
        <f>INDIRECT($B52&amp;"!"&amp;J$1&amp;($C52+1))</f>
        <v/>
      </c>
      <c r="K52" s="67">
        <f>INDIRECT($B52&amp;"!"&amp;K$1&amp;($C52+1))</f>
        <v/>
      </c>
      <c r="L52" s="67">
        <f>INDIRECT($B52&amp;"!E"&amp;($C52+1))</f>
        <v/>
      </c>
      <c r="M52" s="67">
        <f>INDIRECT($B52&amp;"!"&amp;M$1&amp;($C52+1))</f>
        <v/>
      </c>
      <c r="N52" s="67">
        <f>INDIRECT($B52&amp;"!"&amp;N$1&amp;($C52+1))</f>
        <v/>
      </c>
      <c r="O52" s="205">
        <f>INDIRECT($B52&amp;"!"&amp;O$1&amp;($C52+1))</f>
        <v/>
      </c>
      <c r="P52" s="67">
        <f>INDIRECT($B52&amp;"!"&amp;P$1&amp;($C52+1))</f>
        <v/>
      </c>
      <c r="Q52" s="67">
        <f>INDIRECT($B52&amp;"!"&amp;Q$1&amp;($C52+1))</f>
        <v/>
      </c>
    </row>
    <row customHeight="1" ht="16.5" r="53" s="29">
      <c r="A53" s="44" t="n">
        <v>51</v>
      </c>
      <c r="B53" s="44" t="inlineStr">
        <is>
          <t>A41</t>
        </is>
      </c>
      <c r="C53" s="44" t="n">
        <v>11</v>
      </c>
      <c r="D53" s="203">
        <f ref="D53" t="array">INDEX(#REF!,'獎狀清單(勿動)'!E53)</f>
        <v/>
      </c>
      <c r="E53">
        <f>E52+1</f>
        <v/>
      </c>
      <c r="F53" s="204">
        <f ref="F53" t="array">INDEX(#REF!,'獎狀清單(勿動)'!E53)</f>
        <v/>
      </c>
      <c r="G53" s="204" t="inlineStr">
        <is>
          <t>優秀選手</t>
        </is>
      </c>
      <c r="H53" s="67">
        <f>INDIRECT($B53&amp;"!"&amp;H$1&amp;($C53+1))</f>
        <v/>
      </c>
      <c r="I53" s="67">
        <f>INDIRECT($B53&amp;"!"&amp;I$1&amp;($C53+1))</f>
        <v/>
      </c>
      <c r="J53" s="67">
        <f>INDIRECT($B53&amp;"!"&amp;J$1&amp;($C53+1))</f>
        <v/>
      </c>
      <c r="K53" s="67">
        <f>INDIRECT($B53&amp;"!"&amp;K$1&amp;($C53+1))</f>
        <v/>
      </c>
      <c r="L53" s="67">
        <f>INDIRECT($B53&amp;"!E"&amp;($C53+1))</f>
        <v/>
      </c>
      <c r="M53" s="67">
        <f>INDIRECT($B53&amp;"!"&amp;M$1&amp;($C53+1))</f>
        <v/>
      </c>
      <c r="N53" s="67">
        <f>INDIRECT($B53&amp;"!"&amp;N$1&amp;($C53+1))</f>
        <v/>
      </c>
      <c r="O53" s="205">
        <f>INDIRECT($B53&amp;"!"&amp;O$1&amp;($C53+1))</f>
        <v/>
      </c>
      <c r="P53" s="67">
        <f>INDIRECT($B53&amp;"!"&amp;P$1&amp;($C53+1))</f>
        <v/>
      </c>
      <c r="Q53" s="67">
        <f>INDIRECT($B53&amp;"!"&amp;Q$1&amp;($C53+1))</f>
        <v/>
      </c>
    </row>
    <row customHeight="1" ht="16.5" r="54" s="29">
      <c r="A54" s="44" t="n">
        <v>52</v>
      </c>
      <c r="B54" s="44" t="inlineStr">
        <is>
          <t>A41</t>
        </is>
      </c>
      <c r="C54" s="44" t="n">
        <v>12</v>
      </c>
      <c r="D54" s="203">
        <f ref="D54" t="array">INDEX(#REF!,'獎狀清單(勿動)'!E54)</f>
        <v/>
      </c>
      <c r="E54">
        <f>E53+1</f>
        <v/>
      </c>
      <c r="F54" s="204">
        <f ref="F54" t="array">INDEX(#REF!,'獎狀清單(勿動)'!E54)</f>
        <v/>
      </c>
      <c r="G54" s="204" t="inlineStr">
        <is>
          <t>優秀選手</t>
        </is>
      </c>
      <c r="H54" s="67">
        <f>INDIRECT($B54&amp;"!"&amp;H$1&amp;($C54+1))</f>
        <v/>
      </c>
      <c r="I54" s="67">
        <f>INDIRECT($B54&amp;"!"&amp;I$1&amp;($C54+1))</f>
        <v/>
      </c>
      <c r="J54" s="67">
        <f>INDIRECT($B54&amp;"!"&amp;J$1&amp;($C54+1))</f>
        <v/>
      </c>
      <c r="K54" s="67">
        <f>INDIRECT($B54&amp;"!"&amp;K$1&amp;($C54+1))</f>
        <v/>
      </c>
      <c r="L54" s="67">
        <f>INDIRECT($B54&amp;"!E"&amp;($C54+1))</f>
        <v/>
      </c>
      <c r="M54" s="67">
        <f>INDIRECT($B54&amp;"!"&amp;M$1&amp;($C54+1))</f>
        <v/>
      </c>
      <c r="N54" s="67">
        <f>INDIRECT($B54&amp;"!"&amp;N$1&amp;($C54+1))</f>
        <v/>
      </c>
      <c r="O54" s="67">
        <f>INDIRECT($B54&amp;"!"&amp;O$1&amp;($C54+1))</f>
        <v/>
      </c>
      <c r="P54" s="67">
        <f>INDIRECT($B54&amp;"!"&amp;P$1&amp;($C54+1))</f>
        <v/>
      </c>
      <c r="Q54" s="67">
        <f>INDIRECT($B54&amp;"!"&amp;Q$1&amp;($C54+1))</f>
        <v/>
      </c>
    </row>
    <row customHeight="1" ht="16.5" r="55" s="29">
      <c r="A55" s="44" t="n">
        <v>53</v>
      </c>
      <c r="B55" s="44" t="inlineStr">
        <is>
          <t>A41</t>
        </is>
      </c>
      <c r="C55" s="44" t="n">
        <v>13</v>
      </c>
      <c r="D55" s="203">
        <f ref="D55" t="array">INDEX(#REF!,'獎狀清單(勿動)'!E55)</f>
        <v/>
      </c>
      <c r="E55">
        <f>E54+1</f>
        <v/>
      </c>
      <c r="F55" s="204">
        <f ref="F55" t="array">INDEX(#REF!,'獎狀清單(勿動)'!E55)</f>
        <v/>
      </c>
      <c r="G55" s="204" t="inlineStr">
        <is>
          <t>優秀選手</t>
        </is>
      </c>
      <c r="H55" s="67">
        <f>INDIRECT($B55&amp;"!"&amp;H$1&amp;($C55+1))</f>
        <v/>
      </c>
      <c r="I55" s="67">
        <f>INDIRECT($B55&amp;"!"&amp;I$1&amp;($C55+1))</f>
        <v/>
      </c>
      <c r="J55" s="67">
        <f>INDIRECT($B55&amp;"!"&amp;J$1&amp;($C55+1))</f>
        <v/>
      </c>
      <c r="K55" s="67">
        <f>INDIRECT($B55&amp;"!"&amp;K$1&amp;($C55+1))</f>
        <v/>
      </c>
      <c r="L55" s="67">
        <f>INDIRECT($B55&amp;"!E"&amp;($C55+1))</f>
        <v/>
      </c>
      <c r="M55" s="67">
        <f>INDIRECT($B55&amp;"!"&amp;M$1&amp;($C55+1))</f>
        <v/>
      </c>
      <c r="N55" s="67">
        <f>INDIRECT($B55&amp;"!"&amp;N$1&amp;($C55+1))</f>
        <v/>
      </c>
      <c r="O55" s="67">
        <f>INDIRECT($B55&amp;"!"&amp;O$1&amp;($C55+1))</f>
        <v/>
      </c>
      <c r="P55" s="67">
        <f>INDIRECT($B55&amp;"!"&amp;P$1&amp;($C55+1))</f>
        <v/>
      </c>
      <c r="Q55" s="67">
        <f>INDIRECT($B55&amp;"!"&amp;Q$1&amp;($C55+1))</f>
        <v/>
      </c>
    </row>
    <row customHeight="1" ht="16.5" r="56" s="29">
      <c r="A56" s="44" t="n">
        <v>54</v>
      </c>
      <c r="B56" s="44" t="inlineStr">
        <is>
          <t>A41</t>
        </is>
      </c>
      <c r="C56" s="44" t="n">
        <v>14</v>
      </c>
      <c r="D56" s="203">
        <f ref="D56" t="array">INDEX(#REF!,'獎狀清單(勿動)'!E56)</f>
        <v/>
      </c>
      <c r="E56">
        <f>E55+1</f>
        <v/>
      </c>
      <c r="F56" s="204">
        <f ref="F56" t="array">INDEX(#REF!,'獎狀清單(勿動)'!E56)</f>
        <v/>
      </c>
      <c r="G56" s="204" t="inlineStr">
        <is>
          <t>優秀選手</t>
        </is>
      </c>
      <c r="H56" s="67">
        <f>INDIRECT($B56&amp;"!"&amp;H$1&amp;($C56+1))</f>
        <v/>
      </c>
      <c r="I56" s="67">
        <f>INDIRECT($B56&amp;"!"&amp;I$1&amp;($C56+1))</f>
        <v/>
      </c>
      <c r="J56" s="67">
        <f>INDIRECT($B56&amp;"!"&amp;J$1&amp;($C56+1))</f>
        <v/>
      </c>
      <c r="K56" s="67">
        <f>INDIRECT($B56&amp;"!"&amp;K$1&amp;($C56+1))</f>
        <v/>
      </c>
      <c r="L56" s="67">
        <f>INDIRECT($B56&amp;"!E"&amp;($C56+1))</f>
        <v/>
      </c>
      <c r="M56" s="67">
        <f>INDIRECT($B56&amp;"!"&amp;M$1&amp;($C56+1))</f>
        <v/>
      </c>
      <c r="N56" s="67">
        <f>INDIRECT($B56&amp;"!"&amp;N$1&amp;($C56+1))</f>
        <v/>
      </c>
      <c r="O56" s="205">
        <f>INDIRECT($B56&amp;"!"&amp;O$1&amp;($C56+1))</f>
        <v/>
      </c>
      <c r="P56" s="67">
        <f>INDIRECT($B56&amp;"!"&amp;P$1&amp;($C56+1))</f>
        <v/>
      </c>
      <c r="Q56" s="67">
        <f>INDIRECT($B56&amp;"!"&amp;Q$1&amp;($C56+1))</f>
        <v/>
      </c>
    </row>
    <row customHeight="1" ht="16.5" r="57" s="29">
      <c r="A57" s="44" t="n">
        <v>55</v>
      </c>
      <c r="B57" s="44" t="inlineStr">
        <is>
          <t>A41</t>
        </is>
      </c>
      <c r="C57" s="44" t="n">
        <v>15</v>
      </c>
      <c r="D57" s="203">
        <f ref="D57" t="array">INDEX(#REF!,'獎狀清單(勿動)'!E57)</f>
        <v/>
      </c>
      <c r="E57">
        <f>E56+1</f>
        <v/>
      </c>
      <c r="F57" s="204">
        <f ref="F57" t="array">INDEX(#REF!,'獎狀清單(勿動)'!E57)</f>
        <v/>
      </c>
      <c r="G57" s="204" t="inlineStr">
        <is>
          <t>優秀選手</t>
        </is>
      </c>
      <c r="H57" s="67">
        <f>INDIRECT($B57&amp;"!"&amp;H$1&amp;($C57+1))</f>
        <v/>
      </c>
      <c r="I57" s="67">
        <f>INDIRECT($B57&amp;"!"&amp;I$1&amp;($C57+1))</f>
        <v/>
      </c>
      <c r="J57" s="67">
        <f>INDIRECT($B57&amp;"!"&amp;J$1&amp;($C57+1))</f>
        <v/>
      </c>
      <c r="K57" s="67">
        <f>INDIRECT($B57&amp;"!"&amp;K$1&amp;($C57+1))</f>
        <v/>
      </c>
      <c r="L57" s="67">
        <f>INDIRECT($B57&amp;"!E"&amp;($C57+1))</f>
        <v/>
      </c>
      <c r="M57" s="67">
        <f>INDIRECT($B57&amp;"!"&amp;M$1&amp;($C57+1))</f>
        <v/>
      </c>
      <c r="N57" s="67">
        <f>INDIRECT($B57&amp;"!"&amp;N$1&amp;($C57+1))</f>
        <v/>
      </c>
      <c r="O57" s="205">
        <f>INDIRECT($B57&amp;"!"&amp;O$1&amp;($C57+1))</f>
        <v/>
      </c>
      <c r="P57" s="67">
        <f>INDIRECT($B57&amp;"!"&amp;P$1&amp;($C57+1))</f>
        <v/>
      </c>
      <c r="Q57" s="67">
        <f>INDIRECT($B57&amp;"!"&amp;Q$1&amp;($C57+1))</f>
        <v/>
      </c>
    </row>
    <row customHeight="1" ht="16.5" r="58" s="29">
      <c r="A58" s="44" t="n">
        <v>56</v>
      </c>
      <c r="B58" s="44" t="inlineStr">
        <is>
          <t>A41</t>
        </is>
      </c>
      <c r="C58" s="44" t="n">
        <v>16</v>
      </c>
      <c r="D58" s="203">
        <f ref="D58" t="array">INDEX(#REF!,'獎狀清單(勿動)'!E58)</f>
        <v/>
      </c>
      <c r="E58">
        <f>E57+1</f>
        <v/>
      </c>
      <c r="F58" s="204">
        <f ref="F58" t="array">INDEX(#REF!,'獎狀清單(勿動)'!E58)</f>
        <v/>
      </c>
      <c r="G58" s="204" t="inlineStr">
        <is>
          <t>優秀選手</t>
        </is>
      </c>
      <c r="H58" s="67">
        <f>INDIRECT($B58&amp;"!"&amp;H$1&amp;($C58+1))</f>
        <v/>
      </c>
      <c r="I58" s="67">
        <f>INDIRECT($B58&amp;"!"&amp;I$1&amp;($C58+1))</f>
        <v/>
      </c>
      <c r="J58" s="67">
        <f>INDIRECT($B58&amp;"!"&amp;J$1&amp;($C58+1))</f>
        <v/>
      </c>
      <c r="K58" s="67">
        <f>INDIRECT($B58&amp;"!"&amp;K$1&amp;($C58+1))</f>
        <v/>
      </c>
      <c r="L58" s="67">
        <f>INDIRECT($B58&amp;"!E"&amp;($C58+1))</f>
        <v/>
      </c>
      <c r="M58" s="67">
        <f>INDIRECT($B58&amp;"!"&amp;M$1&amp;($C58+1))</f>
        <v/>
      </c>
      <c r="N58" s="67">
        <f>INDIRECT($B58&amp;"!"&amp;N$1&amp;($C58+1))</f>
        <v/>
      </c>
      <c r="O58" s="205">
        <f>INDIRECT($B58&amp;"!"&amp;O$1&amp;($C58+1))</f>
        <v/>
      </c>
      <c r="P58" s="67">
        <f>INDIRECT($B58&amp;"!"&amp;P$1&amp;($C58+1))</f>
        <v/>
      </c>
      <c r="Q58" s="67">
        <f>INDIRECT($B58&amp;"!"&amp;Q$1&amp;($C58+1))</f>
        <v/>
      </c>
    </row>
    <row customHeight="1" ht="16.5" r="59" s="29">
      <c r="A59" s="44" t="n">
        <v>57</v>
      </c>
      <c r="B59" s="44" t="inlineStr">
        <is>
          <t>A41</t>
        </is>
      </c>
      <c r="C59" s="44" t="n">
        <v>17</v>
      </c>
      <c r="D59" s="203">
        <f ref="D59" t="array">INDEX(#REF!,'獎狀清單(勿動)'!E59)</f>
        <v/>
      </c>
      <c r="E59">
        <f>E58+1</f>
        <v/>
      </c>
      <c r="F59" s="204">
        <f ref="F59" t="array">INDEX(#REF!,'獎狀清單(勿動)'!E59)</f>
        <v/>
      </c>
      <c r="G59" s="204" t="inlineStr">
        <is>
          <t>優秀選手</t>
        </is>
      </c>
      <c r="H59" s="67">
        <f>INDIRECT($B59&amp;"!"&amp;H$1&amp;($C59+1))</f>
        <v/>
      </c>
      <c r="I59" s="67">
        <f>INDIRECT($B59&amp;"!"&amp;I$1&amp;($C59+1))</f>
        <v/>
      </c>
      <c r="J59" s="67">
        <f>INDIRECT($B59&amp;"!"&amp;J$1&amp;($C59+1))</f>
        <v/>
      </c>
      <c r="K59" s="67">
        <f>INDIRECT($B59&amp;"!"&amp;K$1&amp;($C59+1))</f>
        <v/>
      </c>
      <c r="L59" s="67">
        <f>INDIRECT($B59&amp;"!E"&amp;($C59+1))</f>
        <v/>
      </c>
      <c r="M59" s="67">
        <f>INDIRECT($B59&amp;"!"&amp;M$1&amp;($C59+1))</f>
        <v/>
      </c>
      <c r="N59" s="67">
        <f>INDIRECT($B59&amp;"!"&amp;N$1&amp;($C59+1))</f>
        <v/>
      </c>
      <c r="O59" s="205">
        <f>INDIRECT($B59&amp;"!"&amp;O$1&amp;($C59+1))</f>
        <v/>
      </c>
      <c r="P59" s="67">
        <f>INDIRECT($B59&amp;"!"&amp;P$1&amp;($C59+1))</f>
        <v/>
      </c>
      <c r="Q59" s="67">
        <f>INDIRECT($B59&amp;"!"&amp;Q$1&amp;($C59+1))</f>
        <v/>
      </c>
    </row>
    <row customHeight="1" ht="16.5" r="60" s="29">
      <c r="A60" s="44" t="n">
        <v>58</v>
      </c>
      <c r="B60" s="44" t="inlineStr">
        <is>
          <t>A41</t>
        </is>
      </c>
      <c r="C60" s="44" t="n">
        <v>18</v>
      </c>
      <c r="D60" s="203">
        <f ref="D60" t="array">INDEX(#REF!,'獎狀清單(勿動)'!E60)</f>
        <v/>
      </c>
      <c r="E60">
        <f>E59+1</f>
        <v/>
      </c>
      <c r="F60" s="204">
        <f ref="F60" t="array">INDEX(#REF!,'獎狀清單(勿動)'!E60)</f>
        <v/>
      </c>
      <c r="G60" s="204" t="inlineStr">
        <is>
          <t>優秀選手</t>
        </is>
      </c>
      <c r="H60" s="67">
        <f>INDIRECT($B60&amp;"!"&amp;H$1&amp;($C60+1))</f>
        <v/>
      </c>
      <c r="I60" s="67">
        <f>INDIRECT($B60&amp;"!"&amp;I$1&amp;($C60+1))</f>
        <v/>
      </c>
      <c r="J60" s="67">
        <f>INDIRECT($B60&amp;"!"&amp;J$1&amp;($C60+1))</f>
        <v/>
      </c>
      <c r="K60" s="67">
        <f>INDIRECT($B60&amp;"!"&amp;K$1&amp;($C60+1))</f>
        <v/>
      </c>
      <c r="L60" s="67">
        <f>INDIRECT($B60&amp;"!E"&amp;($C60+1))</f>
        <v/>
      </c>
      <c r="M60" s="67">
        <f>INDIRECT($B60&amp;"!"&amp;M$1&amp;($C60+1))</f>
        <v/>
      </c>
      <c r="N60" s="67">
        <f>INDIRECT($B60&amp;"!"&amp;N$1&amp;($C60+1))</f>
        <v/>
      </c>
      <c r="O60" s="205">
        <f>INDIRECT($B60&amp;"!"&amp;O$1&amp;($C60+1))</f>
        <v/>
      </c>
      <c r="P60" s="67">
        <f>INDIRECT($B60&amp;"!"&amp;P$1&amp;($C60+1))</f>
        <v/>
      </c>
      <c r="Q60" s="67">
        <f>INDIRECT($B60&amp;"!"&amp;Q$1&amp;($C60+1))</f>
        <v/>
      </c>
    </row>
    <row customHeight="1" ht="16.5" r="61" s="29">
      <c r="A61" s="44" t="n">
        <v>59</v>
      </c>
      <c r="B61" s="44" t="inlineStr">
        <is>
          <t>A41</t>
        </is>
      </c>
      <c r="C61" s="44" t="n">
        <v>19</v>
      </c>
      <c r="D61" s="203">
        <f ref="D61" t="array">INDEX(#REF!,'獎狀清單(勿動)'!E61)</f>
        <v/>
      </c>
      <c r="E61">
        <f>E60+1</f>
        <v/>
      </c>
      <c r="F61" s="204">
        <f ref="F61" t="array">INDEX(#REF!,'獎狀清單(勿動)'!E61)</f>
        <v/>
      </c>
      <c r="G61" s="204" t="inlineStr">
        <is>
          <t>優秀選手</t>
        </is>
      </c>
      <c r="H61" s="67">
        <f>INDIRECT($B61&amp;"!"&amp;H$1&amp;($C61+1))</f>
        <v/>
      </c>
      <c r="I61" s="67">
        <f>INDIRECT($B61&amp;"!"&amp;I$1&amp;($C61+1))</f>
        <v/>
      </c>
      <c r="J61" s="67">
        <f>INDIRECT($B61&amp;"!"&amp;J$1&amp;($C61+1))</f>
        <v/>
      </c>
      <c r="K61" s="67">
        <f>INDIRECT($B61&amp;"!"&amp;K$1&amp;($C61+1))</f>
        <v/>
      </c>
      <c r="L61" s="67">
        <f>INDIRECT($B61&amp;"!E"&amp;($C61+1))</f>
        <v/>
      </c>
      <c r="M61" s="67">
        <f>INDIRECT($B61&amp;"!"&amp;M$1&amp;($C61+1))</f>
        <v/>
      </c>
      <c r="N61" s="67">
        <f>INDIRECT($B61&amp;"!"&amp;N$1&amp;($C61+1))</f>
        <v/>
      </c>
      <c r="O61" s="205">
        <f>INDIRECT($B61&amp;"!"&amp;O$1&amp;($C61+1))</f>
        <v/>
      </c>
      <c r="P61" s="67">
        <f>INDIRECT($B61&amp;"!"&amp;P$1&amp;($C61+1))</f>
        <v/>
      </c>
      <c r="Q61" s="67">
        <f>INDIRECT($B61&amp;"!"&amp;Q$1&amp;($C61+1))</f>
        <v/>
      </c>
    </row>
    <row customHeight="1" ht="16.5" r="62" s="29">
      <c r="A62" s="44" t="n">
        <v>60</v>
      </c>
      <c r="B62" s="44" t="inlineStr">
        <is>
          <t>A41</t>
        </is>
      </c>
      <c r="C62" s="44" t="n">
        <v>20</v>
      </c>
      <c r="D62" s="203">
        <f ref="D62" t="array">INDEX(#REF!,'獎狀清單(勿動)'!E62)</f>
        <v/>
      </c>
      <c r="E62">
        <f>E61+1</f>
        <v/>
      </c>
      <c r="F62" s="204">
        <f ref="F62" t="array">INDEX(#REF!,'獎狀清單(勿動)'!E62)</f>
        <v/>
      </c>
      <c r="G62" s="204" t="inlineStr">
        <is>
          <t>優秀選手</t>
        </is>
      </c>
      <c r="H62" s="67">
        <f>INDIRECT($B62&amp;"!"&amp;H$1&amp;($C62+1))</f>
        <v/>
      </c>
      <c r="I62" s="67">
        <f>INDIRECT($B62&amp;"!"&amp;I$1&amp;($C62+1))</f>
        <v/>
      </c>
      <c r="J62" s="67">
        <f>INDIRECT($B62&amp;"!"&amp;J$1&amp;($C62+1))</f>
        <v/>
      </c>
      <c r="K62" s="67">
        <f>INDIRECT($B62&amp;"!"&amp;K$1&amp;($C62+1))</f>
        <v/>
      </c>
      <c r="L62" s="67">
        <f>INDIRECT($B62&amp;"!E"&amp;($C62+1))</f>
        <v/>
      </c>
      <c r="M62" s="67">
        <f>INDIRECT($B62&amp;"!"&amp;M$1&amp;($C62+1))</f>
        <v/>
      </c>
      <c r="N62" s="67">
        <f>INDIRECT($B62&amp;"!"&amp;N$1&amp;($C62+1))</f>
        <v/>
      </c>
      <c r="O62" s="205">
        <f>INDIRECT($B62&amp;"!"&amp;O$1&amp;($C62+1))</f>
        <v/>
      </c>
      <c r="P62" s="67">
        <f>INDIRECT($B62&amp;"!"&amp;P$1&amp;($C62+1))</f>
        <v/>
      </c>
      <c r="Q62" s="67">
        <f>INDIRECT($B62&amp;"!"&amp;Q$1&amp;($C62+1))</f>
        <v/>
      </c>
    </row>
    <row customHeight="1" ht="16.5" r="63" s="29">
      <c r="A63" s="44" t="n">
        <v>61</v>
      </c>
      <c r="B63" s="44" t="inlineStr">
        <is>
          <t>A42</t>
        </is>
      </c>
      <c r="C63" s="44" t="n">
        <v>1</v>
      </c>
      <c r="D63" s="203">
        <f ref="D63" t="array">INDEX(#REF!,'獎狀清單(勿動)'!E63)</f>
        <v/>
      </c>
      <c r="E63" t="n">
        <v>77</v>
      </c>
      <c r="F63" s="204">
        <f ref="F63" t="array">INDEX(#REF!,'獎狀清單(勿動)'!E63)</f>
        <v/>
      </c>
      <c r="G63" s="204" t="inlineStr">
        <is>
          <t>優秀選手</t>
        </is>
      </c>
      <c r="H63" s="67">
        <f>INDIRECT($B63&amp;"!"&amp;H$1&amp;($C63+1))</f>
        <v/>
      </c>
      <c r="I63" s="67">
        <f>INDIRECT($B63&amp;"!"&amp;I$1&amp;($C63+1))</f>
        <v/>
      </c>
      <c r="J63" s="67">
        <f>INDIRECT($B63&amp;"!"&amp;J$1&amp;($C63+1))</f>
        <v/>
      </c>
      <c r="K63" s="67">
        <f>INDIRECT($B63&amp;"!"&amp;K$1&amp;($C63+1))</f>
        <v/>
      </c>
      <c r="L63" s="67">
        <f>INDIRECT($B63&amp;"!E"&amp;($C63+1))</f>
        <v/>
      </c>
      <c r="M63" s="67">
        <f>INDIRECT($B63&amp;"!"&amp;M$1&amp;($C63+1))</f>
        <v/>
      </c>
      <c r="N63" s="67">
        <f>INDIRECT($B63&amp;"!"&amp;N$1&amp;($C63+1))</f>
        <v/>
      </c>
      <c r="O63" s="67">
        <f>INDIRECT($B63&amp;"!"&amp;O$1&amp;($C63+1))</f>
        <v/>
      </c>
      <c r="P63" s="205">
        <f>INDIRECT($B63&amp;"!"&amp;P$1&amp;($C63+1))</f>
        <v/>
      </c>
      <c r="Q63" s="67">
        <f>INDIRECT($B63&amp;"!"&amp;Q$1&amp;($C63+1))</f>
        <v/>
      </c>
    </row>
    <row customHeight="1" ht="16.5" r="64" s="29">
      <c r="A64" s="44" t="n">
        <v>62</v>
      </c>
      <c r="B64" s="44" t="inlineStr">
        <is>
          <t>A42</t>
        </is>
      </c>
      <c r="C64" s="44" t="n">
        <v>2</v>
      </c>
      <c r="D64" s="203">
        <f ref="D64" t="array">INDEX(#REF!,'獎狀清單(勿動)'!E64)</f>
        <v/>
      </c>
      <c r="E64">
        <f>E63+1</f>
        <v/>
      </c>
      <c r="F64" s="204">
        <f ref="F64" t="array">INDEX(#REF!,'獎狀清單(勿動)'!E64)</f>
        <v/>
      </c>
      <c r="G64" s="204" t="inlineStr">
        <is>
          <t>優秀選手</t>
        </is>
      </c>
      <c r="H64" s="67">
        <f>INDIRECT($B64&amp;"!"&amp;H$1&amp;($C64+1))</f>
        <v/>
      </c>
      <c r="I64" s="67">
        <f>INDIRECT($B64&amp;"!"&amp;I$1&amp;($C64+1))</f>
        <v/>
      </c>
      <c r="J64" s="67">
        <f>INDIRECT($B64&amp;"!"&amp;J$1&amp;($C64+1))</f>
        <v/>
      </c>
      <c r="K64" s="67">
        <f>INDIRECT($B64&amp;"!"&amp;K$1&amp;($C64+1))</f>
        <v/>
      </c>
      <c r="L64" s="67">
        <f>INDIRECT($B64&amp;"!E"&amp;($C64+1))</f>
        <v/>
      </c>
      <c r="M64" s="67">
        <f>INDIRECT($B64&amp;"!"&amp;M$1&amp;($C64+1))</f>
        <v/>
      </c>
      <c r="N64" s="67">
        <f>INDIRECT($B64&amp;"!"&amp;N$1&amp;($C64+1))</f>
        <v/>
      </c>
      <c r="O64" s="67">
        <f>INDIRECT($B64&amp;"!"&amp;O$1&amp;($C64+1))</f>
        <v/>
      </c>
      <c r="P64" s="205">
        <f>INDIRECT($B64&amp;"!"&amp;P$1&amp;($C64+1))</f>
        <v/>
      </c>
      <c r="Q64" s="67">
        <f>INDIRECT($B64&amp;"!"&amp;Q$1&amp;($C64+1))</f>
        <v/>
      </c>
    </row>
    <row customHeight="1" ht="16.5" r="65" s="29">
      <c r="A65" s="44" t="n">
        <v>63</v>
      </c>
      <c r="B65" s="44" t="inlineStr">
        <is>
          <t>A42</t>
        </is>
      </c>
      <c r="C65" s="44" t="n">
        <v>3</v>
      </c>
      <c r="D65" s="203">
        <f ref="D65" t="array">INDEX(#REF!,'獎狀清單(勿動)'!E65)</f>
        <v/>
      </c>
      <c r="E65">
        <f>E64+1</f>
        <v/>
      </c>
      <c r="F65" s="204">
        <f ref="F65" t="array">INDEX(#REF!,'獎狀清單(勿動)'!E65)</f>
        <v/>
      </c>
      <c r="G65" s="204" t="inlineStr">
        <is>
          <t>優秀選手</t>
        </is>
      </c>
      <c r="H65" s="67">
        <f>INDIRECT($B65&amp;"!"&amp;H$1&amp;($C65+1))</f>
        <v/>
      </c>
      <c r="I65" s="67">
        <f>INDIRECT($B65&amp;"!"&amp;I$1&amp;($C65+1))</f>
        <v/>
      </c>
      <c r="J65" s="67">
        <f>INDIRECT($B65&amp;"!"&amp;J$1&amp;($C65+1))</f>
        <v/>
      </c>
      <c r="K65" s="67">
        <f>INDIRECT($B65&amp;"!"&amp;K$1&amp;($C65+1))</f>
        <v/>
      </c>
      <c r="L65" s="67">
        <f>INDIRECT($B65&amp;"!E"&amp;($C65+1))</f>
        <v/>
      </c>
      <c r="M65" s="67">
        <f>INDIRECT($B65&amp;"!"&amp;M$1&amp;($C65+1))</f>
        <v/>
      </c>
      <c r="N65" s="67">
        <f>INDIRECT($B65&amp;"!"&amp;N$1&amp;($C65+1))</f>
        <v/>
      </c>
      <c r="O65" s="67">
        <f>INDIRECT($B65&amp;"!"&amp;O$1&amp;($C65+1))</f>
        <v/>
      </c>
      <c r="P65" s="205">
        <f>INDIRECT($B65&amp;"!"&amp;P$1&amp;($C65+1))</f>
        <v/>
      </c>
      <c r="Q65" s="67">
        <f>INDIRECT($B65&amp;"!"&amp;Q$1&amp;($C65+1))</f>
        <v/>
      </c>
    </row>
    <row customHeight="1" ht="16.5" r="66" s="29">
      <c r="A66" s="44" t="n">
        <v>64</v>
      </c>
      <c r="B66" s="44" t="inlineStr">
        <is>
          <t>A42</t>
        </is>
      </c>
      <c r="C66" s="44" t="n">
        <v>4</v>
      </c>
      <c r="D66" s="203">
        <f ref="D66" t="array">INDEX(#REF!,'獎狀清單(勿動)'!E66)</f>
        <v/>
      </c>
      <c r="E66">
        <f>E65+1</f>
        <v/>
      </c>
      <c r="F66" s="204">
        <f ref="F66" t="array">INDEX(#REF!,'獎狀清單(勿動)'!E66)</f>
        <v/>
      </c>
      <c r="G66" s="204" t="inlineStr">
        <is>
          <t>優秀選手</t>
        </is>
      </c>
      <c r="H66" s="67">
        <f>INDIRECT($B66&amp;"!"&amp;H$1&amp;($C66+1))</f>
        <v/>
      </c>
      <c r="I66" s="67">
        <f>INDIRECT($B66&amp;"!"&amp;I$1&amp;($C66+1))</f>
        <v/>
      </c>
      <c r="J66" s="67">
        <f>INDIRECT($B66&amp;"!"&amp;J$1&amp;($C66+1))</f>
        <v/>
      </c>
      <c r="K66" s="67">
        <f>INDIRECT($B66&amp;"!"&amp;K$1&amp;($C66+1))</f>
        <v/>
      </c>
      <c r="L66" s="67">
        <f>INDIRECT($B66&amp;"!E"&amp;($C66+1))</f>
        <v/>
      </c>
      <c r="M66" s="67">
        <f>INDIRECT($B66&amp;"!"&amp;M$1&amp;($C66+1))</f>
        <v/>
      </c>
      <c r="N66" s="67">
        <f>INDIRECT($B66&amp;"!"&amp;N$1&amp;($C66+1))</f>
        <v/>
      </c>
      <c r="O66" s="67">
        <f>INDIRECT($B66&amp;"!"&amp;O$1&amp;($C66+1))</f>
        <v/>
      </c>
      <c r="P66" s="67">
        <f>INDIRECT($B66&amp;"!"&amp;P$1&amp;($C66+1))</f>
        <v/>
      </c>
      <c r="Q66" s="67">
        <f>INDIRECT($B66&amp;"!"&amp;Q$1&amp;($C66+1))</f>
        <v/>
      </c>
    </row>
    <row customHeight="1" ht="16.5" r="67" s="29">
      <c r="A67" s="44" t="n">
        <v>65</v>
      </c>
      <c r="B67" s="44" t="inlineStr">
        <is>
          <t>A42</t>
        </is>
      </c>
      <c r="C67" s="44" t="n">
        <v>5</v>
      </c>
      <c r="D67" s="203">
        <f ref="D67" t="array">INDEX(#REF!,'獎狀清單(勿動)'!E67)</f>
        <v/>
      </c>
      <c r="E67">
        <f>E66+1</f>
        <v/>
      </c>
      <c r="F67" s="204">
        <f ref="F67" t="array">INDEX(#REF!,'獎狀清單(勿動)'!E67)</f>
        <v/>
      </c>
      <c r="G67" s="204" t="inlineStr">
        <is>
          <t>優秀選手</t>
        </is>
      </c>
      <c r="H67" s="67">
        <f>INDIRECT($B67&amp;"!"&amp;H$1&amp;($C67+1))</f>
        <v/>
      </c>
      <c r="I67" s="67">
        <f>INDIRECT($B67&amp;"!"&amp;I$1&amp;($C67+1))</f>
        <v/>
      </c>
      <c r="J67" s="67">
        <f>INDIRECT($B67&amp;"!"&amp;J$1&amp;($C67+1))</f>
        <v/>
      </c>
      <c r="K67" s="67">
        <f>INDIRECT($B67&amp;"!"&amp;K$1&amp;($C67+1))</f>
        <v/>
      </c>
      <c r="L67" s="67">
        <f>INDIRECT($B67&amp;"!E"&amp;($C67+1))</f>
        <v/>
      </c>
      <c r="M67" s="67">
        <f>INDIRECT($B67&amp;"!"&amp;M$1&amp;($C67+1))</f>
        <v/>
      </c>
      <c r="N67" s="67">
        <f>INDIRECT($B67&amp;"!"&amp;N$1&amp;($C67+1))</f>
        <v/>
      </c>
      <c r="O67" s="67">
        <f>INDIRECT($B67&amp;"!"&amp;O$1&amp;($C67+1))</f>
        <v/>
      </c>
      <c r="P67" s="205">
        <f>INDIRECT($B67&amp;"!"&amp;P$1&amp;($C67+1))</f>
        <v/>
      </c>
      <c r="Q67" s="67">
        <f>INDIRECT($B67&amp;"!"&amp;Q$1&amp;($C67+1))</f>
        <v/>
      </c>
    </row>
    <row customHeight="1" ht="16.5" r="68" s="29">
      <c r="A68" s="44" t="n">
        <v>66</v>
      </c>
      <c r="B68" s="44" t="inlineStr">
        <is>
          <t>A42</t>
        </is>
      </c>
      <c r="C68" s="44" t="n">
        <v>6</v>
      </c>
      <c r="D68" s="203">
        <f ref="D68" t="array">INDEX(#REF!,'獎狀清單(勿動)'!E68)</f>
        <v/>
      </c>
      <c r="E68">
        <f>E67+1</f>
        <v/>
      </c>
      <c r="F68" s="204">
        <f ref="F68" t="array">INDEX(#REF!,'獎狀清單(勿動)'!E68)</f>
        <v/>
      </c>
      <c r="G68" s="204" t="inlineStr">
        <is>
          <t>優秀選手</t>
        </is>
      </c>
      <c r="H68" s="67">
        <f>INDIRECT($B68&amp;"!"&amp;H$1&amp;($C68+1))</f>
        <v/>
      </c>
      <c r="I68" s="67">
        <f>INDIRECT($B68&amp;"!"&amp;I$1&amp;($C68+1))</f>
        <v/>
      </c>
      <c r="J68" s="67">
        <f>INDIRECT($B68&amp;"!"&amp;J$1&amp;($C68+1))</f>
        <v/>
      </c>
      <c r="K68" s="67">
        <f>INDIRECT($B68&amp;"!"&amp;K$1&amp;($C68+1))</f>
        <v/>
      </c>
      <c r="L68" s="67">
        <f>INDIRECT($B68&amp;"!E"&amp;($C68+1))</f>
        <v/>
      </c>
      <c r="M68" s="67">
        <f>INDIRECT($B68&amp;"!"&amp;M$1&amp;($C68+1))</f>
        <v/>
      </c>
      <c r="N68" s="67">
        <f>INDIRECT($B68&amp;"!"&amp;N$1&amp;($C68+1))</f>
        <v/>
      </c>
      <c r="O68" s="67">
        <f>INDIRECT($B68&amp;"!"&amp;O$1&amp;($C68+1))</f>
        <v/>
      </c>
      <c r="P68" s="205">
        <f>INDIRECT($B68&amp;"!"&amp;P$1&amp;($C68+1))</f>
        <v/>
      </c>
      <c r="Q68" s="67">
        <f>INDIRECT($B68&amp;"!"&amp;Q$1&amp;($C68+1))</f>
        <v/>
      </c>
    </row>
    <row customHeight="1" ht="16.5" r="69" s="29">
      <c r="A69" s="44" t="n">
        <v>67</v>
      </c>
      <c r="B69" s="44" t="inlineStr">
        <is>
          <t>A42</t>
        </is>
      </c>
      <c r="C69" s="44" t="n">
        <v>7</v>
      </c>
      <c r="D69" s="203">
        <f ref="D69" t="array">INDEX(#REF!,'獎狀清單(勿動)'!E69)</f>
        <v/>
      </c>
      <c r="E69">
        <f>E68+1</f>
        <v/>
      </c>
      <c r="F69" s="204">
        <f ref="F69" t="array">INDEX(#REF!,'獎狀清單(勿動)'!E69)</f>
        <v/>
      </c>
      <c r="G69" s="204" t="inlineStr">
        <is>
          <t>優秀選手</t>
        </is>
      </c>
      <c r="H69" s="67">
        <f>INDIRECT($B69&amp;"!"&amp;H$1&amp;($C69+1))</f>
        <v/>
      </c>
      <c r="I69" s="67">
        <f>INDIRECT($B69&amp;"!"&amp;I$1&amp;($C69+1))</f>
        <v/>
      </c>
      <c r="J69" s="67">
        <f>INDIRECT($B69&amp;"!"&amp;J$1&amp;($C69+1))</f>
        <v/>
      </c>
      <c r="K69" s="67">
        <f>INDIRECT($B69&amp;"!"&amp;K$1&amp;($C69+1))</f>
        <v/>
      </c>
      <c r="L69" s="67">
        <f>INDIRECT($B69&amp;"!E"&amp;($C69+1))</f>
        <v/>
      </c>
      <c r="M69" s="67">
        <f>INDIRECT($B69&amp;"!"&amp;M$1&amp;($C69+1))</f>
        <v/>
      </c>
      <c r="N69" s="67">
        <f>INDIRECT($B69&amp;"!"&amp;N$1&amp;($C69+1))</f>
        <v/>
      </c>
      <c r="O69" s="67">
        <f>INDIRECT($B69&amp;"!"&amp;O$1&amp;($C69+1))</f>
        <v/>
      </c>
      <c r="P69" s="205">
        <f>INDIRECT($B69&amp;"!"&amp;P$1&amp;($C69+1))</f>
        <v/>
      </c>
      <c r="Q69" s="67">
        <f>INDIRECT($B69&amp;"!"&amp;Q$1&amp;($C69+1))</f>
        <v/>
      </c>
    </row>
    <row customHeight="1" ht="16.5" r="70" s="29">
      <c r="A70" s="44" t="n">
        <v>68</v>
      </c>
      <c r="B70" s="44" t="inlineStr">
        <is>
          <t>A42</t>
        </is>
      </c>
      <c r="C70" s="44" t="n">
        <v>8</v>
      </c>
      <c r="D70" s="203">
        <f ref="D70" t="array">INDEX(#REF!,'獎狀清單(勿動)'!E70)</f>
        <v/>
      </c>
      <c r="E70">
        <f>E69+1</f>
        <v/>
      </c>
      <c r="F70" s="204">
        <f ref="F70" t="array">INDEX(#REF!,'獎狀清單(勿動)'!E70)</f>
        <v/>
      </c>
      <c r="G70" s="204" t="inlineStr">
        <is>
          <t>優秀選手</t>
        </is>
      </c>
      <c r="H70" s="67">
        <f>INDIRECT($B70&amp;"!"&amp;H$1&amp;($C70+1))</f>
        <v/>
      </c>
      <c r="I70" s="67">
        <f>INDIRECT($B70&amp;"!"&amp;I$1&amp;($C70+1))</f>
        <v/>
      </c>
      <c r="J70" s="67">
        <f>INDIRECT($B70&amp;"!"&amp;J$1&amp;($C70+1))</f>
        <v/>
      </c>
      <c r="K70" s="67">
        <f>INDIRECT($B70&amp;"!"&amp;K$1&amp;($C70+1))</f>
        <v/>
      </c>
      <c r="L70" s="67">
        <f>INDIRECT($B70&amp;"!E"&amp;($C70+1))</f>
        <v/>
      </c>
      <c r="M70" s="67">
        <f>INDIRECT($B70&amp;"!"&amp;M$1&amp;($C70+1))</f>
        <v/>
      </c>
      <c r="N70" s="67">
        <f>INDIRECT($B70&amp;"!"&amp;N$1&amp;($C70+1))</f>
        <v/>
      </c>
      <c r="O70" s="67">
        <f>INDIRECT($B70&amp;"!"&amp;O$1&amp;($C70+1))</f>
        <v/>
      </c>
      <c r="P70" s="205">
        <f>INDIRECT($B70&amp;"!"&amp;P$1&amp;($C70+1))</f>
        <v/>
      </c>
      <c r="Q70" s="67">
        <f>INDIRECT($B70&amp;"!"&amp;Q$1&amp;($C70+1))</f>
        <v/>
      </c>
    </row>
    <row customHeight="1" ht="16.5" r="71" s="29">
      <c r="A71" s="44" t="n">
        <v>69</v>
      </c>
      <c r="B71" s="44" t="inlineStr">
        <is>
          <t>A42</t>
        </is>
      </c>
      <c r="C71" s="44" t="n">
        <v>9</v>
      </c>
      <c r="D71" s="203">
        <f ref="D71" t="array">INDEX(#REF!,'獎狀清單(勿動)'!E71)</f>
        <v/>
      </c>
      <c r="E71">
        <f>E70+1</f>
        <v/>
      </c>
      <c r="F71" s="204">
        <f ref="F71" t="array">INDEX(#REF!,'獎狀清單(勿動)'!E71)</f>
        <v/>
      </c>
      <c r="G71" s="204" t="inlineStr">
        <is>
          <t>優秀選手</t>
        </is>
      </c>
      <c r="H71" s="67">
        <f>INDIRECT($B71&amp;"!"&amp;H$1&amp;($C71+1))</f>
        <v/>
      </c>
      <c r="I71" s="67">
        <f>INDIRECT($B71&amp;"!"&amp;I$1&amp;($C71+1))</f>
        <v/>
      </c>
      <c r="J71" s="67">
        <f>INDIRECT($B71&amp;"!"&amp;J$1&amp;($C71+1))</f>
        <v/>
      </c>
      <c r="K71" s="67">
        <f>INDIRECT($B71&amp;"!"&amp;K$1&amp;($C71+1))</f>
        <v/>
      </c>
      <c r="L71" s="67">
        <f>INDIRECT($B71&amp;"!E"&amp;($C71+1))</f>
        <v/>
      </c>
      <c r="M71" s="67">
        <f>INDIRECT($B71&amp;"!"&amp;M$1&amp;($C71+1))</f>
        <v/>
      </c>
      <c r="N71" s="67">
        <f>INDIRECT($B71&amp;"!"&amp;N$1&amp;($C71+1))</f>
        <v/>
      </c>
      <c r="O71" s="67">
        <f>INDIRECT($B71&amp;"!"&amp;O$1&amp;($C71+1))</f>
        <v/>
      </c>
      <c r="P71" s="205">
        <f>INDIRECT($B71&amp;"!"&amp;P$1&amp;($C71+1))</f>
        <v/>
      </c>
      <c r="Q71" s="67">
        <f>INDIRECT($B71&amp;"!"&amp;Q$1&amp;($C71+1))</f>
        <v/>
      </c>
    </row>
    <row customHeight="1" ht="16.5" r="72" s="29">
      <c r="A72" s="44" t="n">
        <v>70</v>
      </c>
      <c r="B72" s="44" t="inlineStr">
        <is>
          <t>A42</t>
        </is>
      </c>
      <c r="C72" s="44" t="n">
        <v>10</v>
      </c>
      <c r="D72" s="203">
        <f ref="D72" t="array">INDEX(#REF!,'獎狀清單(勿動)'!E72)</f>
        <v/>
      </c>
      <c r="E72">
        <f>E71+1</f>
        <v/>
      </c>
      <c r="F72" s="204">
        <f ref="F72" t="array">INDEX(#REF!,'獎狀清單(勿動)'!E72)</f>
        <v/>
      </c>
      <c r="G72" s="204" t="inlineStr">
        <is>
          <t>優秀選手</t>
        </is>
      </c>
      <c r="H72" s="67">
        <f>INDIRECT($B72&amp;"!"&amp;H$1&amp;($C72+1))</f>
        <v/>
      </c>
      <c r="I72" s="67">
        <f>INDIRECT($B72&amp;"!"&amp;I$1&amp;($C72+1))</f>
        <v/>
      </c>
      <c r="J72" s="67">
        <f>INDIRECT($B72&amp;"!"&amp;J$1&amp;($C72+1))</f>
        <v/>
      </c>
      <c r="K72" s="67">
        <f>INDIRECT($B72&amp;"!"&amp;K$1&amp;($C72+1))</f>
        <v/>
      </c>
      <c r="L72" s="67">
        <f>INDIRECT($B72&amp;"!E"&amp;($C72+1))</f>
        <v/>
      </c>
      <c r="M72" s="67">
        <f>INDIRECT($B72&amp;"!"&amp;M$1&amp;($C72+1))</f>
        <v/>
      </c>
      <c r="N72" s="67">
        <f>INDIRECT($B72&amp;"!"&amp;N$1&amp;($C72+1))</f>
        <v/>
      </c>
      <c r="O72" s="67">
        <f>INDIRECT($B72&amp;"!"&amp;O$1&amp;($C72+1))</f>
        <v/>
      </c>
      <c r="P72" s="205">
        <f>INDIRECT($B72&amp;"!"&amp;P$1&amp;($C72+1))</f>
        <v/>
      </c>
      <c r="Q72" s="67">
        <f>INDIRECT($B72&amp;"!"&amp;Q$1&amp;($C72+1))</f>
        <v/>
      </c>
    </row>
    <row customHeight="1" ht="16.5" r="73" s="29">
      <c r="A73" s="44" t="n">
        <v>71</v>
      </c>
      <c r="B73" s="44" t="inlineStr">
        <is>
          <t>A42</t>
        </is>
      </c>
      <c r="C73" s="44" t="n">
        <v>11</v>
      </c>
      <c r="D73" s="203">
        <f ref="D73" t="array">INDEX(#REF!,'獎狀清單(勿動)'!E73)</f>
        <v/>
      </c>
      <c r="E73">
        <f>E72+1</f>
        <v/>
      </c>
      <c r="F73" s="204">
        <f ref="F73" t="array">INDEX(#REF!,'獎狀清單(勿動)'!E73)</f>
        <v/>
      </c>
      <c r="G73" s="204" t="inlineStr">
        <is>
          <t>優秀選手</t>
        </is>
      </c>
      <c r="H73" s="67">
        <f>INDIRECT($B73&amp;"!"&amp;H$1&amp;($C73+1))</f>
        <v/>
      </c>
      <c r="I73" s="67">
        <f>INDIRECT($B73&amp;"!"&amp;I$1&amp;($C73+1))</f>
        <v/>
      </c>
      <c r="J73" s="67">
        <f>INDIRECT($B73&amp;"!"&amp;J$1&amp;($C73+1))</f>
        <v/>
      </c>
      <c r="K73" s="67">
        <f>INDIRECT($B73&amp;"!"&amp;K$1&amp;($C73+1))</f>
        <v/>
      </c>
      <c r="L73" s="67">
        <f>INDIRECT($B73&amp;"!E"&amp;($C73+1))</f>
        <v/>
      </c>
      <c r="M73" s="67">
        <f>INDIRECT($B73&amp;"!"&amp;M$1&amp;($C73+1))</f>
        <v/>
      </c>
      <c r="N73" s="67">
        <f>INDIRECT($B73&amp;"!"&amp;N$1&amp;($C73+1))</f>
        <v/>
      </c>
      <c r="O73" s="67">
        <f>INDIRECT($B73&amp;"!"&amp;O$1&amp;($C73+1))</f>
        <v/>
      </c>
      <c r="P73" s="205">
        <f>INDIRECT($B73&amp;"!"&amp;P$1&amp;($C73+1))</f>
        <v/>
      </c>
      <c r="Q73" s="67">
        <f>INDIRECT($B73&amp;"!"&amp;Q$1&amp;($C73+1))</f>
        <v/>
      </c>
    </row>
    <row customHeight="1" ht="16.5" r="74" s="29">
      <c r="A74" s="44" t="n">
        <v>72</v>
      </c>
      <c r="B74" s="44" t="inlineStr">
        <is>
          <t>A42</t>
        </is>
      </c>
      <c r="C74" s="44" t="n">
        <v>12</v>
      </c>
      <c r="D74" s="203">
        <f ref="D74" t="array">INDEX(#REF!,'獎狀清單(勿動)'!E74)</f>
        <v/>
      </c>
      <c r="E74">
        <f>E73+1</f>
        <v/>
      </c>
      <c r="F74" s="204">
        <f ref="F74" t="array">INDEX(#REF!,'獎狀清單(勿動)'!E74)</f>
        <v/>
      </c>
      <c r="G74" s="204" t="inlineStr">
        <is>
          <t>優秀選手</t>
        </is>
      </c>
      <c r="H74" s="67">
        <f>INDIRECT($B74&amp;"!"&amp;H$1&amp;($C74+1))</f>
        <v/>
      </c>
      <c r="I74" s="67">
        <f>INDIRECT($B74&amp;"!"&amp;I$1&amp;($C74+1))</f>
        <v/>
      </c>
      <c r="J74" s="67">
        <f>INDIRECT($B74&amp;"!"&amp;J$1&amp;($C74+1))</f>
        <v/>
      </c>
      <c r="K74" s="67">
        <f>INDIRECT($B74&amp;"!"&amp;K$1&amp;($C74+1))</f>
        <v/>
      </c>
      <c r="L74" s="67">
        <f>INDIRECT($B74&amp;"!E"&amp;($C74+1))</f>
        <v/>
      </c>
      <c r="M74" s="67">
        <f>INDIRECT($B74&amp;"!"&amp;M$1&amp;($C74+1))</f>
        <v/>
      </c>
      <c r="N74" s="67">
        <f>INDIRECT($B74&amp;"!"&amp;N$1&amp;($C74+1))</f>
        <v/>
      </c>
      <c r="O74" s="67">
        <f>INDIRECT($B74&amp;"!"&amp;O$1&amp;($C74+1))</f>
        <v/>
      </c>
      <c r="P74" s="205">
        <f>INDIRECT($B74&amp;"!"&amp;P$1&amp;($C74+1))</f>
        <v/>
      </c>
      <c r="Q74" s="67">
        <f>INDIRECT($B74&amp;"!"&amp;Q$1&amp;($C74+1))</f>
        <v/>
      </c>
    </row>
    <row customHeight="1" ht="16.5" r="75" s="29">
      <c r="A75" s="44" t="n">
        <v>73</v>
      </c>
      <c r="B75" s="44" t="inlineStr">
        <is>
          <t>A42</t>
        </is>
      </c>
      <c r="C75" s="44" t="n">
        <v>13</v>
      </c>
      <c r="D75" s="203">
        <f ref="D75" t="array">INDEX(#REF!,'獎狀清單(勿動)'!E75)</f>
        <v/>
      </c>
      <c r="E75">
        <f>E74+1</f>
        <v/>
      </c>
      <c r="F75" s="204">
        <f ref="F75" t="array">INDEX(#REF!,'獎狀清單(勿動)'!E75)</f>
        <v/>
      </c>
      <c r="G75" s="204" t="inlineStr">
        <is>
          <t>優秀選手</t>
        </is>
      </c>
      <c r="H75" s="67">
        <f>INDIRECT($B75&amp;"!"&amp;H$1&amp;($C75+1))</f>
        <v/>
      </c>
      <c r="I75" s="67">
        <f>INDIRECT($B75&amp;"!"&amp;I$1&amp;($C75+1))</f>
        <v/>
      </c>
      <c r="J75" s="67">
        <f>INDIRECT($B75&amp;"!"&amp;J$1&amp;($C75+1))</f>
        <v/>
      </c>
      <c r="K75" s="67">
        <f>INDIRECT($B75&amp;"!"&amp;K$1&amp;($C75+1))</f>
        <v/>
      </c>
      <c r="L75" s="67">
        <f>INDIRECT($B75&amp;"!E"&amp;($C75+1))</f>
        <v/>
      </c>
      <c r="M75" s="67">
        <f>INDIRECT($B75&amp;"!"&amp;M$1&amp;($C75+1))</f>
        <v/>
      </c>
      <c r="N75" s="67">
        <f>INDIRECT($B75&amp;"!"&amp;N$1&amp;($C75+1))</f>
        <v/>
      </c>
      <c r="O75" s="67">
        <f>INDIRECT($B75&amp;"!"&amp;O$1&amp;($C75+1))</f>
        <v/>
      </c>
      <c r="P75" s="205">
        <f>INDIRECT($B75&amp;"!"&amp;P$1&amp;($C75+1))</f>
        <v/>
      </c>
      <c r="Q75" s="67">
        <f>INDIRECT($B75&amp;"!"&amp;Q$1&amp;($C75+1))</f>
        <v/>
      </c>
    </row>
    <row customHeight="1" ht="16.5" r="76" s="29">
      <c r="A76" s="44" t="n">
        <v>74</v>
      </c>
      <c r="B76" s="44" t="inlineStr">
        <is>
          <t>A42</t>
        </is>
      </c>
      <c r="C76" s="44" t="n">
        <v>14</v>
      </c>
      <c r="D76" s="203">
        <f ref="D76" t="array">INDEX(#REF!,'獎狀清單(勿動)'!E76)</f>
        <v/>
      </c>
      <c r="E76">
        <f>E75+1</f>
        <v/>
      </c>
      <c r="F76" s="204">
        <f ref="F76" t="array">INDEX(#REF!,'獎狀清單(勿動)'!E76)</f>
        <v/>
      </c>
      <c r="G76" s="204" t="inlineStr">
        <is>
          <t>優秀選手</t>
        </is>
      </c>
      <c r="H76" s="67">
        <f>INDIRECT($B76&amp;"!"&amp;H$1&amp;($C76+1))</f>
        <v/>
      </c>
      <c r="I76" s="67">
        <f>INDIRECT($B76&amp;"!"&amp;I$1&amp;($C76+1))</f>
        <v/>
      </c>
      <c r="J76" s="67">
        <f>INDIRECT($B76&amp;"!"&amp;J$1&amp;($C76+1))</f>
        <v/>
      </c>
      <c r="K76" s="67">
        <f>INDIRECT($B76&amp;"!"&amp;K$1&amp;($C76+1))</f>
        <v/>
      </c>
      <c r="L76" s="67">
        <f>INDIRECT($B76&amp;"!E"&amp;($C76+1))</f>
        <v/>
      </c>
      <c r="M76" s="67">
        <f>INDIRECT($B76&amp;"!"&amp;M$1&amp;($C76+1))</f>
        <v/>
      </c>
      <c r="N76" s="67">
        <f>INDIRECT($B76&amp;"!"&amp;N$1&amp;($C76+1))</f>
        <v/>
      </c>
      <c r="O76" s="67">
        <f>INDIRECT($B76&amp;"!"&amp;O$1&amp;($C76+1))</f>
        <v/>
      </c>
      <c r="P76" s="205">
        <f>INDIRECT($B76&amp;"!"&amp;P$1&amp;($C76+1))</f>
        <v/>
      </c>
      <c r="Q76" s="67">
        <f>INDIRECT($B76&amp;"!"&amp;Q$1&amp;($C76+1))</f>
        <v/>
      </c>
    </row>
    <row customHeight="1" ht="16.5" r="77" s="29">
      <c r="A77" s="44" t="n">
        <v>75</v>
      </c>
      <c r="B77" s="44" t="inlineStr">
        <is>
          <t>A42</t>
        </is>
      </c>
      <c r="C77" s="44" t="n">
        <v>15</v>
      </c>
      <c r="D77" s="203">
        <f ref="D77" t="array">INDEX(#REF!,'獎狀清單(勿動)'!E77)</f>
        <v/>
      </c>
      <c r="E77">
        <f>E76+1</f>
        <v/>
      </c>
      <c r="F77" s="204">
        <f ref="F77" t="array">INDEX(#REF!,'獎狀清單(勿動)'!E77)</f>
        <v/>
      </c>
      <c r="G77" s="204" t="inlineStr">
        <is>
          <t>優秀選手</t>
        </is>
      </c>
      <c r="H77" s="67">
        <f>INDIRECT($B77&amp;"!"&amp;H$1&amp;($C77+1))</f>
        <v/>
      </c>
      <c r="I77" s="67">
        <f>INDIRECT($B77&amp;"!"&amp;I$1&amp;($C77+1))</f>
        <v/>
      </c>
      <c r="J77" s="67">
        <f>INDIRECT($B77&amp;"!"&amp;J$1&amp;($C77+1))</f>
        <v/>
      </c>
      <c r="K77" s="67">
        <f>INDIRECT($B77&amp;"!"&amp;K$1&amp;($C77+1))</f>
        <v/>
      </c>
      <c r="L77" s="67">
        <f>INDIRECT($B77&amp;"!E"&amp;($C77+1))</f>
        <v/>
      </c>
      <c r="M77" s="67">
        <f>INDIRECT($B77&amp;"!"&amp;M$1&amp;($C77+1))</f>
        <v/>
      </c>
      <c r="N77" s="67">
        <f>INDIRECT($B77&amp;"!"&amp;N$1&amp;($C77+1))</f>
        <v/>
      </c>
      <c r="O77" s="67">
        <f>INDIRECT($B77&amp;"!"&amp;O$1&amp;($C77+1))</f>
        <v/>
      </c>
      <c r="P77" s="205">
        <f>INDIRECT($B77&amp;"!"&amp;P$1&amp;($C77+1))</f>
        <v/>
      </c>
      <c r="Q77" s="67">
        <f>INDIRECT($B77&amp;"!"&amp;Q$1&amp;($C77+1))</f>
        <v/>
      </c>
    </row>
    <row customHeight="1" ht="16.5" r="78" s="29">
      <c r="A78" s="44" t="n">
        <v>76</v>
      </c>
      <c r="B78" s="44" t="inlineStr">
        <is>
          <t>A42</t>
        </is>
      </c>
      <c r="C78" s="44" t="n">
        <v>16</v>
      </c>
      <c r="D78" s="203">
        <f ref="D78" t="array">INDEX(#REF!,'獎狀清單(勿動)'!E78)</f>
        <v/>
      </c>
      <c r="E78">
        <f>E77+1</f>
        <v/>
      </c>
      <c r="F78" s="204">
        <f ref="F78" t="array">INDEX(#REF!,'獎狀清單(勿動)'!E78)</f>
        <v/>
      </c>
      <c r="G78" s="204" t="inlineStr">
        <is>
          <t>優秀選手</t>
        </is>
      </c>
      <c r="H78" s="67">
        <f>INDIRECT($B78&amp;"!"&amp;H$1&amp;($C78+1))</f>
        <v/>
      </c>
      <c r="I78" s="67">
        <f>INDIRECT($B78&amp;"!"&amp;I$1&amp;($C78+1))</f>
        <v/>
      </c>
      <c r="J78" s="67">
        <f>INDIRECT($B78&amp;"!"&amp;J$1&amp;($C78+1))</f>
        <v/>
      </c>
      <c r="K78" s="67">
        <f>INDIRECT($B78&amp;"!"&amp;K$1&amp;($C78+1))</f>
        <v/>
      </c>
      <c r="L78" s="67">
        <f>INDIRECT($B78&amp;"!E"&amp;($C78+1))</f>
        <v/>
      </c>
      <c r="M78" s="67">
        <f>INDIRECT($B78&amp;"!"&amp;M$1&amp;($C78+1))</f>
        <v/>
      </c>
      <c r="N78" s="67">
        <f>INDIRECT($B78&amp;"!"&amp;N$1&amp;($C78+1))</f>
        <v/>
      </c>
      <c r="O78" s="67">
        <f>INDIRECT($B78&amp;"!"&amp;O$1&amp;($C78+1))</f>
        <v/>
      </c>
      <c r="P78" s="205">
        <f>INDIRECT($B78&amp;"!"&amp;P$1&amp;($C78+1))</f>
        <v/>
      </c>
      <c r="Q78" s="67">
        <f>INDIRECT($B78&amp;"!"&amp;Q$1&amp;($C78+1))</f>
        <v/>
      </c>
    </row>
    <row customHeight="1" ht="16.5" r="79" s="29">
      <c r="A79" s="44" t="n">
        <v>77</v>
      </c>
      <c r="B79" s="44" t="inlineStr">
        <is>
          <t>A42</t>
        </is>
      </c>
      <c r="C79" s="44" t="n">
        <v>17</v>
      </c>
      <c r="D79" s="203">
        <f ref="D79" t="array">INDEX(#REF!,'獎狀清單(勿動)'!E79)</f>
        <v/>
      </c>
      <c r="E79">
        <f>E78+1</f>
        <v/>
      </c>
      <c r="F79" s="204">
        <f ref="F79" t="array">INDEX(#REF!,'獎狀清單(勿動)'!E79)</f>
        <v/>
      </c>
      <c r="G79" s="204" t="inlineStr">
        <is>
          <t>優秀選手</t>
        </is>
      </c>
      <c r="H79" s="67">
        <f>INDIRECT($B79&amp;"!"&amp;H$1&amp;($C79+1))</f>
        <v/>
      </c>
      <c r="I79" s="67">
        <f>INDIRECT($B79&amp;"!"&amp;I$1&amp;($C79+1))</f>
        <v/>
      </c>
      <c r="J79" s="67">
        <f>INDIRECT($B79&amp;"!"&amp;J$1&amp;($C79+1))</f>
        <v/>
      </c>
      <c r="K79" s="67">
        <f>INDIRECT($B79&amp;"!"&amp;K$1&amp;($C79+1))</f>
        <v/>
      </c>
      <c r="L79" s="67">
        <f>INDIRECT($B79&amp;"!E"&amp;($C79+1))</f>
        <v/>
      </c>
      <c r="M79" s="67">
        <f>INDIRECT($B79&amp;"!"&amp;M$1&amp;($C79+1))</f>
        <v/>
      </c>
      <c r="N79" s="67">
        <f>INDIRECT($B79&amp;"!"&amp;N$1&amp;($C79+1))</f>
        <v/>
      </c>
      <c r="O79" s="67">
        <f>INDIRECT($B79&amp;"!"&amp;O$1&amp;($C79+1))</f>
        <v/>
      </c>
      <c r="P79" s="205">
        <f>INDIRECT($B79&amp;"!"&amp;P$1&amp;($C79+1))</f>
        <v/>
      </c>
      <c r="Q79" s="67">
        <f>INDIRECT($B79&amp;"!"&amp;Q$1&amp;($C79+1))</f>
        <v/>
      </c>
    </row>
    <row customHeight="1" ht="16.5" r="80" s="29">
      <c r="A80" s="44" t="n">
        <v>78</v>
      </c>
      <c r="B80" s="44" t="inlineStr">
        <is>
          <t>A42</t>
        </is>
      </c>
      <c r="C80" s="44" t="n">
        <v>18</v>
      </c>
      <c r="D80" s="203">
        <f ref="D80" t="array">INDEX(#REF!,'獎狀清單(勿動)'!E80)</f>
        <v/>
      </c>
      <c r="E80">
        <f>E79+1</f>
        <v/>
      </c>
      <c r="F80" s="204">
        <f ref="F80" t="array">INDEX(#REF!,'獎狀清單(勿動)'!E80)</f>
        <v/>
      </c>
      <c r="G80" s="204" t="inlineStr">
        <is>
          <t>優秀選手</t>
        </is>
      </c>
      <c r="H80" s="67">
        <f>INDIRECT($B80&amp;"!"&amp;H$1&amp;($C80+1))</f>
        <v/>
      </c>
      <c r="I80" s="67">
        <f>INDIRECT($B80&amp;"!"&amp;I$1&amp;($C80+1))</f>
        <v/>
      </c>
      <c r="J80" s="67">
        <f>INDIRECT($B80&amp;"!"&amp;J$1&amp;($C80+1))</f>
        <v/>
      </c>
      <c r="K80" s="67">
        <f>INDIRECT($B80&amp;"!"&amp;K$1&amp;($C80+1))</f>
        <v/>
      </c>
      <c r="L80" s="67">
        <f>INDIRECT($B80&amp;"!E"&amp;($C80+1))</f>
        <v/>
      </c>
      <c r="M80" s="67">
        <f>INDIRECT($B80&amp;"!"&amp;M$1&amp;($C80+1))</f>
        <v/>
      </c>
      <c r="N80" s="67">
        <f>INDIRECT($B80&amp;"!"&amp;N$1&amp;($C80+1))</f>
        <v/>
      </c>
      <c r="O80" s="67">
        <f>INDIRECT($B80&amp;"!"&amp;O$1&amp;($C80+1))</f>
        <v/>
      </c>
      <c r="P80" s="205">
        <f>INDIRECT($B80&amp;"!"&amp;P$1&amp;($C80+1))</f>
        <v/>
      </c>
      <c r="Q80" s="67">
        <f>INDIRECT($B80&amp;"!"&amp;Q$1&amp;($C80+1))</f>
        <v/>
      </c>
    </row>
    <row customHeight="1" ht="16.5" r="81" s="29">
      <c r="A81" s="44" t="n">
        <v>79</v>
      </c>
      <c r="B81" s="44" t="inlineStr">
        <is>
          <t>A42</t>
        </is>
      </c>
      <c r="C81" s="44" t="n">
        <v>19</v>
      </c>
      <c r="D81" s="203">
        <f ref="D81" t="array">INDEX(#REF!,'獎狀清單(勿動)'!E81)</f>
        <v/>
      </c>
      <c r="E81">
        <f>E80+1</f>
        <v/>
      </c>
      <c r="F81" s="204">
        <f ref="F81" t="array">INDEX(#REF!,'獎狀清單(勿動)'!E81)</f>
        <v/>
      </c>
      <c r="G81" s="204" t="inlineStr">
        <is>
          <t>優秀選手</t>
        </is>
      </c>
      <c r="H81" s="67">
        <f>INDIRECT($B81&amp;"!"&amp;H$1&amp;($C81+1))</f>
        <v/>
      </c>
      <c r="I81" s="67">
        <f>INDIRECT($B81&amp;"!"&amp;I$1&amp;($C81+1))</f>
        <v/>
      </c>
      <c r="J81" s="67">
        <f>INDIRECT($B81&amp;"!"&amp;J$1&amp;($C81+1))</f>
        <v/>
      </c>
      <c r="K81" s="67">
        <f>INDIRECT($B81&amp;"!"&amp;K$1&amp;($C81+1))</f>
        <v/>
      </c>
      <c r="L81" s="67">
        <f>INDIRECT($B81&amp;"!E"&amp;($C81+1))</f>
        <v/>
      </c>
      <c r="M81" s="67">
        <f>INDIRECT($B81&amp;"!"&amp;M$1&amp;($C81+1))</f>
        <v/>
      </c>
      <c r="N81" s="67">
        <f>INDIRECT($B81&amp;"!"&amp;N$1&amp;($C81+1))</f>
        <v/>
      </c>
      <c r="O81" s="67">
        <f>INDIRECT($B81&amp;"!"&amp;O$1&amp;($C81+1))</f>
        <v/>
      </c>
      <c r="P81" s="205">
        <f>INDIRECT($B81&amp;"!"&amp;P$1&amp;($C81+1))</f>
        <v/>
      </c>
      <c r="Q81" s="67">
        <f>INDIRECT($B81&amp;"!"&amp;Q$1&amp;($C81+1))</f>
        <v/>
      </c>
    </row>
    <row customHeight="1" ht="16.5" r="82" s="29">
      <c r="A82" s="44" t="n">
        <v>80</v>
      </c>
      <c r="B82" s="44" t="inlineStr">
        <is>
          <t>A42</t>
        </is>
      </c>
      <c r="C82" s="44" t="n">
        <v>20</v>
      </c>
      <c r="D82" s="203">
        <f ref="D82" t="array">INDEX(#REF!,'獎狀清單(勿動)'!E82)</f>
        <v/>
      </c>
      <c r="E82">
        <f>E81+1</f>
        <v/>
      </c>
      <c r="F82" s="204">
        <f ref="F82" t="array">INDEX(#REF!,'獎狀清單(勿動)'!E82)</f>
        <v/>
      </c>
      <c r="G82" s="204" t="inlineStr">
        <is>
          <t>優秀選手</t>
        </is>
      </c>
      <c r="H82" s="67">
        <f>INDIRECT($B82&amp;"!"&amp;H$1&amp;($C82+1))</f>
        <v/>
      </c>
      <c r="I82" s="67">
        <f>INDIRECT($B82&amp;"!"&amp;I$1&amp;($C82+1))</f>
        <v/>
      </c>
      <c r="J82" s="67">
        <f>INDIRECT($B82&amp;"!"&amp;J$1&amp;($C82+1))</f>
        <v/>
      </c>
      <c r="K82" s="67">
        <f>INDIRECT($B82&amp;"!"&amp;K$1&amp;($C82+1))</f>
        <v/>
      </c>
      <c r="L82" s="67">
        <f>INDIRECT($B82&amp;"!E"&amp;($C82+1))</f>
        <v/>
      </c>
      <c r="M82" s="67">
        <f>INDIRECT($B82&amp;"!"&amp;M$1&amp;($C82+1))</f>
        <v/>
      </c>
      <c r="N82" s="67">
        <f>INDIRECT($B82&amp;"!"&amp;N$1&amp;($C82+1))</f>
        <v/>
      </c>
      <c r="O82" s="67">
        <f>INDIRECT($B82&amp;"!"&amp;O$1&amp;($C82+1))</f>
        <v/>
      </c>
      <c r="P82" s="205">
        <f>INDIRECT($B82&amp;"!"&amp;P$1&amp;($C82+1))</f>
        <v/>
      </c>
      <c r="Q82" s="67">
        <f>INDIRECT($B82&amp;"!"&amp;Q$1&amp;($C82+1))</f>
        <v/>
      </c>
    </row>
    <row customHeight="1" ht="16.5" r="83" s="29">
      <c r="A83" s="44" t="n">
        <v>81</v>
      </c>
      <c r="B83" s="44" t="inlineStr">
        <is>
          <t>A51</t>
        </is>
      </c>
      <c r="C83" s="44" t="n">
        <v>1</v>
      </c>
      <c r="D83" s="203">
        <f ref="D83" t="array">INDEX(#REF!,'獎狀清單(勿動)'!E83)</f>
        <v/>
      </c>
      <c r="E83" t="n">
        <v>101</v>
      </c>
      <c r="F83" s="204">
        <f ref="F83" t="array">INDEX(#REF!,'獎狀清單(勿動)'!E83)</f>
        <v/>
      </c>
      <c r="G83" s="204" t="inlineStr">
        <is>
          <t>優秀選手</t>
        </is>
      </c>
      <c r="H83" s="67">
        <f>INDIRECT($B83&amp;"!"&amp;H$1&amp;($C83+1))</f>
        <v/>
      </c>
      <c r="I83" s="67">
        <f>INDIRECT($B83&amp;"!"&amp;I$1&amp;($C83+1))</f>
        <v/>
      </c>
      <c r="J83" s="67">
        <f>INDIRECT($B83&amp;"!"&amp;J$1&amp;($C83+1))</f>
        <v/>
      </c>
      <c r="K83" s="67">
        <f>INDIRECT($B83&amp;"!"&amp;K$1&amp;($C83+1))</f>
        <v/>
      </c>
      <c r="L83" s="67">
        <f>INDIRECT($B83&amp;"!E"&amp;($C83+1))</f>
        <v/>
      </c>
      <c r="M83" s="67">
        <f>INDIRECT($B83&amp;"!"&amp;M$1&amp;($C83+1))</f>
        <v/>
      </c>
      <c r="N83" s="67">
        <f>INDIRECT($B83&amp;"!"&amp;N$1&amp;($C83+1))</f>
        <v/>
      </c>
      <c r="O83" s="67">
        <f>INDIRECT($B83&amp;"!"&amp;O$1&amp;($C83+1))</f>
        <v/>
      </c>
      <c r="P83" s="205">
        <f>INDIRECT($B83&amp;"!"&amp;P$1&amp;($C83+1))</f>
        <v/>
      </c>
      <c r="Q83" s="67">
        <f>INDIRECT($B83&amp;"!"&amp;Q$1&amp;($C83+1))</f>
        <v/>
      </c>
    </row>
    <row customHeight="1" ht="16.5" r="84" s="29">
      <c r="A84" s="44" t="n">
        <v>82</v>
      </c>
      <c r="B84" s="44" t="inlineStr">
        <is>
          <t>A51</t>
        </is>
      </c>
      <c r="C84" s="44" t="n">
        <v>2</v>
      </c>
      <c r="D84" s="203">
        <f ref="D84" t="array">INDEX(#REF!,'獎狀清單(勿動)'!E84)</f>
        <v/>
      </c>
      <c r="E84">
        <f>E83+1</f>
        <v/>
      </c>
      <c r="F84" s="204">
        <f ref="F84" t="array">INDEX(#REF!,'獎狀清單(勿動)'!E84)</f>
        <v/>
      </c>
      <c r="G84" s="204" t="inlineStr">
        <is>
          <t>優秀選手</t>
        </is>
      </c>
      <c r="H84" s="67">
        <f>INDIRECT($B84&amp;"!"&amp;H$1&amp;($C84+1))</f>
        <v/>
      </c>
      <c r="I84" s="67">
        <f>INDIRECT($B84&amp;"!"&amp;I$1&amp;($C84+1))</f>
        <v/>
      </c>
      <c r="J84" s="67">
        <f>INDIRECT($B84&amp;"!"&amp;J$1&amp;($C84+1))</f>
        <v/>
      </c>
      <c r="K84" s="67">
        <f>INDIRECT($B84&amp;"!"&amp;K$1&amp;($C84+1))</f>
        <v/>
      </c>
      <c r="L84" s="67">
        <f>INDIRECT($B84&amp;"!E"&amp;($C84+1))</f>
        <v/>
      </c>
      <c r="M84" s="67">
        <f>INDIRECT($B84&amp;"!"&amp;M$1&amp;($C84+1))</f>
        <v/>
      </c>
      <c r="N84" s="67">
        <f>INDIRECT($B84&amp;"!"&amp;N$1&amp;($C84+1))</f>
        <v/>
      </c>
      <c r="O84" s="67">
        <f>INDIRECT($B84&amp;"!"&amp;O$1&amp;($C84+1))</f>
        <v/>
      </c>
      <c r="P84" s="205">
        <f>INDIRECT($B84&amp;"!"&amp;P$1&amp;($C84+1))</f>
        <v/>
      </c>
      <c r="Q84" s="67">
        <f>INDIRECT($B84&amp;"!"&amp;Q$1&amp;($C84+1))</f>
        <v/>
      </c>
    </row>
    <row customHeight="1" ht="16.5" r="85" s="29">
      <c r="A85" s="44" t="n">
        <v>83</v>
      </c>
      <c r="B85" s="44" t="inlineStr">
        <is>
          <t>A51</t>
        </is>
      </c>
      <c r="C85" s="44" t="n">
        <v>3</v>
      </c>
      <c r="D85" s="203">
        <f ref="D85" t="array">INDEX(#REF!,'獎狀清單(勿動)'!E85)</f>
        <v/>
      </c>
      <c r="E85">
        <f>E84+1</f>
        <v/>
      </c>
      <c r="F85" s="204">
        <f ref="F85" t="array">INDEX(#REF!,'獎狀清單(勿動)'!E85)</f>
        <v/>
      </c>
      <c r="G85" s="204" t="inlineStr">
        <is>
          <t>優秀選手</t>
        </is>
      </c>
      <c r="H85" s="67">
        <f>INDIRECT($B85&amp;"!"&amp;H$1&amp;($C85+1))</f>
        <v/>
      </c>
      <c r="I85" s="67">
        <f>INDIRECT($B85&amp;"!"&amp;I$1&amp;($C85+1))</f>
        <v/>
      </c>
      <c r="J85" s="67">
        <f>INDIRECT($B85&amp;"!"&amp;J$1&amp;($C85+1))</f>
        <v/>
      </c>
      <c r="K85" s="67">
        <f>INDIRECT($B85&amp;"!"&amp;K$1&amp;($C85+1))</f>
        <v/>
      </c>
      <c r="L85" s="67">
        <f>INDIRECT($B85&amp;"!E"&amp;($C85+1))</f>
        <v/>
      </c>
      <c r="M85" s="67">
        <f>INDIRECT($B85&amp;"!"&amp;M$1&amp;($C85+1))</f>
        <v/>
      </c>
      <c r="N85" s="67">
        <f>INDIRECT($B85&amp;"!"&amp;N$1&amp;($C85+1))</f>
        <v/>
      </c>
      <c r="O85" s="67">
        <f>INDIRECT($B85&amp;"!"&amp;O$1&amp;($C85+1))</f>
        <v/>
      </c>
      <c r="P85" s="205">
        <f>INDIRECT($B85&amp;"!"&amp;P$1&amp;($C85+1))</f>
        <v/>
      </c>
      <c r="Q85" s="67">
        <f>INDIRECT($B85&amp;"!"&amp;Q$1&amp;($C85+1))</f>
        <v/>
      </c>
    </row>
    <row customHeight="1" ht="16.5" r="86" s="29">
      <c r="A86" s="44" t="n">
        <v>84</v>
      </c>
      <c r="B86" s="44" t="inlineStr">
        <is>
          <t>A51</t>
        </is>
      </c>
      <c r="C86" s="44" t="n">
        <v>4</v>
      </c>
      <c r="D86" s="203">
        <f ref="D86" t="array">INDEX(#REF!,'獎狀清單(勿動)'!E86)</f>
        <v/>
      </c>
      <c r="E86">
        <f>E85+1</f>
        <v/>
      </c>
      <c r="F86" s="204">
        <f ref="F86" t="array">INDEX(#REF!,'獎狀清單(勿動)'!E86)</f>
        <v/>
      </c>
      <c r="G86" s="204" t="inlineStr">
        <is>
          <t>優秀選手</t>
        </is>
      </c>
      <c r="H86" s="67">
        <f>INDIRECT($B86&amp;"!"&amp;H$1&amp;($C86+1))</f>
        <v/>
      </c>
      <c r="I86" s="67">
        <f>INDIRECT($B86&amp;"!"&amp;I$1&amp;($C86+1))</f>
        <v/>
      </c>
      <c r="J86" s="67">
        <f>INDIRECT($B86&amp;"!"&amp;J$1&amp;($C86+1))</f>
        <v/>
      </c>
      <c r="K86" s="67">
        <f>INDIRECT($B86&amp;"!"&amp;K$1&amp;($C86+1))</f>
        <v/>
      </c>
      <c r="L86" s="67">
        <f>INDIRECT($B86&amp;"!E"&amp;($C86+1))</f>
        <v/>
      </c>
      <c r="M86" s="67">
        <f>INDIRECT($B86&amp;"!"&amp;M$1&amp;($C86+1))</f>
        <v/>
      </c>
      <c r="N86" s="67">
        <f>INDIRECT($B86&amp;"!"&amp;N$1&amp;($C86+1))</f>
        <v/>
      </c>
      <c r="O86" s="67">
        <f>INDIRECT($B86&amp;"!"&amp;O$1&amp;($C86+1))</f>
        <v/>
      </c>
      <c r="P86" s="205">
        <f>INDIRECT($B86&amp;"!"&amp;P$1&amp;($C86+1))</f>
        <v/>
      </c>
      <c r="Q86" s="67">
        <f>INDIRECT($B86&amp;"!"&amp;Q$1&amp;($C86+1))</f>
        <v/>
      </c>
    </row>
    <row customHeight="1" ht="16.5" r="87" s="29">
      <c r="A87" s="44" t="n">
        <v>85</v>
      </c>
      <c r="B87" s="44" t="inlineStr">
        <is>
          <t>A51</t>
        </is>
      </c>
      <c r="C87" s="44" t="n">
        <v>5</v>
      </c>
      <c r="D87" s="203">
        <f ref="D87" t="array">INDEX(#REF!,'獎狀清單(勿動)'!E87)</f>
        <v/>
      </c>
      <c r="E87">
        <f>E86+1</f>
        <v/>
      </c>
      <c r="F87" s="204">
        <f ref="F87" t="array">INDEX(#REF!,'獎狀清單(勿動)'!E87)</f>
        <v/>
      </c>
      <c r="G87" s="204" t="inlineStr">
        <is>
          <t>優秀選手</t>
        </is>
      </c>
      <c r="H87" s="67">
        <f>INDIRECT($B87&amp;"!"&amp;H$1&amp;($C87+1))</f>
        <v/>
      </c>
      <c r="I87" s="67">
        <f>INDIRECT($B87&amp;"!"&amp;I$1&amp;($C87+1))</f>
        <v/>
      </c>
      <c r="J87" s="67">
        <f>INDIRECT($B87&amp;"!"&amp;J$1&amp;($C87+1))</f>
        <v/>
      </c>
      <c r="K87" s="67">
        <f>INDIRECT($B87&amp;"!"&amp;K$1&amp;($C87+1))</f>
        <v/>
      </c>
      <c r="L87" s="67">
        <f>INDIRECT($B87&amp;"!E"&amp;($C87+1))</f>
        <v/>
      </c>
      <c r="M87" s="67">
        <f>INDIRECT($B87&amp;"!"&amp;M$1&amp;($C87+1))</f>
        <v/>
      </c>
      <c r="N87" s="67">
        <f>INDIRECT($B87&amp;"!"&amp;N$1&amp;($C87+1))</f>
        <v/>
      </c>
      <c r="O87" s="67">
        <f>INDIRECT($B87&amp;"!"&amp;O$1&amp;($C87+1))</f>
        <v/>
      </c>
      <c r="P87" s="205">
        <f>INDIRECT($B87&amp;"!"&amp;P$1&amp;($C87+1))</f>
        <v/>
      </c>
      <c r="Q87" s="67">
        <f>INDIRECT($B87&amp;"!"&amp;Q$1&amp;($C87+1))</f>
        <v/>
      </c>
    </row>
    <row customHeight="1" ht="16.5" r="88" s="29">
      <c r="A88" s="44" t="n">
        <v>86</v>
      </c>
      <c r="B88" s="44" t="inlineStr">
        <is>
          <t>A51</t>
        </is>
      </c>
      <c r="C88" s="44" t="n">
        <v>6</v>
      </c>
      <c r="D88" s="203">
        <f ref="D88" t="array">INDEX(#REF!,'獎狀清單(勿動)'!E88)</f>
        <v/>
      </c>
      <c r="E88">
        <f>E87+1</f>
        <v/>
      </c>
      <c r="F88" s="204">
        <f ref="F88" t="array">INDEX(#REF!,'獎狀清單(勿動)'!E88)</f>
        <v/>
      </c>
      <c r="G88" s="204" t="inlineStr">
        <is>
          <t>優秀選手</t>
        </is>
      </c>
      <c r="H88" s="67">
        <f>INDIRECT($B88&amp;"!"&amp;H$1&amp;($C88+1))</f>
        <v/>
      </c>
      <c r="I88" s="67">
        <f>INDIRECT($B88&amp;"!"&amp;I$1&amp;($C88+1))</f>
        <v/>
      </c>
      <c r="J88" s="67">
        <f>INDIRECT($B88&amp;"!"&amp;J$1&amp;($C88+1))</f>
        <v/>
      </c>
      <c r="K88" s="67">
        <f>INDIRECT($B88&amp;"!"&amp;K$1&amp;($C88+1))</f>
        <v/>
      </c>
      <c r="L88" s="67">
        <f>INDIRECT($B88&amp;"!E"&amp;($C88+1))</f>
        <v/>
      </c>
      <c r="M88" s="67">
        <f>INDIRECT($B88&amp;"!"&amp;M$1&amp;($C88+1))</f>
        <v/>
      </c>
      <c r="N88" s="67">
        <f>INDIRECT($B88&amp;"!"&amp;N$1&amp;($C88+1))</f>
        <v/>
      </c>
      <c r="O88" s="67">
        <f>INDIRECT($B88&amp;"!"&amp;O$1&amp;($C88+1))</f>
        <v/>
      </c>
      <c r="P88" s="205">
        <f>INDIRECT($B88&amp;"!"&amp;P$1&amp;($C88+1))</f>
        <v/>
      </c>
      <c r="Q88" s="67">
        <f>INDIRECT($B88&amp;"!"&amp;Q$1&amp;($C88+1))</f>
        <v/>
      </c>
    </row>
    <row customHeight="1" ht="16.5" r="89" s="29">
      <c r="A89" s="44" t="n">
        <v>87</v>
      </c>
      <c r="B89" s="44" t="inlineStr">
        <is>
          <t>A51</t>
        </is>
      </c>
      <c r="C89" s="44" t="n">
        <v>7</v>
      </c>
      <c r="D89" s="203">
        <f ref="D89" t="array">INDEX(#REF!,'獎狀清單(勿動)'!E89)</f>
        <v/>
      </c>
      <c r="E89">
        <f>E88+1</f>
        <v/>
      </c>
      <c r="F89" s="204">
        <f ref="F89" t="array">INDEX(#REF!,'獎狀清單(勿動)'!E89)</f>
        <v/>
      </c>
      <c r="G89" s="204" t="inlineStr">
        <is>
          <t>優秀選手</t>
        </is>
      </c>
      <c r="H89" s="67">
        <f>INDIRECT($B89&amp;"!"&amp;H$1&amp;($C89+1))</f>
        <v/>
      </c>
      <c r="I89" s="67">
        <f>INDIRECT($B89&amp;"!"&amp;I$1&amp;($C89+1))</f>
        <v/>
      </c>
      <c r="J89" s="67">
        <f>INDIRECT($B89&amp;"!"&amp;J$1&amp;($C89+1))</f>
        <v/>
      </c>
      <c r="K89" s="67">
        <f>INDIRECT($B89&amp;"!"&amp;K$1&amp;($C89+1))</f>
        <v/>
      </c>
      <c r="L89" s="67">
        <f>INDIRECT($B89&amp;"!E"&amp;($C89+1))</f>
        <v/>
      </c>
      <c r="M89" s="67">
        <f>INDIRECT($B89&amp;"!"&amp;M$1&amp;($C89+1))</f>
        <v/>
      </c>
      <c r="N89" s="67">
        <f>INDIRECT($B89&amp;"!"&amp;N$1&amp;($C89+1))</f>
        <v/>
      </c>
      <c r="O89" s="67">
        <f>INDIRECT($B89&amp;"!"&amp;O$1&amp;($C89+1))</f>
        <v/>
      </c>
      <c r="P89" s="205">
        <f>INDIRECT($B89&amp;"!"&amp;P$1&amp;($C89+1))</f>
        <v/>
      </c>
      <c r="Q89" s="67">
        <f>INDIRECT($B89&amp;"!"&amp;Q$1&amp;($C89+1))</f>
        <v/>
      </c>
    </row>
    <row customHeight="1" ht="16.5" r="90" s="29">
      <c r="A90" s="44" t="n">
        <v>88</v>
      </c>
      <c r="B90" s="44" t="inlineStr">
        <is>
          <t>A51</t>
        </is>
      </c>
      <c r="C90" s="44" t="n">
        <v>8</v>
      </c>
      <c r="D90" s="203">
        <f ref="D90" t="array">INDEX(#REF!,'獎狀清單(勿動)'!E90)</f>
        <v/>
      </c>
      <c r="E90">
        <f>E89+1</f>
        <v/>
      </c>
      <c r="F90" s="204">
        <f ref="F90" t="array">INDEX(#REF!,'獎狀清單(勿動)'!E90)</f>
        <v/>
      </c>
      <c r="G90" s="204" t="inlineStr">
        <is>
          <t>優秀選手</t>
        </is>
      </c>
      <c r="H90" s="67">
        <f>INDIRECT($B90&amp;"!"&amp;H$1&amp;($C90+1))</f>
        <v/>
      </c>
      <c r="I90" s="67">
        <f>INDIRECT($B90&amp;"!"&amp;I$1&amp;($C90+1))</f>
        <v/>
      </c>
      <c r="J90" s="67">
        <f>INDIRECT($B90&amp;"!"&amp;J$1&amp;($C90+1))</f>
        <v/>
      </c>
      <c r="K90" s="67">
        <f>INDIRECT($B90&amp;"!"&amp;K$1&amp;($C90+1))</f>
        <v/>
      </c>
      <c r="L90" s="67">
        <f>INDIRECT($B90&amp;"!E"&amp;($C90+1))</f>
        <v/>
      </c>
      <c r="M90" s="67">
        <f>INDIRECT($B90&amp;"!"&amp;M$1&amp;($C90+1))</f>
        <v/>
      </c>
      <c r="N90" s="67">
        <f>INDIRECT($B90&amp;"!"&amp;N$1&amp;($C90+1))</f>
        <v/>
      </c>
      <c r="O90" s="67">
        <f>INDIRECT($B90&amp;"!"&amp;O$1&amp;($C90+1))</f>
        <v/>
      </c>
      <c r="P90" s="205">
        <f>INDIRECT($B90&amp;"!"&amp;P$1&amp;($C90+1))</f>
        <v/>
      </c>
      <c r="Q90" s="67">
        <f>INDIRECT($B90&amp;"!"&amp;Q$1&amp;($C90+1))</f>
        <v/>
      </c>
    </row>
    <row customHeight="1" ht="16.5" r="91" s="29">
      <c r="A91" s="44" t="n">
        <v>89</v>
      </c>
      <c r="B91" s="44" t="inlineStr">
        <is>
          <t>A51</t>
        </is>
      </c>
      <c r="C91" s="44" t="n">
        <v>9</v>
      </c>
      <c r="D91" s="203">
        <f ref="D91" t="array">INDEX(#REF!,'獎狀清單(勿動)'!E91)</f>
        <v/>
      </c>
      <c r="E91">
        <f>E90+1</f>
        <v/>
      </c>
      <c r="F91" s="204">
        <f ref="F91" t="array">INDEX(#REF!,'獎狀清單(勿動)'!E91)</f>
        <v/>
      </c>
      <c r="G91" s="204" t="inlineStr">
        <is>
          <t>優秀選手</t>
        </is>
      </c>
      <c r="H91" s="67">
        <f>INDIRECT($B91&amp;"!"&amp;H$1&amp;($C91+1))</f>
        <v/>
      </c>
      <c r="I91" s="67">
        <f>INDIRECT($B91&amp;"!"&amp;I$1&amp;($C91+1))</f>
        <v/>
      </c>
      <c r="J91" s="67">
        <f>INDIRECT($B91&amp;"!"&amp;J$1&amp;($C91+1))</f>
        <v/>
      </c>
      <c r="K91" s="67">
        <f>INDIRECT($B91&amp;"!"&amp;K$1&amp;($C91+1))</f>
        <v/>
      </c>
      <c r="L91" s="67">
        <f>INDIRECT($B91&amp;"!E"&amp;($C91+1))</f>
        <v/>
      </c>
      <c r="M91" s="67">
        <f>INDIRECT($B91&amp;"!"&amp;M$1&amp;($C91+1))</f>
        <v/>
      </c>
      <c r="N91" s="67">
        <f>INDIRECT($B91&amp;"!"&amp;N$1&amp;($C91+1))</f>
        <v/>
      </c>
      <c r="O91" s="67">
        <f>INDIRECT($B91&amp;"!"&amp;O$1&amp;($C91+1))</f>
        <v/>
      </c>
      <c r="P91" s="205">
        <f>INDIRECT($B91&amp;"!"&amp;P$1&amp;($C91+1))</f>
        <v/>
      </c>
      <c r="Q91" s="67">
        <f>INDIRECT($B91&amp;"!"&amp;Q$1&amp;($C91+1))</f>
        <v/>
      </c>
    </row>
    <row customHeight="1" ht="16.5" r="92" s="29">
      <c r="A92" s="44" t="n">
        <v>90</v>
      </c>
      <c r="B92" s="44" t="inlineStr">
        <is>
          <t>A51</t>
        </is>
      </c>
      <c r="C92" s="44" t="n">
        <v>10</v>
      </c>
      <c r="D92" s="203">
        <f ref="D92" t="array">INDEX(#REF!,'獎狀清單(勿動)'!E92)</f>
        <v/>
      </c>
      <c r="E92">
        <f>E91+1</f>
        <v/>
      </c>
      <c r="F92" s="204">
        <f ref="F92" t="array">INDEX(#REF!,'獎狀清單(勿動)'!E92)</f>
        <v/>
      </c>
      <c r="G92" s="204" t="inlineStr">
        <is>
          <t>優秀選手</t>
        </is>
      </c>
      <c r="H92" s="67">
        <f>INDIRECT($B92&amp;"!"&amp;H$1&amp;($C92+1))</f>
        <v/>
      </c>
      <c r="I92" s="67">
        <f>INDIRECT($B92&amp;"!"&amp;I$1&amp;($C92+1))</f>
        <v/>
      </c>
      <c r="J92" s="67">
        <f>INDIRECT($B92&amp;"!"&amp;J$1&amp;($C92+1))</f>
        <v/>
      </c>
      <c r="K92" s="67">
        <f>INDIRECT($B92&amp;"!"&amp;K$1&amp;($C92+1))</f>
        <v/>
      </c>
      <c r="L92" s="67">
        <f>INDIRECT($B92&amp;"!E"&amp;($C92+1))</f>
        <v/>
      </c>
      <c r="M92" s="67">
        <f>INDIRECT($B92&amp;"!"&amp;M$1&amp;($C92+1))</f>
        <v/>
      </c>
      <c r="N92" s="67">
        <f>INDIRECT($B92&amp;"!"&amp;N$1&amp;($C92+1))</f>
        <v/>
      </c>
      <c r="O92" s="67">
        <f>INDIRECT($B92&amp;"!"&amp;O$1&amp;($C92+1))</f>
        <v/>
      </c>
      <c r="P92" s="205">
        <f>INDIRECT($B92&amp;"!"&amp;P$1&amp;($C92+1))</f>
        <v/>
      </c>
      <c r="Q92" s="67">
        <f>INDIRECT($B92&amp;"!"&amp;Q$1&amp;($C92+1))</f>
        <v/>
      </c>
    </row>
    <row customHeight="1" ht="16.5" r="93" s="29">
      <c r="A93" s="44" t="n">
        <v>91</v>
      </c>
      <c r="B93" s="44" t="inlineStr">
        <is>
          <t>A51</t>
        </is>
      </c>
      <c r="C93" s="44" t="n">
        <v>11</v>
      </c>
      <c r="D93" s="203">
        <f ref="D93" t="array">INDEX(#REF!,'獎狀清單(勿動)'!E93)</f>
        <v/>
      </c>
      <c r="E93">
        <f>E92+1</f>
        <v/>
      </c>
      <c r="F93" s="204">
        <f ref="F93" t="array">INDEX(#REF!,'獎狀清單(勿動)'!E93)</f>
        <v/>
      </c>
      <c r="G93" s="204" t="inlineStr">
        <is>
          <t>優秀選手</t>
        </is>
      </c>
      <c r="H93" s="67">
        <f>INDIRECT($B93&amp;"!"&amp;H$1&amp;($C93+1))</f>
        <v/>
      </c>
      <c r="I93" s="67">
        <f>INDIRECT($B93&amp;"!"&amp;I$1&amp;($C93+1))</f>
        <v/>
      </c>
      <c r="J93" s="67">
        <f>INDIRECT($B93&amp;"!"&amp;J$1&amp;($C93+1))</f>
        <v/>
      </c>
      <c r="K93" s="67">
        <f>INDIRECT($B93&amp;"!"&amp;K$1&amp;($C93+1))</f>
        <v/>
      </c>
      <c r="L93" s="67">
        <f>INDIRECT($B93&amp;"!E"&amp;($C93+1))</f>
        <v/>
      </c>
      <c r="M93" s="67">
        <f>INDIRECT($B93&amp;"!"&amp;M$1&amp;($C93+1))</f>
        <v/>
      </c>
      <c r="N93" s="67">
        <f>INDIRECT($B93&amp;"!"&amp;N$1&amp;($C93+1))</f>
        <v/>
      </c>
      <c r="O93" s="67">
        <f>INDIRECT($B93&amp;"!"&amp;O$1&amp;($C93+1))</f>
        <v/>
      </c>
      <c r="P93" s="205">
        <f>INDIRECT($B93&amp;"!"&amp;P$1&amp;($C93+1))</f>
        <v/>
      </c>
      <c r="Q93" s="67">
        <f>INDIRECT($B93&amp;"!"&amp;Q$1&amp;($C93+1))</f>
        <v/>
      </c>
    </row>
    <row customHeight="1" ht="16.5" r="94" s="29">
      <c r="A94" s="44" t="n">
        <v>92</v>
      </c>
      <c r="B94" s="44" t="inlineStr">
        <is>
          <t>A51</t>
        </is>
      </c>
      <c r="C94" s="44" t="n">
        <v>12</v>
      </c>
      <c r="D94" s="203">
        <f ref="D94" t="array">INDEX(#REF!,'獎狀清單(勿動)'!E94)</f>
        <v/>
      </c>
      <c r="E94">
        <f>E93+1</f>
        <v/>
      </c>
      <c r="F94" s="204">
        <f ref="F94" t="array">INDEX(#REF!,'獎狀清單(勿動)'!E94)</f>
        <v/>
      </c>
      <c r="G94" s="204" t="inlineStr">
        <is>
          <t>優秀選手</t>
        </is>
      </c>
      <c r="H94" s="67">
        <f>INDIRECT($B94&amp;"!"&amp;H$1&amp;($C94+1))</f>
        <v/>
      </c>
      <c r="I94" s="67">
        <f>INDIRECT($B94&amp;"!"&amp;I$1&amp;($C94+1))</f>
        <v/>
      </c>
      <c r="J94" s="67">
        <f>INDIRECT($B94&amp;"!"&amp;J$1&amp;($C94+1))</f>
        <v/>
      </c>
      <c r="K94" s="67">
        <f>INDIRECT($B94&amp;"!"&amp;K$1&amp;($C94+1))</f>
        <v/>
      </c>
      <c r="L94" s="67">
        <f>INDIRECT($B94&amp;"!E"&amp;($C94+1))</f>
        <v/>
      </c>
      <c r="M94" s="67">
        <f>INDIRECT($B94&amp;"!"&amp;M$1&amp;($C94+1))</f>
        <v/>
      </c>
      <c r="N94" s="67">
        <f>INDIRECT($B94&amp;"!"&amp;N$1&amp;($C94+1))</f>
        <v/>
      </c>
      <c r="O94" s="67">
        <f>INDIRECT($B94&amp;"!"&amp;O$1&amp;($C94+1))</f>
        <v/>
      </c>
      <c r="P94" s="205">
        <f>INDIRECT($B94&amp;"!"&amp;P$1&amp;($C94+1))</f>
        <v/>
      </c>
      <c r="Q94" s="67">
        <f>INDIRECT($B94&amp;"!"&amp;Q$1&amp;($C94+1))</f>
        <v/>
      </c>
    </row>
    <row customHeight="1" ht="16.5" r="95" s="29">
      <c r="A95" s="44" t="n">
        <v>93</v>
      </c>
      <c r="B95" s="44" t="inlineStr">
        <is>
          <t>A51</t>
        </is>
      </c>
      <c r="C95" s="44" t="n">
        <v>13</v>
      </c>
      <c r="D95" s="203">
        <f ref="D95" t="array">INDEX(#REF!,'獎狀清單(勿動)'!E95)</f>
        <v/>
      </c>
      <c r="E95">
        <f>E94+1</f>
        <v/>
      </c>
      <c r="F95" s="204">
        <f ref="F95" t="array">INDEX(#REF!,'獎狀清單(勿動)'!E95)</f>
        <v/>
      </c>
      <c r="G95" s="204" t="inlineStr">
        <is>
          <t>優秀選手</t>
        </is>
      </c>
      <c r="H95" s="67">
        <f>INDIRECT($B95&amp;"!"&amp;H$1&amp;($C95+1))</f>
        <v/>
      </c>
      <c r="I95" s="67">
        <f>INDIRECT($B95&amp;"!"&amp;I$1&amp;($C95+1))</f>
        <v/>
      </c>
      <c r="J95" s="67">
        <f>INDIRECT($B95&amp;"!"&amp;J$1&amp;($C95+1))</f>
        <v/>
      </c>
      <c r="K95" s="67">
        <f>INDIRECT($B95&amp;"!"&amp;K$1&amp;($C95+1))</f>
        <v/>
      </c>
      <c r="L95" s="67">
        <f>INDIRECT($B95&amp;"!E"&amp;($C95+1))</f>
        <v/>
      </c>
      <c r="M95" s="67">
        <f>INDIRECT($B95&amp;"!"&amp;M$1&amp;($C95+1))</f>
        <v/>
      </c>
      <c r="N95" s="67">
        <f>INDIRECT($B95&amp;"!"&amp;N$1&amp;($C95+1))</f>
        <v/>
      </c>
      <c r="O95" s="67">
        <f>INDIRECT($B95&amp;"!"&amp;O$1&amp;($C95+1))</f>
        <v/>
      </c>
      <c r="P95" s="205">
        <f>INDIRECT($B95&amp;"!"&amp;P$1&amp;($C95+1))</f>
        <v/>
      </c>
      <c r="Q95" s="67">
        <f>INDIRECT($B95&amp;"!"&amp;Q$1&amp;($C95+1))</f>
        <v/>
      </c>
    </row>
    <row customHeight="1" ht="16.5" r="96" s="29">
      <c r="A96" s="44" t="n">
        <v>94</v>
      </c>
      <c r="B96" s="44" t="inlineStr">
        <is>
          <t>A51</t>
        </is>
      </c>
      <c r="C96" s="44" t="n">
        <v>14</v>
      </c>
      <c r="D96" s="203">
        <f ref="D96" t="array">INDEX(#REF!,'獎狀清單(勿動)'!E96)</f>
        <v/>
      </c>
      <c r="E96">
        <f>E95+1</f>
        <v/>
      </c>
      <c r="F96" s="204">
        <f ref="F96" t="array">INDEX(#REF!,'獎狀清單(勿動)'!E96)</f>
        <v/>
      </c>
      <c r="G96" s="204" t="inlineStr">
        <is>
          <t>優秀選手</t>
        </is>
      </c>
      <c r="H96" s="67">
        <f>INDIRECT($B96&amp;"!"&amp;H$1&amp;($C96+1))</f>
        <v/>
      </c>
      <c r="I96" s="67">
        <f>INDIRECT($B96&amp;"!"&amp;I$1&amp;($C96+1))</f>
        <v/>
      </c>
      <c r="J96" s="67">
        <f>INDIRECT($B96&amp;"!"&amp;J$1&amp;($C96+1))</f>
        <v/>
      </c>
      <c r="K96" s="67">
        <f>INDIRECT($B96&amp;"!"&amp;K$1&amp;($C96+1))</f>
        <v/>
      </c>
      <c r="L96" s="67">
        <f>INDIRECT($B96&amp;"!E"&amp;($C96+1))</f>
        <v/>
      </c>
      <c r="M96" s="67">
        <f>INDIRECT($B96&amp;"!"&amp;M$1&amp;($C96+1))</f>
        <v/>
      </c>
      <c r="N96" s="67">
        <f>INDIRECT($B96&amp;"!"&amp;N$1&amp;($C96+1))</f>
        <v/>
      </c>
      <c r="O96" s="67">
        <f>INDIRECT($B96&amp;"!"&amp;O$1&amp;($C96+1))</f>
        <v/>
      </c>
      <c r="P96" s="205">
        <f>INDIRECT($B96&amp;"!"&amp;P$1&amp;($C96+1))</f>
        <v/>
      </c>
      <c r="Q96" s="67">
        <f>INDIRECT($B96&amp;"!"&amp;Q$1&amp;($C96+1))</f>
        <v/>
      </c>
    </row>
    <row customHeight="1" ht="16.5" r="97" s="29">
      <c r="A97" s="44" t="n">
        <v>95</v>
      </c>
      <c r="B97" s="44" t="inlineStr">
        <is>
          <t>A51</t>
        </is>
      </c>
      <c r="C97" s="44" t="n">
        <v>15</v>
      </c>
      <c r="D97" s="203">
        <f ref="D97" t="array">INDEX(#REF!,'獎狀清單(勿動)'!E97)</f>
        <v/>
      </c>
      <c r="E97">
        <f>E96+1</f>
        <v/>
      </c>
      <c r="F97" s="204">
        <f ref="F97" t="array">INDEX(#REF!,'獎狀清單(勿動)'!E97)</f>
        <v/>
      </c>
      <c r="G97" s="204" t="inlineStr">
        <is>
          <t>優秀選手</t>
        </is>
      </c>
      <c r="H97" s="67">
        <f>INDIRECT($B97&amp;"!"&amp;H$1&amp;($C97+1))</f>
        <v/>
      </c>
      <c r="I97" s="67">
        <f>INDIRECT($B97&amp;"!"&amp;I$1&amp;($C97+1))</f>
        <v/>
      </c>
      <c r="J97" s="67">
        <f>INDIRECT($B97&amp;"!"&amp;J$1&amp;($C97+1))</f>
        <v/>
      </c>
      <c r="K97" s="67">
        <f>INDIRECT($B97&amp;"!"&amp;K$1&amp;($C97+1))</f>
        <v/>
      </c>
      <c r="L97" s="67">
        <f>INDIRECT($B97&amp;"!E"&amp;($C97+1))</f>
        <v/>
      </c>
      <c r="M97" s="67">
        <f>INDIRECT($B97&amp;"!"&amp;M$1&amp;($C97+1))</f>
        <v/>
      </c>
      <c r="N97" s="67">
        <f>INDIRECT($B97&amp;"!"&amp;N$1&amp;($C97+1))</f>
        <v/>
      </c>
      <c r="O97" s="67">
        <f>INDIRECT($B97&amp;"!"&amp;O$1&amp;($C97+1))</f>
        <v/>
      </c>
      <c r="P97" s="205">
        <f>INDIRECT($B97&amp;"!"&amp;P$1&amp;($C97+1))</f>
        <v/>
      </c>
      <c r="Q97" s="67">
        <f>INDIRECT($B97&amp;"!"&amp;Q$1&amp;($C97+1))</f>
        <v/>
      </c>
    </row>
    <row customHeight="1" ht="16.5" r="98" s="29">
      <c r="A98" s="44" t="n">
        <v>96</v>
      </c>
      <c r="B98" s="44" t="inlineStr">
        <is>
          <t>A51</t>
        </is>
      </c>
      <c r="C98" s="44" t="n">
        <v>16</v>
      </c>
      <c r="D98" s="203">
        <f ref="D98" t="array">INDEX(#REF!,'獎狀清單(勿動)'!E98)</f>
        <v/>
      </c>
      <c r="E98">
        <f>E97+1</f>
        <v/>
      </c>
      <c r="F98" s="204">
        <f ref="F98" t="array">INDEX(#REF!,'獎狀清單(勿動)'!E98)</f>
        <v/>
      </c>
      <c r="G98" s="204" t="inlineStr">
        <is>
          <t>優秀選手</t>
        </is>
      </c>
      <c r="H98" s="67">
        <f>INDIRECT($B98&amp;"!"&amp;H$1&amp;($C98+1))</f>
        <v/>
      </c>
      <c r="I98" s="67">
        <f>INDIRECT($B98&amp;"!"&amp;I$1&amp;($C98+1))</f>
        <v/>
      </c>
      <c r="J98" s="67">
        <f>INDIRECT($B98&amp;"!"&amp;J$1&amp;($C98+1))</f>
        <v/>
      </c>
      <c r="K98" s="67">
        <f>INDIRECT($B98&amp;"!"&amp;K$1&amp;($C98+1))</f>
        <v/>
      </c>
      <c r="L98" s="67">
        <f>INDIRECT($B98&amp;"!E"&amp;($C98+1))</f>
        <v/>
      </c>
      <c r="M98" s="67">
        <f>INDIRECT($B98&amp;"!"&amp;M$1&amp;($C98+1))</f>
        <v/>
      </c>
      <c r="N98" s="67">
        <f>INDIRECT($B98&amp;"!"&amp;N$1&amp;($C98+1))</f>
        <v/>
      </c>
      <c r="O98" s="67">
        <f>INDIRECT($B98&amp;"!"&amp;O$1&amp;($C98+1))</f>
        <v/>
      </c>
      <c r="P98" s="205">
        <f>INDIRECT($B98&amp;"!"&amp;P$1&amp;($C98+1))</f>
        <v/>
      </c>
      <c r="Q98" s="67">
        <f>INDIRECT($B98&amp;"!"&amp;Q$1&amp;($C98+1))</f>
        <v/>
      </c>
    </row>
    <row customHeight="1" ht="16.5" r="99" s="29">
      <c r="A99" s="44" t="n">
        <v>97</v>
      </c>
      <c r="B99" s="44" t="inlineStr">
        <is>
          <t>A51</t>
        </is>
      </c>
      <c r="C99" s="44" t="n">
        <v>17</v>
      </c>
      <c r="D99" s="203">
        <f ref="D99" t="array">INDEX(#REF!,'獎狀清單(勿動)'!E99)</f>
        <v/>
      </c>
      <c r="E99">
        <f>E98+1</f>
        <v/>
      </c>
      <c r="F99" s="204">
        <f ref="F99" t="array">INDEX(#REF!,'獎狀清單(勿動)'!E99)</f>
        <v/>
      </c>
      <c r="G99" s="204" t="inlineStr">
        <is>
          <t>優秀選手</t>
        </is>
      </c>
      <c r="H99" s="67">
        <f>INDIRECT($B99&amp;"!"&amp;H$1&amp;($C99+1))</f>
        <v/>
      </c>
      <c r="I99" s="67">
        <f>INDIRECT($B99&amp;"!"&amp;I$1&amp;($C99+1))</f>
        <v/>
      </c>
      <c r="J99" s="67">
        <f>INDIRECT($B99&amp;"!"&amp;J$1&amp;($C99+1))</f>
        <v/>
      </c>
      <c r="K99" s="67">
        <f>INDIRECT($B99&amp;"!"&amp;K$1&amp;($C99+1))</f>
        <v/>
      </c>
      <c r="L99" s="67">
        <f>INDIRECT($B99&amp;"!E"&amp;($C99+1))</f>
        <v/>
      </c>
      <c r="M99" s="67">
        <f>INDIRECT($B99&amp;"!"&amp;M$1&amp;($C99+1))</f>
        <v/>
      </c>
      <c r="N99" s="67">
        <f>INDIRECT($B99&amp;"!"&amp;N$1&amp;($C99+1))</f>
        <v/>
      </c>
      <c r="O99" s="67">
        <f>INDIRECT($B99&amp;"!"&amp;O$1&amp;($C99+1))</f>
        <v/>
      </c>
      <c r="P99" s="205">
        <f>INDIRECT($B99&amp;"!"&amp;P$1&amp;($C99+1))</f>
        <v/>
      </c>
      <c r="Q99" s="67">
        <f>INDIRECT($B99&amp;"!"&amp;Q$1&amp;($C99+1))</f>
        <v/>
      </c>
    </row>
    <row customHeight="1" ht="16.5" r="100" s="29">
      <c r="A100" s="44" t="n">
        <v>98</v>
      </c>
      <c r="B100" s="44" t="inlineStr">
        <is>
          <t>A51</t>
        </is>
      </c>
      <c r="C100" s="44" t="n">
        <v>18</v>
      </c>
      <c r="D100" s="203">
        <f ref="D100" t="array">INDEX(#REF!,'獎狀清單(勿動)'!E100)</f>
        <v/>
      </c>
      <c r="E100">
        <f>E99+1</f>
        <v/>
      </c>
      <c r="F100" s="204">
        <f ref="F100" t="array">INDEX(#REF!,'獎狀清單(勿動)'!E100)</f>
        <v/>
      </c>
      <c r="G100" s="204" t="inlineStr">
        <is>
          <t>優秀選手</t>
        </is>
      </c>
      <c r="H100" s="67">
        <f>INDIRECT($B100&amp;"!"&amp;H$1&amp;($C100+1))</f>
        <v/>
      </c>
      <c r="I100" s="67">
        <f>INDIRECT($B100&amp;"!"&amp;I$1&amp;($C100+1))</f>
        <v/>
      </c>
      <c r="J100" s="67">
        <f>INDIRECT($B100&amp;"!"&amp;J$1&amp;($C100+1))</f>
        <v/>
      </c>
      <c r="K100" s="67">
        <f>INDIRECT($B100&amp;"!"&amp;K$1&amp;($C100+1))</f>
        <v/>
      </c>
      <c r="L100" s="67">
        <f>INDIRECT($B100&amp;"!E"&amp;($C100+1))</f>
        <v/>
      </c>
      <c r="M100" s="67">
        <f>INDIRECT($B100&amp;"!"&amp;M$1&amp;($C100+1))</f>
        <v/>
      </c>
      <c r="N100" s="67">
        <f>INDIRECT($B100&amp;"!"&amp;N$1&amp;($C100+1))</f>
        <v/>
      </c>
      <c r="O100" s="67">
        <f>INDIRECT($B100&amp;"!"&amp;O$1&amp;($C100+1))</f>
        <v/>
      </c>
      <c r="P100" s="205">
        <f>INDIRECT($B100&amp;"!"&amp;P$1&amp;($C100+1))</f>
        <v/>
      </c>
      <c r="Q100" s="67">
        <f>INDIRECT($B100&amp;"!"&amp;Q$1&amp;($C100+1))</f>
        <v/>
      </c>
    </row>
    <row customHeight="1" ht="16.5" r="101" s="29">
      <c r="A101" s="44" t="n">
        <v>99</v>
      </c>
      <c r="B101" s="44" t="inlineStr">
        <is>
          <t>A51</t>
        </is>
      </c>
      <c r="C101" s="44" t="n">
        <v>19</v>
      </c>
      <c r="D101" s="203">
        <f ref="D101" t="array">INDEX(#REF!,'獎狀清單(勿動)'!E101)</f>
        <v/>
      </c>
      <c r="E101">
        <f>E100+1</f>
        <v/>
      </c>
      <c r="F101" s="204">
        <f ref="F101" t="array">INDEX(#REF!,'獎狀清單(勿動)'!E101)</f>
        <v/>
      </c>
      <c r="G101" s="204" t="inlineStr">
        <is>
          <t>優秀選手</t>
        </is>
      </c>
      <c r="H101" s="67">
        <f>INDIRECT($B101&amp;"!"&amp;H$1&amp;($C101+1))</f>
        <v/>
      </c>
      <c r="I101" s="67">
        <f>INDIRECT($B101&amp;"!"&amp;I$1&amp;($C101+1))</f>
        <v/>
      </c>
      <c r="J101" s="67">
        <f>INDIRECT($B101&amp;"!"&amp;J$1&amp;($C101+1))</f>
        <v/>
      </c>
      <c r="K101" s="67">
        <f>INDIRECT($B101&amp;"!"&amp;K$1&amp;($C101+1))</f>
        <v/>
      </c>
      <c r="L101" s="67">
        <f>INDIRECT($B101&amp;"!E"&amp;($C101+1))</f>
        <v/>
      </c>
      <c r="M101" s="67">
        <f>INDIRECT($B101&amp;"!"&amp;M$1&amp;($C101+1))</f>
        <v/>
      </c>
      <c r="N101" s="67">
        <f>INDIRECT($B101&amp;"!"&amp;N$1&amp;($C101+1))</f>
        <v/>
      </c>
      <c r="O101" s="67">
        <f>INDIRECT($B101&amp;"!"&amp;O$1&amp;($C101+1))</f>
        <v/>
      </c>
      <c r="P101" s="205">
        <f>INDIRECT($B101&amp;"!"&amp;P$1&amp;($C101+1))</f>
        <v/>
      </c>
      <c r="Q101" s="67">
        <f>INDIRECT($B101&amp;"!"&amp;Q$1&amp;($C101+1))</f>
        <v/>
      </c>
    </row>
    <row customHeight="1" ht="16.5" r="102" s="29">
      <c r="A102" s="44" t="n">
        <v>100</v>
      </c>
      <c r="B102" s="44" t="inlineStr">
        <is>
          <t>A51</t>
        </is>
      </c>
      <c r="C102" s="44" t="n">
        <v>20</v>
      </c>
      <c r="D102" s="203">
        <f ref="D102" t="array">INDEX(#REF!,'獎狀清單(勿動)'!E102)</f>
        <v/>
      </c>
      <c r="E102">
        <f>E101+1</f>
        <v/>
      </c>
      <c r="F102" s="204">
        <f ref="F102" t="array">INDEX(#REF!,'獎狀清單(勿動)'!E102)</f>
        <v/>
      </c>
      <c r="G102" s="204" t="inlineStr">
        <is>
          <t>優秀選手</t>
        </is>
      </c>
      <c r="H102" s="67">
        <f>INDIRECT($B102&amp;"!"&amp;H$1&amp;($C102+1))</f>
        <v/>
      </c>
      <c r="I102" s="67">
        <f>INDIRECT($B102&amp;"!"&amp;I$1&amp;($C102+1))</f>
        <v/>
      </c>
      <c r="J102" s="67">
        <f>INDIRECT($B102&amp;"!"&amp;J$1&amp;($C102+1))</f>
        <v/>
      </c>
      <c r="K102" s="67">
        <f>INDIRECT($B102&amp;"!"&amp;K$1&amp;($C102+1))</f>
        <v/>
      </c>
      <c r="L102" s="67">
        <f>INDIRECT($B102&amp;"!E"&amp;($C102+1))</f>
        <v/>
      </c>
      <c r="M102" s="67">
        <f>INDIRECT($B102&amp;"!"&amp;M$1&amp;($C102+1))</f>
        <v/>
      </c>
      <c r="N102" s="67">
        <f>INDIRECT($B102&amp;"!"&amp;N$1&amp;($C102+1))</f>
        <v/>
      </c>
      <c r="O102" s="67">
        <f>INDIRECT($B102&amp;"!"&amp;O$1&amp;($C102+1))</f>
        <v/>
      </c>
      <c r="P102" s="205">
        <f>INDIRECT($B102&amp;"!"&amp;P$1&amp;($C102+1))</f>
        <v/>
      </c>
      <c r="Q102" s="67">
        <f>INDIRECT($B102&amp;"!"&amp;Q$1&amp;($C102+1))</f>
        <v/>
      </c>
    </row>
    <row customHeight="1" ht="16.5" r="103" s="29">
      <c r="A103" s="44" t="n">
        <v>101</v>
      </c>
      <c r="B103" s="44" t="inlineStr">
        <is>
          <t>A52</t>
        </is>
      </c>
      <c r="C103" s="44" t="n">
        <v>1</v>
      </c>
      <c r="D103" s="203">
        <f ref="D103" t="array">INDEX(#REF!,'獎狀清單(勿動)'!E103)</f>
        <v/>
      </c>
      <c r="E103" t="n">
        <v>125</v>
      </c>
      <c r="F103" s="204">
        <f ref="F103" t="array">INDEX(#REF!,'獎狀清單(勿動)'!E103)</f>
        <v/>
      </c>
      <c r="G103" s="204" t="inlineStr">
        <is>
          <t>優秀選手</t>
        </is>
      </c>
      <c r="H103" s="67">
        <f>INDIRECT($B103&amp;"!"&amp;H$1&amp;($C103+1))</f>
        <v/>
      </c>
      <c r="I103" s="67">
        <f>INDIRECT($B103&amp;"!"&amp;I$1&amp;($C103+1))</f>
        <v/>
      </c>
      <c r="J103" s="67">
        <f>INDIRECT($B103&amp;"!"&amp;J$1&amp;($C103+1))</f>
        <v/>
      </c>
      <c r="K103" s="67">
        <f>INDIRECT($B103&amp;"!"&amp;K$1&amp;($C103+1))</f>
        <v/>
      </c>
      <c r="L103" s="67">
        <f>INDIRECT($B103&amp;"!E"&amp;($C103+1))</f>
        <v/>
      </c>
      <c r="M103" s="67">
        <f>INDIRECT($B103&amp;"!"&amp;M$1&amp;($C103+1))</f>
        <v/>
      </c>
      <c r="N103" s="67">
        <f>INDIRECT($B103&amp;"!"&amp;N$1&amp;($C103+1))</f>
        <v/>
      </c>
      <c r="O103" s="67">
        <f>INDIRECT($B103&amp;"!"&amp;O$1&amp;($C103+1))</f>
        <v/>
      </c>
      <c r="P103" s="205">
        <f>INDIRECT($B103&amp;"!"&amp;P$1&amp;($C103+1))</f>
        <v/>
      </c>
      <c r="Q103" s="67">
        <f>INDIRECT($B103&amp;"!"&amp;Q$1&amp;($C103+1))</f>
        <v/>
      </c>
    </row>
    <row customHeight="1" ht="16.5" r="104" s="29">
      <c r="A104" s="44" t="n">
        <v>102</v>
      </c>
      <c r="B104" s="44" t="inlineStr">
        <is>
          <t>A52</t>
        </is>
      </c>
      <c r="C104" s="44" t="n">
        <v>2</v>
      </c>
      <c r="D104" s="203">
        <f ref="D104" t="array">INDEX(#REF!,'獎狀清單(勿動)'!E104)</f>
        <v/>
      </c>
      <c r="E104">
        <f>E103+1</f>
        <v/>
      </c>
      <c r="F104" s="204">
        <f ref="F104" t="array">INDEX(#REF!,'獎狀清單(勿動)'!E104)</f>
        <v/>
      </c>
      <c r="G104" s="204" t="inlineStr">
        <is>
          <t>優秀選手</t>
        </is>
      </c>
      <c r="H104" s="67">
        <f>INDIRECT($B104&amp;"!"&amp;H$1&amp;($C104+1))</f>
        <v/>
      </c>
      <c r="I104" s="67">
        <f>INDIRECT($B104&amp;"!"&amp;I$1&amp;($C104+1))</f>
        <v/>
      </c>
      <c r="J104" s="67">
        <f>INDIRECT($B104&amp;"!"&amp;J$1&amp;($C104+1))</f>
        <v/>
      </c>
      <c r="K104" s="67">
        <f>INDIRECT($B104&amp;"!"&amp;K$1&amp;($C104+1))</f>
        <v/>
      </c>
      <c r="L104" s="67">
        <f>INDIRECT($B104&amp;"!E"&amp;($C104+1))</f>
        <v/>
      </c>
      <c r="M104" s="67">
        <f>INDIRECT($B104&amp;"!"&amp;M$1&amp;($C104+1))</f>
        <v/>
      </c>
      <c r="N104" s="67">
        <f>INDIRECT($B104&amp;"!"&amp;N$1&amp;($C104+1))</f>
        <v/>
      </c>
      <c r="O104" s="67">
        <f>INDIRECT($B104&amp;"!"&amp;O$1&amp;($C104+1))</f>
        <v/>
      </c>
      <c r="P104" s="205">
        <f>INDIRECT($B104&amp;"!"&amp;P$1&amp;($C104+1))</f>
        <v/>
      </c>
      <c r="Q104" s="67">
        <f>INDIRECT($B104&amp;"!"&amp;Q$1&amp;($C104+1))</f>
        <v/>
      </c>
    </row>
    <row customHeight="1" ht="16.5" r="105" s="29">
      <c r="A105" s="44" t="n">
        <v>103</v>
      </c>
      <c r="B105" s="44" t="inlineStr">
        <is>
          <t>A52</t>
        </is>
      </c>
      <c r="C105" s="44" t="n">
        <v>3</v>
      </c>
      <c r="D105" s="203">
        <f ref="D105" t="array">INDEX(#REF!,'獎狀清單(勿動)'!E105)</f>
        <v/>
      </c>
      <c r="E105">
        <f>E104+1</f>
        <v/>
      </c>
      <c r="F105" s="204">
        <f ref="F105" t="array">INDEX(#REF!,'獎狀清單(勿動)'!E105)</f>
        <v/>
      </c>
      <c r="G105" s="204" t="inlineStr">
        <is>
          <t>優秀選手</t>
        </is>
      </c>
      <c r="H105" s="67">
        <f>INDIRECT($B105&amp;"!"&amp;H$1&amp;($C105+1))</f>
        <v/>
      </c>
      <c r="I105" s="67">
        <f>INDIRECT($B105&amp;"!"&amp;I$1&amp;($C105+1))</f>
        <v/>
      </c>
      <c r="J105" s="67">
        <f>INDIRECT($B105&amp;"!"&amp;J$1&amp;($C105+1))</f>
        <v/>
      </c>
      <c r="K105" s="67">
        <f>INDIRECT($B105&amp;"!"&amp;K$1&amp;($C105+1))</f>
        <v/>
      </c>
      <c r="L105" s="67">
        <f>INDIRECT($B105&amp;"!E"&amp;($C105+1))</f>
        <v/>
      </c>
      <c r="M105" s="67">
        <f>INDIRECT($B105&amp;"!"&amp;M$1&amp;($C105+1))</f>
        <v/>
      </c>
      <c r="N105" s="67">
        <f>INDIRECT($B105&amp;"!"&amp;N$1&amp;($C105+1))</f>
        <v/>
      </c>
      <c r="O105" s="67">
        <f>INDIRECT($B105&amp;"!"&amp;O$1&amp;($C105+1))</f>
        <v/>
      </c>
      <c r="P105" s="205">
        <f>INDIRECT($B105&amp;"!"&amp;P$1&amp;($C105+1))</f>
        <v/>
      </c>
      <c r="Q105" s="67">
        <f>INDIRECT($B105&amp;"!"&amp;Q$1&amp;($C105+1))</f>
        <v/>
      </c>
    </row>
    <row customHeight="1" ht="16.5" r="106" s="29">
      <c r="A106" s="44" t="n">
        <v>104</v>
      </c>
      <c r="B106" s="44" t="inlineStr">
        <is>
          <t>A52</t>
        </is>
      </c>
      <c r="C106" s="44" t="n">
        <v>4</v>
      </c>
      <c r="D106" s="203">
        <f ref="D106" t="array">INDEX(#REF!,'獎狀清單(勿動)'!E106)</f>
        <v/>
      </c>
      <c r="E106">
        <f>E105+1</f>
        <v/>
      </c>
      <c r="F106" s="204">
        <f ref="F106" t="array">INDEX(#REF!,'獎狀清單(勿動)'!E106)</f>
        <v/>
      </c>
      <c r="G106" s="204" t="inlineStr">
        <is>
          <t>優秀選手</t>
        </is>
      </c>
      <c r="H106" s="67">
        <f>INDIRECT($B106&amp;"!"&amp;H$1&amp;($C106+1))</f>
        <v/>
      </c>
      <c r="I106" s="67">
        <f>INDIRECT($B106&amp;"!"&amp;I$1&amp;($C106+1))</f>
        <v/>
      </c>
      <c r="J106" s="67">
        <f>INDIRECT($B106&amp;"!"&amp;J$1&amp;($C106+1))</f>
        <v/>
      </c>
      <c r="K106" s="67">
        <f>INDIRECT($B106&amp;"!"&amp;K$1&amp;($C106+1))</f>
        <v/>
      </c>
      <c r="L106" s="67">
        <f>INDIRECT($B106&amp;"!E"&amp;($C106+1))</f>
        <v/>
      </c>
      <c r="M106" s="67">
        <f>INDIRECT($B106&amp;"!"&amp;M$1&amp;($C106+1))</f>
        <v/>
      </c>
      <c r="N106" s="67">
        <f>INDIRECT($B106&amp;"!"&amp;N$1&amp;($C106+1))</f>
        <v/>
      </c>
      <c r="O106" s="67">
        <f>INDIRECT($B106&amp;"!"&amp;O$1&amp;($C106+1))</f>
        <v/>
      </c>
      <c r="P106" s="205">
        <f>INDIRECT($B106&amp;"!"&amp;P$1&amp;($C106+1))</f>
        <v/>
      </c>
      <c r="Q106" s="67">
        <f>INDIRECT($B106&amp;"!"&amp;Q$1&amp;($C106+1))</f>
        <v/>
      </c>
    </row>
    <row customHeight="1" ht="16.5" r="107" s="29">
      <c r="A107" s="44" t="n">
        <v>105</v>
      </c>
      <c r="B107" s="44" t="inlineStr">
        <is>
          <t>A52</t>
        </is>
      </c>
      <c r="C107" s="44" t="n">
        <v>5</v>
      </c>
      <c r="D107" s="203">
        <f ref="D107" t="array">INDEX(#REF!,'獎狀清單(勿動)'!E107)</f>
        <v/>
      </c>
      <c r="E107">
        <f>E106+1</f>
        <v/>
      </c>
      <c r="F107" s="204">
        <f ref="F107" t="array">INDEX(#REF!,'獎狀清單(勿動)'!E107)</f>
        <v/>
      </c>
      <c r="G107" s="204" t="inlineStr">
        <is>
          <t>優秀選手</t>
        </is>
      </c>
      <c r="H107" s="67">
        <f>INDIRECT($B107&amp;"!"&amp;H$1&amp;($C107+1))</f>
        <v/>
      </c>
      <c r="I107" s="67">
        <f>INDIRECT($B107&amp;"!"&amp;I$1&amp;($C107+1))</f>
        <v/>
      </c>
      <c r="J107" s="67">
        <f>INDIRECT($B107&amp;"!"&amp;J$1&amp;($C107+1))</f>
        <v/>
      </c>
      <c r="K107" s="67">
        <f>INDIRECT($B107&amp;"!"&amp;K$1&amp;($C107+1))</f>
        <v/>
      </c>
      <c r="L107" s="67">
        <f>INDIRECT($B107&amp;"!E"&amp;($C107+1))</f>
        <v/>
      </c>
      <c r="M107" s="67">
        <f>INDIRECT($B107&amp;"!"&amp;M$1&amp;($C107+1))</f>
        <v/>
      </c>
      <c r="N107" s="67">
        <f>INDIRECT($B107&amp;"!"&amp;N$1&amp;($C107+1))</f>
        <v/>
      </c>
      <c r="O107" s="67">
        <f>INDIRECT($B107&amp;"!"&amp;O$1&amp;($C107+1))</f>
        <v/>
      </c>
      <c r="P107" s="205">
        <f>INDIRECT($B107&amp;"!"&amp;P$1&amp;($C107+1))</f>
        <v/>
      </c>
      <c r="Q107" s="67">
        <f>INDIRECT($B107&amp;"!"&amp;Q$1&amp;($C107+1))</f>
        <v/>
      </c>
    </row>
    <row customHeight="1" ht="16.5" r="108" s="29">
      <c r="A108" s="44" t="n">
        <v>106</v>
      </c>
      <c r="B108" s="44" t="inlineStr">
        <is>
          <t>A52</t>
        </is>
      </c>
      <c r="C108" s="44" t="n">
        <v>6</v>
      </c>
      <c r="D108" s="203">
        <f ref="D108" t="array">INDEX(#REF!,'獎狀清單(勿動)'!E108)</f>
        <v/>
      </c>
      <c r="E108">
        <f>E107+1</f>
        <v/>
      </c>
      <c r="F108" s="204">
        <f ref="F108" t="array">INDEX(#REF!,'獎狀清單(勿動)'!E108)</f>
        <v/>
      </c>
      <c r="G108" s="204" t="inlineStr">
        <is>
          <t>優秀選手</t>
        </is>
      </c>
      <c r="H108" s="67">
        <f>INDIRECT($B108&amp;"!"&amp;H$1&amp;($C108+1))</f>
        <v/>
      </c>
      <c r="I108" s="67">
        <f>INDIRECT($B108&amp;"!"&amp;I$1&amp;($C108+1))</f>
        <v/>
      </c>
      <c r="J108" s="67">
        <f>INDIRECT($B108&amp;"!"&amp;J$1&amp;($C108+1))</f>
        <v/>
      </c>
      <c r="K108" s="67">
        <f>INDIRECT($B108&amp;"!"&amp;K$1&amp;($C108+1))</f>
        <v/>
      </c>
      <c r="L108" s="67">
        <f>INDIRECT($B108&amp;"!E"&amp;($C108+1))</f>
        <v/>
      </c>
      <c r="M108" s="67">
        <f>INDIRECT($B108&amp;"!"&amp;M$1&amp;($C108+1))</f>
        <v/>
      </c>
      <c r="N108" s="67">
        <f>INDIRECT($B108&amp;"!"&amp;N$1&amp;($C108+1))</f>
        <v/>
      </c>
      <c r="O108" s="67">
        <f>INDIRECT($B108&amp;"!"&amp;O$1&amp;($C108+1))</f>
        <v/>
      </c>
      <c r="P108" s="205">
        <f>INDIRECT($B108&amp;"!"&amp;P$1&amp;($C108+1))</f>
        <v/>
      </c>
      <c r="Q108" s="67">
        <f>INDIRECT($B108&amp;"!"&amp;Q$1&amp;($C108+1))</f>
        <v/>
      </c>
    </row>
    <row customHeight="1" ht="16.5" r="109" s="29">
      <c r="A109" s="44" t="n">
        <v>107</v>
      </c>
      <c r="B109" s="44" t="inlineStr">
        <is>
          <t>A52</t>
        </is>
      </c>
      <c r="C109" s="44" t="n">
        <v>7</v>
      </c>
      <c r="D109" s="203">
        <f ref="D109" t="array">INDEX(#REF!,'獎狀清單(勿動)'!E109)</f>
        <v/>
      </c>
      <c r="E109">
        <f>E108+1</f>
        <v/>
      </c>
      <c r="F109" s="204">
        <f ref="F109" t="array">INDEX(#REF!,'獎狀清單(勿動)'!E109)</f>
        <v/>
      </c>
      <c r="G109" s="204" t="inlineStr">
        <is>
          <t>優秀選手</t>
        </is>
      </c>
      <c r="H109" s="67">
        <f>INDIRECT($B109&amp;"!"&amp;H$1&amp;($C109+1))</f>
        <v/>
      </c>
      <c r="I109" s="67">
        <f>INDIRECT($B109&amp;"!"&amp;I$1&amp;($C109+1))</f>
        <v/>
      </c>
      <c r="J109" s="67">
        <f>INDIRECT($B109&amp;"!"&amp;J$1&amp;($C109+1))</f>
        <v/>
      </c>
      <c r="K109" s="67">
        <f>INDIRECT($B109&amp;"!"&amp;K$1&amp;($C109+1))</f>
        <v/>
      </c>
      <c r="L109" s="67">
        <f>INDIRECT($B109&amp;"!E"&amp;($C109+1))</f>
        <v/>
      </c>
      <c r="M109" s="67">
        <f>INDIRECT($B109&amp;"!"&amp;M$1&amp;($C109+1))</f>
        <v/>
      </c>
      <c r="N109" s="67">
        <f>INDIRECT($B109&amp;"!"&amp;N$1&amp;($C109+1))</f>
        <v/>
      </c>
      <c r="O109" s="67">
        <f>INDIRECT($B109&amp;"!"&amp;O$1&amp;($C109+1))</f>
        <v/>
      </c>
      <c r="P109" s="205">
        <f>INDIRECT($B109&amp;"!"&amp;P$1&amp;($C109+1))</f>
        <v/>
      </c>
      <c r="Q109" s="67">
        <f>INDIRECT($B109&amp;"!"&amp;Q$1&amp;($C109+1))</f>
        <v/>
      </c>
    </row>
    <row customHeight="1" ht="16.5" r="110" s="29">
      <c r="A110" s="44" t="n">
        <v>108</v>
      </c>
      <c r="B110" s="44" t="inlineStr">
        <is>
          <t>A52</t>
        </is>
      </c>
      <c r="C110" s="44" t="n">
        <v>8</v>
      </c>
      <c r="D110" s="203">
        <f ref="D110" t="array">INDEX(#REF!,'獎狀清單(勿動)'!E110)</f>
        <v/>
      </c>
      <c r="E110">
        <f>E109+1</f>
        <v/>
      </c>
      <c r="F110" s="204">
        <f ref="F110" t="array">INDEX(#REF!,'獎狀清單(勿動)'!E110)</f>
        <v/>
      </c>
      <c r="G110" s="204" t="inlineStr">
        <is>
          <t>優秀選手</t>
        </is>
      </c>
      <c r="H110" s="67">
        <f>INDIRECT($B110&amp;"!"&amp;H$1&amp;($C110+1))</f>
        <v/>
      </c>
      <c r="I110" s="67">
        <f>INDIRECT($B110&amp;"!"&amp;I$1&amp;($C110+1))</f>
        <v/>
      </c>
      <c r="J110" s="67">
        <f>INDIRECT($B110&amp;"!"&amp;J$1&amp;($C110+1))</f>
        <v/>
      </c>
      <c r="K110" s="67">
        <f>INDIRECT($B110&amp;"!"&amp;K$1&amp;($C110+1))</f>
        <v/>
      </c>
      <c r="L110" s="67">
        <f>INDIRECT($B110&amp;"!E"&amp;($C110+1))</f>
        <v/>
      </c>
      <c r="M110" s="67">
        <f>INDIRECT($B110&amp;"!"&amp;M$1&amp;($C110+1))</f>
        <v/>
      </c>
      <c r="N110" s="67">
        <f>INDIRECT($B110&amp;"!"&amp;N$1&amp;($C110+1))</f>
        <v/>
      </c>
      <c r="O110" s="67">
        <f>INDIRECT($B110&amp;"!"&amp;O$1&amp;($C110+1))</f>
        <v/>
      </c>
      <c r="P110" s="205">
        <f>INDIRECT($B110&amp;"!"&amp;P$1&amp;($C110+1))</f>
        <v/>
      </c>
      <c r="Q110" s="67">
        <f>INDIRECT($B110&amp;"!"&amp;Q$1&amp;($C110+1))</f>
        <v/>
      </c>
    </row>
    <row customHeight="1" ht="16.5" r="111" s="29">
      <c r="A111" s="44" t="n">
        <v>109</v>
      </c>
      <c r="B111" s="44" t="inlineStr">
        <is>
          <t>A52</t>
        </is>
      </c>
      <c r="C111" s="44" t="n">
        <v>9</v>
      </c>
      <c r="D111" s="203">
        <f ref="D111" t="array">INDEX(#REF!,'獎狀清單(勿動)'!E111)</f>
        <v/>
      </c>
      <c r="E111">
        <f>E110+1</f>
        <v/>
      </c>
      <c r="F111" s="204">
        <f ref="F111" t="array">INDEX(#REF!,'獎狀清單(勿動)'!E111)</f>
        <v/>
      </c>
      <c r="G111" s="204" t="inlineStr">
        <is>
          <t>優秀選手</t>
        </is>
      </c>
      <c r="H111" s="67">
        <f>INDIRECT($B111&amp;"!"&amp;H$1&amp;($C111+1))</f>
        <v/>
      </c>
      <c r="I111" s="67">
        <f>INDIRECT($B111&amp;"!"&amp;I$1&amp;($C111+1))</f>
        <v/>
      </c>
      <c r="J111" s="67">
        <f>INDIRECT($B111&amp;"!"&amp;J$1&amp;($C111+1))</f>
        <v/>
      </c>
      <c r="K111" s="67">
        <f>INDIRECT($B111&amp;"!"&amp;K$1&amp;($C111+1))</f>
        <v/>
      </c>
      <c r="L111" s="67">
        <f>INDIRECT($B111&amp;"!E"&amp;($C111+1))</f>
        <v/>
      </c>
      <c r="M111" s="67">
        <f>INDIRECT($B111&amp;"!"&amp;M$1&amp;($C111+1))</f>
        <v/>
      </c>
      <c r="N111" s="67">
        <f>INDIRECT($B111&amp;"!"&amp;N$1&amp;($C111+1))</f>
        <v/>
      </c>
      <c r="O111" s="67">
        <f>INDIRECT($B111&amp;"!"&amp;O$1&amp;($C111+1))</f>
        <v/>
      </c>
      <c r="P111" s="205">
        <f>INDIRECT($B111&amp;"!"&amp;P$1&amp;($C111+1))</f>
        <v/>
      </c>
      <c r="Q111" s="67">
        <f>INDIRECT($B111&amp;"!"&amp;Q$1&amp;($C111+1))</f>
        <v/>
      </c>
    </row>
    <row customHeight="1" ht="16.5" r="112" s="29">
      <c r="A112" s="44" t="n">
        <v>110</v>
      </c>
      <c r="B112" s="44" t="inlineStr">
        <is>
          <t>A52</t>
        </is>
      </c>
      <c r="C112" s="44" t="n">
        <v>10</v>
      </c>
      <c r="D112" s="203">
        <f ref="D112" t="array">INDEX(#REF!,'獎狀清單(勿動)'!E112)</f>
        <v/>
      </c>
      <c r="E112">
        <f>E111+1</f>
        <v/>
      </c>
      <c r="F112" s="204">
        <f ref="F112" t="array">INDEX(#REF!,'獎狀清單(勿動)'!E112)</f>
        <v/>
      </c>
      <c r="G112" s="204" t="inlineStr">
        <is>
          <t>優秀選手</t>
        </is>
      </c>
      <c r="H112" s="67">
        <f>INDIRECT($B112&amp;"!"&amp;H$1&amp;($C112+1))</f>
        <v/>
      </c>
      <c r="I112" s="67">
        <f>INDIRECT($B112&amp;"!"&amp;I$1&amp;($C112+1))</f>
        <v/>
      </c>
      <c r="J112" s="67">
        <f>INDIRECT($B112&amp;"!"&amp;J$1&amp;($C112+1))</f>
        <v/>
      </c>
      <c r="K112" s="67">
        <f>INDIRECT($B112&amp;"!"&amp;K$1&amp;($C112+1))</f>
        <v/>
      </c>
      <c r="L112" s="67">
        <f>INDIRECT($B112&amp;"!E"&amp;($C112+1))</f>
        <v/>
      </c>
      <c r="M112" s="67">
        <f>INDIRECT($B112&amp;"!"&amp;M$1&amp;($C112+1))</f>
        <v/>
      </c>
      <c r="N112" s="67">
        <f>INDIRECT($B112&amp;"!"&amp;N$1&amp;($C112+1))</f>
        <v/>
      </c>
      <c r="O112" s="67">
        <f>INDIRECT($B112&amp;"!"&amp;O$1&amp;($C112+1))</f>
        <v/>
      </c>
      <c r="P112" s="205">
        <f>INDIRECT($B112&amp;"!"&amp;P$1&amp;($C112+1))</f>
        <v/>
      </c>
      <c r="Q112" s="67">
        <f>INDIRECT($B112&amp;"!"&amp;Q$1&amp;($C112+1))</f>
        <v/>
      </c>
    </row>
    <row customHeight="1" ht="16.5" r="113" s="29">
      <c r="A113" s="44" t="n">
        <v>111</v>
      </c>
      <c r="B113" s="44" t="inlineStr">
        <is>
          <t>A52</t>
        </is>
      </c>
      <c r="C113" s="44" t="n">
        <v>11</v>
      </c>
      <c r="D113" s="203">
        <f ref="D113" t="array">INDEX(#REF!,'獎狀清單(勿動)'!E113)</f>
        <v/>
      </c>
      <c r="E113">
        <f>E112+1</f>
        <v/>
      </c>
      <c r="F113" s="204">
        <f ref="F113" t="array">INDEX(#REF!,'獎狀清單(勿動)'!E113)</f>
        <v/>
      </c>
      <c r="G113" s="204" t="inlineStr">
        <is>
          <t>優秀選手</t>
        </is>
      </c>
      <c r="H113" s="67">
        <f>INDIRECT($B113&amp;"!"&amp;H$1&amp;($C113+1))</f>
        <v/>
      </c>
      <c r="I113" s="67">
        <f>INDIRECT($B113&amp;"!"&amp;I$1&amp;($C113+1))</f>
        <v/>
      </c>
      <c r="J113" s="67">
        <f>INDIRECT($B113&amp;"!"&amp;J$1&amp;($C113+1))</f>
        <v/>
      </c>
      <c r="K113" s="67">
        <f>INDIRECT($B113&amp;"!"&amp;K$1&amp;($C113+1))</f>
        <v/>
      </c>
      <c r="L113" s="67">
        <f>INDIRECT($B113&amp;"!E"&amp;($C113+1))</f>
        <v/>
      </c>
      <c r="M113" s="67">
        <f>INDIRECT($B113&amp;"!"&amp;M$1&amp;($C113+1))</f>
        <v/>
      </c>
      <c r="N113" s="67">
        <f>INDIRECT($B113&amp;"!"&amp;N$1&amp;($C113+1))</f>
        <v/>
      </c>
      <c r="O113" s="67">
        <f>INDIRECT($B113&amp;"!"&amp;O$1&amp;($C113+1))</f>
        <v/>
      </c>
      <c r="P113" s="205">
        <f>INDIRECT($B113&amp;"!"&amp;P$1&amp;($C113+1))</f>
        <v/>
      </c>
      <c r="Q113" s="67">
        <f>INDIRECT($B113&amp;"!"&amp;Q$1&amp;($C113+1))</f>
        <v/>
      </c>
    </row>
    <row customHeight="1" ht="16.5" r="114" s="29">
      <c r="A114" s="44" t="n">
        <v>112</v>
      </c>
      <c r="B114" s="44" t="inlineStr">
        <is>
          <t>A52</t>
        </is>
      </c>
      <c r="C114" s="44" t="n">
        <v>12</v>
      </c>
      <c r="D114" s="203">
        <f ref="D114" t="array">INDEX(#REF!,'獎狀清單(勿動)'!E114)</f>
        <v/>
      </c>
      <c r="E114">
        <f>E113+1</f>
        <v/>
      </c>
      <c r="F114" s="204">
        <f ref="F114" t="array">INDEX(#REF!,'獎狀清單(勿動)'!E114)</f>
        <v/>
      </c>
      <c r="G114" s="204" t="inlineStr">
        <is>
          <t>優秀選手</t>
        </is>
      </c>
      <c r="H114" s="67">
        <f>INDIRECT($B114&amp;"!"&amp;H$1&amp;($C114+1))</f>
        <v/>
      </c>
      <c r="I114" s="67">
        <f>INDIRECT($B114&amp;"!"&amp;I$1&amp;($C114+1))</f>
        <v/>
      </c>
      <c r="J114" s="67">
        <f>INDIRECT($B114&amp;"!"&amp;J$1&amp;($C114+1))</f>
        <v/>
      </c>
      <c r="K114" s="67">
        <f>INDIRECT($B114&amp;"!"&amp;K$1&amp;($C114+1))</f>
        <v/>
      </c>
      <c r="L114" s="67">
        <f>INDIRECT($B114&amp;"!E"&amp;($C114+1))</f>
        <v/>
      </c>
      <c r="M114" s="67">
        <f>INDIRECT($B114&amp;"!"&amp;M$1&amp;($C114+1))</f>
        <v/>
      </c>
      <c r="N114" s="67">
        <f>INDIRECT($B114&amp;"!"&amp;N$1&amp;($C114+1))</f>
        <v/>
      </c>
      <c r="O114" s="67">
        <f>INDIRECT($B114&amp;"!"&amp;O$1&amp;($C114+1))</f>
        <v/>
      </c>
      <c r="P114" s="205">
        <f>INDIRECT($B114&amp;"!"&amp;P$1&amp;($C114+1))</f>
        <v/>
      </c>
      <c r="Q114" s="67">
        <f>INDIRECT($B114&amp;"!"&amp;Q$1&amp;($C114+1))</f>
        <v/>
      </c>
    </row>
    <row customHeight="1" ht="16.5" r="115" s="29">
      <c r="A115" s="44" t="n">
        <v>113</v>
      </c>
      <c r="B115" s="44" t="inlineStr">
        <is>
          <t>A52</t>
        </is>
      </c>
      <c r="C115" s="44" t="n">
        <v>13</v>
      </c>
      <c r="D115" s="203">
        <f ref="D115" t="array">INDEX(#REF!,'獎狀清單(勿動)'!E115)</f>
        <v/>
      </c>
      <c r="E115">
        <f>E114+1</f>
        <v/>
      </c>
      <c r="F115" s="204">
        <f ref="F115" t="array">INDEX(#REF!,'獎狀清單(勿動)'!E115)</f>
        <v/>
      </c>
      <c r="G115" s="204" t="inlineStr">
        <is>
          <t>優秀選手</t>
        </is>
      </c>
      <c r="H115" s="67">
        <f>INDIRECT($B115&amp;"!"&amp;H$1&amp;($C115+1))</f>
        <v/>
      </c>
      <c r="I115" s="67">
        <f>INDIRECT($B115&amp;"!"&amp;I$1&amp;($C115+1))</f>
        <v/>
      </c>
      <c r="J115" s="67">
        <f>INDIRECT($B115&amp;"!"&amp;J$1&amp;($C115+1))</f>
        <v/>
      </c>
      <c r="K115" s="67">
        <f>INDIRECT($B115&amp;"!"&amp;K$1&amp;($C115+1))</f>
        <v/>
      </c>
      <c r="L115" s="67">
        <f>INDIRECT($B115&amp;"!E"&amp;($C115+1))</f>
        <v/>
      </c>
      <c r="M115" s="67">
        <f>INDIRECT($B115&amp;"!"&amp;M$1&amp;($C115+1))</f>
        <v/>
      </c>
      <c r="N115" s="67">
        <f>INDIRECT($B115&amp;"!"&amp;N$1&amp;($C115+1))</f>
        <v/>
      </c>
      <c r="O115" s="67">
        <f>INDIRECT($B115&amp;"!"&amp;O$1&amp;($C115+1))</f>
        <v/>
      </c>
      <c r="P115" s="205">
        <f>INDIRECT($B115&amp;"!"&amp;P$1&amp;($C115+1))</f>
        <v/>
      </c>
      <c r="Q115" s="67">
        <f>INDIRECT($B115&amp;"!"&amp;Q$1&amp;($C115+1))</f>
        <v/>
      </c>
    </row>
    <row customHeight="1" ht="16.5" r="116" s="29">
      <c r="A116" s="44" t="n">
        <v>114</v>
      </c>
      <c r="B116" s="44" t="inlineStr">
        <is>
          <t>A52</t>
        </is>
      </c>
      <c r="C116" s="44" t="n">
        <v>14</v>
      </c>
      <c r="D116" s="203">
        <f ref="D116" t="array">INDEX(#REF!,'獎狀清單(勿動)'!E116)</f>
        <v/>
      </c>
      <c r="E116">
        <f>E115+1</f>
        <v/>
      </c>
      <c r="F116" s="204">
        <f ref="F116" t="array">INDEX(#REF!,'獎狀清單(勿動)'!E116)</f>
        <v/>
      </c>
      <c r="G116" s="204" t="inlineStr">
        <is>
          <t>優秀選手</t>
        </is>
      </c>
      <c r="H116" s="67">
        <f>INDIRECT($B116&amp;"!"&amp;H$1&amp;($C116+1))</f>
        <v/>
      </c>
      <c r="I116" s="67">
        <f>INDIRECT($B116&amp;"!"&amp;I$1&amp;($C116+1))</f>
        <v/>
      </c>
      <c r="J116" s="67">
        <f>INDIRECT($B116&amp;"!"&amp;J$1&amp;($C116+1))</f>
        <v/>
      </c>
      <c r="K116" s="67">
        <f>INDIRECT($B116&amp;"!"&amp;K$1&amp;($C116+1))</f>
        <v/>
      </c>
      <c r="L116" s="67">
        <f>INDIRECT($B116&amp;"!E"&amp;($C116+1))</f>
        <v/>
      </c>
      <c r="M116" s="67">
        <f>INDIRECT($B116&amp;"!"&amp;M$1&amp;($C116+1))</f>
        <v/>
      </c>
      <c r="N116" s="67">
        <f>INDIRECT($B116&amp;"!"&amp;N$1&amp;($C116+1))</f>
        <v/>
      </c>
      <c r="O116" s="67">
        <f>INDIRECT($B116&amp;"!"&amp;O$1&amp;($C116+1))</f>
        <v/>
      </c>
      <c r="P116" s="205">
        <f>INDIRECT($B116&amp;"!"&amp;P$1&amp;($C116+1))</f>
        <v/>
      </c>
      <c r="Q116" s="67">
        <f>INDIRECT($B116&amp;"!"&amp;Q$1&amp;($C116+1))</f>
        <v/>
      </c>
    </row>
    <row customHeight="1" ht="16.5" r="117" s="29">
      <c r="A117" s="44" t="n">
        <v>115</v>
      </c>
      <c r="B117" s="44" t="inlineStr">
        <is>
          <t>A52</t>
        </is>
      </c>
      <c r="C117" s="44" t="n">
        <v>15</v>
      </c>
      <c r="D117" s="203">
        <f ref="D117" t="array">INDEX(#REF!,'獎狀清單(勿動)'!E117)</f>
        <v/>
      </c>
      <c r="E117">
        <f>E116+1</f>
        <v/>
      </c>
      <c r="F117" s="204">
        <f ref="F117" t="array">INDEX(#REF!,'獎狀清單(勿動)'!E117)</f>
        <v/>
      </c>
      <c r="G117" s="204" t="inlineStr">
        <is>
          <t>優秀選手</t>
        </is>
      </c>
      <c r="H117" s="67">
        <f>INDIRECT($B117&amp;"!"&amp;H$1&amp;($C117+1))</f>
        <v/>
      </c>
      <c r="I117" s="67">
        <f>INDIRECT($B117&amp;"!"&amp;I$1&amp;($C117+1))</f>
        <v/>
      </c>
      <c r="J117" s="67">
        <f>INDIRECT($B117&amp;"!"&amp;J$1&amp;($C117+1))</f>
        <v/>
      </c>
      <c r="K117" s="67">
        <f>INDIRECT($B117&amp;"!"&amp;K$1&amp;($C117+1))</f>
        <v/>
      </c>
      <c r="L117" s="67">
        <f>INDIRECT($B117&amp;"!E"&amp;($C117+1))</f>
        <v/>
      </c>
      <c r="M117" s="67">
        <f>INDIRECT($B117&amp;"!"&amp;M$1&amp;($C117+1))</f>
        <v/>
      </c>
      <c r="N117" s="67">
        <f>INDIRECT($B117&amp;"!"&amp;N$1&amp;($C117+1))</f>
        <v/>
      </c>
      <c r="O117" s="67">
        <f>INDIRECT($B117&amp;"!"&amp;O$1&amp;($C117+1))</f>
        <v/>
      </c>
      <c r="P117" s="205">
        <f>INDIRECT($B117&amp;"!"&amp;P$1&amp;($C117+1))</f>
        <v/>
      </c>
      <c r="Q117" s="67">
        <f>INDIRECT($B117&amp;"!"&amp;Q$1&amp;($C117+1))</f>
        <v/>
      </c>
    </row>
    <row customHeight="1" ht="16.5" r="118" s="29">
      <c r="A118" s="44" t="n">
        <v>116</v>
      </c>
      <c r="B118" s="44" t="inlineStr">
        <is>
          <t>A52</t>
        </is>
      </c>
      <c r="C118" s="44" t="n">
        <v>16</v>
      </c>
      <c r="D118" s="203">
        <f ref="D118" t="array">INDEX(#REF!,'獎狀清單(勿動)'!E118)</f>
        <v/>
      </c>
      <c r="E118">
        <f>E117+1</f>
        <v/>
      </c>
      <c r="F118" s="204">
        <f ref="F118" t="array">INDEX(#REF!,'獎狀清單(勿動)'!E118)</f>
        <v/>
      </c>
      <c r="G118" s="204" t="inlineStr">
        <is>
          <t>優秀選手</t>
        </is>
      </c>
      <c r="H118" s="67">
        <f>INDIRECT($B118&amp;"!"&amp;H$1&amp;($C118+1))</f>
        <v/>
      </c>
      <c r="I118" s="67">
        <f>INDIRECT($B118&amp;"!"&amp;I$1&amp;($C118+1))</f>
        <v/>
      </c>
      <c r="J118" s="67">
        <f>INDIRECT($B118&amp;"!"&amp;J$1&amp;($C118+1))</f>
        <v/>
      </c>
      <c r="K118" s="67">
        <f>INDIRECT($B118&amp;"!"&amp;K$1&amp;($C118+1))</f>
        <v/>
      </c>
      <c r="L118" s="67">
        <f>INDIRECT($B118&amp;"!E"&amp;($C118+1))</f>
        <v/>
      </c>
      <c r="M118" s="67">
        <f>INDIRECT($B118&amp;"!"&amp;M$1&amp;($C118+1))</f>
        <v/>
      </c>
      <c r="N118" s="67">
        <f>INDIRECT($B118&amp;"!"&amp;N$1&amp;($C118+1))</f>
        <v/>
      </c>
      <c r="O118" s="67">
        <f>INDIRECT($B118&amp;"!"&amp;O$1&amp;($C118+1))</f>
        <v/>
      </c>
      <c r="P118" s="205">
        <f>INDIRECT($B118&amp;"!"&amp;P$1&amp;($C118+1))</f>
        <v/>
      </c>
      <c r="Q118" s="67">
        <f>INDIRECT($B118&amp;"!"&amp;Q$1&amp;($C118+1))</f>
        <v/>
      </c>
    </row>
    <row customHeight="1" ht="16.5" r="119" s="29">
      <c r="A119" s="44" t="n">
        <v>117</v>
      </c>
      <c r="B119" s="44" t="inlineStr">
        <is>
          <t>A52</t>
        </is>
      </c>
      <c r="C119" s="44" t="n">
        <v>17</v>
      </c>
      <c r="D119" s="203">
        <f ref="D119" t="array">INDEX(#REF!,'獎狀清單(勿動)'!E119)</f>
        <v/>
      </c>
      <c r="E119">
        <f>E118+1</f>
        <v/>
      </c>
      <c r="F119" s="204">
        <f ref="F119" t="array">INDEX(#REF!,'獎狀清單(勿動)'!E119)</f>
        <v/>
      </c>
      <c r="G119" s="204" t="inlineStr">
        <is>
          <t>優秀選手</t>
        </is>
      </c>
      <c r="H119" s="67">
        <f>INDIRECT($B119&amp;"!"&amp;H$1&amp;($C119+1))</f>
        <v/>
      </c>
      <c r="I119" s="67">
        <f>INDIRECT($B119&amp;"!"&amp;I$1&amp;($C119+1))</f>
        <v/>
      </c>
      <c r="J119" s="67">
        <f>INDIRECT($B119&amp;"!"&amp;J$1&amp;($C119+1))</f>
        <v/>
      </c>
      <c r="K119" s="67">
        <f>INDIRECT($B119&amp;"!"&amp;K$1&amp;($C119+1))</f>
        <v/>
      </c>
      <c r="L119" s="67">
        <f>INDIRECT($B119&amp;"!E"&amp;($C119+1))</f>
        <v/>
      </c>
      <c r="M119" s="67">
        <f>INDIRECT($B119&amp;"!"&amp;M$1&amp;($C119+1))</f>
        <v/>
      </c>
      <c r="N119" s="67">
        <f>INDIRECT($B119&amp;"!"&amp;N$1&amp;($C119+1))</f>
        <v/>
      </c>
      <c r="O119" s="67">
        <f>INDIRECT($B119&amp;"!"&amp;O$1&amp;($C119+1))</f>
        <v/>
      </c>
      <c r="P119" s="205">
        <f>INDIRECT($B119&amp;"!"&amp;P$1&amp;($C119+1))</f>
        <v/>
      </c>
      <c r="Q119" s="67">
        <f>INDIRECT($B119&amp;"!"&amp;Q$1&amp;($C119+1))</f>
        <v/>
      </c>
    </row>
    <row customHeight="1" ht="16.5" r="120" s="29">
      <c r="A120" s="44" t="n">
        <v>118</v>
      </c>
      <c r="B120" s="44" t="inlineStr">
        <is>
          <t>A52</t>
        </is>
      </c>
      <c r="C120" s="44" t="n">
        <v>18</v>
      </c>
      <c r="D120" s="203">
        <f ref="D120" t="array">INDEX(#REF!,'獎狀清單(勿動)'!E120)</f>
        <v/>
      </c>
      <c r="E120">
        <f>E119+1</f>
        <v/>
      </c>
      <c r="F120" s="204">
        <f ref="F120" t="array">INDEX(#REF!,'獎狀清單(勿動)'!E120)</f>
        <v/>
      </c>
      <c r="G120" s="204" t="inlineStr">
        <is>
          <t>優秀選手</t>
        </is>
      </c>
      <c r="H120" s="67">
        <f>INDIRECT($B120&amp;"!"&amp;H$1&amp;($C120+1))</f>
        <v/>
      </c>
      <c r="I120" s="67">
        <f>INDIRECT($B120&amp;"!"&amp;I$1&amp;($C120+1))</f>
        <v/>
      </c>
      <c r="J120" s="67">
        <f>INDIRECT($B120&amp;"!"&amp;J$1&amp;($C120+1))</f>
        <v/>
      </c>
      <c r="K120" s="67">
        <f>INDIRECT($B120&amp;"!"&amp;K$1&amp;($C120+1))</f>
        <v/>
      </c>
      <c r="L120" s="67">
        <f>INDIRECT($B120&amp;"!E"&amp;($C120+1))</f>
        <v/>
      </c>
      <c r="M120" s="67">
        <f>INDIRECT($B120&amp;"!"&amp;M$1&amp;($C120+1))</f>
        <v/>
      </c>
      <c r="N120" s="67">
        <f>INDIRECT($B120&amp;"!"&amp;N$1&amp;($C120+1))</f>
        <v/>
      </c>
      <c r="O120" s="67">
        <f>INDIRECT($B120&amp;"!"&amp;O$1&amp;($C120+1))</f>
        <v/>
      </c>
      <c r="P120" s="205">
        <f>INDIRECT($B120&amp;"!"&amp;P$1&amp;($C120+1))</f>
        <v/>
      </c>
      <c r="Q120" s="67">
        <f>INDIRECT($B120&amp;"!"&amp;Q$1&amp;($C120+1))</f>
        <v/>
      </c>
    </row>
    <row customHeight="1" ht="16.5" r="121" s="29">
      <c r="A121" s="44" t="n">
        <v>119</v>
      </c>
      <c r="B121" s="44" t="inlineStr">
        <is>
          <t>A52</t>
        </is>
      </c>
      <c r="C121" s="44" t="n">
        <v>19</v>
      </c>
      <c r="D121" s="203">
        <f ref="D121" t="array">INDEX(#REF!,'獎狀清單(勿動)'!E121)</f>
        <v/>
      </c>
      <c r="E121">
        <f>E120+1</f>
        <v/>
      </c>
      <c r="F121" s="204">
        <f ref="F121" t="array">INDEX(#REF!,'獎狀清單(勿動)'!E121)</f>
        <v/>
      </c>
      <c r="G121" s="204" t="inlineStr">
        <is>
          <t>優秀選手</t>
        </is>
      </c>
      <c r="H121" s="67">
        <f>INDIRECT($B121&amp;"!"&amp;H$1&amp;($C121+1))</f>
        <v/>
      </c>
      <c r="I121" s="67">
        <f>INDIRECT($B121&amp;"!"&amp;I$1&amp;($C121+1))</f>
        <v/>
      </c>
      <c r="J121" s="67">
        <f>INDIRECT($B121&amp;"!"&amp;J$1&amp;($C121+1))</f>
        <v/>
      </c>
      <c r="K121" s="67">
        <f>INDIRECT($B121&amp;"!"&amp;K$1&amp;($C121+1))</f>
        <v/>
      </c>
      <c r="L121" s="67">
        <f>INDIRECT($B121&amp;"!E"&amp;($C121+1))</f>
        <v/>
      </c>
      <c r="M121" s="67">
        <f>INDIRECT($B121&amp;"!"&amp;M$1&amp;($C121+1))</f>
        <v/>
      </c>
      <c r="N121" s="67">
        <f>INDIRECT($B121&amp;"!"&amp;N$1&amp;($C121+1))</f>
        <v/>
      </c>
      <c r="O121" s="67">
        <f>INDIRECT($B121&amp;"!"&amp;O$1&amp;($C121+1))</f>
        <v/>
      </c>
      <c r="P121" s="205">
        <f>INDIRECT($B121&amp;"!"&amp;P$1&amp;($C121+1))</f>
        <v/>
      </c>
      <c r="Q121" s="67">
        <f>INDIRECT($B121&amp;"!"&amp;Q$1&amp;($C121+1))</f>
        <v/>
      </c>
    </row>
    <row customHeight="1" ht="16.5" r="122" s="29">
      <c r="A122" s="44" t="n">
        <v>120</v>
      </c>
      <c r="B122" s="44" t="inlineStr">
        <is>
          <t>A52</t>
        </is>
      </c>
      <c r="C122" s="44" t="n">
        <v>20</v>
      </c>
      <c r="D122" s="203">
        <f ref="D122" t="array">INDEX(#REF!,'獎狀清單(勿動)'!E122)</f>
        <v/>
      </c>
      <c r="E122">
        <f>E121+1</f>
        <v/>
      </c>
      <c r="F122" s="204">
        <f ref="F122" t="array">INDEX(#REF!,'獎狀清單(勿動)'!E122)</f>
        <v/>
      </c>
      <c r="G122" s="204" t="inlineStr">
        <is>
          <t>優秀選手</t>
        </is>
      </c>
      <c r="H122" s="67">
        <f>INDIRECT($B122&amp;"!"&amp;H$1&amp;($C122+1))</f>
        <v/>
      </c>
      <c r="I122" s="67">
        <f>INDIRECT($B122&amp;"!"&amp;I$1&amp;($C122+1))</f>
        <v/>
      </c>
      <c r="J122" s="67">
        <f>INDIRECT($B122&amp;"!"&amp;J$1&amp;($C122+1))</f>
        <v/>
      </c>
      <c r="K122" s="67">
        <f>INDIRECT($B122&amp;"!"&amp;K$1&amp;($C122+1))</f>
        <v/>
      </c>
      <c r="L122" s="67">
        <f>INDIRECT($B122&amp;"!E"&amp;($C122+1))</f>
        <v/>
      </c>
      <c r="M122" s="67">
        <f>INDIRECT($B122&amp;"!"&amp;M$1&amp;($C122+1))</f>
        <v/>
      </c>
      <c r="N122" s="67">
        <f>INDIRECT($B122&amp;"!"&amp;N$1&amp;($C122+1))</f>
        <v/>
      </c>
      <c r="O122" s="67">
        <f>INDIRECT($B122&amp;"!"&amp;O$1&amp;($C122+1))</f>
        <v/>
      </c>
      <c r="P122" s="205">
        <f>INDIRECT($B122&amp;"!"&amp;P$1&amp;($C122+1))</f>
        <v/>
      </c>
      <c r="Q122" s="67">
        <f>INDIRECT($B122&amp;"!"&amp;Q$1&amp;($C122+1))</f>
        <v/>
      </c>
    </row>
    <row customHeight="1" ht="16.5" r="123" s="29">
      <c r="A123" s="44" t="n">
        <v>121</v>
      </c>
      <c r="B123" s="44" t="inlineStr">
        <is>
          <t>A61</t>
        </is>
      </c>
      <c r="C123" s="44" t="n">
        <v>1</v>
      </c>
      <c r="D123" s="203">
        <f ref="D123" t="array">INDEX(#REF!,'獎狀清單(勿動)'!E123)</f>
        <v/>
      </c>
      <c r="E123" t="n">
        <v>149</v>
      </c>
      <c r="F123" s="204">
        <f ref="F123" t="array">INDEX(#REF!,'獎狀清單(勿動)'!E123)</f>
        <v/>
      </c>
      <c r="G123" s="204" t="inlineStr">
        <is>
          <t>優秀選手</t>
        </is>
      </c>
      <c r="H123" s="67">
        <f>INDIRECT($B123&amp;"!"&amp;H$1&amp;($C123+1))</f>
        <v/>
      </c>
      <c r="I123" s="67">
        <f>INDIRECT($B123&amp;"!"&amp;I$1&amp;($C123+1))</f>
        <v/>
      </c>
      <c r="J123" s="67">
        <f>INDIRECT($B123&amp;"!"&amp;J$1&amp;($C123+1))</f>
        <v/>
      </c>
      <c r="K123" s="67">
        <f>INDIRECT($B123&amp;"!"&amp;K$1&amp;($C123+1))</f>
        <v/>
      </c>
      <c r="L123" s="67">
        <f>INDIRECT($B123&amp;"!E"&amp;($C123+1))</f>
        <v/>
      </c>
      <c r="M123" s="67">
        <f>INDIRECT($B123&amp;"!"&amp;M$1&amp;($C123+1))</f>
        <v/>
      </c>
      <c r="N123" s="67">
        <f>INDIRECT($B123&amp;"!"&amp;N$1&amp;($C123+1))</f>
        <v/>
      </c>
      <c r="O123" s="67">
        <f>INDIRECT($B123&amp;"!"&amp;O$1&amp;($C123+1))</f>
        <v/>
      </c>
      <c r="P123" s="205">
        <f>INDIRECT($B123&amp;"!"&amp;P$1&amp;($C123+1))</f>
        <v/>
      </c>
      <c r="Q123" s="67">
        <f>INDIRECT($B123&amp;"!"&amp;Q$1&amp;($C123+1))</f>
        <v/>
      </c>
    </row>
    <row customHeight="1" ht="16.5" r="124" s="29">
      <c r="A124" s="44" t="n">
        <v>122</v>
      </c>
      <c r="B124" s="44" t="inlineStr">
        <is>
          <t>A61</t>
        </is>
      </c>
      <c r="C124" s="44" t="n">
        <v>2</v>
      </c>
      <c r="D124" s="203">
        <f ref="D124" t="array">INDEX(#REF!,'獎狀清單(勿動)'!E124)</f>
        <v/>
      </c>
      <c r="E124">
        <f>E123+1</f>
        <v/>
      </c>
      <c r="F124" s="204">
        <f ref="F124" t="array">INDEX(#REF!,'獎狀清單(勿動)'!E124)</f>
        <v/>
      </c>
      <c r="G124" s="204" t="inlineStr">
        <is>
          <t>優秀選手</t>
        </is>
      </c>
      <c r="H124" s="67">
        <f>INDIRECT($B124&amp;"!"&amp;H$1&amp;($C124+1))</f>
        <v/>
      </c>
      <c r="I124" s="67">
        <f>INDIRECT($B124&amp;"!"&amp;I$1&amp;($C124+1))</f>
        <v/>
      </c>
      <c r="J124" s="67">
        <f>INDIRECT($B124&amp;"!"&amp;J$1&amp;($C124+1))</f>
        <v/>
      </c>
      <c r="K124" s="67">
        <f>INDIRECT($B124&amp;"!"&amp;K$1&amp;($C124+1))</f>
        <v/>
      </c>
      <c r="L124" s="67">
        <f>INDIRECT($B124&amp;"!E"&amp;($C124+1))</f>
        <v/>
      </c>
      <c r="M124" s="67">
        <f>INDIRECT($B124&amp;"!"&amp;M$1&amp;($C124+1))</f>
        <v/>
      </c>
      <c r="N124" s="67">
        <f>INDIRECT($B124&amp;"!"&amp;N$1&amp;($C124+1))</f>
        <v/>
      </c>
      <c r="O124" s="67">
        <f>INDIRECT($B124&amp;"!"&amp;O$1&amp;($C124+1))</f>
        <v/>
      </c>
      <c r="P124" s="205">
        <f>INDIRECT($B124&amp;"!"&amp;P$1&amp;($C124+1))</f>
        <v/>
      </c>
      <c r="Q124" s="67">
        <f>INDIRECT($B124&amp;"!"&amp;Q$1&amp;($C124+1))</f>
        <v/>
      </c>
    </row>
    <row customHeight="1" ht="16.5" r="125" s="29">
      <c r="A125" s="44" t="n">
        <v>123</v>
      </c>
      <c r="B125" s="44" t="inlineStr">
        <is>
          <t>A61</t>
        </is>
      </c>
      <c r="C125" s="44" t="n">
        <v>3</v>
      </c>
      <c r="D125" s="203">
        <f ref="D125" t="array">INDEX(#REF!,'獎狀清單(勿動)'!E125)</f>
        <v/>
      </c>
      <c r="E125">
        <f>E124+1</f>
        <v/>
      </c>
      <c r="F125" s="204">
        <f ref="F125" t="array">INDEX(#REF!,'獎狀清單(勿動)'!E125)</f>
        <v/>
      </c>
      <c r="G125" s="204" t="inlineStr">
        <is>
          <t>優秀選手</t>
        </is>
      </c>
      <c r="H125" s="67">
        <f>INDIRECT($B125&amp;"!"&amp;H$1&amp;($C125+1))</f>
        <v/>
      </c>
      <c r="I125" s="67">
        <f>INDIRECT($B125&amp;"!"&amp;I$1&amp;($C125+1))</f>
        <v/>
      </c>
      <c r="J125" s="67">
        <f>INDIRECT($B125&amp;"!"&amp;J$1&amp;($C125+1))</f>
        <v/>
      </c>
      <c r="K125" s="67">
        <f>INDIRECT($B125&amp;"!"&amp;K$1&amp;($C125+1))</f>
        <v/>
      </c>
      <c r="L125" s="67">
        <f>INDIRECT($B125&amp;"!E"&amp;($C125+1))</f>
        <v/>
      </c>
      <c r="M125" s="67">
        <f>INDIRECT($B125&amp;"!"&amp;M$1&amp;($C125+1))</f>
        <v/>
      </c>
      <c r="N125" s="67">
        <f>INDIRECT($B125&amp;"!"&amp;N$1&amp;($C125+1))</f>
        <v/>
      </c>
      <c r="O125" s="67">
        <f>INDIRECT($B125&amp;"!"&amp;O$1&amp;($C125+1))</f>
        <v/>
      </c>
      <c r="P125" s="205">
        <f>INDIRECT($B125&amp;"!"&amp;P$1&amp;($C125+1))</f>
        <v/>
      </c>
      <c r="Q125" s="67">
        <f>INDIRECT($B125&amp;"!"&amp;Q$1&amp;($C125+1))</f>
        <v/>
      </c>
    </row>
    <row customHeight="1" ht="16.5" r="126" s="29">
      <c r="A126" s="44" t="n">
        <v>124</v>
      </c>
      <c r="B126" s="44" t="inlineStr">
        <is>
          <t>A61</t>
        </is>
      </c>
      <c r="C126" s="44" t="n">
        <v>4</v>
      </c>
      <c r="D126" s="203">
        <f ref="D126" t="array">INDEX(#REF!,'獎狀清單(勿動)'!E126)</f>
        <v/>
      </c>
      <c r="E126">
        <f>E125+1</f>
        <v/>
      </c>
      <c r="F126" s="204">
        <f ref="F126" t="array">INDEX(#REF!,'獎狀清單(勿動)'!E126)</f>
        <v/>
      </c>
      <c r="G126" s="204" t="inlineStr">
        <is>
          <t>優秀選手</t>
        </is>
      </c>
      <c r="H126" s="67">
        <f>INDIRECT($B126&amp;"!"&amp;H$1&amp;($C126+1))</f>
        <v/>
      </c>
      <c r="I126" s="67">
        <f>INDIRECT($B126&amp;"!"&amp;I$1&amp;($C126+1))</f>
        <v/>
      </c>
      <c r="J126" s="67">
        <f>INDIRECT($B126&amp;"!"&amp;J$1&amp;($C126+1))</f>
        <v/>
      </c>
      <c r="K126" s="67">
        <f>INDIRECT($B126&amp;"!"&amp;K$1&amp;($C126+1))</f>
        <v/>
      </c>
      <c r="L126" s="67">
        <f>INDIRECT($B126&amp;"!E"&amp;($C126+1))</f>
        <v/>
      </c>
      <c r="M126" s="67">
        <f>INDIRECT($B126&amp;"!"&amp;M$1&amp;($C126+1))</f>
        <v/>
      </c>
      <c r="N126" s="67">
        <f>INDIRECT($B126&amp;"!"&amp;N$1&amp;($C126+1))</f>
        <v/>
      </c>
      <c r="O126" s="67">
        <f>INDIRECT($B126&amp;"!"&amp;O$1&amp;($C126+1))</f>
        <v/>
      </c>
      <c r="P126" s="205">
        <f>INDIRECT($B126&amp;"!"&amp;P$1&amp;($C126+1))</f>
        <v/>
      </c>
      <c r="Q126" s="67">
        <f>INDIRECT($B126&amp;"!"&amp;Q$1&amp;($C126+1))</f>
        <v/>
      </c>
    </row>
    <row customHeight="1" ht="16.5" r="127" s="29">
      <c r="A127" s="44" t="n">
        <v>125</v>
      </c>
      <c r="B127" s="44" t="inlineStr">
        <is>
          <t>A61</t>
        </is>
      </c>
      <c r="C127" s="44" t="n">
        <v>5</v>
      </c>
      <c r="D127" s="203">
        <f ref="D127" t="array">INDEX(#REF!,'獎狀清單(勿動)'!E127)</f>
        <v/>
      </c>
      <c r="E127">
        <f>E126+1</f>
        <v/>
      </c>
      <c r="F127" s="204">
        <f ref="F127" t="array">INDEX(#REF!,'獎狀清單(勿動)'!E127)</f>
        <v/>
      </c>
      <c r="G127" s="204" t="inlineStr">
        <is>
          <t>優秀選手</t>
        </is>
      </c>
      <c r="H127" s="67">
        <f>INDIRECT($B127&amp;"!"&amp;H$1&amp;($C127+1))</f>
        <v/>
      </c>
      <c r="I127" s="67">
        <f>INDIRECT($B127&amp;"!"&amp;I$1&amp;($C127+1))</f>
        <v/>
      </c>
      <c r="J127" s="67">
        <f>INDIRECT($B127&amp;"!"&amp;J$1&amp;($C127+1))</f>
        <v/>
      </c>
      <c r="K127" s="67">
        <f>INDIRECT($B127&amp;"!"&amp;K$1&amp;($C127+1))</f>
        <v/>
      </c>
      <c r="L127" s="67">
        <f>INDIRECT($B127&amp;"!E"&amp;($C127+1))</f>
        <v/>
      </c>
      <c r="M127" s="67">
        <f>INDIRECT($B127&amp;"!"&amp;M$1&amp;($C127+1))</f>
        <v/>
      </c>
      <c r="N127" s="67">
        <f>INDIRECT($B127&amp;"!"&amp;N$1&amp;($C127+1))</f>
        <v/>
      </c>
      <c r="O127" s="67">
        <f>INDIRECT($B127&amp;"!"&amp;O$1&amp;($C127+1))</f>
        <v/>
      </c>
      <c r="P127" s="205">
        <f>INDIRECT($B127&amp;"!"&amp;P$1&amp;($C127+1))</f>
        <v/>
      </c>
      <c r="Q127" s="67">
        <f>INDIRECT($B127&amp;"!"&amp;Q$1&amp;($C127+1))</f>
        <v/>
      </c>
    </row>
    <row customHeight="1" ht="16.5" r="128" s="29">
      <c r="A128" s="44" t="n">
        <v>126</v>
      </c>
      <c r="B128" s="44" t="inlineStr">
        <is>
          <t>A61</t>
        </is>
      </c>
      <c r="C128" s="44" t="n">
        <v>6</v>
      </c>
      <c r="D128" s="203">
        <f ref="D128" t="array">INDEX(#REF!,'獎狀清單(勿動)'!E128)</f>
        <v/>
      </c>
      <c r="E128">
        <f>E127+1</f>
        <v/>
      </c>
      <c r="F128" s="204">
        <f ref="F128" t="array">INDEX(#REF!,'獎狀清單(勿動)'!E128)</f>
        <v/>
      </c>
      <c r="G128" s="204" t="inlineStr">
        <is>
          <t>優秀選手</t>
        </is>
      </c>
      <c r="H128" s="67">
        <f>INDIRECT($B128&amp;"!"&amp;H$1&amp;($C128+1))</f>
        <v/>
      </c>
      <c r="I128" s="67">
        <f>INDIRECT($B128&amp;"!"&amp;I$1&amp;($C128+1))</f>
        <v/>
      </c>
      <c r="J128" s="67">
        <f>INDIRECT($B128&amp;"!"&amp;J$1&amp;($C128+1))</f>
        <v/>
      </c>
      <c r="K128" s="67">
        <f>INDIRECT($B128&amp;"!"&amp;K$1&amp;($C128+1))</f>
        <v/>
      </c>
      <c r="L128" s="67">
        <f>INDIRECT($B128&amp;"!E"&amp;($C128+1))</f>
        <v/>
      </c>
      <c r="M128" s="67">
        <f>INDIRECT($B128&amp;"!"&amp;M$1&amp;($C128+1))</f>
        <v/>
      </c>
      <c r="N128" s="67">
        <f>INDIRECT($B128&amp;"!"&amp;N$1&amp;($C128+1))</f>
        <v/>
      </c>
      <c r="O128" s="67">
        <f>INDIRECT($B128&amp;"!"&amp;O$1&amp;($C128+1))</f>
        <v/>
      </c>
      <c r="P128" s="205">
        <f>INDIRECT($B128&amp;"!"&amp;P$1&amp;($C128+1))</f>
        <v/>
      </c>
      <c r="Q128" s="67">
        <f>INDIRECT($B128&amp;"!"&amp;Q$1&amp;($C128+1))</f>
        <v/>
      </c>
    </row>
    <row customHeight="1" ht="16.5" r="129" s="29">
      <c r="A129" s="44" t="n">
        <v>127</v>
      </c>
      <c r="B129" s="44" t="inlineStr">
        <is>
          <t>A61</t>
        </is>
      </c>
      <c r="C129" s="44" t="n">
        <v>7</v>
      </c>
      <c r="D129" s="203">
        <f ref="D129" t="array">INDEX(#REF!,'獎狀清單(勿動)'!E129)</f>
        <v/>
      </c>
      <c r="E129">
        <f>E128+1</f>
        <v/>
      </c>
      <c r="F129" s="204">
        <f ref="F129" t="array">INDEX(#REF!,'獎狀清單(勿動)'!E129)</f>
        <v/>
      </c>
      <c r="G129" s="204" t="inlineStr">
        <is>
          <t>優秀選手</t>
        </is>
      </c>
      <c r="H129" s="67">
        <f>INDIRECT($B129&amp;"!"&amp;H$1&amp;($C129+1))</f>
        <v/>
      </c>
      <c r="I129" s="67">
        <f>INDIRECT($B129&amp;"!"&amp;I$1&amp;($C129+1))</f>
        <v/>
      </c>
      <c r="J129" s="67">
        <f>INDIRECT($B129&amp;"!"&amp;J$1&amp;($C129+1))</f>
        <v/>
      </c>
      <c r="K129" s="67">
        <f>INDIRECT($B129&amp;"!"&amp;K$1&amp;($C129+1))</f>
        <v/>
      </c>
      <c r="L129" s="67">
        <f>INDIRECT($B129&amp;"!E"&amp;($C129+1))</f>
        <v/>
      </c>
      <c r="M129" s="67">
        <f>INDIRECT($B129&amp;"!"&amp;M$1&amp;($C129+1))</f>
        <v/>
      </c>
      <c r="N129" s="67">
        <f>INDIRECT($B129&amp;"!"&amp;N$1&amp;($C129+1))</f>
        <v/>
      </c>
      <c r="O129" s="67">
        <f>INDIRECT($B129&amp;"!"&amp;O$1&amp;($C129+1))</f>
        <v/>
      </c>
      <c r="P129" s="205">
        <f>INDIRECT($B129&amp;"!"&amp;P$1&amp;($C129+1))</f>
        <v/>
      </c>
      <c r="Q129" s="67">
        <f>INDIRECT($B129&amp;"!"&amp;Q$1&amp;($C129+1))</f>
        <v/>
      </c>
    </row>
    <row customHeight="1" ht="16.5" r="130" s="29">
      <c r="A130" s="44" t="n">
        <v>128</v>
      </c>
      <c r="B130" s="44" t="inlineStr">
        <is>
          <t>A61</t>
        </is>
      </c>
      <c r="C130" s="44" t="n">
        <v>8</v>
      </c>
      <c r="D130" s="203">
        <f ref="D130" t="array">INDEX(#REF!,'獎狀清單(勿動)'!E130)</f>
        <v/>
      </c>
      <c r="E130">
        <f>E129+1</f>
        <v/>
      </c>
      <c r="F130" s="204">
        <f ref="F130" t="array">INDEX(#REF!,'獎狀清單(勿動)'!E130)</f>
        <v/>
      </c>
      <c r="G130" s="204" t="inlineStr">
        <is>
          <t>優秀選手</t>
        </is>
      </c>
      <c r="H130" s="67">
        <f>INDIRECT($B130&amp;"!"&amp;H$1&amp;($C130+1))</f>
        <v/>
      </c>
      <c r="I130" s="67">
        <f>INDIRECT($B130&amp;"!"&amp;I$1&amp;($C130+1))</f>
        <v/>
      </c>
      <c r="J130" s="67">
        <f>INDIRECT($B130&amp;"!"&amp;J$1&amp;($C130+1))</f>
        <v/>
      </c>
      <c r="K130" s="67">
        <f>INDIRECT($B130&amp;"!"&amp;K$1&amp;($C130+1))</f>
        <v/>
      </c>
      <c r="L130" s="67">
        <f>INDIRECT($B130&amp;"!E"&amp;($C130+1))</f>
        <v/>
      </c>
      <c r="M130" s="67">
        <f>INDIRECT($B130&amp;"!"&amp;M$1&amp;($C130+1))</f>
        <v/>
      </c>
      <c r="N130" s="67">
        <f>INDIRECT($B130&amp;"!"&amp;N$1&amp;($C130+1))</f>
        <v/>
      </c>
      <c r="O130" s="67">
        <f>INDIRECT($B130&amp;"!"&amp;O$1&amp;($C130+1))</f>
        <v/>
      </c>
      <c r="P130" s="205">
        <f>INDIRECT($B130&amp;"!"&amp;P$1&amp;($C130+1))</f>
        <v/>
      </c>
      <c r="Q130" s="67">
        <f>INDIRECT($B130&amp;"!"&amp;Q$1&amp;($C130+1))</f>
        <v/>
      </c>
    </row>
    <row customHeight="1" ht="16.5" r="131" s="29">
      <c r="A131" s="44" t="n">
        <v>129</v>
      </c>
      <c r="B131" s="44" t="inlineStr">
        <is>
          <t>A61</t>
        </is>
      </c>
      <c r="C131" s="44" t="n">
        <v>9</v>
      </c>
      <c r="D131" s="203">
        <f ref="D131" t="array">INDEX(#REF!,'獎狀清單(勿動)'!E131)</f>
        <v/>
      </c>
      <c r="E131">
        <f>E130+1</f>
        <v/>
      </c>
      <c r="F131" s="204">
        <f ref="F131" t="array">INDEX(#REF!,'獎狀清單(勿動)'!E131)</f>
        <v/>
      </c>
      <c r="G131" s="204" t="inlineStr">
        <is>
          <t>優秀選手</t>
        </is>
      </c>
      <c r="H131" s="67">
        <f>INDIRECT($B131&amp;"!"&amp;H$1&amp;($C131+1))</f>
        <v/>
      </c>
      <c r="I131" s="67">
        <f>INDIRECT($B131&amp;"!"&amp;I$1&amp;($C131+1))</f>
        <v/>
      </c>
      <c r="J131" s="67">
        <f>INDIRECT($B131&amp;"!"&amp;J$1&amp;($C131+1))</f>
        <v/>
      </c>
      <c r="K131" s="67">
        <f>INDIRECT($B131&amp;"!"&amp;K$1&amp;($C131+1))</f>
        <v/>
      </c>
      <c r="L131" s="67">
        <f>INDIRECT($B131&amp;"!E"&amp;($C131+1))</f>
        <v/>
      </c>
      <c r="M131" s="67">
        <f>INDIRECT($B131&amp;"!"&amp;M$1&amp;($C131+1))</f>
        <v/>
      </c>
      <c r="N131" s="67">
        <f>INDIRECT($B131&amp;"!"&amp;N$1&amp;($C131+1))</f>
        <v/>
      </c>
      <c r="O131" s="67">
        <f>INDIRECT($B131&amp;"!"&amp;O$1&amp;($C131+1))</f>
        <v/>
      </c>
      <c r="P131" s="205">
        <f>INDIRECT($B131&amp;"!"&amp;P$1&amp;($C131+1))</f>
        <v/>
      </c>
      <c r="Q131" s="67">
        <f>INDIRECT($B131&amp;"!"&amp;Q$1&amp;($C131+1))</f>
        <v/>
      </c>
    </row>
    <row customHeight="1" ht="16.5" r="132" s="29">
      <c r="A132" s="44" t="n">
        <v>130</v>
      </c>
      <c r="B132" s="44" t="inlineStr">
        <is>
          <t>A61</t>
        </is>
      </c>
      <c r="C132" s="44" t="n">
        <v>10</v>
      </c>
      <c r="D132" s="203">
        <f ref="D132" t="array">INDEX(#REF!,'獎狀清單(勿動)'!E132)</f>
        <v/>
      </c>
      <c r="E132">
        <f>E131+1</f>
        <v/>
      </c>
      <c r="F132" s="204">
        <f ref="F132" t="array">INDEX(#REF!,'獎狀清單(勿動)'!E132)</f>
        <v/>
      </c>
      <c r="G132" s="204" t="inlineStr">
        <is>
          <t>優秀選手</t>
        </is>
      </c>
      <c r="H132" s="67">
        <f>INDIRECT($B132&amp;"!"&amp;H$1&amp;($C132+1))</f>
        <v/>
      </c>
      <c r="I132" s="67">
        <f>INDIRECT($B132&amp;"!"&amp;I$1&amp;($C132+1))</f>
        <v/>
      </c>
      <c r="J132" s="67">
        <f>INDIRECT($B132&amp;"!"&amp;J$1&amp;($C132+1))</f>
        <v/>
      </c>
      <c r="K132" s="67">
        <f>INDIRECT($B132&amp;"!"&amp;K$1&amp;($C132+1))</f>
        <v/>
      </c>
      <c r="L132" s="67">
        <f>INDIRECT($B132&amp;"!E"&amp;($C132+1))</f>
        <v/>
      </c>
      <c r="M132" s="67">
        <f>INDIRECT($B132&amp;"!"&amp;M$1&amp;($C132+1))</f>
        <v/>
      </c>
      <c r="N132" s="67">
        <f>INDIRECT($B132&amp;"!"&amp;N$1&amp;($C132+1))</f>
        <v/>
      </c>
      <c r="O132" s="67">
        <f>INDIRECT($B132&amp;"!"&amp;O$1&amp;($C132+1))</f>
        <v/>
      </c>
      <c r="P132" s="205">
        <f>INDIRECT($B132&amp;"!"&amp;P$1&amp;($C132+1))</f>
        <v/>
      </c>
      <c r="Q132" s="67">
        <f>INDIRECT($B132&amp;"!"&amp;Q$1&amp;($C132+1))</f>
        <v/>
      </c>
    </row>
    <row customHeight="1" ht="16.5" r="133" s="29">
      <c r="A133" s="44" t="n">
        <v>131</v>
      </c>
      <c r="B133" s="44" t="inlineStr">
        <is>
          <t>A61</t>
        </is>
      </c>
      <c r="C133" s="44" t="n">
        <v>11</v>
      </c>
      <c r="D133" s="203">
        <f ref="D133" t="array">INDEX(#REF!,'獎狀清單(勿動)'!E133)</f>
        <v/>
      </c>
      <c r="E133">
        <f>E132+1</f>
        <v/>
      </c>
      <c r="F133" s="204">
        <f ref="F133" t="array">INDEX(#REF!,'獎狀清單(勿動)'!E133)</f>
        <v/>
      </c>
      <c r="G133" s="204" t="inlineStr">
        <is>
          <t>優秀選手</t>
        </is>
      </c>
      <c r="H133" s="67">
        <f>INDIRECT($B133&amp;"!"&amp;H$1&amp;($C133+1))</f>
        <v/>
      </c>
      <c r="I133" s="67">
        <f>INDIRECT($B133&amp;"!"&amp;I$1&amp;($C133+1))</f>
        <v/>
      </c>
      <c r="J133" s="67">
        <f>INDIRECT($B133&amp;"!"&amp;J$1&amp;($C133+1))</f>
        <v/>
      </c>
      <c r="K133" s="67">
        <f>INDIRECT($B133&amp;"!"&amp;K$1&amp;($C133+1))</f>
        <v/>
      </c>
      <c r="L133" s="67">
        <f>INDIRECT($B133&amp;"!E"&amp;($C133+1))</f>
        <v/>
      </c>
      <c r="M133" s="67">
        <f>INDIRECT($B133&amp;"!"&amp;M$1&amp;($C133+1))</f>
        <v/>
      </c>
      <c r="N133" s="67">
        <f>INDIRECT($B133&amp;"!"&amp;N$1&amp;($C133+1))</f>
        <v/>
      </c>
      <c r="O133" s="67">
        <f>INDIRECT($B133&amp;"!"&amp;O$1&amp;($C133+1))</f>
        <v/>
      </c>
      <c r="P133" s="205">
        <f>INDIRECT($B133&amp;"!"&amp;P$1&amp;($C133+1))</f>
        <v/>
      </c>
      <c r="Q133" s="67">
        <f>INDIRECT($B133&amp;"!"&amp;Q$1&amp;($C133+1))</f>
        <v/>
      </c>
    </row>
    <row customHeight="1" ht="16.5" r="134" s="29">
      <c r="A134" s="44" t="n">
        <v>132</v>
      </c>
      <c r="B134" s="44" t="inlineStr">
        <is>
          <t>A61</t>
        </is>
      </c>
      <c r="C134" s="44" t="n">
        <v>12</v>
      </c>
      <c r="D134" s="203">
        <f ref="D134" t="array">INDEX(#REF!,'獎狀清單(勿動)'!E134)</f>
        <v/>
      </c>
      <c r="E134">
        <f>E133+1</f>
        <v/>
      </c>
      <c r="F134" s="204">
        <f ref="F134" t="array">INDEX(#REF!,'獎狀清單(勿動)'!E134)</f>
        <v/>
      </c>
      <c r="G134" s="204" t="inlineStr">
        <is>
          <t>優秀選手</t>
        </is>
      </c>
      <c r="H134" s="67">
        <f>INDIRECT($B134&amp;"!"&amp;H$1&amp;($C134+1))</f>
        <v/>
      </c>
      <c r="I134" s="67">
        <f>INDIRECT($B134&amp;"!"&amp;I$1&amp;($C134+1))</f>
        <v/>
      </c>
      <c r="J134" s="67">
        <f>INDIRECT($B134&amp;"!"&amp;J$1&amp;($C134+1))</f>
        <v/>
      </c>
      <c r="K134" s="67">
        <f>INDIRECT($B134&amp;"!"&amp;K$1&amp;($C134+1))</f>
        <v/>
      </c>
      <c r="L134" s="67">
        <f>INDIRECT($B134&amp;"!E"&amp;($C134+1))</f>
        <v/>
      </c>
      <c r="M134" s="67">
        <f>INDIRECT($B134&amp;"!"&amp;M$1&amp;($C134+1))</f>
        <v/>
      </c>
      <c r="N134" s="67">
        <f>INDIRECT($B134&amp;"!"&amp;N$1&amp;($C134+1))</f>
        <v/>
      </c>
      <c r="O134" s="67">
        <f>INDIRECT($B134&amp;"!"&amp;O$1&amp;($C134+1))</f>
        <v/>
      </c>
      <c r="P134" s="205">
        <f>INDIRECT($B134&amp;"!"&amp;P$1&amp;($C134+1))</f>
        <v/>
      </c>
      <c r="Q134" s="67">
        <f>INDIRECT($B134&amp;"!"&amp;Q$1&amp;($C134+1))</f>
        <v/>
      </c>
    </row>
    <row customHeight="1" ht="16.5" r="135" s="29">
      <c r="A135" s="44" t="n">
        <v>133</v>
      </c>
      <c r="B135" s="44" t="inlineStr">
        <is>
          <t>A61</t>
        </is>
      </c>
      <c r="C135" s="44" t="n">
        <v>13</v>
      </c>
      <c r="D135" s="203">
        <f ref="D135" t="array">INDEX(#REF!,'獎狀清單(勿動)'!E135)</f>
        <v/>
      </c>
      <c r="E135">
        <f>E134+1</f>
        <v/>
      </c>
      <c r="F135" s="204">
        <f ref="F135" t="array">INDEX(#REF!,'獎狀清單(勿動)'!E135)</f>
        <v/>
      </c>
      <c r="G135" s="204" t="inlineStr">
        <is>
          <t>優秀選手</t>
        </is>
      </c>
      <c r="H135" s="67">
        <f>INDIRECT($B135&amp;"!"&amp;H$1&amp;($C135+1))</f>
        <v/>
      </c>
      <c r="I135" s="67">
        <f>INDIRECT($B135&amp;"!"&amp;I$1&amp;($C135+1))</f>
        <v/>
      </c>
      <c r="J135" s="67">
        <f>INDIRECT($B135&amp;"!"&amp;J$1&amp;($C135+1))</f>
        <v/>
      </c>
      <c r="K135" s="67">
        <f>INDIRECT($B135&amp;"!"&amp;K$1&amp;($C135+1))</f>
        <v/>
      </c>
      <c r="L135" s="67">
        <f>INDIRECT($B135&amp;"!E"&amp;($C135+1))</f>
        <v/>
      </c>
      <c r="M135" s="67">
        <f>INDIRECT($B135&amp;"!"&amp;M$1&amp;($C135+1))</f>
        <v/>
      </c>
      <c r="N135" s="67">
        <f>INDIRECT($B135&amp;"!"&amp;N$1&amp;($C135+1))</f>
        <v/>
      </c>
      <c r="O135" s="67">
        <f>INDIRECT($B135&amp;"!"&amp;O$1&amp;($C135+1))</f>
        <v/>
      </c>
      <c r="P135" s="205">
        <f>INDIRECT($B135&amp;"!"&amp;P$1&amp;($C135+1))</f>
        <v/>
      </c>
      <c r="Q135" s="67">
        <f>INDIRECT($B135&amp;"!"&amp;Q$1&amp;($C135+1))</f>
        <v/>
      </c>
    </row>
    <row customHeight="1" ht="16.5" r="136" s="29">
      <c r="A136" s="44" t="n">
        <v>134</v>
      </c>
      <c r="B136" s="44" t="inlineStr">
        <is>
          <t>A61</t>
        </is>
      </c>
      <c r="C136" s="44" t="n">
        <v>14</v>
      </c>
      <c r="D136" s="203">
        <f ref="D136" t="array">INDEX(#REF!,'獎狀清單(勿動)'!E136)</f>
        <v/>
      </c>
      <c r="E136">
        <f>E135+1</f>
        <v/>
      </c>
      <c r="F136" s="204">
        <f ref="F136" t="array">INDEX(#REF!,'獎狀清單(勿動)'!E136)</f>
        <v/>
      </c>
      <c r="G136" s="204" t="inlineStr">
        <is>
          <t>優秀選手</t>
        </is>
      </c>
      <c r="H136" s="67">
        <f>INDIRECT($B136&amp;"!"&amp;H$1&amp;($C136+1))</f>
        <v/>
      </c>
      <c r="I136" s="67">
        <f>INDIRECT($B136&amp;"!"&amp;I$1&amp;($C136+1))</f>
        <v/>
      </c>
      <c r="J136" s="67">
        <f>INDIRECT($B136&amp;"!"&amp;J$1&amp;($C136+1))</f>
        <v/>
      </c>
      <c r="K136" s="67">
        <f>INDIRECT($B136&amp;"!"&amp;K$1&amp;($C136+1))</f>
        <v/>
      </c>
      <c r="L136" s="67">
        <f>INDIRECT($B136&amp;"!E"&amp;($C136+1))</f>
        <v/>
      </c>
      <c r="M136" s="67">
        <f>INDIRECT($B136&amp;"!"&amp;M$1&amp;($C136+1))</f>
        <v/>
      </c>
      <c r="N136" s="67">
        <f>INDIRECT($B136&amp;"!"&amp;N$1&amp;($C136+1))</f>
        <v/>
      </c>
      <c r="O136" s="67">
        <f>INDIRECT($B136&amp;"!"&amp;O$1&amp;($C136+1))</f>
        <v/>
      </c>
      <c r="P136" s="205">
        <f>INDIRECT($B136&amp;"!"&amp;P$1&amp;($C136+1))</f>
        <v/>
      </c>
      <c r="Q136" s="67">
        <f>INDIRECT($B136&amp;"!"&amp;Q$1&amp;($C136+1))</f>
        <v/>
      </c>
    </row>
    <row customHeight="1" ht="16.5" r="137" s="29">
      <c r="A137" s="44" t="n">
        <v>135</v>
      </c>
      <c r="B137" s="44" t="inlineStr">
        <is>
          <t>A61</t>
        </is>
      </c>
      <c r="C137" s="44" t="n">
        <v>15</v>
      </c>
      <c r="D137" s="203">
        <f ref="D137" t="array">INDEX(#REF!,'獎狀清單(勿動)'!E137)</f>
        <v/>
      </c>
      <c r="E137">
        <f>E136+1</f>
        <v/>
      </c>
      <c r="F137" s="204">
        <f ref="F137" t="array">INDEX(#REF!,'獎狀清單(勿動)'!E137)</f>
        <v/>
      </c>
      <c r="G137" s="204" t="inlineStr">
        <is>
          <t>優秀選手</t>
        </is>
      </c>
      <c r="H137" s="67">
        <f>INDIRECT($B137&amp;"!"&amp;H$1&amp;($C137+1))</f>
        <v/>
      </c>
      <c r="I137" s="67">
        <f>INDIRECT($B137&amp;"!"&amp;I$1&amp;($C137+1))</f>
        <v/>
      </c>
      <c r="J137" s="67">
        <f>INDIRECT($B137&amp;"!"&amp;J$1&amp;($C137+1))</f>
        <v/>
      </c>
      <c r="K137" s="67">
        <f>INDIRECT($B137&amp;"!"&amp;K$1&amp;($C137+1))</f>
        <v/>
      </c>
      <c r="L137" s="67">
        <f>INDIRECT($B137&amp;"!E"&amp;($C137+1))</f>
        <v/>
      </c>
      <c r="M137" s="67">
        <f>INDIRECT($B137&amp;"!"&amp;M$1&amp;($C137+1))</f>
        <v/>
      </c>
      <c r="N137" s="67">
        <f>INDIRECT($B137&amp;"!"&amp;N$1&amp;($C137+1))</f>
        <v/>
      </c>
      <c r="O137" s="67">
        <f>INDIRECT($B137&amp;"!"&amp;O$1&amp;($C137+1))</f>
        <v/>
      </c>
      <c r="P137" s="205">
        <f>INDIRECT($B137&amp;"!"&amp;P$1&amp;($C137+1))</f>
        <v/>
      </c>
      <c r="Q137" s="67">
        <f>INDIRECT($B137&amp;"!"&amp;Q$1&amp;($C137+1))</f>
        <v/>
      </c>
    </row>
    <row customHeight="1" ht="16.5" r="138" s="29">
      <c r="A138" s="44" t="n">
        <v>136</v>
      </c>
      <c r="B138" s="44" t="inlineStr">
        <is>
          <t>A61</t>
        </is>
      </c>
      <c r="C138" s="44" t="n">
        <v>16</v>
      </c>
      <c r="D138" s="203">
        <f ref="D138" t="array">INDEX(#REF!,'獎狀清單(勿動)'!E138)</f>
        <v/>
      </c>
      <c r="E138">
        <f>E137+1</f>
        <v/>
      </c>
      <c r="F138" s="204">
        <f ref="F138" t="array">INDEX(#REF!,'獎狀清單(勿動)'!E138)</f>
        <v/>
      </c>
      <c r="G138" s="204" t="inlineStr">
        <is>
          <t>優秀選手</t>
        </is>
      </c>
      <c r="H138" s="67">
        <f>INDIRECT($B138&amp;"!"&amp;H$1&amp;($C138+1))</f>
        <v/>
      </c>
      <c r="I138" s="67">
        <f>INDIRECT($B138&amp;"!"&amp;I$1&amp;($C138+1))</f>
        <v/>
      </c>
      <c r="J138" s="67">
        <f>INDIRECT($B138&amp;"!"&amp;J$1&amp;($C138+1))</f>
        <v/>
      </c>
      <c r="K138" s="67">
        <f>INDIRECT($B138&amp;"!"&amp;K$1&amp;($C138+1))</f>
        <v/>
      </c>
      <c r="L138" s="67">
        <f>INDIRECT($B138&amp;"!E"&amp;($C138+1))</f>
        <v/>
      </c>
      <c r="M138" s="67">
        <f>INDIRECT($B138&amp;"!"&amp;M$1&amp;($C138+1))</f>
        <v/>
      </c>
      <c r="N138" s="67">
        <f>INDIRECT($B138&amp;"!"&amp;N$1&amp;($C138+1))</f>
        <v/>
      </c>
      <c r="O138" s="67">
        <f>INDIRECT($B138&amp;"!"&amp;O$1&amp;($C138+1))</f>
        <v/>
      </c>
      <c r="P138" s="205">
        <f>INDIRECT($B138&amp;"!"&amp;P$1&amp;($C138+1))</f>
        <v/>
      </c>
      <c r="Q138" s="67">
        <f>INDIRECT($B138&amp;"!"&amp;Q$1&amp;($C138+1))</f>
        <v/>
      </c>
    </row>
    <row customHeight="1" ht="16.5" r="139" s="29">
      <c r="A139" s="44" t="n">
        <v>137</v>
      </c>
      <c r="B139" s="44" t="inlineStr">
        <is>
          <t>A61</t>
        </is>
      </c>
      <c r="C139" s="44" t="n">
        <v>17</v>
      </c>
      <c r="D139" s="203">
        <f ref="D139" t="array">INDEX(#REF!,'獎狀清單(勿動)'!E139)</f>
        <v/>
      </c>
      <c r="E139">
        <f>E138+1</f>
        <v/>
      </c>
      <c r="F139" s="204">
        <f ref="F139" t="array">INDEX(#REF!,'獎狀清單(勿動)'!E139)</f>
        <v/>
      </c>
      <c r="G139" s="204" t="inlineStr">
        <is>
          <t>優秀選手</t>
        </is>
      </c>
      <c r="H139" s="67">
        <f>INDIRECT($B139&amp;"!"&amp;H$1&amp;($C139+1))</f>
        <v/>
      </c>
      <c r="I139" s="67">
        <f>INDIRECT($B139&amp;"!"&amp;I$1&amp;($C139+1))</f>
        <v/>
      </c>
      <c r="J139" s="67">
        <f>INDIRECT($B139&amp;"!"&amp;J$1&amp;($C139+1))</f>
        <v/>
      </c>
      <c r="K139" s="67">
        <f>INDIRECT($B139&amp;"!"&amp;K$1&amp;($C139+1))</f>
        <v/>
      </c>
      <c r="L139" s="67">
        <f>INDIRECT($B139&amp;"!E"&amp;($C139+1))</f>
        <v/>
      </c>
      <c r="M139" s="67">
        <f>INDIRECT($B139&amp;"!"&amp;M$1&amp;($C139+1))</f>
        <v/>
      </c>
      <c r="N139" s="67">
        <f>INDIRECT($B139&amp;"!"&amp;N$1&amp;($C139+1))</f>
        <v/>
      </c>
      <c r="O139" s="67">
        <f>INDIRECT($B139&amp;"!"&amp;O$1&amp;($C139+1))</f>
        <v/>
      </c>
      <c r="P139" s="205">
        <f>INDIRECT($B139&amp;"!"&amp;P$1&amp;($C139+1))</f>
        <v/>
      </c>
      <c r="Q139" s="67">
        <f>INDIRECT($B139&amp;"!"&amp;Q$1&amp;($C139+1))</f>
        <v/>
      </c>
    </row>
    <row customHeight="1" ht="16.5" r="140" s="29">
      <c r="A140" s="44" t="n">
        <v>138</v>
      </c>
      <c r="B140" s="44" t="inlineStr">
        <is>
          <t>A61</t>
        </is>
      </c>
      <c r="C140" s="44" t="n">
        <v>18</v>
      </c>
      <c r="D140" s="203">
        <f ref="D140" t="array">INDEX(#REF!,'獎狀清單(勿動)'!E140)</f>
        <v/>
      </c>
      <c r="E140">
        <f>E139+1</f>
        <v/>
      </c>
      <c r="F140" s="204">
        <f ref="F140" t="array">INDEX(#REF!,'獎狀清單(勿動)'!E140)</f>
        <v/>
      </c>
      <c r="G140" s="204" t="inlineStr">
        <is>
          <t>優秀選手</t>
        </is>
      </c>
      <c r="H140" s="67">
        <f>INDIRECT($B140&amp;"!"&amp;H$1&amp;($C140+1))</f>
        <v/>
      </c>
      <c r="I140" s="67">
        <f>INDIRECT($B140&amp;"!"&amp;I$1&amp;($C140+1))</f>
        <v/>
      </c>
      <c r="J140" s="67">
        <f>INDIRECT($B140&amp;"!"&amp;J$1&amp;($C140+1))</f>
        <v/>
      </c>
      <c r="K140" s="67">
        <f>INDIRECT($B140&amp;"!"&amp;K$1&amp;($C140+1))</f>
        <v/>
      </c>
      <c r="L140" s="67">
        <f>INDIRECT($B140&amp;"!E"&amp;($C140+1))</f>
        <v/>
      </c>
      <c r="M140" s="67">
        <f>INDIRECT($B140&amp;"!"&amp;M$1&amp;($C140+1))</f>
        <v/>
      </c>
      <c r="N140" s="67">
        <f>INDIRECT($B140&amp;"!"&amp;N$1&amp;($C140+1))</f>
        <v/>
      </c>
      <c r="O140" s="67">
        <f>INDIRECT($B140&amp;"!"&amp;O$1&amp;($C140+1))</f>
        <v/>
      </c>
      <c r="P140" s="205">
        <f>INDIRECT($B140&amp;"!"&amp;P$1&amp;($C140+1))</f>
        <v/>
      </c>
      <c r="Q140" s="67">
        <f>INDIRECT($B140&amp;"!"&amp;Q$1&amp;($C140+1))</f>
        <v/>
      </c>
    </row>
    <row customHeight="1" ht="16.5" r="141" s="29">
      <c r="A141" s="44" t="n">
        <v>139</v>
      </c>
      <c r="B141" s="44" t="inlineStr">
        <is>
          <t>A61</t>
        </is>
      </c>
      <c r="C141" s="44" t="n">
        <v>19</v>
      </c>
      <c r="D141" s="203">
        <f ref="D141" t="array">INDEX(#REF!,'獎狀清單(勿動)'!E141)</f>
        <v/>
      </c>
      <c r="E141">
        <f>E140+1</f>
        <v/>
      </c>
      <c r="F141" s="204">
        <f ref="F141" t="array">INDEX(#REF!,'獎狀清單(勿動)'!E141)</f>
        <v/>
      </c>
      <c r="G141" s="204" t="inlineStr">
        <is>
          <t>優秀選手</t>
        </is>
      </c>
      <c r="H141" s="67">
        <f>INDIRECT($B141&amp;"!"&amp;H$1&amp;($C141+1))</f>
        <v/>
      </c>
      <c r="I141" s="67">
        <f>INDIRECT($B141&amp;"!"&amp;I$1&amp;($C141+1))</f>
        <v/>
      </c>
      <c r="J141" s="67">
        <f>INDIRECT($B141&amp;"!"&amp;J$1&amp;($C141+1))</f>
        <v/>
      </c>
      <c r="K141" s="67">
        <f>INDIRECT($B141&amp;"!"&amp;K$1&amp;($C141+1))</f>
        <v/>
      </c>
      <c r="L141" s="67">
        <f>INDIRECT($B141&amp;"!E"&amp;($C141+1))</f>
        <v/>
      </c>
      <c r="M141" s="67">
        <f>INDIRECT($B141&amp;"!"&amp;M$1&amp;($C141+1))</f>
        <v/>
      </c>
      <c r="N141" s="67">
        <f>INDIRECT($B141&amp;"!"&amp;N$1&amp;($C141+1))</f>
        <v/>
      </c>
      <c r="O141" s="67">
        <f>INDIRECT($B141&amp;"!"&amp;O$1&amp;($C141+1))</f>
        <v/>
      </c>
      <c r="P141" s="205">
        <f>INDIRECT($B141&amp;"!"&amp;P$1&amp;($C141+1))</f>
        <v/>
      </c>
      <c r="Q141" s="67">
        <f>INDIRECT($B141&amp;"!"&amp;Q$1&amp;($C141+1))</f>
        <v/>
      </c>
    </row>
    <row customHeight="1" ht="16.5" r="142" s="29">
      <c r="A142" s="44" t="n">
        <v>140</v>
      </c>
      <c r="B142" s="44" t="inlineStr">
        <is>
          <t>A61</t>
        </is>
      </c>
      <c r="C142" s="44" t="n">
        <v>20</v>
      </c>
      <c r="D142" s="203">
        <f ref="D142" t="array">INDEX(#REF!,'獎狀清單(勿動)'!E142)</f>
        <v/>
      </c>
      <c r="E142">
        <f>E141+1</f>
        <v/>
      </c>
      <c r="F142" s="204">
        <f ref="F142" t="array">INDEX(#REF!,'獎狀清單(勿動)'!E142)</f>
        <v/>
      </c>
      <c r="G142" s="204" t="inlineStr">
        <is>
          <t>優秀選手</t>
        </is>
      </c>
      <c r="H142" s="67">
        <f>INDIRECT($B142&amp;"!"&amp;H$1&amp;($C142+1))</f>
        <v/>
      </c>
      <c r="I142" s="67">
        <f>INDIRECT($B142&amp;"!"&amp;I$1&amp;($C142+1))</f>
        <v/>
      </c>
      <c r="J142" s="67">
        <f>INDIRECT($B142&amp;"!"&amp;J$1&amp;($C142+1))</f>
        <v/>
      </c>
      <c r="K142" s="67">
        <f>INDIRECT($B142&amp;"!"&amp;K$1&amp;($C142+1))</f>
        <v/>
      </c>
      <c r="L142" s="67">
        <f>INDIRECT($B142&amp;"!E"&amp;($C142+1))</f>
        <v/>
      </c>
      <c r="M142" s="67">
        <f>INDIRECT($B142&amp;"!"&amp;M$1&amp;($C142+1))</f>
        <v/>
      </c>
      <c r="N142" s="67">
        <f>INDIRECT($B142&amp;"!"&amp;N$1&amp;($C142+1))</f>
        <v/>
      </c>
      <c r="O142" s="67">
        <f>INDIRECT($B142&amp;"!"&amp;O$1&amp;($C142+1))</f>
        <v/>
      </c>
      <c r="P142" s="205">
        <f>INDIRECT($B142&amp;"!"&amp;P$1&amp;($C142+1))</f>
        <v/>
      </c>
      <c r="Q142" s="67">
        <f>INDIRECT($B142&amp;"!"&amp;Q$1&amp;($C142+1))</f>
        <v/>
      </c>
    </row>
    <row customHeight="1" ht="16.5" r="143" s="29">
      <c r="A143" s="44" t="n">
        <v>141</v>
      </c>
      <c r="B143" s="44" t="inlineStr">
        <is>
          <t>A62</t>
        </is>
      </c>
      <c r="C143" s="44" t="n">
        <v>1</v>
      </c>
      <c r="D143" s="203">
        <f ref="D143" t="array">INDEX(#REF!,'獎狀清單(勿動)'!E143)</f>
        <v/>
      </c>
      <c r="E143" t="n">
        <v>173</v>
      </c>
      <c r="F143" s="204">
        <f ref="F143" t="array">INDEX(#REF!,'獎狀清單(勿動)'!E143)</f>
        <v/>
      </c>
      <c r="G143" s="204" t="inlineStr">
        <is>
          <t>優秀選手</t>
        </is>
      </c>
      <c r="H143" s="67">
        <f>INDIRECT($B143&amp;"!"&amp;H$1&amp;($C143+1))</f>
        <v/>
      </c>
      <c r="I143" s="67">
        <f>INDIRECT($B143&amp;"!"&amp;I$1&amp;($C143+1))</f>
        <v/>
      </c>
      <c r="J143" s="67">
        <f>INDIRECT($B143&amp;"!"&amp;J$1&amp;($C143+1))</f>
        <v/>
      </c>
      <c r="K143" s="67">
        <f>INDIRECT($B143&amp;"!"&amp;K$1&amp;($C143+1))</f>
        <v/>
      </c>
      <c r="L143" s="67">
        <f>INDIRECT($B143&amp;"!E"&amp;($C143+1))</f>
        <v/>
      </c>
      <c r="M143" s="67">
        <f>INDIRECT($B143&amp;"!"&amp;M$1&amp;($C143+1))</f>
        <v/>
      </c>
      <c r="N143" s="67">
        <f>INDIRECT($B143&amp;"!"&amp;N$1&amp;($C143+1))</f>
        <v/>
      </c>
      <c r="O143" s="67">
        <f>INDIRECT($B143&amp;"!"&amp;O$1&amp;($C143+1))</f>
        <v/>
      </c>
      <c r="P143" s="205">
        <f>INDIRECT($B143&amp;"!"&amp;P$1&amp;($C143+1))</f>
        <v/>
      </c>
      <c r="Q143" s="67">
        <f>INDIRECT($B143&amp;"!"&amp;Q$1&amp;($C143+1))</f>
        <v/>
      </c>
    </row>
    <row customHeight="1" ht="16.5" r="144" s="29">
      <c r="A144" s="44" t="n">
        <v>142</v>
      </c>
      <c r="B144" s="44" t="inlineStr">
        <is>
          <t>A62</t>
        </is>
      </c>
      <c r="C144" s="44" t="n">
        <v>2</v>
      </c>
      <c r="D144" s="203">
        <f ref="D144" t="array">INDEX(#REF!,'獎狀清單(勿動)'!E144)</f>
        <v/>
      </c>
      <c r="E144">
        <f>E143+1</f>
        <v/>
      </c>
      <c r="F144" s="204">
        <f ref="F144" t="array">INDEX(#REF!,'獎狀清單(勿動)'!E144)</f>
        <v/>
      </c>
      <c r="G144" s="204" t="inlineStr">
        <is>
          <t>優秀選手</t>
        </is>
      </c>
      <c r="H144" s="67">
        <f>INDIRECT($B144&amp;"!"&amp;H$1&amp;($C144+1))</f>
        <v/>
      </c>
      <c r="I144" s="67">
        <f>INDIRECT($B144&amp;"!"&amp;I$1&amp;($C144+1))</f>
        <v/>
      </c>
      <c r="J144" s="67">
        <f>INDIRECT($B144&amp;"!"&amp;J$1&amp;($C144+1))</f>
        <v/>
      </c>
      <c r="K144" s="67">
        <f>INDIRECT($B144&amp;"!"&amp;K$1&amp;($C144+1))</f>
        <v/>
      </c>
      <c r="L144" s="67">
        <f>INDIRECT($B144&amp;"!E"&amp;($C144+1))</f>
        <v/>
      </c>
      <c r="M144" s="67">
        <f>INDIRECT($B144&amp;"!"&amp;M$1&amp;($C144+1))</f>
        <v/>
      </c>
      <c r="N144" s="67">
        <f>INDIRECT($B144&amp;"!"&amp;N$1&amp;($C144+1))</f>
        <v/>
      </c>
      <c r="O144" s="67">
        <f>INDIRECT($B144&amp;"!"&amp;O$1&amp;($C144+1))</f>
        <v/>
      </c>
      <c r="P144" s="205">
        <f>INDIRECT($B144&amp;"!"&amp;P$1&amp;($C144+1))</f>
        <v/>
      </c>
      <c r="Q144" s="67">
        <f>INDIRECT($B144&amp;"!"&amp;Q$1&amp;($C144+1))</f>
        <v/>
      </c>
    </row>
    <row customHeight="1" ht="16.5" r="145" s="29">
      <c r="A145" s="44" t="n">
        <v>143</v>
      </c>
      <c r="B145" s="44" t="inlineStr">
        <is>
          <t>A62</t>
        </is>
      </c>
      <c r="C145" s="44" t="n">
        <v>3</v>
      </c>
      <c r="D145" s="203">
        <f ref="D145" t="array">INDEX(#REF!,'獎狀清單(勿動)'!E145)</f>
        <v/>
      </c>
      <c r="E145">
        <f>E144+1</f>
        <v/>
      </c>
      <c r="F145" s="204">
        <f ref="F145" t="array">INDEX(#REF!,'獎狀清單(勿動)'!E145)</f>
        <v/>
      </c>
      <c r="G145" s="204" t="inlineStr">
        <is>
          <t>優秀選手</t>
        </is>
      </c>
      <c r="H145" s="67">
        <f>INDIRECT($B145&amp;"!"&amp;H$1&amp;($C145+1))</f>
        <v/>
      </c>
      <c r="I145" s="67">
        <f>INDIRECT($B145&amp;"!"&amp;I$1&amp;($C145+1))</f>
        <v/>
      </c>
      <c r="J145" s="67">
        <f>INDIRECT($B145&amp;"!"&amp;J$1&amp;($C145+1))</f>
        <v/>
      </c>
      <c r="K145" s="67">
        <f>INDIRECT($B145&amp;"!"&amp;K$1&amp;($C145+1))</f>
        <v/>
      </c>
      <c r="L145" s="67">
        <f>INDIRECT($B145&amp;"!E"&amp;($C145+1))</f>
        <v/>
      </c>
      <c r="M145" s="67">
        <f>INDIRECT($B145&amp;"!"&amp;M$1&amp;($C145+1))</f>
        <v/>
      </c>
      <c r="N145" s="67">
        <f>INDIRECT($B145&amp;"!"&amp;N$1&amp;($C145+1))</f>
        <v/>
      </c>
      <c r="O145" s="67">
        <f>INDIRECT($B145&amp;"!"&amp;O$1&amp;($C145+1))</f>
        <v/>
      </c>
      <c r="P145" s="205">
        <f>INDIRECT($B145&amp;"!"&amp;P$1&amp;($C145+1))</f>
        <v/>
      </c>
      <c r="Q145" s="67">
        <f>INDIRECT($B145&amp;"!"&amp;Q$1&amp;($C145+1))</f>
        <v/>
      </c>
    </row>
    <row customHeight="1" ht="16.5" r="146" s="29">
      <c r="A146" s="44" t="n">
        <v>144</v>
      </c>
      <c r="B146" s="44" t="inlineStr">
        <is>
          <t>A62</t>
        </is>
      </c>
      <c r="C146" s="44" t="n">
        <v>4</v>
      </c>
      <c r="D146" s="203">
        <f ref="D146" t="array">INDEX(#REF!,'獎狀清單(勿動)'!E146)</f>
        <v/>
      </c>
      <c r="E146">
        <f>E145+1</f>
        <v/>
      </c>
      <c r="F146" s="204">
        <f ref="F146" t="array">INDEX(#REF!,'獎狀清單(勿動)'!E146)</f>
        <v/>
      </c>
      <c r="G146" s="204" t="inlineStr">
        <is>
          <t>優秀選手</t>
        </is>
      </c>
      <c r="H146" s="67">
        <f>INDIRECT($B146&amp;"!"&amp;H$1&amp;($C146+1))</f>
        <v/>
      </c>
      <c r="I146" s="67">
        <f>INDIRECT($B146&amp;"!"&amp;I$1&amp;($C146+1))</f>
        <v/>
      </c>
      <c r="J146" s="67">
        <f>INDIRECT($B146&amp;"!"&amp;J$1&amp;($C146+1))</f>
        <v/>
      </c>
      <c r="K146" s="67">
        <f>INDIRECT($B146&amp;"!"&amp;K$1&amp;($C146+1))</f>
        <v/>
      </c>
      <c r="L146" s="67">
        <f>INDIRECT($B146&amp;"!E"&amp;($C146+1))</f>
        <v/>
      </c>
      <c r="M146" s="67">
        <f>INDIRECT($B146&amp;"!"&amp;M$1&amp;($C146+1))</f>
        <v/>
      </c>
      <c r="N146" s="67">
        <f>INDIRECT($B146&amp;"!"&amp;N$1&amp;($C146+1))</f>
        <v/>
      </c>
      <c r="O146" s="67">
        <f>INDIRECT($B146&amp;"!"&amp;O$1&amp;($C146+1))</f>
        <v/>
      </c>
      <c r="P146" s="205">
        <f>INDIRECT($B146&amp;"!"&amp;P$1&amp;($C146+1))</f>
        <v/>
      </c>
      <c r="Q146" s="67">
        <f>INDIRECT($B146&amp;"!"&amp;Q$1&amp;($C146+1))</f>
        <v/>
      </c>
    </row>
    <row customHeight="1" ht="16.5" r="147" s="29">
      <c r="A147" s="44" t="n">
        <v>145</v>
      </c>
      <c r="B147" s="44" t="inlineStr">
        <is>
          <t>A62</t>
        </is>
      </c>
      <c r="C147" s="44" t="n">
        <v>5</v>
      </c>
      <c r="D147" s="203">
        <f ref="D147" t="array">INDEX(#REF!,'獎狀清單(勿動)'!E147)</f>
        <v/>
      </c>
      <c r="E147">
        <f>E146+1</f>
        <v/>
      </c>
      <c r="F147" s="204">
        <f ref="F147" t="array">INDEX(#REF!,'獎狀清單(勿動)'!E147)</f>
        <v/>
      </c>
      <c r="G147" s="204" t="inlineStr">
        <is>
          <t>優秀選手</t>
        </is>
      </c>
      <c r="H147" s="67">
        <f>INDIRECT($B147&amp;"!"&amp;H$1&amp;($C147+1))</f>
        <v/>
      </c>
      <c r="I147" s="67">
        <f>INDIRECT($B147&amp;"!"&amp;I$1&amp;($C147+1))</f>
        <v/>
      </c>
      <c r="J147" s="67">
        <f>INDIRECT($B147&amp;"!"&amp;J$1&amp;($C147+1))</f>
        <v/>
      </c>
      <c r="K147" s="67">
        <f>INDIRECT($B147&amp;"!"&amp;K$1&amp;($C147+1))</f>
        <v/>
      </c>
      <c r="L147" s="67">
        <f>INDIRECT($B147&amp;"!E"&amp;($C147+1))</f>
        <v/>
      </c>
      <c r="M147" s="67">
        <f>INDIRECT($B147&amp;"!"&amp;M$1&amp;($C147+1))</f>
        <v/>
      </c>
      <c r="N147" s="67">
        <f>INDIRECT($B147&amp;"!"&amp;N$1&amp;($C147+1))</f>
        <v/>
      </c>
      <c r="O147" s="67">
        <f>INDIRECT($B147&amp;"!"&amp;O$1&amp;($C147+1))</f>
        <v/>
      </c>
      <c r="P147" s="205">
        <f>INDIRECT($B147&amp;"!"&amp;P$1&amp;($C147+1))</f>
        <v/>
      </c>
      <c r="Q147" s="67">
        <f>INDIRECT($B147&amp;"!"&amp;Q$1&amp;($C147+1))</f>
        <v/>
      </c>
    </row>
    <row customHeight="1" ht="16.5" r="148" s="29">
      <c r="A148" s="44" t="n">
        <v>146</v>
      </c>
      <c r="B148" s="44" t="inlineStr">
        <is>
          <t>A62</t>
        </is>
      </c>
      <c r="C148" s="44" t="n">
        <v>6</v>
      </c>
      <c r="D148" s="203">
        <f ref="D148" t="array">INDEX(#REF!,'獎狀清單(勿動)'!E148)</f>
        <v/>
      </c>
      <c r="E148">
        <f>E147+1</f>
        <v/>
      </c>
      <c r="F148" s="204">
        <f ref="F148" t="array">INDEX(#REF!,'獎狀清單(勿動)'!E148)</f>
        <v/>
      </c>
      <c r="G148" s="204" t="inlineStr">
        <is>
          <t>優秀選手</t>
        </is>
      </c>
      <c r="H148" s="67">
        <f>INDIRECT($B148&amp;"!"&amp;H$1&amp;($C148+1))</f>
        <v/>
      </c>
      <c r="I148" s="67">
        <f>INDIRECT($B148&amp;"!"&amp;I$1&amp;($C148+1))</f>
        <v/>
      </c>
      <c r="J148" s="67">
        <f>INDIRECT($B148&amp;"!"&amp;J$1&amp;($C148+1))</f>
        <v/>
      </c>
      <c r="K148" s="67">
        <f>INDIRECT($B148&amp;"!"&amp;K$1&amp;($C148+1))</f>
        <v/>
      </c>
      <c r="L148" s="67">
        <f>INDIRECT($B148&amp;"!E"&amp;($C148+1))</f>
        <v/>
      </c>
      <c r="M148" s="67">
        <f>INDIRECT($B148&amp;"!"&amp;M$1&amp;($C148+1))</f>
        <v/>
      </c>
      <c r="N148" s="67">
        <f>INDIRECT($B148&amp;"!"&amp;N$1&amp;($C148+1))</f>
        <v/>
      </c>
      <c r="O148" s="67">
        <f>INDIRECT($B148&amp;"!"&amp;O$1&amp;($C148+1))</f>
        <v/>
      </c>
      <c r="P148" s="205">
        <f>INDIRECT($B148&amp;"!"&amp;P$1&amp;($C148+1))</f>
        <v/>
      </c>
      <c r="Q148" s="67">
        <f>INDIRECT($B148&amp;"!"&amp;Q$1&amp;($C148+1))</f>
        <v/>
      </c>
    </row>
    <row customHeight="1" ht="16.5" r="149" s="29">
      <c r="A149" s="44" t="n">
        <v>147</v>
      </c>
      <c r="B149" s="44" t="inlineStr">
        <is>
          <t>A62</t>
        </is>
      </c>
      <c r="C149" s="44" t="n">
        <v>7</v>
      </c>
      <c r="D149" s="203">
        <f ref="D149" t="array">INDEX(#REF!,'獎狀清單(勿動)'!E149)</f>
        <v/>
      </c>
      <c r="E149">
        <f>E148+1</f>
        <v/>
      </c>
      <c r="F149" s="204">
        <f ref="F149" t="array">INDEX(#REF!,'獎狀清單(勿動)'!E149)</f>
        <v/>
      </c>
      <c r="G149" s="204" t="inlineStr">
        <is>
          <t>優秀選手</t>
        </is>
      </c>
      <c r="H149" s="67">
        <f>INDIRECT($B149&amp;"!"&amp;H$1&amp;($C149+1))</f>
        <v/>
      </c>
      <c r="I149" s="67">
        <f>INDIRECT($B149&amp;"!"&amp;I$1&amp;($C149+1))</f>
        <v/>
      </c>
      <c r="J149" s="67">
        <f>INDIRECT($B149&amp;"!"&amp;J$1&amp;($C149+1))</f>
        <v/>
      </c>
      <c r="K149" s="67">
        <f>INDIRECT($B149&amp;"!"&amp;K$1&amp;($C149+1))</f>
        <v/>
      </c>
      <c r="L149" s="67">
        <f>INDIRECT($B149&amp;"!E"&amp;($C149+1))</f>
        <v/>
      </c>
      <c r="M149" s="67">
        <f>INDIRECT($B149&amp;"!"&amp;M$1&amp;($C149+1))</f>
        <v/>
      </c>
      <c r="N149" s="67">
        <f>INDIRECT($B149&amp;"!"&amp;N$1&amp;($C149+1))</f>
        <v/>
      </c>
      <c r="O149" s="67">
        <f>INDIRECT($B149&amp;"!"&amp;O$1&amp;($C149+1))</f>
        <v/>
      </c>
      <c r="P149" s="205">
        <f>INDIRECT($B149&amp;"!"&amp;P$1&amp;($C149+1))</f>
        <v/>
      </c>
      <c r="Q149" s="67">
        <f>INDIRECT($B149&amp;"!"&amp;Q$1&amp;($C149+1))</f>
        <v/>
      </c>
    </row>
    <row customHeight="1" ht="16.5" r="150" s="29">
      <c r="A150" s="44" t="n">
        <v>148</v>
      </c>
      <c r="B150" s="44" t="inlineStr">
        <is>
          <t>A62</t>
        </is>
      </c>
      <c r="C150" s="44" t="n">
        <v>8</v>
      </c>
      <c r="D150" s="203">
        <f ref="D150" t="array">INDEX(#REF!,'獎狀清單(勿動)'!E150)</f>
        <v/>
      </c>
      <c r="E150">
        <f>E149+1</f>
        <v/>
      </c>
      <c r="F150" s="204">
        <f ref="F150" t="array">INDEX(#REF!,'獎狀清單(勿動)'!E150)</f>
        <v/>
      </c>
      <c r="G150" s="204" t="inlineStr">
        <is>
          <t>優秀選手</t>
        </is>
      </c>
      <c r="H150" s="67">
        <f>INDIRECT($B150&amp;"!"&amp;H$1&amp;($C150+1))</f>
        <v/>
      </c>
      <c r="I150" s="67">
        <f>INDIRECT($B150&amp;"!"&amp;I$1&amp;($C150+1))</f>
        <v/>
      </c>
      <c r="J150" s="67">
        <f>INDIRECT($B150&amp;"!"&amp;J$1&amp;($C150+1))</f>
        <v/>
      </c>
      <c r="K150" s="67">
        <f>INDIRECT($B150&amp;"!"&amp;K$1&amp;($C150+1))</f>
        <v/>
      </c>
      <c r="L150" s="67">
        <f>INDIRECT($B150&amp;"!E"&amp;($C150+1))</f>
        <v/>
      </c>
      <c r="M150" s="67">
        <f>INDIRECT($B150&amp;"!"&amp;M$1&amp;($C150+1))</f>
        <v/>
      </c>
      <c r="N150" s="67">
        <f>INDIRECT($B150&amp;"!"&amp;N$1&amp;($C150+1))</f>
        <v/>
      </c>
      <c r="O150" s="67">
        <f>INDIRECT($B150&amp;"!"&amp;O$1&amp;($C150+1))</f>
        <v/>
      </c>
      <c r="P150" s="205">
        <f>INDIRECT($B150&amp;"!"&amp;P$1&amp;($C150+1))</f>
        <v/>
      </c>
      <c r="Q150" s="67">
        <f>INDIRECT($B150&amp;"!"&amp;Q$1&amp;($C150+1))</f>
        <v/>
      </c>
    </row>
    <row customHeight="1" ht="16.5" r="151" s="29">
      <c r="A151" s="44" t="n">
        <v>149</v>
      </c>
      <c r="B151" s="44" t="inlineStr">
        <is>
          <t>A62</t>
        </is>
      </c>
      <c r="C151" s="44" t="n">
        <v>9</v>
      </c>
      <c r="D151" s="203">
        <f ref="D151" t="array">INDEX(#REF!,'獎狀清單(勿動)'!E151)</f>
        <v/>
      </c>
      <c r="E151">
        <f>E150+1</f>
        <v/>
      </c>
      <c r="F151" s="204">
        <f ref="F151" t="array">INDEX(#REF!,'獎狀清單(勿動)'!E151)</f>
        <v/>
      </c>
      <c r="G151" s="204" t="inlineStr">
        <is>
          <t>優秀選手</t>
        </is>
      </c>
      <c r="H151" s="67">
        <f>INDIRECT($B151&amp;"!"&amp;H$1&amp;($C151+1))</f>
        <v/>
      </c>
      <c r="I151" s="67">
        <f>INDIRECT($B151&amp;"!"&amp;I$1&amp;($C151+1))</f>
        <v/>
      </c>
      <c r="J151" s="67">
        <f>INDIRECT($B151&amp;"!"&amp;J$1&amp;($C151+1))</f>
        <v/>
      </c>
      <c r="K151" s="67">
        <f>INDIRECT($B151&amp;"!"&amp;K$1&amp;($C151+1))</f>
        <v/>
      </c>
      <c r="L151" s="67">
        <f>INDIRECT($B151&amp;"!E"&amp;($C151+1))</f>
        <v/>
      </c>
      <c r="M151" s="67">
        <f>INDIRECT($B151&amp;"!"&amp;M$1&amp;($C151+1))</f>
        <v/>
      </c>
      <c r="N151" s="67">
        <f>INDIRECT($B151&amp;"!"&amp;N$1&amp;($C151+1))</f>
        <v/>
      </c>
      <c r="O151" s="67">
        <f>INDIRECT($B151&amp;"!"&amp;O$1&amp;($C151+1))</f>
        <v/>
      </c>
      <c r="P151" s="205">
        <f>INDIRECT($B151&amp;"!"&amp;P$1&amp;($C151+1))</f>
        <v/>
      </c>
      <c r="Q151" s="67">
        <f>INDIRECT($B151&amp;"!"&amp;Q$1&amp;($C151+1))</f>
        <v/>
      </c>
    </row>
    <row customHeight="1" ht="16.5" r="152" s="29">
      <c r="A152" s="44" t="n">
        <v>150</v>
      </c>
      <c r="B152" s="44" t="inlineStr">
        <is>
          <t>A62</t>
        </is>
      </c>
      <c r="C152" s="44" t="n">
        <v>10</v>
      </c>
      <c r="D152" s="203">
        <f ref="D152" t="array">INDEX(#REF!,'獎狀清單(勿動)'!E152)</f>
        <v/>
      </c>
      <c r="E152">
        <f>E151+1</f>
        <v/>
      </c>
      <c r="F152" s="204">
        <f ref="F152" t="array">INDEX(#REF!,'獎狀清單(勿動)'!E152)</f>
        <v/>
      </c>
      <c r="G152" s="204" t="inlineStr">
        <is>
          <t>優秀選手</t>
        </is>
      </c>
      <c r="H152" s="67">
        <f>INDIRECT($B152&amp;"!"&amp;H$1&amp;($C152+1))</f>
        <v/>
      </c>
      <c r="I152" s="67">
        <f>INDIRECT($B152&amp;"!"&amp;I$1&amp;($C152+1))</f>
        <v/>
      </c>
      <c r="J152" s="67">
        <f>INDIRECT($B152&amp;"!"&amp;J$1&amp;($C152+1))</f>
        <v/>
      </c>
      <c r="K152" s="67">
        <f>INDIRECT($B152&amp;"!"&amp;K$1&amp;($C152+1))</f>
        <v/>
      </c>
      <c r="L152" s="67">
        <f>INDIRECT($B152&amp;"!E"&amp;($C152+1))</f>
        <v/>
      </c>
      <c r="M152" s="67">
        <f>INDIRECT($B152&amp;"!"&amp;M$1&amp;($C152+1))</f>
        <v/>
      </c>
      <c r="N152" s="67">
        <f>INDIRECT($B152&amp;"!"&amp;N$1&amp;($C152+1))</f>
        <v/>
      </c>
      <c r="O152" s="67">
        <f>INDIRECT($B152&amp;"!"&amp;O$1&amp;($C152+1))</f>
        <v/>
      </c>
      <c r="P152" s="205">
        <f>INDIRECT($B152&amp;"!"&amp;P$1&amp;($C152+1))</f>
        <v/>
      </c>
      <c r="Q152" s="67">
        <f>INDIRECT($B152&amp;"!"&amp;Q$1&amp;($C152+1))</f>
        <v/>
      </c>
    </row>
    <row customHeight="1" ht="16.5" r="153" s="29">
      <c r="A153" s="44" t="n">
        <v>151</v>
      </c>
      <c r="B153" s="44" t="inlineStr">
        <is>
          <t>A62</t>
        </is>
      </c>
      <c r="C153" s="44" t="n">
        <v>11</v>
      </c>
      <c r="D153" s="203">
        <f ref="D153" t="array">INDEX(#REF!,'獎狀清單(勿動)'!E153)</f>
        <v/>
      </c>
      <c r="E153">
        <f>E152+1</f>
        <v/>
      </c>
      <c r="F153" s="204">
        <f ref="F153" t="array">INDEX(#REF!,'獎狀清單(勿動)'!E153)</f>
        <v/>
      </c>
      <c r="G153" s="204" t="inlineStr">
        <is>
          <t>優秀選手</t>
        </is>
      </c>
      <c r="H153" s="67">
        <f>INDIRECT($B153&amp;"!"&amp;H$1&amp;($C153+1))</f>
        <v/>
      </c>
      <c r="I153" s="67">
        <f>INDIRECT($B153&amp;"!"&amp;I$1&amp;($C153+1))</f>
        <v/>
      </c>
      <c r="J153" s="67">
        <f>INDIRECT($B153&amp;"!"&amp;J$1&amp;($C153+1))</f>
        <v/>
      </c>
      <c r="K153" s="67">
        <f>INDIRECT($B153&amp;"!"&amp;K$1&amp;($C153+1))</f>
        <v/>
      </c>
      <c r="L153" s="67">
        <f>INDIRECT($B153&amp;"!E"&amp;($C153+1))</f>
        <v/>
      </c>
      <c r="M153" s="67">
        <f>INDIRECT($B153&amp;"!"&amp;M$1&amp;($C153+1))</f>
        <v/>
      </c>
      <c r="N153" s="67">
        <f>INDIRECT($B153&amp;"!"&amp;N$1&amp;($C153+1))</f>
        <v/>
      </c>
      <c r="O153" s="67">
        <f>INDIRECT($B153&amp;"!"&amp;O$1&amp;($C153+1))</f>
        <v/>
      </c>
      <c r="P153" s="205">
        <f>INDIRECT($B153&amp;"!"&amp;P$1&amp;($C153+1))</f>
        <v/>
      </c>
      <c r="Q153" s="67">
        <f>INDIRECT($B153&amp;"!"&amp;Q$1&amp;($C153+1))</f>
        <v/>
      </c>
    </row>
    <row customHeight="1" ht="16.5" r="154" s="29">
      <c r="A154" s="44" t="n">
        <v>152</v>
      </c>
      <c r="B154" s="44" t="inlineStr">
        <is>
          <t>A62</t>
        </is>
      </c>
      <c r="C154" s="44" t="n">
        <v>12</v>
      </c>
      <c r="D154" s="203">
        <f ref="D154" t="array">INDEX(#REF!,'獎狀清單(勿動)'!E154)</f>
        <v/>
      </c>
      <c r="E154">
        <f>E153+1</f>
        <v/>
      </c>
      <c r="F154" s="204">
        <f ref="F154" t="array">INDEX(#REF!,'獎狀清單(勿動)'!E154)</f>
        <v/>
      </c>
      <c r="G154" s="204" t="inlineStr">
        <is>
          <t>優秀選手</t>
        </is>
      </c>
      <c r="H154" s="67">
        <f>INDIRECT($B154&amp;"!"&amp;H$1&amp;($C154+1))</f>
        <v/>
      </c>
      <c r="I154" s="67">
        <f>INDIRECT($B154&amp;"!"&amp;I$1&amp;($C154+1))</f>
        <v/>
      </c>
      <c r="J154" s="67">
        <f>INDIRECT($B154&amp;"!"&amp;J$1&amp;($C154+1))</f>
        <v/>
      </c>
      <c r="K154" s="67">
        <f>INDIRECT($B154&amp;"!"&amp;K$1&amp;($C154+1))</f>
        <v/>
      </c>
      <c r="L154" s="67">
        <f>INDIRECT($B154&amp;"!E"&amp;($C154+1))</f>
        <v/>
      </c>
      <c r="M154" s="67">
        <f>INDIRECT($B154&amp;"!"&amp;M$1&amp;($C154+1))</f>
        <v/>
      </c>
      <c r="N154" s="67">
        <f>INDIRECT($B154&amp;"!"&amp;N$1&amp;($C154+1))</f>
        <v/>
      </c>
      <c r="O154" s="67">
        <f>INDIRECT($B154&amp;"!"&amp;O$1&amp;($C154+1))</f>
        <v/>
      </c>
      <c r="P154" s="205">
        <f>INDIRECT($B154&amp;"!"&amp;P$1&amp;($C154+1))</f>
        <v/>
      </c>
      <c r="Q154" s="67">
        <f>INDIRECT($B154&amp;"!"&amp;Q$1&amp;($C154+1))</f>
        <v/>
      </c>
    </row>
    <row customHeight="1" ht="16.5" r="155" s="29">
      <c r="A155" s="44" t="n">
        <v>153</v>
      </c>
      <c r="B155" s="44" t="inlineStr">
        <is>
          <t>A62</t>
        </is>
      </c>
      <c r="C155" s="44" t="n">
        <v>13</v>
      </c>
      <c r="D155" s="203">
        <f ref="D155" t="array">INDEX(#REF!,'獎狀清單(勿動)'!E155)</f>
        <v/>
      </c>
      <c r="E155">
        <f>E154+1</f>
        <v/>
      </c>
      <c r="F155" s="204">
        <f ref="F155" t="array">INDEX(#REF!,'獎狀清單(勿動)'!E155)</f>
        <v/>
      </c>
      <c r="G155" s="204" t="inlineStr">
        <is>
          <t>優秀選手</t>
        </is>
      </c>
      <c r="H155" s="67">
        <f>INDIRECT($B155&amp;"!"&amp;H$1&amp;($C155+1))</f>
        <v/>
      </c>
      <c r="I155" s="67">
        <f>INDIRECT($B155&amp;"!"&amp;I$1&amp;($C155+1))</f>
        <v/>
      </c>
      <c r="J155" s="67">
        <f>INDIRECT($B155&amp;"!"&amp;J$1&amp;($C155+1))</f>
        <v/>
      </c>
      <c r="K155" s="67">
        <f>INDIRECT($B155&amp;"!"&amp;K$1&amp;($C155+1))</f>
        <v/>
      </c>
      <c r="L155" s="67">
        <f>INDIRECT($B155&amp;"!E"&amp;($C155+1))</f>
        <v/>
      </c>
      <c r="M155" s="67">
        <f>INDIRECT($B155&amp;"!"&amp;M$1&amp;($C155+1))</f>
        <v/>
      </c>
      <c r="N155" s="67">
        <f>INDIRECT($B155&amp;"!"&amp;N$1&amp;($C155+1))</f>
        <v/>
      </c>
      <c r="O155" s="67">
        <f>INDIRECT($B155&amp;"!"&amp;O$1&amp;($C155+1))</f>
        <v/>
      </c>
      <c r="P155" s="205">
        <f>INDIRECT($B155&amp;"!"&amp;P$1&amp;($C155+1))</f>
        <v/>
      </c>
      <c r="Q155" s="67">
        <f>INDIRECT($B155&amp;"!"&amp;Q$1&amp;($C155+1))</f>
        <v/>
      </c>
    </row>
    <row customHeight="1" ht="16.5" r="156" s="29">
      <c r="A156" s="44" t="n">
        <v>154</v>
      </c>
      <c r="B156" s="44" t="inlineStr">
        <is>
          <t>A62</t>
        </is>
      </c>
      <c r="C156" s="44" t="n">
        <v>14</v>
      </c>
      <c r="D156" s="203">
        <f ref="D156" t="array">INDEX(#REF!,'獎狀清單(勿動)'!E156)</f>
        <v/>
      </c>
      <c r="E156">
        <f>E155+1</f>
        <v/>
      </c>
      <c r="F156" s="204">
        <f ref="F156" t="array">INDEX(#REF!,'獎狀清單(勿動)'!E156)</f>
        <v/>
      </c>
      <c r="G156" s="204" t="inlineStr">
        <is>
          <t>優秀選手</t>
        </is>
      </c>
      <c r="H156" s="67">
        <f>INDIRECT($B156&amp;"!"&amp;H$1&amp;($C156+1))</f>
        <v/>
      </c>
      <c r="I156" s="67">
        <f>INDIRECT($B156&amp;"!"&amp;I$1&amp;($C156+1))</f>
        <v/>
      </c>
      <c r="J156" s="67">
        <f>INDIRECT($B156&amp;"!"&amp;J$1&amp;($C156+1))</f>
        <v/>
      </c>
      <c r="K156" s="67">
        <f>INDIRECT($B156&amp;"!"&amp;K$1&amp;($C156+1))</f>
        <v/>
      </c>
      <c r="L156" s="67">
        <f>INDIRECT($B156&amp;"!E"&amp;($C156+1))</f>
        <v/>
      </c>
      <c r="M156" s="67">
        <f>INDIRECT($B156&amp;"!"&amp;M$1&amp;($C156+1))</f>
        <v/>
      </c>
      <c r="N156" s="67">
        <f>INDIRECT($B156&amp;"!"&amp;N$1&amp;($C156+1))</f>
        <v/>
      </c>
      <c r="O156" s="67">
        <f>INDIRECT($B156&amp;"!"&amp;O$1&amp;($C156+1))</f>
        <v/>
      </c>
      <c r="P156" s="205">
        <f>INDIRECT($B156&amp;"!"&amp;P$1&amp;($C156+1))</f>
        <v/>
      </c>
      <c r="Q156" s="67">
        <f>INDIRECT($B156&amp;"!"&amp;Q$1&amp;($C156+1))</f>
        <v/>
      </c>
    </row>
    <row customHeight="1" ht="16.5" r="157" s="29">
      <c r="A157" s="44" t="n">
        <v>155</v>
      </c>
      <c r="B157" s="44" t="inlineStr">
        <is>
          <t>A62</t>
        </is>
      </c>
      <c r="C157" s="44" t="n">
        <v>15</v>
      </c>
      <c r="D157" s="203">
        <f ref="D157" t="array">INDEX(#REF!,'獎狀清單(勿動)'!E157)</f>
        <v/>
      </c>
      <c r="E157">
        <f>E156+1</f>
        <v/>
      </c>
      <c r="F157" s="204">
        <f ref="F157" t="array">INDEX(#REF!,'獎狀清單(勿動)'!E157)</f>
        <v/>
      </c>
      <c r="G157" s="204" t="inlineStr">
        <is>
          <t>優秀選手</t>
        </is>
      </c>
      <c r="H157" s="67">
        <f>INDIRECT($B157&amp;"!"&amp;H$1&amp;($C157+1))</f>
        <v/>
      </c>
      <c r="I157" s="67">
        <f>INDIRECT($B157&amp;"!"&amp;I$1&amp;($C157+1))</f>
        <v/>
      </c>
      <c r="J157" s="67">
        <f>INDIRECT($B157&amp;"!"&amp;J$1&amp;($C157+1))</f>
        <v/>
      </c>
      <c r="K157" s="67">
        <f>INDIRECT($B157&amp;"!"&amp;K$1&amp;($C157+1))</f>
        <v/>
      </c>
      <c r="L157" s="67">
        <f>INDIRECT($B157&amp;"!E"&amp;($C157+1))</f>
        <v/>
      </c>
      <c r="M157" s="67">
        <f>INDIRECT($B157&amp;"!"&amp;M$1&amp;($C157+1))</f>
        <v/>
      </c>
      <c r="N157" s="67">
        <f>INDIRECT($B157&amp;"!"&amp;N$1&amp;($C157+1))</f>
        <v/>
      </c>
      <c r="O157" s="67">
        <f>INDIRECT($B157&amp;"!"&amp;O$1&amp;($C157+1))</f>
        <v/>
      </c>
      <c r="P157" s="205">
        <f>INDIRECT($B157&amp;"!"&amp;P$1&amp;($C157+1))</f>
        <v/>
      </c>
      <c r="Q157" s="67">
        <f>INDIRECT($B157&amp;"!"&amp;Q$1&amp;($C157+1))</f>
        <v/>
      </c>
    </row>
    <row customHeight="1" ht="16.5" r="158" s="29">
      <c r="A158" s="44" t="n">
        <v>156</v>
      </c>
      <c r="B158" s="44" t="inlineStr">
        <is>
          <t>A62</t>
        </is>
      </c>
      <c r="C158" s="44" t="n">
        <v>16</v>
      </c>
      <c r="D158" s="203">
        <f ref="D158" t="array">INDEX(#REF!,'獎狀清單(勿動)'!E158)</f>
        <v/>
      </c>
      <c r="E158">
        <f>E157+1</f>
        <v/>
      </c>
      <c r="F158" s="204">
        <f ref="F158" t="array">INDEX(#REF!,'獎狀清單(勿動)'!E158)</f>
        <v/>
      </c>
      <c r="G158" s="204" t="inlineStr">
        <is>
          <t>優秀選手</t>
        </is>
      </c>
      <c r="H158" s="67">
        <f>INDIRECT($B158&amp;"!"&amp;H$1&amp;($C158+1))</f>
        <v/>
      </c>
      <c r="I158" s="67">
        <f>INDIRECT($B158&amp;"!"&amp;I$1&amp;($C158+1))</f>
        <v/>
      </c>
      <c r="J158" s="67">
        <f>INDIRECT($B158&amp;"!"&amp;J$1&amp;($C158+1))</f>
        <v/>
      </c>
      <c r="K158" s="67">
        <f>INDIRECT($B158&amp;"!"&amp;K$1&amp;($C158+1))</f>
        <v/>
      </c>
      <c r="L158" s="67">
        <f>INDIRECT($B158&amp;"!E"&amp;($C158+1))</f>
        <v/>
      </c>
      <c r="M158" s="67">
        <f>INDIRECT($B158&amp;"!"&amp;M$1&amp;($C158+1))</f>
        <v/>
      </c>
      <c r="N158" s="67">
        <f>INDIRECT($B158&amp;"!"&amp;N$1&amp;($C158+1))</f>
        <v/>
      </c>
      <c r="O158" s="67">
        <f>INDIRECT($B158&amp;"!"&amp;O$1&amp;($C158+1))</f>
        <v/>
      </c>
      <c r="P158" s="205">
        <f>INDIRECT($B158&amp;"!"&amp;P$1&amp;($C158+1))</f>
        <v/>
      </c>
      <c r="Q158" s="67">
        <f>INDIRECT($B158&amp;"!"&amp;Q$1&amp;($C158+1))</f>
        <v/>
      </c>
    </row>
    <row customHeight="1" ht="16.5" r="159" s="29">
      <c r="A159" s="44" t="n">
        <v>157</v>
      </c>
      <c r="B159" s="44" t="inlineStr">
        <is>
          <t>A62</t>
        </is>
      </c>
      <c r="C159" s="44" t="n">
        <v>17</v>
      </c>
      <c r="D159" s="203">
        <f ref="D159" t="array">INDEX(#REF!,'獎狀清單(勿動)'!E159)</f>
        <v/>
      </c>
      <c r="E159">
        <f>E158+1</f>
        <v/>
      </c>
      <c r="F159" s="204">
        <f ref="F159" t="array">INDEX(#REF!,'獎狀清單(勿動)'!E159)</f>
        <v/>
      </c>
      <c r="G159" s="204" t="inlineStr">
        <is>
          <t>優秀選手</t>
        </is>
      </c>
      <c r="H159" s="67">
        <f>INDIRECT($B159&amp;"!"&amp;H$1&amp;($C159+1))</f>
        <v/>
      </c>
      <c r="I159" s="67">
        <f>INDIRECT($B159&amp;"!"&amp;I$1&amp;($C159+1))</f>
        <v/>
      </c>
      <c r="J159" s="67">
        <f>INDIRECT($B159&amp;"!"&amp;J$1&amp;($C159+1))</f>
        <v/>
      </c>
      <c r="K159" s="67">
        <f>INDIRECT($B159&amp;"!"&amp;K$1&amp;($C159+1))</f>
        <v/>
      </c>
      <c r="L159" s="67">
        <f>INDIRECT($B159&amp;"!E"&amp;($C159+1))</f>
        <v/>
      </c>
      <c r="M159" s="67">
        <f>INDIRECT($B159&amp;"!"&amp;M$1&amp;($C159+1))</f>
        <v/>
      </c>
      <c r="N159" s="67">
        <f>INDIRECT($B159&amp;"!"&amp;N$1&amp;($C159+1))</f>
        <v/>
      </c>
      <c r="O159" s="67">
        <f>INDIRECT($B159&amp;"!"&amp;O$1&amp;($C159+1))</f>
        <v/>
      </c>
      <c r="P159" s="205">
        <f>INDIRECT($B159&amp;"!"&amp;P$1&amp;($C159+1))</f>
        <v/>
      </c>
      <c r="Q159" s="67">
        <f>INDIRECT($B159&amp;"!"&amp;Q$1&amp;($C159+1))</f>
        <v/>
      </c>
    </row>
    <row customHeight="1" ht="16.5" r="160" s="29">
      <c r="A160" s="44" t="n">
        <v>158</v>
      </c>
      <c r="B160" s="44" t="inlineStr">
        <is>
          <t>A62</t>
        </is>
      </c>
      <c r="C160" s="44" t="n">
        <v>18</v>
      </c>
      <c r="D160" s="203">
        <f ref="D160" t="array">INDEX(#REF!,'獎狀清單(勿動)'!E160)</f>
        <v/>
      </c>
      <c r="E160">
        <f>E159+1</f>
        <v/>
      </c>
      <c r="F160" s="204">
        <f ref="F160" t="array">INDEX(#REF!,'獎狀清單(勿動)'!E160)</f>
        <v/>
      </c>
      <c r="G160" s="204" t="inlineStr">
        <is>
          <t>優秀選手</t>
        </is>
      </c>
      <c r="H160" s="67">
        <f>INDIRECT($B160&amp;"!"&amp;H$1&amp;($C160+1))</f>
        <v/>
      </c>
      <c r="I160" s="67">
        <f>INDIRECT($B160&amp;"!"&amp;I$1&amp;($C160+1))</f>
        <v/>
      </c>
      <c r="J160" s="67">
        <f>INDIRECT($B160&amp;"!"&amp;J$1&amp;($C160+1))</f>
        <v/>
      </c>
      <c r="K160" s="67">
        <f>INDIRECT($B160&amp;"!"&amp;K$1&amp;($C160+1))</f>
        <v/>
      </c>
      <c r="L160" s="67">
        <f>INDIRECT($B160&amp;"!E"&amp;($C160+1))</f>
        <v/>
      </c>
      <c r="M160" s="67">
        <f>INDIRECT($B160&amp;"!"&amp;M$1&amp;($C160+1))</f>
        <v/>
      </c>
      <c r="N160" s="67">
        <f>INDIRECT($B160&amp;"!"&amp;N$1&amp;($C160+1))</f>
        <v/>
      </c>
      <c r="O160" s="67">
        <f>INDIRECT($B160&amp;"!"&amp;O$1&amp;($C160+1))</f>
        <v/>
      </c>
      <c r="P160" s="205">
        <f>INDIRECT($B160&amp;"!"&amp;P$1&amp;($C160+1))</f>
        <v/>
      </c>
      <c r="Q160" s="67">
        <f>INDIRECT($B160&amp;"!"&amp;Q$1&amp;($C160+1))</f>
        <v/>
      </c>
    </row>
    <row customHeight="1" ht="16.5" r="161" s="29">
      <c r="A161" s="44" t="n">
        <v>159</v>
      </c>
      <c r="B161" s="44" t="inlineStr">
        <is>
          <t>A62</t>
        </is>
      </c>
      <c r="C161" s="44" t="n">
        <v>19</v>
      </c>
      <c r="D161" s="203">
        <f ref="D161" t="array">INDEX(#REF!,'獎狀清單(勿動)'!E161)</f>
        <v/>
      </c>
      <c r="E161">
        <f>E160+1</f>
        <v/>
      </c>
      <c r="F161" s="204">
        <f ref="F161" t="array">INDEX(#REF!,'獎狀清單(勿動)'!E161)</f>
        <v/>
      </c>
      <c r="G161" s="204" t="inlineStr">
        <is>
          <t>優秀選手</t>
        </is>
      </c>
      <c r="H161" s="67">
        <f>INDIRECT($B161&amp;"!"&amp;H$1&amp;($C161+1))</f>
        <v/>
      </c>
      <c r="I161" s="67">
        <f>INDIRECT($B161&amp;"!"&amp;I$1&amp;($C161+1))</f>
        <v/>
      </c>
      <c r="J161" s="67">
        <f>INDIRECT($B161&amp;"!"&amp;J$1&amp;($C161+1))</f>
        <v/>
      </c>
      <c r="K161" s="67">
        <f>INDIRECT($B161&amp;"!"&amp;K$1&amp;($C161+1))</f>
        <v/>
      </c>
      <c r="L161" s="67">
        <f>INDIRECT($B161&amp;"!E"&amp;($C161+1))</f>
        <v/>
      </c>
      <c r="M161" s="67">
        <f>INDIRECT($B161&amp;"!"&amp;M$1&amp;($C161+1))</f>
        <v/>
      </c>
      <c r="N161" s="67">
        <f>INDIRECT($B161&amp;"!"&amp;N$1&amp;($C161+1))</f>
        <v/>
      </c>
      <c r="O161" s="67">
        <f>INDIRECT($B161&amp;"!"&amp;O$1&amp;($C161+1))</f>
        <v/>
      </c>
      <c r="P161" s="205">
        <f>INDIRECT($B161&amp;"!"&amp;P$1&amp;($C161+1))</f>
        <v/>
      </c>
      <c r="Q161" s="67">
        <f>INDIRECT($B161&amp;"!"&amp;Q$1&amp;($C161+1))</f>
        <v/>
      </c>
    </row>
    <row customHeight="1" ht="16.5" r="162" s="29">
      <c r="A162" s="44" t="n">
        <v>160</v>
      </c>
      <c r="B162" s="44" t="inlineStr">
        <is>
          <t>A62</t>
        </is>
      </c>
      <c r="C162" s="44" t="n">
        <v>20</v>
      </c>
      <c r="D162" s="203">
        <f ref="D162" t="array">INDEX(#REF!,'獎狀清單(勿動)'!E162)</f>
        <v/>
      </c>
      <c r="E162">
        <f>E161+1</f>
        <v/>
      </c>
      <c r="F162" s="204">
        <f ref="F162" t="array">INDEX(#REF!,'獎狀清單(勿動)'!E162)</f>
        <v/>
      </c>
      <c r="G162" s="204" t="inlineStr">
        <is>
          <t>優秀選手</t>
        </is>
      </c>
      <c r="H162" s="67">
        <f>INDIRECT($B162&amp;"!"&amp;H$1&amp;($C162+1))</f>
        <v/>
      </c>
      <c r="I162" s="67">
        <f>INDIRECT($B162&amp;"!"&amp;I$1&amp;($C162+1))</f>
        <v/>
      </c>
      <c r="J162" s="67">
        <f>INDIRECT($B162&amp;"!"&amp;J$1&amp;($C162+1))</f>
        <v/>
      </c>
      <c r="K162" s="67">
        <f>INDIRECT($B162&amp;"!"&amp;K$1&amp;($C162+1))</f>
        <v/>
      </c>
      <c r="L162" s="67">
        <f>INDIRECT($B162&amp;"!E"&amp;($C162+1))</f>
        <v/>
      </c>
      <c r="M162" s="67">
        <f>INDIRECT($B162&amp;"!"&amp;M$1&amp;($C162+1))</f>
        <v/>
      </c>
      <c r="N162" s="67">
        <f>INDIRECT($B162&amp;"!"&amp;N$1&amp;($C162+1))</f>
        <v/>
      </c>
      <c r="O162" s="67">
        <f>INDIRECT($B162&amp;"!"&amp;O$1&amp;($C162+1))</f>
        <v/>
      </c>
      <c r="P162" s="205">
        <f>INDIRECT($B162&amp;"!"&amp;P$1&amp;($C162+1))</f>
        <v/>
      </c>
      <c r="Q162" s="67">
        <f>INDIRECT($B162&amp;"!"&amp;Q$1&amp;($C162+1))</f>
        <v/>
      </c>
    </row>
    <row customHeight="1" ht="16.5" r="163" s="29">
      <c r="A163" s="44" t="n">
        <v>1</v>
      </c>
      <c r="B163" s="44" t="inlineStr">
        <is>
          <t>A31</t>
        </is>
      </c>
      <c r="C163" s="44" t="n">
        <v>1</v>
      </c>
      <c r="D163" s="203">
        <f ref="D163" t="array">INDEX(#REF!,'獎狀清單(勿動)'!E163)</f>
        <v/>
      </c>
      <c r="E163" t="n">
        <v>5</v>
      </c>
      <c r="F163" s="204">
        <f ref="F163" t="array">INDEX(#REF!,'獎狀清單(勿動)'!E163)</f>
        <v/>
      </c>
      <c r="G163" s="204" t="inlineStr">
        <is>
          <t>指導教師</t>
        </is>
      </c>
      <c r="H163" s="67">
        <f>INDIRECT($B163&amp;"!"&amp;H$1&amp;($C163+1))</f>
        <v/>
      </c>
      <c r="I163" s="67">
        <f>INDIRECT($B163&amp;"!"&amp;I$1&amp;($C163+1))</f>
        <v/>
      </c>
      <c r="J163" s="67">
        <f>INDIRECT($B163&amp;"!"&amp;J$1&amp;($C163+1))</f>
        <v/>
      </c>
      <c r="K163" s="67">
        <f>INDIRECT($B163&amp;"!"&amp;K$1&amp;($C163+1))</f>
        <v/>
      </c>
      <c r="L163" s="67">
        <f>INDIRECT($B163&amp;"!F"&amp;($C163+1))</f>
        <v/>
      </c>
      <c r="M163" s="67">
        <f>INDIRECT($B163&amp;"!"&amp;M$1&amp;($C163+1))</f>
        <v/>
      </c>
      <c r="N163" s="67">
        <f>INDIRECT($B163&amp;"!"&amp;N$1&amp;($C163+1))</f>
        <v/>
      </c>
      <c r="O163" s="67">
        <f>INDIRECT($B163&amp;"!"&amp;O$1&amp;($C163+1))</f>
        <v/>
      </c>
      <c r="P163" s="67">
        <f>INDIRECT($B163&amp;"!"&amp;P$1&amp;($C163+1))</f>
        <v/>
      </c>
      <c r="Q163" s="67">
        <f>INDIRECT($B163&amp;"!"&amp;Q$1&amp;($C163+1))</f>
        <v/>
      </c>
    </row>
    <row customHeight="1" ht="16.5" r="164" s="29">
      <c r="A164" s="44" t="n">
        <v>2</v>
      </c>
      <c r="B164" s="44" t="inlineStr">
        <is>
          <t>A31</t>
        </is>
      </c>
      <c r="C164" s="44" t="n">
        <v>2</v>
      </c>
      <c r="D164" s="203">
        <f ref="D164" t="array">INDEX(#REF!,'獎狀清單(勿動)'!E164)</f>
        <v/>
      </c>
      <c r="E164">
        <f>E163+1</f>
        <v/>
      </c>
      <c r="F164" s="204">
        <f ref="F164" t="array">INDEX(#REF!,'獎狀清單(勿動)'!E164)</f>
        <v/>
      </c>
      <c r="G164" s="204" t="inlineStr">
        <is>
          <t>指導教師</t>
        </is>
      </c>
      <c r="H164" s="67">
        <f>INDIRECT($B164&amp;"!"&amp;H$1&amp;($C164+1))</f>
        <v/>
      </c>
      <c r="I164" s="67">
        <f>INDIRECT($B164&amp;"!"&amp;I$1&amp;($C164+1))</f>
        <v/>
      </c>
      <c r="J164" s="67">
        <f>INDIRECT($B164&amp;"!"&amp;J$1&amp;($C164+1))</f>
        <v/>
      </c>
      <c r="K164" s="67">
        <f>INDIRECT($B164&amp;"!"&amp;K$1&amp;($C164+1))</f>
        <v/>
      </c>
      <c r="L164" s="67">
        <f>INDIRECT($B164&amp;"!F"&amp;($C164+1))</f>
        <v/>
      </c>
      <c r="M164" s="67">
        <f>INDIRECT($B164&amp;"!"&amp;M$1&amp;($C164+1))</f>
        <v/>
      </c>
      <c r="N164" s="67">
        <f>INDIRECT($B164&amp;"!"&amp;N$1&amp;($C164+1))</f>
        <v/>
      </c>
      <c r="O164" s="67">
        <f>INDIRECT($B164&amp;"!"&amp;O$1&amp;($C164+1))</f>
        <v/>
      </c>
      <c r="P164" s="67">
        <f>INDIRECT($B164&amp;"!"&amp;P$1&amp;($C164+1))</f>
        <v/>
      </c>
      <c r="Q164" s="67">
        <f>INDIRECT($B164&amp;"!"&amp;Q$1&amp;($C164+1))</f>
        <v/>
      </c>
    </row>
    <row customHeight="1" ht="16.5" r="165" s="29">
      <c r="A165" s="44" t="n">
        <v>3</v>
      </c>
      <c r="B165" s="44" t="inlineStr">
        <is>
          <t>A31</t>
        </is>
      </c>
      <c r="C165" s="44" t="n">
        <v>3</v>
      </c>
      <c r="D165" s="203">
        <f ref="D165" t="array">INDEX(#REF!,'獎狀清單(勿動)'!E165)</f>
        <v/>
      </c>
      <c r="E165">
        <f>E164+1</f>
        <v/>
      </c>
      <c r="F165" s="204">
        <f ref="F165" t="array">INDEX(#REF!,'獎狀清單(勿動)'!E165)</f>
        <v/>
      </c>
      <c r="G165" s="204" t="inlineStr">
        <is>
          <t>指導教師</t>
        </is>
      </c>
      <c r="H165" s="67">
        <f>INDIRECT($B165&amp;"!"&amp;H$1&amp;($C165+1))</f>
        <v/>
      </c>
      <c r="I165" s="67">
        <f>INDIRECT($B165&amp;"!"&amp;I$1&amp;($C165+1))</f>
        <v/>
      </c>
      <c r="J165" s="67">
        <f>INDIRECT($B165&amp;"!"&amp;J$1&amp;($C165+1))</f>
        <v/>
      </c>
      <c r="K165" s="67">
        <f>INDIRECT($B165&amp;"!"&amp;K$1&amp;($C165+1))</f>
        <v/>
      </c>
      <c r="L165" s="67">
        <f>INDIRECT($B165&amp;"!F"&amp;($C165+1))</f>
        <v/>
      </c>
      <c r="M165" s="67">
        <f>INDIRECT($B165&amp;"!"&amp;M$1&amp;($C165+1))</f>
        <v/>
      </c>
      <c r="N165" s="67">
        <f>INDIRECT($B165&amp;"!"&amp;N$1&amp;($C165+1))</f>
        <v/>
      </c>
      <c r="O165" s="67">
        <f>INDIRECT($B165&amp;"!"&amp;O$1&amp;($C165+1))</f>
        <v/>
      </c>
      <c r="P165" s="67">
        <f>INDIRECT($B165&amp;"!"&amp;P$1&amp;($C165+1))</f>
        <v/>
      </c>
      <c r="Q165" s="67">
        <f>INDIRECT($B165&amp;"!"&amp;Q$1&amp;($C165+1))</f>
        <v/>
      </c>
    </row>
    <row customHeight="1" ht="16.5" r="166" s="29">
      <c r="A166" s="44" t="n">
        <v>4</v>
      </c>
      <c r="B166" s="44" t="inlineStr">
        <is>
          <t>A31</t>
        </is>
      </c>
      <c r="C166" s="44" t="n">
        <v>4</v>
      </c>
      <c r="D166" s="203">
        <f ref="D166" t="array">INDEX(#REF!,'獎狀清單(勿動)'!E166)</f>
        <v/>
      </c>
      <c r="E166">
        <f>E165+1</f>
        <v/>
      </c>
      <c r="F166" s="204">
        <f ref="F166" t="array">INDEX(#REF!,'獎狀清單(勿動)'!E166)</f>
        <v/>
      </c>
      <c r="G166" s="204" t="inlineStr">
        <is>
          <t>指導教師</t>
        </is>
      </c>
      <c r="H166" s="67">
        <f>INDIRECT($B166&amp;"!"&amp;H$1&amp;($C166+1))</f>
        <v/>
      </c>
      <c r="I166" s="67">
        <f>INDIRECT($B166&amp;"!"&amp;I$1&amp;($C166+1))</f>
        <v/>
      </c>
      <c r="J166" s="67">
        <f>INDIRECT($B166&amp;"!"&amp;J$1&amp;($C166+1))</f>
        <v/>
      </c>
      <c r="K166" s="67">
        <f>INDIRECT($B166&amp;"!"&amp;K$1&amp;($C166+1))</f>
        <v/>
      </c>
      <c r="L166" s="67">
        <f>INDIRECT($B166&amp;"!F"&amp;($C166+1))</f>
        <v/>
      </c>
      <c r="M166" s="67">
        <f>INDIRECT($B166&amp;"!"&amp;M$1&amp;($C166+1))</f>
        <v/>
      </c>
      <c r="N166" s="67">
        <f>INDIRECT($B166&amp;"!"&amp;N$1&amp;($C166+1))</f>
        <v/>
      </c>
      <c r="O166" s="67">
        <f>INDIRECT($B166&amp;"!"&amp;O$1&amp;($C166+1))</f>
        <v/>
      </c>
      <c r="P166" s="67">
        <f>INDIRECT($B166&amp;"!"&amp;P$1&amp;($C166+1))</f>
        <v/>
      </c>
      <c r="Q166" s="67">
        <f>INDIRECT($B166&amp;"!"&amp;Q$1&amp;($C166+1))</f>
        <v/>
      </c>
    </row>
    <row customHeight="1" ht="16.5" r="167" s="29">
      <c r="A167" s="44" t="n">
        <v>5</v>
      </c>
      <c r="B167" s="44" t="inlineStr">
        <is>
          <t>A31</t>
        </is>
      </c>
      <c r="C167" s="44" t="n">
        <v>5</v>
      </c>
      <c r="D167" s="203">
        <f ref="D167" t="array">INDEX(#REF!,'獎狀清單(勿動)'!E167)</f>
        <v/>
      </c>
      <c r="E167">
        <f>E166+1</f>
        <v/>
      </c>
      <c r="F167" s="204">
        <f ref="F167" t="array">INDEX(#REF!,'獎狀清單(勿動)'!E167)</f>
        <v/>
      </c>
      <c r="G167" s="204" t="inlineStr">
        <is>
          <t>指導教師</t>
        </is>
      </c>
      <c r="H167" s="67">
        <f>INDIRECT($B167&amp;"!"&amp;H$1&amp;($C167+1))</f>
        <v/>
      </c>
      <c r="I167" s="67">
        <f>INDIRECT($B167&amp;"!"&amp;I$1&amp;($C167+1))</f>
        <v/>
      </c>
      <c r="J167" s="67">
        <f>INDIRECT($B167&amp;"!"&amp;J$1&amp;($C167+1))</f>
        <v/>
      </c>
      <c r="K167" s="67">
        <f>INDIRECT($B167&amp;"!"&amp;K$1&amp;($C167+1))</f>
        <v/>
      </c>
      <c r="L167" s="67">
        <f>INDIRECT($B167&amp;"!F"&amp;($C167+1))</f>
        <v/>
      </c>
      <c r="M167" s="67">
        <f>INDIRECT($B167&amp;"!"&amp;M$1&amp;($C167+1))</f>
        <v/>
      </c>
      <c r="N167" s="67">
        <f>INDIRECT($B167&amp;"!"&amp;N$1&amp;($C167+1))</f>
        <v/>
      </c>
      <c r="O167" s="67">
        <f>INDIRECT($B167&amp;"!"&amp;O$1&amp;($C167+1))</f>
        <v/>
      </c>
      <c r="P167" s="67">
        <f>INDIRECT($B167&amp;"!"&amp;P$1&amp;($C167+1))</f>
        <v/>
      </c>
      <c r="Q167" s="67">
        <f>INDIRECT($B167&amp;"!"&amp;Q$1&amp;($C167+1))</f>
        <v/>
      </c>
    </row>
    <row customHeight="1" ht="16.5" r="168" s="29">
      <c r="A168" s="44" t="n">
        <v>6</v>
      </c>
      <c r="B168" s="44" t="inlineStr">
        <is>
          <t>A31</t>
        </is>
      </c>
      <c r="C168" s="44" t="n">
        <v>6</v>
      </c>
      <c r="D168" s="203">
        <f ref="D168" t="array">INDEX(#REF!,'獎狀清單(勿動)'!E168)</f>
        <v/>
      </c>
      <c r="E168">
        <f>E167+1</f>
        <v/>
      </c>
      <c r="F168" s="204">
        <f ref="F168" t="array">INDEX(#REF!,'獎狀清單(勿動)'!E168)</f>
        <v/>
      </c>
      <c r="G168" s="204" t="inlineStr">
        <is>
          <t>指導教師</t>
        </is>
      </c>
      <c r="H168" s="67">
        <f>INDIRECT($B168&amp;"!"&amp;H$1&amp;($C168+1))</f>
        <v/>
      </c>
      <c r="I168" s="67">
        <f>INDIRECT($B168&amp;"!"&amp;I$1&amp;($C168+1))</f>
        <v/>
      </c>
      <c r="J168" s="67">
        <f>INDIRECT($B168&amp;"!"&amp;J$1&amp;($C168+1))</f>
        <v/>
      </c>
      <c r="K168" s="67">
        <f>INDIRECT($B168&amp;"!"&amp;K$1&amp;($C168+1))</f>
        <v/>
      </c>
      <c r="L168" s="67">
        <f>INDIRECT($B168&amp;"!F"&amp;($C168+1))</f>
        <v/>
      </c>
      <c r="M168" s="67">
        <f>INDIRECT($B168&amp;"!"&amp;M$1&amp;($C168+1))</f>
        <v/>
      </c>
      <c r="N168" s="67">
        <f>INDIRECT($B168&amp;"!"&amp;N$1&amp;($C168+1))</f>
        <v/>
      </c>
      <c r="O168" s="67">
        <f>INDIRECT($B168&amp;"!"&amp;O$1&amp;($C168+1))</f>
        <v/>
      </c>
      <c r="P168" s="67">
        <f>INDIRECT($B168&amp;"!"&amp;P$1&amp;($C168+1))</f>
        <v/>
      </c>
      <c r="Q168" s="67">
        <f>INDIRECT($B168&amp;"!"&amp;Q$1&amp;($C168+1))</f>
        <v/>
      </c>
    </row>
    <row customHeight="1" ht="16.5" r="169" s="29">
      <c r="A169" s="44" t="n">
        <v>7</v>
      </c>
      <c r="B169" s="44" t="inlineStr">
        <is>
          <t>A31</t>
        </is>
      </c>
      <c r="C169" s="44" t="n">
        <v>7</v>
      </c>
      <c r="D169" s="203">
        <f ref="D169" t="array">INDEX(#REF!,'獎狀清單(勿動)'!E169)</f>
        <v/>
      </c>
      <c r="E169">
        <f>E168+1</f>
        <v/>
      </c>
      <c r="F169" s="204">
        <f ref="F169" t="array">INDEX(#REF!,'獎狀清單(勿動)'!E169)</f>
        <v/>
      </c>
      <c r="G169" s="204" t="inlineStr">
        <is>
          <t>指導教師</t>
        </is>
      </c>
      <c r="H169" s="67">
        <f>INDIRECT($B169&amp;"!"&amp;H$1&amp;($C169+1))</f>
        <v/>
      </c>
      <c r="I169" s="67">
        <f>INDIRECT($B169&amp;"!"&amp;I$1&amp;($C169+1))</f>
        <v/>
      </c>
      <c r="J169" s="67">
        <f>INDIRECT($B169&amp;"!"&amp;J$1&amp;($C169+1))</f>
        <v/>
      </c>
      <c r="K169" s="67">
        <f>INDIRECT($B169&amp;"!"&amp;K$1&amp;($C169+1))</f>
        <v/>
      </c>
      <c r="L169" s="67">
        <f>INDIRECT($B169&amp;"!F"&amp;($C169+1))</f>
        <v/>
      </c>
      <c r="M169" s="67">
        <f>INDIRECT($B169&amp;"!"&amp;M$1&amp;($C169+1))</f>
        <v/>
      </c>
      <c r="N169" s="67">
        <f>INDIRECT($B169&amp;"!"&amp;N$1&amp;($C169+1))</f>
        <v/>
      </c>
      <c r="O169" s="67">
        <f>INDIRECT($B169&amp;"!"&amp;O$1&amp;($C169+1))</f>
        <v/>
      </c>
      <c r="P169" s="67">
        <f>INDIRECT($B169&amp;"!"&amp;P$1&amp;($C169+1))</f>
        <v/>
      </c>
      <c r="Q169" s="67">
        <f>INDIRECT($B169&amp;"!"&amp;Q$1&amp;($C169+1))</f>
        <v/>
      </c>
    </row>
    <row customHeight="1" ht="16.5" r="170" s="29">
      <c r="A170" s="44" t="n">
        <v>8</v>
      </c>
      <c r="B170" s="44" t="inlineStr">
        <is>
          <t>A31</t>
        </is>
      </c>
      <c r="C170" s="44" t="n">
        <v>8</v>
      </c>
      <c r="D170" s="203">
        <f ref="D170" t="array">INDEX(#REF!,'獎狀清單(勿動)'!E170)</f>
        <v/>
      </c>
      <c r="E170">
        <f>E169+1</f>
        <v/>
      </c>
      <c r="F170" s="204">
        <f ref="F170" t="array">INDEX(#REF!,'獎狀清單(勿動)'!E170)</f>
        <v/>
      </c>
      <c r="G170" s="204" t="inlineStr">
        <is>
          <t>指導教師</t>
        </is>
      </c>
      <c r="H170" s="67">
        <f>INDIRECT($B170&amp;"!"&amp;H$1&amp;($C170+1))</f>
        <v/>
      </c>
      <c r="I170" s="67">
        <f>INDIRECT($B170&amp;"!"&amp;I$1&amp;($C170+1))</f>
        <v/>
      </c>
      <c r="J170" s="67">
        <f>INDIRECT($B170&amp;"!"&amp;J$1&amp;($C170+1))</f>
        <v/>
      </c>
      <c r="K170" s="67">
        <f>INDIRECT($B170&amp;"!"&amp;K$1&amp;($C170+1))</f>
        <v/>
      </c>
      <c r="L170" s="67">
        <f>INDIRECT($B170&amp;"!F"&amp;($C170+1))</f>
        <v/>
      </c>
      <c r="M170" s="67">
        <f>INDIRECT($B170&amp;"!"&amp;M$1&amp;($C170+1))</f>
        <v/>
      </c>
      <c r="N170" s="67">
        <f>INDIRECT($B170&amp;"!"&amp;N$1&amp;($C170+1))</f>
        <v/>
      </c>
      <c r="O170" s="67">
        <f>INDIRECT($B170&amp;"!"&amp;O$1&amp;($C170+1))</f>
        <v/>
      </c>
      <c r="P170" s="67">
        <f>INDIRECT($B170&amp;"!"&amp;P$1&amp;($C170+1))</f>
        <v/>
      </c>
      <c r="Q170" s="67">
        <f>INDIRECT($B170&amp;"!"&amp;Q$1&amp;($C170+1))</f>
        <v/>
      </c>
    </row>
    <row customHeight="1" ht="16.5" r="171" s="29">
      <c r="A171" s="44" t="n">
        <v>9</v>
      </c>
      <c r="B171" s="44" t="inlineStr">
        <is>
          <t>A31</t>
        </is>
      </c>
      <c r="C171" s="44" t="n">
        <v>9</v>
      </c>
      <c r="D171" s="203">
        <f ref="D171" t="array">INDEX(#REF!,'獎狀清單(勿動)'!E171)</f>
        <v/>
      </c>
      <c r="E171">
        <f>E170+1</f>
        <v/>
      </c>
      <c r="F171" s="204">
        <f ref="F171" t="array">INDEX(#REF!,'獎狀清單(勿動)'!E171)</f>
        <v/>
      </c>
      <c r="G171" s="204" t="inlineStr">
        <is>
          <t>指導教師</t>
        </is>
      </c>
      <c r="H171" s="67">
        <f>INDIRECT($B171&amp;"!"&amp;H$1&amp;($C171+1))</f>
        <v/>
      </c>
      <c r="I171" s="67">
        <f>INDIRECT($B171&amp;"!"&amp;I$1&amp;($C171+1))</f>
        <v/>
      </c>
      <c r="J171" s="67">
        <f>INDIRECT($B171&amp;"!"&amp;J$1&amp;($C171+1))</f>
        <v/>
      </c>
      <c r="K171" s="67">
        <f>INDIRECT($B171&amp;"!"&amp;K$1&amp;($C171+1))</f>
        <v/>
      </c>
      <c r="L171" s="67">
        <f>INDIRECT($B171&amp;"!F"&amp;($C171+1))</f>
        <v/>
      </c>
      <c r="M171" s="67">
        <f>INDIRECT($B171&amp;"!"&amp;M$1&amp;($C171+1))</f>
        <v/>
      </c>
      <c r="N171" s="67">
        <f>INDIRECT($B171&amp;"!"&amp;N$1&amp;($C171+1))</f>
        <v/>
      </c>
      <c r="O171" s="67">
        <f>INDIRECT($B171&amp;"!"&amp;O$1&amp;($C171+1))</f>
        <v/>
      </c>
      <c r="P171" s="67">
        <f>INDIRECT($B171&amp;"!"&amp;P$1&amp;($C171+1))</f>
        <v/>
      </c>
      <c r="Q171" s="67">
        <f>INDIRECT($B171&amp;"!"&amp;Q$1&amp;($C171+1))</f>
        <v/>
      </c>
    </row>
    <row customHeight="1" ht="16.5" r="172" s="29">
      <c r="A172" s="44" t="n">
        <v>10</v>
      </c>
      <c r="B172" s="44" t="inlineStr">
        <is>
          <t>A31</t>
        </is>
      </c>
      <c r="C172" s="44" t="n">
        <v>10</v>
      </c>
      <c r="D172" s="203">
        <f ref="D172" t="array">INDEX(#REF!,'獎狀清單(勿動)'!E172)</f>
        <v/>
      </c>
      <c r="E172">
        <f>E171+1</f>
        <v/>
      </c>
      <c r="F172" s="204">
        <f ref="F172" t="array">INDEX(#REF!,'獎狀清單(勿動)'!E172)</f>
        <v/>
      </c>
      <c r="G172" s="204" t="inlineStr">
        <is>
          <t>指導教師</t>
        </is>
      </c>
      <c r="H172" s="67">
        <f>INDIRECT($B172&amp;"!"&amp;H$1&amp;($C172+1))</f>
        <v/>
      </c>
      <c r="I172" s="67">
        <f>INDIRECT($B172&amp;"!"&amp;I$1&amp;($C172+1))</f>
        <v/>
      </c>
      <c r="J172" s="67">
        <f>INDIRECT($B172&amp;"!"&amp;J$1&amp;($C172+1))</f>
        <v/>
      </c>
      <c r="K172" s="67">
        <f>INDIRECT($B172&amp;"!"&amp;K$1&amp;($C172+1))</f>
        <v/>
      </c>
      <c r="L172" s="67">
        <f>INDIRECT($B172&amp;"!F"&amp;($C172+1))</f>
        <v/>
      </c>
      <c r="M172" s="67">
        <f>INDIRECT($B172&amp;"!"&amp;M$1&amp;($C172+1))</f>
        <v/>
      </c>
      <c r="N172" s="67">
        <f>INDIRECT($B172&amp;"!"&amp;N$1&amp;($C172+1))</f>
        <v/>
      </c>
      <c r="O172" s="67">
        <f>INDIRECT($B172&amp;"!"&amp;O$1&amp;($C172+1))</f>
        <v/>
      </c>
      <c r="P172" s="67">
        <f>INDIRECT($B172&amp;"!"&amp;P$1&amp;($C172+1))</f>
        <v/>
      </c>
      <c r="Q172" s="67">
        <f>INDIRECT($B172&amp;"!"&amp;Q$1&amp;($C172+1))</f>
        <v/>
      </c>
    </row>
    <row customHeight="1" ht="16.5" r="173" s="29">
      <c r="A173" s="44" t="n">
        <v>11</v>
      </c>
      <c r="B173" s="44" t="inlineStr">
        <is>
          <t>A31</t>
        </is>
      </c>
      <c r="C173" s="44" t="n">
        <v>11</v>
      </c>
      <c r="D173" s="203">
        <f ref="D173" t="array">INDEX(#REF!,'獎狀清單(勿動)'!E173)</f>
        <v/>
      </c>
      <c r="E173">
        <f>E172+1</f>
        <v/>
      </c>
      <c r="F173" s="204">
        <f ref="F173" t="array">INDEX(#REF!,'獎狀清單(勿動)'!E173)</f>
        <v/>
      </c>
      <c r="G173" s="204" t="inlineStr">
        <is>
          <t>指導教師</t>
        </is>
      </c>
      <c r="H173" s="67">
        <f>INDIRECT($B173&amp;"!"&amp;H$1&amp;($C173+1))</f>
        <v/>
      </c>
      <c r="I173" s="67">
        <f>INDIRECT($B173&amp;"!"&amp;I$1&amp;($C173+1))</f>
        <v/>
      </c>
      <c r="J173" s="67">
        <f>INDIRECT($B173&amp;"!"&amp;J$1&amp;($C173+1))</f>
        <v/>
      </c>
      <c r="K173" s="67">
        <f>INDIRECT($B173&amp;"!"&amp;K$1&amp;($C173+1))</f>
        <v/>
      </c>
      <c r="L173" s="67">
        <f>INDIRECT($B173&amp;"!F"&amp;($C173+1))</f>
        <v/>
      </c>
      <c r="M173" s="67">
        <f>INDIRECT($B173&amp;"!"&amp;M$1&amp;($C173+1))</f>
        <v/>
      </c>
      <c r="N173" s="67">
        <f>INDIRECT($B173&amp;"!"&amp;N$1&amp;($C173+1))</f>
        <v/>
      </c>
      <c r="O173" s="67">
        <f>INDIRECT($B173&amp;"!"&amp;O$1&amp;($C173+1))</f>
        <v/>
      </c>
      <c r="P173" s="67">
        <f>INDIRECT($B173&amp;"!"&amp;P$1&amp;($C173+1))</f>
        <v/>
      </c>
      <c r="Q173" s="67">
        <f>INDIRECT($B173&amp;"!"&amp;Q$1&amp;($C173+1))</f>
        <v/>
      </c>
    </row>
    <row customHeight="1" ht="16.5" r="174" s="29">
      <c r="A174" s="44" t="n">
        <v>12</v>
      </c>
      <c r="B174" s="44" t="inlineStr">
        <is>
          <t>A31</t>
        </is>
      </c>
      <c r="C174" s="44" t="n">
        <v>12</v>
      </c>
      <c r="D174" s="203">
        <f ref="D174" t="array">INDEX(#REF!,'獎狀清單(勿動)'!E174)</f>
        <v/>
      </c>
      <c r="E174">
        <f>E173+1</f>
        <v/>
      </c>
      <c r="F174" s="204">
        <f ref="F174" t="array">INDEX(#REF!,'獎狀清單(勿動)'!E174)</f>
        <v/>
      </c>
      <c r="G174" s="204" t="inlineStr">
        <is>
          <t>指導教師</t>
        </is>
      </c>
      <c r="H174" s="67">
        <f>INDIRECT($B174&amp;"!"&amp;H$1&amp;($C174+1))</f>
        <v/>
      </c>
      <c r="I174" s="67">
        <f>INDIRECT($B174&amp;"!"&amp;I$1&amp;($C174+1))</f>
        <v/>
      </c>
      <c r="J174" s="67">
        <f>INDIRECT($B174&amp;"!"&amp;J$1&amp;($C174+1))</f>
        <v/>
      </c>
      <c r="K174" s="67">
        <f>INDIRECT($B174&amp;"!"&amp;K$1&amp;($C174+1))</f>
        <v/>
      </c>
      <c r="L174" s="67">
        <f>INDIRECT($B174&amp;"!F"&amp;($C174+1))</f>
        <v/>
      </c>
      <c r="M174" s="67">
        <f>INDIRECT($B174&amp;"!"&amp;M$1&amp;($C174+1))</f>
        <v/>
      </c>
      <c r="N174" s="67">
        <f>INDIRECT($B174&amp;"!"&amp;N$1&amp;($C174+1))</f>
        <v/>
      </c>
      <c r="O174" s="67">
        <f>INDIRECT($B174&amp;"!"&amp;O$1&amp;($C174+1))</f>
        <v/>
      </c>
      <c r="P174" s="67">
        <f>INDIRECT($B174&amp;"!"&amp;P$1&amp;($C174+1))</f>
        <v/>
      </c>
      <c r="Q174" s="67">
        <f>INDIRECT($B174&amp;"!"&amp;Q$1&amp;($C174+1))</f>
        <v/>
      </c>
    </row>
    <row customHeight="1" ht="16.5" r="175" s="29">
      <c r="A175" s="44" t="n">
        <v>13</v>
      </c>
      <c r="B175" s="44" t="inlineStr">
        <is>
          <t>A31</t>
        </is>
      </c>
      <c r="C175" s="44" t="n">
        <v>13</v>
      </c>
      <c r="D175" s="203">
        <f ref="D175" t="array">INDEX(#REF!,'獎狀清單(勿動)'!E175)</f>
        <v/>
      </c>
      <c r="E175">
        <f>E174+1</f>
        <v/>
      </c>
      <c r="F175" s="204">
        <f ref="F175" t="array">INDEX(#REF!,'獎狀清單(勿動)'!E175)</f>
        <v/>
      </c>
      <c r="G175" s="204" t="inlineStr">
        <is>
          <t>指導教師</t>
        </is>
      </c>
      <c r="H175" s="67">
        <f>INDIRECT($B175&amp;"!"&amp;H$1&amp;($C175+1))</f>
        <v/>
      </c>
      <c r="I175" s="67">
        <f>INDIRECT($B175&amp;"!"&amp;I$1&amp;($C175+1))</f>
        <v/>
      </c>
      <c r="J175" s="67">
        <f>INDIRECT($B175&amp;"!"&amp;J$1&amp;($C175+1))</f>
        <v/>
      </c>
      <c r="K175" s="67">
        <f>INDIRECT($B175&amp;"!"&amp;K$1&amp;($C175+1))</f>
        <v/>
      </c>
      <c r="L175" s="67">
        <f>INDIRECT($B175&amp;"!F"&amp;($C175+1))</f>
        <v/>
      </c>
      <c r="M175" s="67">
        <f>INDIRECT($B175&amp;"!"&amp;M$1&amp;($C175+1))</f>
        <v/>
      </c>
      <c r="N175" s="67">
        <f>INDIRECT($B175&amp;"!"&amp;N$1&amp;($C175+1))</f>
        <v/>
      </c>
      <c r="O175" s="67">
        <f>INDIRECT($B175&amp;"!"&amp;O$1&amp;($C175+1))</f>
        <v/>
      </c>
      <c r="P175" s="67">
        <f>INDIRECT($B175&amp;"!"&amp;P$1&amp;($C175+1))</f>
        <v/>
      </c>
      <c r="Q175" s="67">
        <f>INDIRECT($B175&amp;"!"&amp;Q$1&amp;($C175+1))</f>
        <v/>
      </c>
    </row>
    <row customHeight="1" ht="16.5" r="176" s="29">
      <c r="A176" s="44" t="n">
        <v>14</v>
      </c>
      <c r="B176" s="44" t="inlineStr">
        <is>
          <t>A31</t>
        </is>
      </c>
      <c r="C176" s="44" t="n">
        <v>14</v>
      </c>
      <c r="D176" s="203">
        <f ref="D176" t="array">INDEX(#REF!,'獎狀清單(勿動)'!E176)</f>
        <v/>
      </c>
      <c r="E176">
        <f>E175+1</f>
        <v/>
      </c>
      <c r="F176" s="204">
        <f ref="F176" t="array">INDEX(#REF!,'獎狀清單(勿動)'!E176)</f>
        <v/>
      </c>
      <c r="G176" s="204" t="inlineStr">
        <is>
          <t>指導教師</t>
        </is>
      </c>
      <c r="H176" s="67">
        <f>INDIRECT($B176&amp;"!"&amp;H$1&amp;($C176+1))</f>
        <v/>
      </c>
      <c r="I176" s="67">
        <f>INDIRECT($B176&amp;"!"&amp;I$1&amp;($C176+1))</f>
        <v/>
      </c>
      <c r="J176" s="67">
        <f>INDIRECT($B176&amp;"!"&amp;J$1&amp;($C176+1))</f>
        <v/>
      </c>
      <c r="K176" s="67">
        <f>INDIRECT($B176&amp;"!"&amp;K$1&amp;($C176+1))</f>
        <v/>
      </c>
      <c r="L176" s="67">
        <f>INDIRECT($B176&amp;"!F"&amp;($C176+1))</f>
        <v/>
      </c>
      <c r="M176" s="67">
        <f>INDIRECT($B176&amp;"!"&amp;M$1&amp;($C176+1))</f>
        <v/>
      </c>
      <c r="N176" s="67">
        <f>INDIRECT($B176&amp;"!"&amp;N$1&amp;($C176+1))</f>
        <v/>
      </c>
      <c r="O176" s="67">
        <f>INDIRECT($B176&amp;"!"&amp;O$1&amp;($C176+1))</f>
        <v/>
      </c>
      <c r="P176" s="67">
        <f>INDIRECT($B176&amp;"!"&amp;P$1&amp;($C176+1))</f>
        <v/>
      </c>
      <c r="Q176" s="67">
        <f>INDIRECT($B176&amp;"!"&amp;Q$1&amp;($C176+1))</f>
        <v/>
      </c>
    </row>
    <row customHeight="1" ht="16.5" r="177" s="29">
      <c r="A177" s="44" t="n">
        <v>15</v>
      </c>
      <c r="B177" s="44" t="inlineStr">
        <is>
          <t>A31</t>
        </is>
      </c>
      <c r="C177" s="44" t="n">
        <v>15</v>
      </c>
      <c r="D177" s="203">
        <f ref="D177" t="array">INDEX(#REF!,'獎狀清單(勿動)'!E177)</f>
        <v/>
      </c>
      <c r="E177">
        <f>E176+1</f>
        <v/>
      </c>
      <c r="F177" s="204">
        <f ref="F177" t="array">INDEX(#REF!,'獎狀清單(勿動)'!E177)</f>
        <v/>
      </c>
      <c r="G177" s="204" t="inlineStr">
        <is>
          <t>指導教師</t>
        </is>
      </c>
      <c r="H177" s="67">
        <f>INDIRECT($B177&amp;"!"&amp;H$1&amp;($C177+1))</f>
        <v/>
      </c>
      <c r="I177" s="67">
        <f>INDIRECT($B177&amp;"!"&amp;I$1&amp;($C177+1))</f>
        <v/>
      </c>
      <c r="J177" s="67">
        <f>INDIRECT($B177&amp;"!"&amp;J$1&amp;($C177+1))</f>
        <v/>
      </c>
      <c r="K177" s="67">
        <f>INDIRECT($B177&amp;"!"&amp;K$1&amp;($C177+1))</f>
        <v/>
      </c>
      <c r="L177" s="67">
        <f>INDIRECT($B177&amp;"!F"&amp;($C177+1))</f>
        <v/>
      </c>
      <c r="M177" s="67">
        <f>INDIRECT($B177&amp;"!"&amp;M$1&amp;($C177+1))</f>
        <v/>
      </c>
      <c r="N177" s="67">
        <f>INDIRECT($B177&amp;"!"&amp;N$1&amp;($C177+1))</f>
        <v/>
      </c>
      <c r="O177" s="67">
        <f>INDIRECT($B177&amp;"!"&amp;O$1&amp;($C177+1))</f>
        <v/>
      </c>
      <c r="P177" s="67">
        <f>INDIRECT($B177&amp;"!"&amp;P$1&amp;($C177+1))</f>
        <v/>
      </c>
      <c r="Q177" s="67">
        <f>INDIRECT($B177&amp;"!"&amp;Q$1&amp;($C177+1))</f>
        <v/>
      </c>
    </row>
    <row customHeight="1" ht="16.5" r="178" s="29">
      <c r="A178" s="44" t="n">
        <v>16</v>
      </c>
      <c r="B178" s="44" t="inlineStr">
        <is>
          <t>A31</t>
        </is>
      </c>
      <c r="C178" s="44" t="n">
        <v>16</v>
      </c>
      <c r="D178" s="203">
        <f ref="D178" t="array">INDEX(#REF!,'獎狀清單(勿動)'!E178)</f>
        <v/>
      </c>
      <c r="E178">
        <f>E177+1</f>
        <v/>
      </c>
      <c r="F178" s="204">
        <f ref="F178" t="array">INDEX(#REF!,'獎狀清單(勿動)'!E178)</f>
        <v/>
      </c>
      <c r="G178" s="204" t="inlineStr">
        <is>
          <t>指導教師</t>
        </is>
      </c>
      <c r="H178" s="67">
        <f>INDIRECT($B178&amp;"!"&amp;H$1&amp;($C178+1))</f>
        <v/>
      </c>
      <c r="I178" s="67">
        <f>INDIRECT($B178&amp;"!"&amp;I$1&amp;($C178+1))</f>
        <v/>
      </c>
      <c r="J178" s="67">
        <f>INDIRECT($B178&amp;"!"&amp;J$1&amp;($C178+1))</f>
        <v/>
      </c>
      <c r="K178" s="67">
        <f>INDIRECT($B178&amp;"!"&amp;K$1&amp;($C178+1))</f>
        <v/>
      </c>
      <c r="L178" s="67">
        <f>INDIRECT($B178&amp;"!F"&amp;($C178+1))</f>
        <v/>
      </c>
      <c r="M178" s="67">
        <f>INDIRECT($B178&amp;"!"&amp;M$1&amp;($C178+1))</f>
        <v/>
      </c>
      <c r="N178" s="67">
        <f>INDIRECT($B178&amp;"!"&amp;N$1&amp;($C178+1))</f>
        <v/>
      </c>
      <c r="O178" s="67">
        <f>INDIRECT($B178&amp;"!"&amp;O$1&amp;($C178+1))</f>
        <v/>
      </c>
      <c r="P178" s="67">
        <f>INDIRECT($B178&amp;"!"&amp;P$1&amp;($C178+1))</f>
        <v/>
      </c>
      <c r="Q178" s="67">
        <f>INDIRECT($B178&amp;"!"&amp;Q$1&amp;($C178+1))</f>
        <v/>
      </c>
    </row>
    <row customHeight="1" ht="16.5" r="179" s="29">
      <c r="A179" s="44" t="n">
        <v>17</v>
      </c>
      <c r="B179" s="44" t="inlineStr">
        <is>
          <t>A31</t>
        </is>
      </c>
      <c r="C179" s="44" t="n">
        <v>17</v>
      </c>
      <c r="D179" s="203">
        <f ref="D179" t="array">INDEX(#REF!,'獎狀清單(勿動)'!E179)</f>
        <v/>
      </c>
      <c r="E179">
        <f>E178+1</f>
        <v/>
      </c>
      <c r="F179" s="204">
        <f ref="F179" t="array">INDEX(#REF!,'獎狀清單(勿動)'!E179)</f>
        <v/>
      </c>
      <c r="G179" s="204" t="inlineStr">
        <is>
          <t>指導教師</t>
        </is>
      </c>
      <c r="H179" s="67">
        <f>INDIRECT($B179&amp;"!"&amp;H$1&amp;($C179+1))</f>
        <v/>
      </c>
      <c r="I179" s="67">
        <f>INDIRECT($B179&amp;"!"&amp;I$1&amp;($C179+1))</f>
        <v/>
      </c>
      <c r="J179" s="67">
        <f>INDIRECT($B179&amp;"!"&amp;J$1&amp;($C179+1))</f>
        <v/>
      </c>
      <c r="K179" s="67">
        <f>INDIRECT($B179&amp;"!"&amp;K$1&amp;($C179+1))</f>
        <v/>
      </c>
      <c r="L179" s="67">
        <f>INDIRECT($B179&amp;"!F"&amp;($C179+1))</f>
        <v/>
      </c>
      <c r="M179" s="67">
        <f>INDIRECT($B179&amp;"!"&amp;M$1&amp;($C179+1))</f>
        <v/>
      </c>
      <c r="N179" s="67">
        <f>INDIRECT($B179&amp;"!"&amp;N$1&amp;($C179+1))</f>
        <v/>
      </c>
      <c r="O179" s="67">
        <f>INDIRECT($B179&amp;"!"&amp;O$1&amp;($C179+1))</f>
        <v/>
      </c>
      <c r="P179" s="67">
        <f>INDIRECT($B179&amp;"!"&amp;P$1&amp;($C179+1))</f>
        <v/>
      </c>
      <c r="Q179" s="67">
        <f>INDIRECT($B179&amp;"!"&amp;Q$1&amp;($C179+1))</f>
        <v/>
      </c>
    </row>
    <row customHeight="1" ht="16.5" r="180" s="29">
      <c r="A180" s="44" t="n">
        <v>18</v>
      </c>
      <c r="B180" s="44" t="inlineStr">
        <is>
          <t>A31</t>
        </is>
      </c>
      <c r="C180" s="44" t="n">
        <v>18</v>
      </c>
      <c r="D180" s="203">
        <f ref="D180" t="array">INDEX(#REF!,'獎狀清單(勿動)'!E180)</f>
        <v/>
      </c>
      <c r="E180">
        <f>E179+1</f>
        <v/>
      </c>
      <c r="F180" s="204">
        <f ref="F180" t="array">INDEX(#REF!,'獎狀清單(勿動)'!E180)</f>
        <v/>
      </c>
      <c r="G180" s="204" t="inlineStr">
        <is>
          <t>指導教師</t>
        </is>
      </c>
      <c r="H180" s="67">
        <f>INDIRECT($B180&amp;"!"&amp;H$1&amp;($C180+1))</f>
        <v/>
      </c>
      <c r="I180" s="67">
        <f>INDIRECT($B180&amp;"!"&amp;I$1&amp;($C180+1))</f>
        <v/>
      </c>
      <c r="J180" s="67">
        <f>INDIRECT($B180&amp;"!"&amp;J$1&amp;($C180+1))</f>
        <v/>
      </c>
      <c r="K180" s="67">
        <f>INDIRECT($B180&amp;"!"&amp;K$1&amp;($C180+1))</f>
        <v/>
      </c>
      <c r="L180" s="67">
        <f>INDIRECT($B180&amp;"!F"&amp;($C180+1))</f>
        <v/>
      </c>
      <c r="M180" s="67">
        <f>INDIRECT($B180&amp;"!"&amp;M$1&amp;($C180+1))</f>
        <v/>
      </c>
      <c r="N180" s="67">
        <f>INDIRECT($B180&amp;"!"&amp;N$1&amp;($C180+1))</f>
        <v/>
      </c>
      <c r="O180" s="67">
        <f>INDIRECT($B180&amp;"!"&amp;O$1&amp;($C180+1))</f>
        <v/>
      </c>
      <c r="P180" s="67">
        <f>INDIRECT($B180&amp;"!"&amp;P$1&amp;($C180+1))</f>
        <v/>
      </c>
      <c r="Q180" s="67">
        <f>INDIRECT($B180&amp;"!"&amp;Q$1&amp;($C180+1))</f>
        <v/>
      </c>
    </row>
    <row customHeight="1" ht="16.5" r="181" s="29">
      <c r="A181" s="44" t="n">
        <v>19</v>
      </c>
      <c r="B181" s="44" t="inlineStr">
        <is>
          <t>A31</t>
        </is>
      </c>
      <c r="C181" s="44" t="n">
        <v>19</v>
      </c>
      <c r="D181" s="203">
        <f ref="D181" t="array">INDEX(#REF!,'獎狀清單(勿動)'!E181)</f>
        <v/>
      </c>
      <c r="E181">
        <f>E180+1</f>
        <v/>
      </c>
      <c r="F181" s="204">
        <f ref="F181" t="array">INDEX(#REF!,'獎狀清單(勿動)'!E181)</f>
        <v/>
      </c>
      <c r="G181" s="204" t="inlineStr">
        <is>
          <t>指導教師</t>
        </is>
      </c>
      <c r="H181" s="67">
        <f>INDIRECT($B181&amp;"!"&amp;H$1&amp;($C181+1))</f>
        <v/>
      </c>
      <c r="I181" s="67">
        <f>INDIRECT($B181&amp;"!"&amp;I$1&amp;($C181+1))</f>
        <v/>
      </c>
      <c r="J181" s="67">
        <f>INDIRECT($B181&amp;"!"&amp;J$1&amp;($C181+1))</f>
        <v/>
      </c>
      <c r="K181" s="67">
        <f>INDIRECT($B181&amp;"!"&amp;K$1&amp;($C181+1))</f>
        <v/>
      </c>
      <c r="L181" s="67">
        <f>INDIRECT($B181&amp;"!F"&amp;($C181+1))</f>
        <v/>
      </c>
      <c r="M181" s="67">
        <f>INDIRECT($B181&amp;"!"&amp;M$1&amp;($C181+1))</f>
        <v/>
      </c>
      <c r="N181" s="67">
        <f>INDIRECT($B181&amp;"!"&amp;N$1&amp;($C181+1))</f>
        <v/>
      </c>
      <c r="O181" s="67">
        <f>INDIRECT($B181&amp;"!"&amp;O$1&amp;($C181+1))</f>
        <v/>
      </c>
      <c r="P181" s="67">
        <f>INDIRECT($B181&amp;"!"&amp;P$1&amp;($C181+1))</f>
        <v/>
      </c>
      <c r="Q181" s="67">
        <f>INDIRECT($B181&amp;"!"&amp;Q$1&amp;($C181+1))</f>
        <v/>
      </c>
    </row>
    <row customHeight="1" ht="16.5" r="182" s="29">
      <c r="A182" s="44" t="n">
        <v>20</v>
      </c>
      <c r="B182" s="44" t="inlineStr">
        <is>
          <t>A31</t>
        </is>
      </c>
      <c r="C182" s="44" t="n">
        <v>20</v>
      </c>
      <c r="D182" s="203">
        <f ref="D182" t="array">INDEX(#REF!,'獎狀清單(勿動)'!E182)</f>
        <v/>
      </c>
      <c r="E182">
        <f>E181+1</f>
        <v/>
      </c>
      <c r="F182" s="204">
        <f ref="F182" t="array">INDEX(#REF!,'獎狀清單(勿動)'!E182)</f>
        <v/>
      </c>
      <c r="G182" s="204" t="inlineStr">
        <is>
          <t>指導教師</t>
        </is>
      </c>
      <c r="H182" s="67">
        <f>INDIRECT($B182&amp;"!"&amp;H$1&amp;($C182+1))</f>
        <v/>
      </c>
      <c r="I182" s="67">
        <f>INDIRECT($B182&amp;"!"&amp;I$1&amp;($C182+1))</f>
        <v/>
      </c>
      <c r="J182" s="67">
        <f>INDIRECT($B182&amp;"!"&amp;J$1&amp;($C182+1))</f>
        <v/>
      </c>
      <c r="K182" s="67">
        <f>INDIRECT($B182&amp;"!"&amp;K$1&amp;($C182+1))</f>
        <v/>
      </c>
      <c r="L182" s="67">
        <f>INDIRECT($B182&amp;"!F"&amp;($C182+1))</f>
        <v/>
      </c>
      <c r="M182" s="67">
        <f>INDIRECT($B182&amp;"!"&amp;M$1&amp;($C182+1))</f>
        <v/>
      </c>
      <c r="N182" s="67">
        <f>INDIRECT($B182&amp;"!"&amp;N$1&amp;($C182+1))</f>
        <v/>
      </c>
      <c r="O182" s="67">
        <f>INDIRECT($B182&amp;"!"&amp;O$1&amp;($C182+1))</f>
        <v/>
      </c>
      <c r="P182" s="67">
        <f>INDIRECT($B182&amp;"!"&amp;P$1&amp;($C182+1))</f>
        <v/>
      </c>
      <c r="Q182" s="67">
        <f>INDIRECT($B182&amp;"!"&amp;Q$1&amp;($C182+1))</f>
        <v/>
      </c>
    </row>
    <row customHeight="1" ht="16.5" r="183" s="29">
      <c r="A183" s="44" t="n">
        <v>21</v>
      </c>
      <c r="B183" s="44" t="inlineStr">
        <is>
          <t>A32</t>
        </is>
      </c>
      <c r="C183" s="44" t="n">
        <v>1</v>
      </c>
      <c r="D183" s="203">
        <f ref="D183" t="array">INDEX(#REF!,'獎狀清單(勿動)'!E183)</f>
        <v/>
      </c>
      <c r="E183" t="n">
        <v>29</v>
      </c>
      <c r="F183" s="204">
        <f ref="F183" t="array">INDEX(#REF!,'獎狀清單(勿動)'!E183)</f>
        <v/>
      </c>
      <c r="G183" s="204" t="inlineStr">
        <is>
          <t>指導教師</t>
        </is>
      </c>
      <c r="H183" s="67">
        <f>INDIRECT($B183&amp;"!"&amp;H$1&amp;($C183+1))</f>
        <v/>
      </c>
      <c r="I183" s="67">
        <f>INDIRECT($B183&amp;"!"&amp;I$1&amp;($C183+1))</f>
        <v/>
      </c>
      <c r="J183" s="67">
        <f>INDIRECT($B183&amp;"!"&amp;J$1&amp;($C183+1))</f>
        <v/>
      </c>
      <c r="K183" s="67">
        <f>INDIRECT($B183&amp;"!"&amp;K$1&amp;($C183+1))</f>
        <v/>
      </c>
      <c r="L183" s="67">
        <f>INDIRECT($B183&amp;"!F"&amp;($C183+1))</f>
        <v/>
      </c>
      <c r="M183" s="67">
        <f>INDIRECT($B183&amp;"!"&amp;M$1&amp;($C183+1))</f>
        <v/>
      </c>
      <c r="N183" s="67">
        <f>INDIRECT($B183&amp;"!"&amp;N$1&amp;($C183+1))</f>
        <v/>
      </c>
      <c r="O183" s="67">
        <f>INDIRECT($B183&amp;"!"&amp;O$1&amp;($C183+1))</f>
        <v/>
      </c>
      <c r="P183" s="67">
        <f>INDIRECT($B183&amp;"!"&amp;P$1&amp;($C183+1))</f>
        <v/>
      </c>
      <c r="Q183" s="67">
        <f>INDIRECT($B183&amp;"!"&amp;Q$1&amp;($C183+1))</f>
        <v/>
      </c>
    </row>
    <row customHeight="1" ht="16.5" r="184" s="29">
      <c r="A184" s="44" t="n">
        <v>22</v>
      </c>
      <c r="B184" s="44" t="inlineStr">
        <is>
          <t>A32</t>
        </is>
      </c>
      <c r="C184" s="44" t="n">
        <v>2</v>
      </c>
      <c r="D184" s="203">
        <f ref="D184" t="array">INDEX(#REF!,'獎狀清單(勿動)'!E184)</f>
        <v/>
      </c>
      <c r="E184">
        <f>E183+1</f>
        <v/>
      </c>
      <c r="F184" s="204">
        <f ref="F184" t="array">INDEX(#REF!,'獎狀清單(勿動)'!E184)</f>
        <v/>
      </c>
      <c r="G184" s="204" t="inlineStr">
        <is>
          <t>指導教師</t>
        </is>
      </c>
      <c r="H184" s="67">
        <f>INDIRECT($B184&amp;"!"&amp;H$1&amp;($C184+1))</f>
        <v/>
      </c>
      <c r="I184" s="67">
        <f>INDIRECT($B184&amp;"!"&amp;I$1&amp;($C184+1))</f>
        <v/>
      </c>
      <c r="J184" s="67">
        <f>INDIRECT($B184&amp;"!"&amp;J$1&amp;($C184+1))</f>
        <v/>
      </c>
      <c r="K184" s="67">
        <f>INDIRECT($B184&amp;"!"&amp;K$1&amp;($C184+1))</f>
        <v/>
      </c>
      <c r="L184" s="67">
        <f>INDIRECT($B184&amp;"!F"&amp;($C184+1))</f>
        <v/>
      </c>
      <c r="M184" s="67">
        <f>INDIRECT($B184&amp;"!"&amp;M$1&amp;($C184+1))</f>
        <v/>
      </c>
      <c r="N184" s="67">
        <f>INDIRECT($B184&amp;"!"&amp;N$1&amp;($C184+1))</f>
        <v/>
      </c>
      <c r="O184" s="67">
        <f>INDIRECT($B184&amp;"!"&amp;O$1&amp;($C184+1))</f>
        <v/>
      </c>
      <c r="P184" s="67">
        <f>INDIRECT($B184&amp;"!"&amp;P$1&amp;($C184+1))</f>
        <v/>
      </c>
      <c r="Q184" s="67">
        <f>INDIRECT($B184&amp;"!"&amp;Q$1&amp;($C184+1))</f>
        <v/>
      </c>
    </row>
    <row customHeight="1" ht="16.5" r="185" s="29">
      <c r="A185" s="44" t="n">
        <v>23</v>
      </c>
      <c r="B185" s="44" t="inlineStr">
        <is>
          <t>A32</t>
        </is>
      </c>
      <c r="C185" s="44" t="n">
        <v>3</v>
      </c>
      <c r="D185" s="203">
        <f ref="D185" t="array">INDEX(#REF!,'獎狀清單(勿動)'!E185)</f>
        <v/>
      </c>
      <c r="E185">
        <f>E184+1</f>
        <v/>
      </c>
      <c r="F185" s="204">
        <f ref="F185" t="array">INDEX(#REF!,'獎狀清單(勿動)'!E185)</f>
        <v/>
      </c>
      <c r="G185" s="204" t="inlineStr">
        <is>
          <t>指導教師</t>
        </is>
      </c>
      <c r="H185" s="67">
        <f>INDIRECT($B185&amp;"!"&amp;H$1&amp;($C185+1))</f>
        <v/>
      </c>
      <c r="I185" s="67">
        <f>INDIRECT($B185&amp;"!"&amp;I$1&amp;($C185+1))</f>
        <v/>
      </c>
      <c r="J185" s="67">
        <f>INDIRECT($B185&amp;"!"&amp;J$1&amp;($C185+1))</f>
        <v/>
      </c>
      <c r="K185" s="67">
        <f>INDIRECT($B185&amp;"!"&amp;K$1&amp;($C185+1))</f>
        <v/>
      </c>
      <c r="L185" s="67">
        <f>INDIRECT($B185&amp;"!F"&amp;($C185+1))</f>
        <v/>
      </c>
      <c r="M185" s="67">
        <f>INDIRECT($B185&amp;"!"&amp;M$1&amp;($C185+1))</f>
        <v/>
      </c>
      <c r="N185" s="67">
        <f>INDIRECT($B185&amp;"!"&amp;N$1&amp;($C185+1))</f>
        <v/>
      </c>
      <c r="O185" s="67">
        <f>INDIRECT($B185&amp;"!"&amp;O$1&amp;($C185+1))</f>
        <v/>
      </c>
      <c r="P185" s="67">
        <f>INDIRECT($B185&amp;"!"&amp;P$1&amp;($C185+1))</f>
        <v/>
      </c>
      <c r="Q185" s="67">
        <f>INDIRECT($B185&amp;"!"&amp;Q$1&amp;($C185+1))</f>
        <v/>
      </c>
    </row>
    <row customHeight="1" ht="16.5" r="186" s="29">
      <c r="A186" s="44" t="n">
        <v>24</v>
      </c>
      <c r="B186" s="44" t="inlineStr">
        <is>
          <t>A32</t>
        </is>
      </c>
      <c r="C186" s="44" t="n">
        <v>4</v>
      </c>
      <c r="D186" s="203">
        <f ref="D186" t="array">INDEX(#REF!,'獎狀清單(勿動)'!E186)</f>
        <v/>
      </c>
      <c r="E186">
        <f>E185+1</f>
        <v/>
      </c>
      <c r="F186" s="204">
        <f ref="F186" t="array">INDEX(#REF!,'獎狀清單(勿動)'!E186)</f>
        <v/>
      </c>
      <c r="G186" s="204" t="inlineStr">
        <is>
          <t>指導教師</t>
        </is>
      </c>
      <c r="H186" s="67">
        <f>INDIRECT($B186&amp;"!"&amp;H$1&amp;($C186+1))</f>
        <v/>
      </c>
      <c r="I186" s="67">
        <f>INDIRECT($B186&amp;"!"&amp;I$1&amp;($C186+1))</f>
        <v/>
      </c>
      <c r="J186" s="67">
        <f>INDIRECT($B186&amp;"!"&amp;J$1&amp;($C186+1))</f>
        <v/>
      </c>
      <c r="K186" s="67">
        <f>INDIRECT($B186&amp;"!"&amp;K$1&amp;($C186+1))</f>
        <v/>
      </c>
      <c r="L186" s="67">
        <f>INDIRECT($B186&amp;"!F"&amp;($C186+1))</f>
        <v/>
      </c>
      <c r="M186" s="67">
        <f>INDIRECT($B186&amp;"!"&amp;M$1&amp;($C186+1))</f>
        <v/>
      </c>
      <c r="N186" s="67">
        <f>INDIRECT($B186&amp;"!"&amp;N$1&amp;($C186+1))</f>
        <v/>
      </c>
      <c r="O186" s="67">
        <f>INDIRECT($B186&amp;"!"&amp;O$1&amp;($C186+1))</f>
        <v/>
      </c>
      <c r="P186" s="67">
        <f>INDIRECT($B186&amp;"!"&amp;P$1&amp;($C186+1))</f>
        <v/>
      </c>
      <c r="Q186" s="67">
        <f>INDIRECT($B186&amp;"!"&amp;Q$1&amp;($C186+1))</f>
        <v/>
      </c>
    </row>
    <row customHeight="1" ht="16.5" r="187" s="29">
      <c r="A187" s="44" t="n">
        <v>25</v>
      </c>
      <c r="B187" s="44" t="inlineStr">
        <is>
          <t>A32</t>
        </is>
      </c>
      <c r="C187" s="44" t="n">
        <v>5</v>
      </c>
      <c r="D187" s="203">
        <f ref="D187" t="array">INDEX(#REF!,'獎狀清單(勿動)'!E187)</f>
        <v/>
      </c>
      <c r="E187">
        <f>E186+1</f>
        <v/>
      </c>
      <c r="F187" s="204">
        <f ref="F187" t="array">INDEX(#REF!,'獎狀清單(勿動)'!E187)</f>
        <v/>
      </c>
      <c r="G187" s="204" t="inlineStr">
        <is>
          <t>指導教師</t>
        </is>
      </c>
      <c r="H187" s="67">
        <f>INDIRECT($B187&amp;"!"&amp;H$1&amp;($C187+1))</f>
        <v/>
      </c>
      <c r="I187" s="67">
        <f>INDIRECT($B187&amp;"!"&amp;I$1&amp;($C187+1))</f>
        <v/>
      </c>
      <c r="J187" s="67">
        <f>INDIRECT($B187&amp;"!"&amp;J$1&amp;($C187+1))</f>
        <v/>
      </c>
      <c r="K187" s="67">
        <f>INDIRECT($B187&amp;"!"&amp;K$1&amp;($C187+1))</f>
        <v/>
      </c>
      <c r="L187" s="67">
        <f>INDIRECT($B187&amp;"!F"&amp;($C187+1))</f>
        <v/>
      </c>
      <c r="M187" s="67">
        <f>INDIRECT($B187&amp;"!"&amp;M$1&amp;($C187+1))</f>
        <v/>
      </c>
      <c r="N187" s="67">
        <f>INDIRECT($B187&amp;"!"&amp;N$1&amp;($C187+1))</f>
        <v/>
      </c>
      <c r="O187" s="67">
        <f>INDIRECT($B187&amp;"!"&amp;O$1&amp;($C187+1))</f>
        <v/>
      </c>
      <c r="P187" s="67">
        <f>INDIRECT($B187&amp;"!"&amp;P$1&amp;($C187+1))</f>
        <v/>
      </c>
      <c r="Q187" s="67">
        <f>INDIRECT($B187&amp;"!"&amp;Q$1&amp;($C187+1))</f>
        <v/>
      </c>
    </row>
    <row customHeight="1" ht="16.5" r="188" s="29">
      <c r="A188" s="44" t="n">
        <v>26</v>
      </c>
      <c r="B188" s="44" t="inlineStr">
        <is>
          <t>A32</t>
        </is>
      </c>
      <c r="C188" s="44" t="n">
        <v>6</v>
      </c>
      <c r="D188" s="203">
        <f ref="D188" t="array">INDEX(#REF!,'獎狀清單(勿動)'!E188)</f>
        <v/>
      </c>
      <c r="E188">
        <f>E187+1</f>
        <v/>
      </c>
      <c r="F188" s="204">
        <f ref="F188" t="array">INDEX(#REF!,'獎狀清單(勿動)'!E188)</f>
        <v/>
      </c>
      <c r="G188" s="204" t="inlineStr">
        <is>
          <t>指導教師</t>
        </is>
      </c>
      <c r="H188" s="67">
        <f>INDIRECT($B188&amp;"!"&amp;H$1&amp;($C188+1))</f>
        <v/>
      </c>
      <c r="I188" s="67">
        <f>INDIRECT($B188&amp;"!"&amp;I$1&amp;($C188+1))</f>
        <v/>
      </c>
      <c r="J188" s="67">
        <f>INDIRECT($B188&amp;"!"&amp;J$1&amp;($C188+1))</f>
        <v/>
      </c>
      <c r="K188" s="67">
        <f>INDIRECT($B188&amp;"!"&amp;K$1&amp;($C188+1))</f>
        <v/>
      </c>
      <c r="L188" s="67">
        <f>INDIRECT($B188&amp;"!F"&amp;($C188+1))</f>
        <v/>
      </c>
      <c r="M188" s="67">
        <f>INDIRECT($B188&amp;"!"&amp;M$1&amp;($C188+1))</f>
        <v/>
      </c>
      <c r="N188" s="67">
        <f>INDIRECT($B188&amp;"!"&amp;N$1&amp;($C188+1))</f>
        <v/>
      </c>
      <c r="O188" s="67">
        <f>INDIRECT($B188&amp;"!"&amp;O$1&amp;($C188+1))</f>
        <v/>
      </c>
      <c r="P188" s="67">
        <f>INDIRECT($B188&amp;"!"&amp;P$1&amp;($C188+1))</f>
        <v/>
      </c>
      <c r="Q188" s="67">
        <f>INDIRECT($B188&amp;"!"&amp;Q$1&amp;($C188+1))</f>
        <v/>
      </c>
    </row>
    <row customHeight="1" ht="16.5" r="189" s="29">
      <c r="A189" s="44" t="n">
        <v>27</v>
      </c>
      <c r="B189" s="44" t="inlineStr">
        <is>
          <t>A32</t>
        </is>
      </c>
      <c r="C189" s="44" t="n">
        <v>7</v>
      </c>
      <c r="D189" s="203">
        <f ref="D189" t="array">INDEX(#REF!,'獎狀清單(勿動)'!E189)</f>
        <v/>
      </c>
      <c r="E189">
        <f>E188+1</f>
        <v/>
      </c>
      <c r="F189" s="204">
        <f ref="F189" t="array">INDEX(#REF!,'獎狀清單(勿動)'!E189)</f>
        <v/>
      </c>
      <c r="G189" s="204" t="inlineStr">
        <is>
          <t>指導教師</t>
        </is>
      </c>
      <c r="H189" s="67">
        <f>INDIRECT($B189&amp;"!"&amp;H$1&amp;($C189+1))</f>
        <v/>
      </c>
      <c r="I189" s="67">
        <f>INDIRECT($B189&amp;"!"&amp;I$1&amp;($C189+1))</f>
        <v/>
      </c>
      <c r="J189" s="67">
        <f>INDIRECT($B189&amp;"!"&amp;J$1&amp;($C189+1))</f>
        <v/>
      </c>
      <c r="K189" s="67">
        <f>INDIRECT($B189&amp;"!"&amp;K$1&amp;($C189+1))</f>
        <v/>
      </c>
      <c r="L189" s="67">
        <f>INDIRECT($B189&amp;"!F"&amp;($C189+1))</f>
        <v/>
      </c>
      <c r="M189" s="67">
        <f>INDIRECT($B189&amp;"!"&amp;M$1&amp;($C189+1))</f>
        <v/>
      </c>
      <c r="N189" s="67">
        <f>INDIRECT($B189&amp;"!"&amp;N$1&amp;($C189+1))</f>
        <v/>
      </c>
      <c r="O189" s="67">
        <f>INDIRECT($B189&amp;"!"&amp;O$1&amp;($C189+1))</f>
        <v/>
      </c>
      <c r="P189" s="67">
        <f>INDIRECT($B189&amp;"!"&amp;P$1&amp;($C189+1))</f>
        <v/>
      </c>
      <c r="Q189" s="67">
        <f>INDIRECT($B189&amp;"!"&amp;Q$1&amp;($C189+1))</f>
        <v/>
      </c>
    </row>
    <row customHeight="1" ht="16.5" r="190" s="29">
      <c r="A190" s="44" t="n">
        <v>28</v>
      </c>
      <c r="B190" s="44" t="inlineStr">
        <is>
          <t>A32</t>
        </is>
      </c>
      <c r="C190" s="44" t="n">
        <v>8</v>
      </c>
      <c r="D190" s="203">
        <f ref="D190" t="array">INDEX(#REF!,'獎狀清單(勿動)'!E190)</f>
        <v/>
      </c>
      <c r="E190">
        <f>E189+1</f>
        <v/>
      </c>
      <c r="F190" s="204">
        <f ref="F190" t="array">INDEX(#REF!,'獎狀清單(勿動)'!E190)</f>
        <v/>
      </c>
      <c r="G190" s="204" t="inlineStr">
        <is>
          <t>指導教師</t>
        </is>
      </c>
      <c r="H190" s="67">
        <f>INDIRECT($B190&amp;"!"&amp;H$1&amp;($C190+1))</f>
        <v/>
      </c>
      <c r="I190" s="67">
        <f>INDIRECT($B190&amp;"!"&amp;I$1&amp;($C190+1))</f>
        <v/>
      </c>
      <c r="J190" s="67">
        <f>INDIRECT($B190&amp;"!"&amp;J$1&amp;($C190+1))</f>
        <v/>
      </c>
      <c r="K190" s="67">
        <f>INDIRECT($B190&amp;"!"&amp;K$1&amp;($C190+1))</f>
        <v/>
      </c>
      <c r="L190" s="67">
        <f>INDIRECT($B190&amp;"!F"&amp;($C190+1))</f>
        <v/>
      </c>
      <c r="M190" s="67">
        <f>INDIRECT($B190&amp;"!"&amp;M$1&amp;($C190+1))</f>
        <v/>
      </c>
      <c r="N190" s="67">
        <f>INDIRECT($B190&amp;"!"&amp;N$1&amp;($C190+1))</f>
        <v/>
      </c>
      <c r="O190" s="67">
        <f>INDIRECT($B190&amp;"!"&amp;O$1&amp;($C190+1))</f>
        <v/>
      </c>
      <c r="P190" s="67">
        <f>INDIRECT($B190&amp;"!"&amp;P$1&amp;($C190+1))</f>
        <v/>
      </c>
      <c r="Q190" s="67">
        <f>INDIRECT($B190&amp;"!"&amp;Q$1&amp;($C190+1))</f>
        <v/>
      </c>
    </row>
    <row customHeight="1" ht="16.5" r="191" s="29">
      <c r="A191" s="44" t="n">
        <v>29</v>
      </c>
      <c r="B191" s="44" t="inlineStr">
        <is>
          <t>A32</t>
        </is>
      </c>
      <c r="C191" s="44" t="n">
        <v>9</v>
      </c>
      <c r="D191" s="203">
        <f ref="D191" t="array">INDEX(#REF!,'獎狀清單(勿動)'!E191)</f>
        <v/>
      </c>
      <c r="E191">
        <f>E190+1</f>
        <v/>
      </c>
      <c r="F191" s="204">
        <f ref="F191" t="array">INDEX(#REF!,'獎狀清單(勿動)'!E191)</f>
        <v/>
      </c>
      <c r="G191" s="204" t="inlineStr">
        <is>
          <t>指導教師</t>
        </is>
      </c>
      <c r="H191" s="67">
        <f>INDIRECT($B191&amp;"!"&amp;H$1&amp;($C191+1))</f>
        <v/>
      </c>
      <c r="I191" s="67">
        <f>INDIRECT($B191&amp;"!"&amp;I$1&amp;($C191+1))</f>
        <v/>
      </c>
      <c r="J191" s="67">
        <f>INDIRECT($B191&amp;"!"&amp;J$1&amp;($C191+1))</f>
        <v/>
      </c>
      <c r="K191" s="67">
        <f>INDIRECT($B191&amp;"!"&amp;K$1&amp;($C191+1))</f>
        <v/>
      </c>
      <c r="L191" s="67">
        <f>INDIRECT($B191&amp;"!F"&amp;($C191+1))</f>
        <v/>
      </c>
      <c r="M191" s="67">
        <f>INDIRECT($B191&amp;"!"&amp;M$1&amp;($C191+1))</f>
        <v/>
      </c>
      <c r="N191" s="67">
        <f>INDIRECT($B191&amp;"!"&amp;N$1&amp;($C191+1))</f>
        <v/>
      </c>
      <c r="O191" s="67">
        <f>INDIRECT($B191&amp;"!"&amp;O$1&amp;($C191+1))</f>
        <v/>
      </c>
      <c r="P191" s="67">
        <f>INDIRECT($B191&amp;"!"&amp;P$1&amp;($C191+1))</f>
        <v/>
      </c>
      <c r="Q191" s="67">
        <f>INDIRECT($B191&amp;"!"&amp;Q$1&amp;($C191+1))</f>
        <v/>
      </c>
    </row>
    <row customHeight="1" ht="16.5" r="192" s="29">
      <c r="A192" s="44" t="n">
        <v>30</v>
      </c>
      <c r="B192" s="44" t="inlineStr">
        <is>
          <t>A32</t>
        </is>
      </c>
      <c r="C192" s="44" t="n">
        <v>10</v>
      </c>
      <c r="D192" s="203">
        <f ref="D192" t="array">INDEX(#REF!,'獎狀清單(勿動)'!E192)</f>
        <v/>
      </c>
      <c r="E192">
        <f>E191+1</f>
        <v/>
      </c>
      <c r="F192" s="204">
        <f ref="F192" t="array">INDEX(#REF!,'獎狀清單(勿動)'!E192)</f>
        <v/>
      </c>
      <c r="G192" s="204" t="inlineStr">
        <is>
          <t>指導教師</t>
        </is>
      </c>
      <c r="H192" s="67">
        <f>INDIRECT($B192&amp;"!"&amp;H$1&amp;($C192+1))</f>
        <v/>
      </c>
      <c r="I192" s="67">
        <f>INDIRECT($B192&amp;"!"&amp;I$1&amp;($C192+1))</f>
        <v/>
      </c>
      <c r="J192" s="67">
        <f>INDIRECT($B192&amp;"!"&amp;J$1&amp;($C192+1))</f>
        <v/>
      </c>
      <c r="K192" s="67">
        <f>INDIRECT($B192&amp;"!"&amp;K$1&amp;($C192+1))</f>
        <v/>
      </c>
      <c r="L192" s="67">
        <f>INDIRECT($B192&amp;"!F"&amp;($C192+1))</f>
        <v/>
      </c>
      <c r="M192" s="67">
        <f>INDIRECT($B192&amp;"!"&amp;M$1&amp;($C192+1))</f>
        <v/>
      </c>
      <c r="N192" s="67">
        <f>INDIRECT($B192&amp;"!"&amp;N$1&amp;($C192+1))</f>
        <v/>
      </c>
      <c r="O192" s="67">
        <f>INDIRECT($B192&amp;"!"&amp;O$1&amp;($C192+1))</f>
        <v/>
      </c>
      <c r="P192" s="67">
        <f>INDIRECT($B192&amp;"!"&amp;P$1&amp;($C192+1))</f>
        <v/>
      </c>
      <c r="Q192" s="67">
        <f>INDIRECT($B192&amp;"!"&amp;Q$1&amp;($C192+1))</f>
        <v/>
      </c>
    </row>
    <row customHeight="1" ht="16.5" r="193" s="29">
      <c r="A193" s="44" t="n">
        <v>31</v>
      </c>
      <c r="B193" s="44" t="inlineStr">
        <is>
          <t>A32</t>
        </is>
      </c>
      <c r="C193" s="44" t="n">
        <v>11</v>
      </c>
      <c r="D193" s="203">
        <f ref="D193" t="array">INDEX(#REF!,'獎狀清單(勿動)'!E193)</f>
        <v/>
      </c>
      <c r="E193">
        <f>E192+1</f>
        <v/>
      </c>
      <c r="F193" s="204">
        <f ref="F193" t="array">INDEX(#REF!,'獎狀清單(勿動)'!E193)</f>
        <v/>
      </c>
      <c r="G193" s="204" t="inlineStr">
        <is>
          <t>指導教師</t>
        </is>
      </c>
      <c r="H193" s="67">
        <f>INDIRECT($B193&amp;"!"&amp;H$1&amp;($C193+1))</f>
        <v/>
      </c>
      <c r="I193" s="67">
        <f>INDIRECT($B193&amp;"!"&amp;I$1&amp;($C193+1))</f>
        <v/>
      </c>
      <c r="J193" s="67">
        <f>INDIRECT($B193&amp;"!"&amp;J$1&amp;($C193+1))</f>
        <v/>
      </c>
      <c r="K193" s="67">
        <f>INDIRECT($B193&amp;"!"&amp;K$1&amp;($C193+1))</f>
        <v/>
      </c>
      <c r="L193" s="67">
        <f>INDIRECT($B193&amp;"!F"&amp;($C193+1))</f>
        <v/>
      </c>
      <c r="M193" s="67">
        <f>INDIRECT($B193&amp;"!"&amp;M$1&amp;($C193+1))</f>
        <v/>
      </c>
      <c r="N193" s="67">
        <f>INDIRECT($B193&amp;"!"&amp;N$1&amp;($C193+1))</f>
        <v/>
      </c>
      <c r="O193" s="67">
        <f>INDIRECT($B193&amp;"!"&amp;O$1&amp;($C193+1))</f>
        <v/>
      </c>
      <c r="P193" s="67">
        <f>INDIRECT($B193&amp;"!"&amp;P$1&amp;($C193+1))</f>
        <v/>
      </c>
      <c r="Q193" s="67">
        <f>INDIRECT($B193&amp;"!"&amp;Q$1&amp;($C193+1))</f>
        <v/>
      </c>
    </row>
    <row customHeight="1" ht="16.5" r="194" s="29">
      <c r="A194" s="44" t="n">
        <v>32</v>
      </c>
      <c r="B194" s="44" t="inlineStr">
        <is>
          <t>A32</t>
        </is>
      </c>
      <c r="C194" s="44" t="n">
        <v>12</v>
      </c>
      <c r="D194" s="203">
        <f ref="D194" t="array">INDEX(#REF!,'獎狀清單(勿動)'!E194)</f>
        <v/>
      </c>
      <c r="E194">
        <f>E193+1</f>
        <v/>
      </c>
      <c r="F194" s="204">
        <f ref="F194" t="array">INDEX(#REF!,'獎狀清單(勿動)'!E194)</f>
        <v/>
      </c>
      <c r="G194" s="204" t="inlineStr">
        <is>
          <t>指導教師</t>
        </is>
      </c>
      <c r="H194" s="67">
        <f>INDIRECT($B194&amp;"!"&amp;H$1&amp;($C194+1))</f>
        <v/>
      </c>
      <c r="I194" s="67">
        <f>INDIRECT($B194&amp;"!"&amp;I$1&amp;($C194+1))</f>
        <v/>
      </c>
      <c r="J194" s="67">
        <f>INDIRECT($B194&amp;"!"&amp;J$1&amp;($C194+1))</f>
        <v/>
      </c>
      <c r="K194" s="67">
        <f>INDIRECT($B194&amp;"!"&amp;K$1&amp;($C194+1))</f>
        <v/>
      </c>
      <c r="L194" s="67">
        <f>INDIRECT($B194&amp;"!F"&amp;($C194+1))</f>
        <v/>
      </c>
      <c r="M194" s="67">
        <f>INDIRECT($B194&amp;"!"&amp;M$1&amp;($C194+1))</f>
        <v/>
      </c>
      <c r="N194" s="67">
        <f>INDIRECT($B194&amp;"!"&amp;N$1&amp;($C194+1))</f>
        <v/>
      </c>
      <c r="O194" s="67">
        <f>INDIRECT($B194&amp;"!"&amp;O$1&amp;($C194+1))</f>
        <v/>
      </c>
      <c r="P194" s="67">
        <f>INDIRECT($B194&amp;"!"&amp;P$1&amp;($C194+1))</f>
        <v/>
      </c>
      <c r="Q194" s="67">
        <f>INDIRECT($B194&amp;"!"&amp;Q$1&amp;($C194+1))</f>
        <v/>
      </c>
    </row>
    <row customHeight="1" ht="16.5" r="195" s="29">
      <c r="A195" s="44" t="n">
        <v>33</v>
      </c>
      <c r="B195" s="44" t="inlineStr">
        <is>
          <t>A32</t>
        </is>
      </c>
      <c r="C195" s="44" t="n">
        <v>13</v>
      </c>
      <c r="D195" s="203">
        <f ref="D195" t="array">INDEX(#REF!,'獎狀清單(勿動)'!E195)</f>
        <v/>
      </c>
      <c r="E195">
        <f>E194+1</f>
        <v/>
      </c>
      <c r="F195" s="204">
        <f ref="F195" t="array">INDEX(#REF!,'獎狀清單(勿動)'!E195)</f>
        <v/>
      </c>
      <c r="G195" s="204" t="inlineStr">
        <is>
          <t>指導教師</t>
        </is>
      </c>
      <c r="H195" s="67">
        <f>INDIRECT($B195&amp;"!"&amp;H$1&amp;($C195+1))</f>
        <v/>
      </c>
      <c r="I195" s="67">
        <f>INDIRECT($B195&amp;"!"&amp;I$1&amp;($C195+1))</f>
        <v/>
      </c>
      <c r="J195" s="67">
        <f>INDIRECT($B195&amp;"!"&amp;J$1&amp;($C195+1))</f>
        <v/>
      </c>
      <c r="K195" s="67">
        <f>INDIRECT($B195&amp;"!"&amp;K$1&amp;($C195+1))</f>
        <v/>
      </c>
      <c r="L195" s="67">
        <f>INDIRECT($B195&amp;"!F"&amp;($C195+1))</f>
        <v/>
      </c>
      <c r="M195" s="67">
        <f>INDIRECT($B195&amp;"!"&amp;M$1&amp;($C195+1))</f>
        <v/>
      </c>
      <c r="N195" s="67">
        <f>INDIRECT($B195&amp;"!"&amp;N$1&amp;($C195+1))</f>
        <v/>
      </c>
      <c r="O195" s="67">
        <f>INDIRECT($B195&amp;"!"&amp;O$1&amp;($C195+1))</f>
        <v/>
      </c>
      <c r="P195" s="67">
        <f>INDIRECT($B195&amp;"!"&amp;P$1&amp;($C195+1))</f>
        <v/>
      </c>
      <c r="Q195" s="67">
        <f>INDIRECT($B195&amp;"!"&amp;Q$1&amp;($C195+1))</f>
        <v/>
      </c>
    </row>
    <row customHeight="1" ht="16.5" r="196" s="29">
      <c r="A196" s="44" t="n">
        <v>34</v>
      </c>
      <c r="B196" s="44" t="inlineStr">
        <is>
          <t>A32</t>
        </is>
      </c>
      <c r="C196" s="44" t="n">
        <v>14</v>
      </c>
      <c r="D196" s="203">
        <f ref="D196" t="array">INDEX(#REF!,'獎狀清單(勿動)'!E196)</f>
        <v/>
      </c>
      <c r="E196">
        <f>E195+1</f>
        <v/>
      </c>
      <c r="F196" s="204">
        <f ref="F196" t="array">INDEX(#REF!,'獎狀清單(勿動)'!E196)</f>
        <v/>
      </c>
      <c r="G196" s="204" t="inlineStr">
        <is>
          <t>指導教師</t>
        </is>
      </c>
      <c r="H196" s="67">
        <f>INDIRECT($B196&amp;"!"&amp;H$1&amp;($C196+1))</f>
        <v/>
      </c>
      <c r="I196" s="67">
        <f>INDIRECT($B196&amp;"!"&amp;I$1&amp;($C196+1))</f>
        <v/>
      </c>
      <c r="J196" s="67">
        <f>INDIRECT($B196&amp;"!"&amp;J$1&amp;($C196+1))</f>
        <v/>
      </c>
      <c r="K196" s="67">
        <f>INDIRECT($B196&amp;"!"&amp;K$1&amp;($C196+1))</f>
        <v/>
      </c>
      <c r="L196" s="67">
        <f>INDIRECT($B196&amp;"!F"&amp;($C196+1))</f>
        <v/>
      </c>
      <c r="M196" s="67">
        <f>INDIRECT($B196&amp;"!"&amp;M$1&amp;($C196+1))</f>
        <v/>
      </c>
      <c r="N196" s="67">
        <f>INDIRECT($B196&amp;"!"&amp;N$1&amp;($C196+1))</f>
        <v/>
      </c>
      <c r="O196" s="67">
        <f>INDIRECT($B196&amp;"!"&amp;O$1&amp;($C196+1))</f>
        <v/>
      </c>
      <c r="P196" s="67">
        <f>INDIRECT($B196&amp;"!"&amp;P$1&amp;($C196+1))</f>
        <v/>
      </c>
      <c r="Q196" s="67">
        <f>INDIRECT($B196&amp;"!"&amp;Q$1&amp;($C196+1))</f>
        <v/>
      </c>
    </row>
    <row customHeight="1" ht="16.5" r="197" s="29">
      <c r="A197" s="44" t="n">
        <v>35</v>
      </c>
      <c r="B197" s="44" t="inlineStr">
        <is>
          <t>A32</t>
        </is>
      </c>
      <c r="C197" s="44" t="n">
        <v>15</v>
      </c>
      <c r="D197" s="203">
        <f ref="D197" t="array">INDEX(#REF!,'獎狀清單(勿動)'!E197)</f>
        <v/>
      </c>
      <c r="E197">
        <f>E196+1</f>
        <v/>
      </c>
      <c r="F197" s="204">
        <f ref="F197" t="array">INDEX(#REF!,'獎狀清單(勿動)'!E197)</f>
        <v/>
      </c>
      <c r="G197" s="204" t="inlineStr">
        <is>
          <t>指導教師</t>
        </is>
      </c>
      <c r="H197" s="67">
        <f>INDIRECT($B197&amp;"!"&amp;H$1&amp;($C197+1))</f>
        <v/>
      </c>
      <c r="I197" s="67">
        <f>INDIRECT($B197&amp;"!"&amp;I$1&amp;($C197+1))</f>
        <v/>
      </c>
      <c r="J197" s="67">
        <f>INDIRECT($B197&amp;"!"&amp;J$1&amp;($C197+1))</f>
        <v/>
      </c>
      <c r="K197" s="67">
        <f>INDIRECT($B197&amp;"!"&amp;K$1&amp;($C197+1))</f>
        <v/>
      </c>
      <c r="L197" s="67">
        <f>INDIRECT($B197&amp;"!F"&amp;($C197+1))</f>
        <v/>
      </c>
      <c r="M197" s="67">
        <f>INDIRECT($B197&amp;"!"&amp;M$1&amp;($C197+1))</f>
        <v/>
      </c>
      <c r="N197" s="67">
        <f>INDIRECT($B197&amp;"!"&amp;N$1&amp;($C197+1))</f>
        <v/>
      </c>
      <c r="O197" s="67">
        <f>INDIRECT($B197&amp;"!"&amp;O$1&amp;($C197+1))</f>
        <v/>
      </c>
      <c r="P197" s="67">
        <f>INDIRECT($B197&amp;"!"&amp;P$1&amp;($C197+1))</f>
        <v/>
      </c>
      <c r="Q197" s="67">
        <f>INDIRECT($B197&amp;"!"&amp;Q$1&amp;($C197+1))</f>
        <v/>
      </c>
    </row>
    <row customHeight="1" ht="16.5" r="198" s="29">
      <c r="A198" s="44" t="n">
        <v>36</v>
      </c>
      <c r="B198" s="44" t="inlineStr">
        <is>
          <t>A32</t>
        </is>
      </c>
      <c r="C198" s="44" t="n">
        <v>16</v>
      </c>
      <c r="D198" s="203">
        <f ref="D198" t="array">INDEX(#REF!,'獎狀清單(勿動)'!E198)</f>
        <v/>
      </c>
      <c r="E198">
        <f>E197+1</f>
        <v/>
      </c>
      <c r="F198" s="204">
        <f ref="F198" t="array">INDEX(#REF!,'獎狀清單(勿動)'!E198)</f>
        <v/>
      </c>
      <c r="G198" s="204" t="inlineStr">
        <is>
          <t>指導教師</t>
        </is>
      </c>
      <c r="H198" s="67">
        <f>INDIRECT($B198&amp;"!"&amp;H$1&amp;($C198+1))</f>
        <v/>
      </c>
      <c r="I198" s="67">
        <f>INDIRECT($B198&amp;"!"&amp;I$1&amp;($C198+1))</f>
        <v/>
      </c>
      <c r="J198" s="67">
        <f>INDIRECT($B198&amp;"!"&amp;J$1&amp;($C198+1))</f>
        <v/>
      </c>
      <c r="K198" s="67">
        <f>INDIRECT($B198&amp;"!"&amp;K$1&amp;($C198+1))</f>
        <v/>
      </c>
      <c r="L198" s="67">
        <f>INDIRECT($B198&amp;"!F"&amp;($C198+1))</f>
        <v/>
      </c>
      <c r="M198" s="67">
        <f>INDIRECT($B198&amp;"!"&amp;M$1&amp;($C198+1))</f>
        <v/>
      </c>
      <c r="N198" s="67">
        <f>INDIRECT($B198&amp;"!"&amp;N$1&amp;($C198+1))</f>
        <v/>
      </c>
      <c r="O198" s="67">
        <f>INDIRECT($B198&amp;"!"&amp;O$1&amp;($C198+1))</f>
        <v/>
      </c>
      <c r="P198" s="67">
        <f>INDIRECT($B198&amp;"!"&amp;P$1&amp;($C198+1))</f>
        <v/>
      </c>
      <c r="Q198" s="67">
        <f>INDIRECT($B198&amp;"!"&amp;Q$1&amp;($C198+1))</f>
        <v/>
      </c>
    </row>
    <row customHeight="1" ht="16.5" r="199" s="29">
      <c r="A199" s="44" t="n">
        <v>37</v>
      </c>
      <c r="B199" s="44" t="inlineStr">
        <is>
          <t>A32</t>
        </is>
      </c>
      <c r="C199" s="44" t="n">
        <v>17</v>
      </c>
      <c r="D199" s="203">
        <f ref="D199" t="array">INDEX(#REF!,'獎狀清單(勿動)'!E199)</f>
        <v/>
      </c>
      <c r="E199">
        <f>E198+1</f>
        <v/>
      </c>
      <c r="F199" s="204">
        <f ref="F199" t="array">INDEX(#REF!,'獎狀清單(勿動)'!E199)</f>
        <v/>
      </c>
      <c r="G199" s="204" t="inlineStr">
        <is>
          <t>指導教師</t>
        </is>
      </c>
      <c r="H199" s="67">
        <f>INDIRECT($B199&amp;"!"&amp;H$1&amp;($C199+1))</f>
        <v/>
      </c>
      <c r="I199" s="67">
        <f>INDIRECT($B199&amp;"!"&amp;I$1&amp;($C199+1))</f>
        <v/>
      </c>
      <c r="J199" s="67">
        <f>INDIRECT($B199&amp;"!"&amp;J$1&amp;($C199+1))</f>
        <v/>
      </c>
      <c r="K199" s="67">
        <f>INDIRECT($B199&amp;"!"&amp;K$1&amp;($C199+1))</f>
        <v/>
      </c>
      <c r="L199" s="67">
        <f>INDIRECT($B199&amp;"!F"&amp;($C199+1))</f>
        <v/>
      </c>
      <c r="M199" s="67">
        <f>INDIRECT($B199&amp;"!"&amp;M$1&amp;($C199+1))</f>
        <v/>
      </c>
      <c r="N199" s="67">
        <f>INDIRECT($B199&amp;"!"&amp;N$1&amp;($C199+1))</f>
        <v/>
      </c>
      <c r="O199" s="67">
        <f>INDIRECT($B199&amp;"!"&amp;O$1&amp;($C199+1))</f>
        <v/>
      </c>
      <c r="P199" s="67">
        <f>INDIRECT($B199&amp;"!"&amp;P$1&amp;($C199+1))</f>
        <v/>
      </c>
      <c r="Q199" s="67">
        <f>INDIRECT($B199&amp;"!"&amp;Q$1&amp;($C199+1))</f>
        <v/>
      </c>
    </row>
    <row customHeight="1" ht="16.5" r="200" s="29">
      <c r="A200" s="44" t="n">
        <v>38</v>
      </c>
      <c r="B200" s="44" t="inlineStr">
        <is>
          <t>A32</t>
        </is>
      </c>
      <c r="C200" s="44" t="n">
        <v>18</v>
      </c>
      <c r="D200" s="203">
        <f ref="D200" t="array">INDEX(#REF!,'獎狀清單(勿動)'!E200)</f>
        <v/>
      </c>
      <c r="E200">
        <f>E199+1</f>
        <v/>
      </c>
      <c r="F200" s="204">
        <f ref="F200" t="array">INDEX(#REF!,'獎狀清單(勿動)'!E200)</f>
        <v/>
      </c>
      <c r="G200" s="204" t="inlineStr">
        <is>
          <t>指導教師</t>
        </is>
      </c>
      <c r="H200" s="67">
        <f>INDIRECT($B200&amp;"!"&amp;H$1&amp;($C200+1))</f>
        <v/>
      </c>
      <c r="I200" s="67">
        <f>INDIRECT($B200&amp;"!"&amp;I$1&amp;($C200+1))</f>
        <v/>
      </c>
      <c r="J200" s="67">
        <f>INDIRECT($B200&amp;"!"&amp;J$1&amp;($C200+1))</f>
        <v/>
      </c>
      <c r="K200" s="67">
        <f>INDIRECT($B200&amp;"!"&amp;K$1&amp;($C200+1))</f>
        <v/>
      </c>
      <c r="L200" s="67">
        <f>INDIRECT($B200&amp;"!F"&amp;($C200+1))</f>
        <v/>
      </c>
      <c r="M200" s="67">
        <f>INDIRECT($B200&amp;"!"&amp;M$1&amp;($C200+1))</f>
        <v/>
      </c>
      <c r="N200" s="67">
        <f>INDIRECT($B200&amp;"!"&amp;N$1&amp;($C200+1))</f>
        <v/>
      </c>
      <c r="O200" s="67">
        <f>INDIRECT($B200&amp;"!"&amp;O$1&amp;($C200+1))</f>
        <v/>
      </c>
      <c r="P200" s="67">
        <f>INDIRECT($B200&amp;"!"&amp;P$1&amp;($C200+1))</f>
        <v/>
      </c>
      <c r="Q200" s="67">
        <f>INDIRECT($B200&amp;"!"&amp;Q$1&amp;($C200+1))</f>
        <v/>
      </c>
    </row>
    <row customHeight="1" ht="16.5" r="201" s="29">
      <c r="A201" s="44" t="n">
        <v>39</v>
      </c>
      <c r="B201" s="44" t="inlineStr">
        <is>
          <t>A32</t>
        </is>
      </c>
      <c r="C201" s="44" t="n">
        <v>19</v>
      </c>
      <c r="D201" s="203">
        <f ref="D201" t="array">INDEX(#REF!,'獎狀清單(勿動)'!E201)</f>
        <v/>
      </c>
      <c r="E201">
        <f>E200+1</f>
        <v/>
      </c>
      <c r="F201" s="204">
        <f ref="F201" t="array">INDEX(#REF!,'獎狀清單(勿動)'!E201)</f>
        <v/>
      </c>
      <c r="G201" s="204" t="inlineStr">
        <is>
          <t>指導教師</t>
        </is>
      </c>
      <c r="H201" s="67">
        <f>INDIRECT($B201&amp;"!"&amp;H$1&amp;($C201+1))</f>
        <v/>
      </c>
      <c r="I201" s="67">
        <f>INDIRECT($B201&amp;"!"&amp;I$1&amp;($C201+1))</f>
        <v/>
      </c>
      <c r="J201" s="67">
        <f>INDIRECT($B201&amp;"!"&amp;J$1&amp;($C201+1))</f>
        <v/>
      </c>
      <c r="K201" s="67">
        <f>INDIRECT($B201&amp;"!"&amp;K$1&amp;($C201+1))</f>
        <v/>
      </c>
      <c r="L201" s="67">
        <f>INDIRECT($B201&amp;"!F"&amp;($C201+1))</f>
        <v/>
      </c>
      <c r="M201" s="67">
        <f>INDIRECT($B201&amp;"!"&amp;M$1&amp;($C201+1))</f>
        <v/>
      </c>
      <c r="N201" s="67">
        <f>INDIRECT($B201&amp;"!"&amp;N$1&amp;($C201+1))</f>
        <v/>
      </c>
      <c r="O201" s="67">
        <f>INDIRECT($B201&amp;"!"&amp;O$1&amp;($C201+1))</f>
        <v/>
      </c>
      <c r="P201" s="67">
        <f>INDIRECT($B201&amp;"!"&amp;P$1&amp;($C201+1))</f>
        <v/>
      </c>
      <c r="Q201" s="67">
        <f>INDIRECT($B201&amp;"!"&amp;Q$1&amp;($C201+1))</f>
        <v/>
      </c>
    </row>
    <row customHeight="1" ht="16.5" r="202" s="29">
      <c r="A202" s="44" t="n">
        <v>40</v>
      </c>
      <c r="B202" s="44" t="inlineStr">
        <is>
          <t>A32</t>
        </is>
      </c>
      <c r="C202" s="44" t="n">
        <v>20</v>
      </c>
      <c r="D202" s="203">
        <f ref="D202" t="array">INDEX(#REF!,'獎狀清單(勿動)'!E202)</f>
        <v/>
      </c>
      <c r="E202">
        <f>E201+1</f>
        <v/>
      </c>
      <c r="F202" s="204">
        <f ref="F202" t="array">INDEX(#REF!,'獎狀清單(勿動)'!E202)</f>
        <v/>
      </c>
      <c r="G202" s="204" t="inlineStr">
        <is>
          <t>指導教師</t>
        </is>
      </c>
      <c r="H202" s="67">
        <f>INDIRECT($B202&amp;"!"&amp;H$1&amp;($C202+1))</f>
        <v/>
      </c>
      <c r="I202" s="67">
        <f>INDIRECT($B202&amp;"!"&amp;I$1&amp;($C202+1))</f>
        <v/>
      </c>
      <c r="J202" s="67">
        <f>INDIRECT($B202&amp;"!"&amp;J$1&amp;($C202+1))</f>
        <v/>
      </c>
      <c r="K202" s="67">
        <f>INDIRECT($B202&amp;"!"&amp;K$1&amp;($C202+1))</f>
        <v/>
      </c>
      <c r="L202" s="67">
        <f>INDIRECT($B202&amp;"!F"&amp;($C202+1))</f>
        <v/>
      </c>
      <c r="M202" s="67">
        <f>INDIRECT($B202&amp;"!"&amp;M$1&amp;($C202+1))</f>
        <v/>
      </c>
      <c r="N202" s="67">
        <f>INDIRECT($B202&amp;"!"&amp;N$1&amp;($C202+1))</f>
        <v/>
      </c>
      <c r="O202" s="67">
        <f>INDIRECT($B202&amp;"!"&amp;O$1&amp;($C202+1))</f>
        <v/>
      </c>
      <c r="P202" s="67">
        <f>INDIRECT($B202&amp;"!"&amp;P$1&amp;($C202+1))</f>
        <v/>
      </c>
      <c r="Q202" s="67">
        <f>INDIRECT($B202&amp;"!"&amp;Q$1&amp;($C202+1))</f>
        <v/>
      </c>
    </row>
    <row customHeight="1" ht="16.5" r="203" s="29">
      <c r="A203" s="44" t="n">
        <v>41</v>
      </c>
      <c r="B203" s="44" t="inlineStr">
        <is>
          <t>A41</t>
        </is>
      </c>
      <c r="C203" s="44" t="n">
        <v>1</v>
      </c>
      <c r="D203" s="203">
        <f ref="D203" t="array">INDEX(#REF!,'獎狀清單(勿動)'!E203)</f>
        <v/>
      </c>
      <c r="E203" t="n">
        <v>53</v>
      </c>
      <c r="F203" s="204">
        <f ref="F203" t="array">INDEX(#REF!,'獎狀清單(勿動)'!E203)</f>
        <v/>
      </c>
      <c r="G203" s="204" t="inlineStr">
        <is>
          <t>指導教師</t>
        </is>
      </c>
      <c r="H203" s="67">
        <f>INDIRECT($B203&amp;"!"&amp;H$1&amp;($C203+1))</f>
        <v/>
      </c>
      <c r="I203" s="67">
        <f>INDIRECT($B203&amp;"!"&amp;I$1&amp;($C203+1))</f>
        <v/>
      </c>
      <c r="J203" s="67">
        <f>INDIRECT($B203&amp;"!"&amp;J$1&amp;($C203+1))</f>
        <v/>
      </c>
      <c r="K203" s="67">
        <f>INDIRECT($B203&amp;"!"&amp;K$1&amp;($C203+1))</f>
        <v/>
      </c>
      <c r="L203" s="67">
        <f>INDIRECT($B203&amp;"!F"&amp;($C203+1))</f>
        <v/>
      </c>
      <c r="M203" s="67">
        <f>INDIRECT($B203&amp;"!"&amp;M$1&amp;($C203+1))</f>
        <v/>
      </c>
      <c r="N203" s="67">
        <f>INDIRECT($B203&amp;"!"&amp;N$1&amp;($C203+1))</f>
        <v/>
      </c>
      <c r="O203" s="205">
        <f>INDIRECT($B203&amp;"!"&amp;O$1&amp;($C203+1))</f>
        <v/>
      </c>
      <c r="P203" s="67">
        <f>INDIRECT($B203&amp;"!"&amp;P$1&amp;($C203+1))</f>
        <v/>
      </c>
      <c r="Q203" s="67">
        <f>INDIRECT($B203&amp;"!"&amp;Q$1&amp;($C203+1))</f>
        <v/>
      </c>
    </row>
    <row customHeight="1" ht="16.5" r="204" s="29">
      <c r="A204" s="44" t="n">
        <v>42</v>
      </c>
      <c r="B204" s="44" t="inlineStr">
        <is>
          <t>A41</t>
        </is>
      </c>
      <c r="C204" s="44" t="n">
        <v>2</v>
      </c>
      <c r="D204" s="203">
        <f ref="D204" t="array">INDEX(#REF!,'獎狀清單(勿動)'!E204)</f>
        <v/>
      </c>
      <c r="E204">
        <f>E203+1</f>
        <v/>
      </c>
      <c r="F204" s="204">
        <f ref="F204" t="array">INDEX(#REF!,'獎狀清單(勿動)'!E204)</f>
        <v/>
      </c>
      <c r="G204" s="204" t="inlineStr">
        <is>
          <t>指導教師</t>
        </is>
      </c>
      <c r="H204" s="67">
        <f>INDIRECT($B204&amp;"!"&amp;H$1&amp;($C204+1))</f>
        <v/>
      </c>
      <c r="I204" s="67">
        <f>INDIRECT($B204&amp;"!"&amp;I$1&amp;($C204+1))</f>
        <v/>
      </c>
      <c r="J204" s="67">
        <f>INDIRECT($B204&amp;"!"&amp;J$1&amp;($C204+1))</f>
        <v/>
      </c>
      <c r="K204" s="67">
        <f>INDIRECT($B204&amp;"!"&amp;K$1&amp;($C204+1))</f>
        <v/>
      </c>
      <c r="L204" s="67">
        <f>INDIRECT($B204&amp;"!F"&amp;($C204+1))</f>
        <v/>
      </c>
      <c r="M204" s="67">
        <f>INDIRECT($B204&amp;"!"&amp;M$1&amp;($C204+1))</f>
        <v/>
      </c>
      <c r="N204" s="67">
        <f>INDIRECT($B204&amp;"!"&amp;N$1&amp;($C204+1))</f>
        <v/>
      </c>
      <c r="O204" s="67">
        <f>INDIRECT($B204&amp;"!"&amp;O$1&amp;($C204+1))</f>
        <v/>
      </c>
      <c r="P204" s="67">
        <f>INDIRECT($B204&amp;"!"&amp;P$1&amp;($C204+1))</f>
        <v/>
      </c>
      <c r="Q204" s="67">
        <f>INDIRECT($B204&amp;"!"&amp;Q$1&amp;($C204+1))</f>
        <v/>
      </c>
    </row>
    <row customHeight="1" ht="16.5" r="205" s="29">
      <c r="A205" s="44" t="n">
        <v>43</v>
      </c>
      <c r="B205" s="44" t="inlineStr">
        <is>
          <t>A41</t>
        </is>
      </c>
      <c r="C205" s="44" t="n">
        <v>3</v>
      </c>
      <c r="D205" s="203">
        <f ref="D205" t="array">INDEX(#REF!,'獎狀清單(勿動)'!E205)</f>
        <v/>
      </c>
      <c r="E205">
        <f>E204+1</f>
        <v/>
      </c>
      <c r="F205" s="204">
        <f ref="F205" t="array">INDEX(#REF!,'獎狀清單(勿動)'!E205)</f>
        <v/>
      </c>
      <c r="G205" s="204" t="inlineStr">
        <is>
          <t>指導教師</t>
        </is>
      </c>
      <c r="H205" s="67">
        <f>INDIRECT($B205&amp;"!"&amp;H$1&amp;($C205+1))</f>
        <v/>
      </c>
      <c r="I205" s="67">
        <f>INDIRECT($B205&amp;"!"&amp;I$1&amp;($C205+1))</f>
        <v/>
      </c>
      <c r="J205" s="67">
        <f>INDIRECT($B205&amp;"!"&amp;J$1&amp;($C205+1))</f>
        <v/>
      </c>
      <c r="K205" s="67">
        <f>INDIRECT($B205&amp;"!"&amp;K$1&amp;($C205+1))</f>
        <v/>
      </c>
      <c r="L205" s="67">
        <f>INDIRECT($B205&amp;"!F"&amp;($C205+1))</f>
        <v/>
      </c>
      <c r="M205" s="67">
        <f>INDIRECT($B205&amp;"!"&amp;M$1&amp;($C205+1))</f>
        <v/>
      </c>
      <c r="N205" s="67">
        <f>INDIRECT($B205&amp;"!"&amp;N$1&amp;($C205+1))</f>
        <v/>
      </c>
      <c r="O205" s="205">
        <f>INDIRECT($B205&amp;"!"&amp;O$1&amp;($C205+1))</f>
        <v/>
      </c>
      <c r="P205" s="67">
        <f>INDIRECT($B205&amp;"!"&amp;P$1&amp;($C205+1))</f>
        <v/>
      </c>
      <c r="Q205" s="67">
        <f>INDIRECT($B205&amp;"!"&amp;Q$1&amp;($C205+1))</f>
        <v/>
      </c>
    </row>
    <row customHeight="1" ht="16.5" r="206" s="29">
      <c r="A206" s="44" t="n">
        <v>44</v>
      </c>
      <c r="B206" s="44" t="inlineStr">
        <is>
          <t>A41</t>
        </is>
      </c>
      <c r="C206" s="44" t="n">
        <v>4</v>
      </c>
      <c r="D206" s="203">
        <f ref="D206" t="array">INDEX(#REF!,'獎狀清單(勿動)'!E206)</f>
        <v/>
      </c>
      <c r="E206">
        <f>E205+1</f>
        <v/>
      </c>
      <c r="F206" s="204">
        <f ref="F206" t="array">INDEX(#REF!,'獎狀清單(勿動)'!E206)</f>
        <v/>
      </c>
      <c r="G206" s="204" t="inlineStr">
        <is>
          <t>指導教師</t>
        </is>
      </c>
      <c r="H206" s="67">
        <f>INDIRECT($B206&amp;"!"&amp;H$1&amp;($C206+1))</f>
        <v/>
      </c>
      <c r="I206" s="67">
        <f>INDIRECT($B206&amp;"!"&amp;I$1&amp;($C206+1))</f>
        <v/>
      </c>
      <c r="J206" s="67">
        <f>INDIRECT($B206&amp;"!"&amp;J$1&amp;($C206+1))</f>
        <v/>
      </c>
      <c r="K206" s="67">
        <f>INDIRECT($B206&amp;"!"&amp;K$1&amp;($C206+1))</f>
        <v/>
      </c>
      <c r="L206" s="67">
        <f>INDIRECT($B206&amp;"!F"&amp;($C206+1))</f>
        <v/>
      </c>
      <c r="M206" s="67">
        <f>INDIRECT($B206&amp;"!"&amp;M$1&amp;($C206+1))</f>
        <v/>
      </c>
      <c r="N206" s="67">
        <f>INDIRECT($B206&amp;"!"&amp;N$1&amp;($C206+1))</f>
        <v/>
      </c>
      <c r="O206" s="205">
        <f>INDIRECT($B206&amp;"!"&amp;O$1&amp;($C206+1))</f>
        <v/>
      </c>
      <c r="P206" s="67">
        <f>INDIRECT($B206&amp;"!"&amp;P$1&amp;($C206+1))</f>
        <v/>
      </c>
      <c r="Q206" s="67">
        <f>INDIRECT($B206&amp;"!"&amp;Q$1&amp;($C206+1))</f>
        <v/>
      </c>
    </row>
    <row customHeight="1" ht="16.5" r="207" s="29">
      <c r="A207" s="44" t="n">
        <v>45</v>
      </c>
      <c r="B207" s="44" t="inlineStr">
        <is>
          <t>A41</t>
        </is>
      </c>
      <c r="C207" s="44" t="n">
        <v>5</v>
      </c>
      <c r="D207" s="203">
        <f ref="D207" t="array">INDEX(#REF!,'獎狀清單(勿動)'!E207)</f>
        <v/>
      </c>
      <c r="E207">
        <f>E206+1</f>
        <v/>
      </c>
      <c r="F207" s="204">
        <f ref="F207" t="array">INDEX(#REF!,'獎狀清單(勿動)'!E207)</f>
        <v/>
      </c>
      <c r="G207" s="204" t="inlineStr">
        <is>
          <t>指導教師</t>
        </is>
      </c>
      <c r="H207" s="67">
        <f>INDIRECT($B207&amp;"!"&amp;H$1&amp;($C207+1))</f>
        <v/>
      </c>
      <c r="I207" s="67">
        <f>INDIRECT($B207&amp;"!"&amp;I$1&amp;($C207+1))</f>
        <v/>
      </c>
      <c r="J207" s="67">
        <f>INDIRECT($B207&amp;"!"&amp;J$1&amp;($C207+1))</f>
        <v/>
      </c>
      <c r="K207" s="67">
        <f>INDIRECT($B207&amp;"!"&amp;K$1&amp;($C207+1))</f>
        <v/>
      </c>
      <c r="L207" s="67">
        <f>INDIRECT($B207&amp;"!F"&amp;($C207+1))</f>
        <v/>
      </c>
      <c r="M207" s="67">
        <f>INDIRECT($B207&amp;"!"&amp;M$1&amp;($C207+1))</f>
        <v/>
      </c>
      <c r="N207" s="67">
        <f>INDIRECT($B207&amp;"!"&amp;N$1&amp;($C207+1))</f>
        <v/>
      </c>
      <c r="O207" s="205">
        <f>INDIRECT($B207&amp;"!"&amp;O$1&amp;($C207+1))</f>
        <v/>
      </c>
      <c r="P207" s="67">
        <f>INDIRECT($B207&amp;"!"&amp;P$1&amp;($C207+1))</f>
        <v/>
      </c>
      <c r="Q207" s="67">
        <f>INDIRECT($B207&amp;"!"&amp;Q$1&amp;($C207+1))</f>
        <v/>
      </c>
    </row>
    <row customHeight="1" ht="16.5" r="208" s="29">
      <c r="A208" s="44" t="n">
        <v>46</v>
      </c>
      <c r="B208" s="44" t="inlineStr">
        <is>
          <t>A41</t>
        </is>
      </c>
      <c r="C208" s="44" t="n">
        <v>6</v>
      </c>
      <c r="D208" s="203">
        <f ref="D208" t="array">INDEX(#REF!,'獎狀清單(勿動)'!E208)</f>
        <v/>
      </c>
      <c r="E208">
        <f>E207+1</f>
        <v/>
      </c>
      <c r="F208" s="204">
        <f ref="F208" t="array">INDEX(#REF!,'獎狀清單(勿動)'!E208)</f>
        <v/>
      </c>
      <c r="G208" s="204" t="inlineStr">
        <is>
          <t>指導教師</t>
        </is>
      </c>
      <c r="H208" s="67">
        <f>INDIRECT($B208&amp;"!"&amp;H$1&amp;($C208+1))</f>
        <v/>
      </c>
      <c r="I208" s="67">
        <f>INDIRECT($B208&amp;"!"&amp;I$1&amp;($C208+1))</f>
        <v/>
      </c>
      <c r="J208" s="67">
        <f>INDIRECT($B208&amp;"!"&amp;J$1&amp;($C208+1))</f>
        <v/>
      </c>
      <c r="K208" s="67">
        <f>INDIRECT($B208&amp;"!"&amp;K$1&amp;($C208+1))</f>
        <v/>
      </c>
      <c r="L208" s="67">
        <f>INDIRECT($B208&amp;"!F"&amp;($C208+1))</f>
        <v/>
      </c>
      <c r="M208" s="67">
        <f>INDIRECT($B208&amp;"!"&amp;M$1&amp;($C208+1))</f>
        <v/>
      </c>
      <c r="N208" s="67">
        <f>INDIRECT($B208&amp;"!"&amp;N$1&amp;($C208+1))</f>
        <v/>
      </c>
      <c r="O208" s="67">
        <f>INDIRECT($B208&amp;"!"&amp;O$1&amp;($C208+1))</f>
        <v/>
      </c>
      <c r="P208" s="67">
        <f>INDIRECT($B208&amp;"!"&amp;P$1&amp;($C208+1))</f>
        <v/>
      </c>
      <c r="Q208" s="67">
        <f>INDIRECT($B208&amp;"!"&amp;Q$1&amp;($C208+1))</f>
        <v/>
      </c>
    </row>
    <row customHeight="1" ht="16.5" r="209" s="29">
      <c r="A209" s="44" t="n">
        <v>47</v>
      </c>
      <c r="B209" s="44" t="inlineStr">
        <is>
          <t>A41</t>
        </is>
      </c>
      <c r="C209" s="44" t="n">
        <v>7</v>
      </c>
      <c r="D209" s="203">
        <f ref="D209" t="array">INDEX(#REF!,'獎狀清單(勿動)'!E209)</f>
        <v/>
      </c>
      <c r="E209">
        <f>E208+1</f>
        <v/>
      </c>
      <c r="F209" s="204">
        <f ref="F209" t="array">INDEX(#REF!,'獎狀清單(勿動)'!E209)</f>
        <v/>
      </c>
      <c r="G209" s="204" t="inlineStr">
        <is>
          <t>指導教師</t>
        </is>
      </c>
      <c r="H209" s="67">
        <f>INDIRECT($B209&amp;"!"&amp;H$1&amp;($C209+1))</f>
        <v/>
      </c>
      <c r="I209" s="67">
        <f>INDIRECT($B209&amp;"!"&amp;I$1&amp;($C209+1))</f>
        <v/>
      </c>
      <c r="J209" s="67">
        <f>INDIRECT($B209&amp;"!"&amp;J$1&amp;($C209+1))</f>
        <v/>
      </c>
      <c r="K209" s="67">
        <f>INDIRECT($B209&amp;"!"&amp;K$1&amp;($C209+1))</f>
        <v/>
      </c>
      <c r="L209" s="67">
        <f>INDIRECT($B209&amp;"!F"&amp;($C209+1))</f>
        <v/>
      </c>
      <c r="M209" s="67">
        <f>INDIRECT($B209&amp;"!"&amp;M$1&amp;($C209+1))</f>
        <v/>
      </c>
      <c r="N209" s="67">
        <f>INDIRECT($B209&amp;"!"&amp;N$1&amp;($C209+1))</f>
        <v/>
      </c>
      <c r="O209" s="205">
        <f>INDIRECT($B209&amp;"!"&amp;O$1&amp;($C209+1))</f>
        <v/>
      </c>
      <c r="P209" s="67">
        <f>INDIRECT($B209&amp;"!"&amp;P$1&amp;($C209+1))</f>
        <v/>
      </c>
      <c r="Q209" s="67">
        <f>INDIRECT($B209&amp;"!"&amp;Q$1&amp;($C209+1))</f>
        <v/>
      </c>
    </row>
    <row customHeight="1" ht="16.5" r="210" s="29">
      <c r="A210" s="44" t="n">
        <v>48</v>
      </c>
      <c r="B210" s="44" t="inlineStr">
        <is>
          <t>A41</t>
        </is>
      </c>
      <c r="C210" s="44" t="n">
        <v>8</v>
      </c>
      <c r="D210" s="203">
        <f ref="D210" t="array">INDEX(#REF!,'獎狀清單(勿動)'!E210)</f>
        <v/>
      </c>
      <c r="E210">
        <f>E209+1</f>
        <v/>
      </c>
      <c r="F210" s="204">
        <f ref="F210" t="array">INDEX(#REF!,'獎狀清單(勿動)'!E210)</f>
        <v/>
      </c>
      <c r="G210" s="204" t="inlineStr">
        <is>
          <t>指導教師</t>
        </is>
      </c>
      <c r="H210" s="67">
        <f>INDIRECT($B210&amp;"!"&amp;H$1&amp;($C210+1))</f>
        <v/>
      </c>
      <c r="I210" s="67">
        <f>INDIRECT($B210&amp;"!"&amp;I$1&amp;($C210+1))</f>
        <v/>
      </c>
      <c r="J210" s="67">
        <f>INDIRECT($B210&amp;"!"&amp;J$1&amp;($C210+1))</f>
        <v/>
      </c>
      <c r="K210" s="67">
        <f>INDIRECT($B210&amp;"!"&amp;K$1&amp;($C210+1))</f>
        <v/>
      </c>
      <c r="L210" s="67">
        <f>INDIRECT($B210&amp;"!F"&amp;($C210+1))</f>
        <v/>
      </c>
      <c r="M210" s="67">
        <f>INDIRECT($B210&amp;"!"&amp;M$1&amp;($C210+1))</f>
        <v/>
      </c>
      <c r="N210" s="67">
        <f>INDIRECT($B210&amp;"!"&amp;N$1&amp;($C210+1))</f>
        <v/>
      </c>
      <c r="O210" s="205">
        <f>INDIRECT($B210&amp;"!"&amp;O$1&amp;($C210+1))</f>
        <v/>
      </c>
      <c r="P210" s="67">
        <f>INDIRECT($B210&amp;"!"&amp;P$1&amp;($C210+1))</f>
        <v/>
      </c>
      <c r="Q210" s="67">
        <f>INDIRECT($B210&amp;"!"&amp;Q$1&amp;($C210+1))</f>
        <v/>
      </c>
    </row>
    <row customHeight="1" ht="16.5" r="211" s="29">
      <c r="A211" s="44" t="n">
        <v>49</v>
      </c>
      <c r="B211" s="44" t="inlineStr">
        <is>
          <t>A41</t>
        </is>
      </c>
      <c r="C211" s="44" t="n">
        <v>9</v>
      </c>
      <c r="D211" s="203">
        <f ref="D211" t="array">INDEX(#REF!,'獎狀清單(勿動)'!E211)</f>
        <v/>
      </c>
      <c r="E211">
        <f>E210+1</f>
        <v/>
      </c>
      <c r="F211" s="204">
        <f ref="F211" t="array">INDEX(#REF!,'獎狀清單(勿動)'!E211)</f>
        <v/>
      </c>
      <c r="G211" s="204" t="inlineStr">
        <is>
          <t>指導教師</t>
        </is>
      </c>
      <c r="H211" s="67">
        <f>INDIRECT($B211&amp;"!"&amp;H$1&amp;($C211+1))</f>
        <v/>
      </c>
      <c r="I211" s="67">
        <f>INDIRECT($B211&amp;"!"&amp;I$1&amp;($C211+1))</f>
        <v/>
      </c>
      <c r="J211" s="67">
        <f>INDIRECT($B211&amp;"!"&amp;J$1&amp;($C211+1))</f>
        <v/>
      </c>
      <c r="K211" s="67">
        <f>INDIRECT($B211&amp;"!"&amp;K$1&amp;($C211+1))</f>
        <v/>
      </c>
      <c r="L211" s="67">
        <f>INDIRECT($B211&amp;"!F"&amp;($C211+1))</f>
        <v/>
      </c>
      <c r="M211" s="67">
        <f>INDIRECT($B211&amp;"!"&amp;M$1&amp;($C211+1))</f>
        <v/>
      </c>
      <c r="N211" s="67">
        <f>INDIRECT($B211&amp;"!"&amp;N$1&amp;($C211+1))</f>
        <v/>
      </c>
      <c r="O211" s="205">
        <f>INDIRECT($B211&amp;"!"&amp;O$1&amp;($C211+1))</f>
        <v/>
      </c>
      <c r="P211" s="67">
        <f>INDIRECT($B211&amp;"!"&amp;P$1&amp;($C211+1))</f>
        <v/>
      </c>
      <c r="Q211" s="67">
        <f>INDIRECT($B211&amp;"!"&amp;Q$1&amp;($C211+1))</f>
        <v/>
      </c>
    </row>
    <row customHeight="1" ht="16.5" r="212" s="29">
      <c r="A212" s="44" t="n">
        <v>50</v>
      </c>
      <c r="B212" s="44" t="inlineStr">
        <is>
          <t>A41</t>
        </is>
      </c>
      <c r="C212" s="44" t="n">
        <v>10</v>
      </c>
      <c r="D212" s="203">
        <f ref="D212" t="array">INDEX(#REF!,'獎狀清單(勿動)'!E212)</f>
        <v/>
      </c>
      <c r="E212">
        <f>E211+1</f>
        <v/>
      </c>
      <c r="F212" s="204">
        <f ref="F212" t="array">INDEX(#REF!,'獎狀清單(勿動)'!E212)</f>
        <v/>
      </c>
      <c r="G212" s="204" t="inlineStr">
        <is>
          <t>指導教師</t>
        </is>
      </c>
      <c r="H212" s="67">
        <f>INDIRECT($B212&amp;"!"&amp;H$1&amp;($C212+1))</f>
        <v/>
      </c>
      <c r="I212" s="67">
        <f>INDIRECT($B212&amp;"!"&amp;I$1&amp;($C212+1))</f>
        <v/>
      </c>
      <c r="J212" s="67">
        <f>INDIRECT($B212&amp;"!"&amp;J$1&amp;($C212+1))</f>
        <v/>
      </c>
      <c r="K212" s="67">
        <f>INDIRECT($B212&amp;"!"&amp;K$1&amp;($C212+1))</f>
        <v/>
      </c>
      <c r="L212" s="67">
        <f>INDIRECT($B212&amp;"!F"&amp;($C212+1))</f>
        <v/>
      </c>
      <c r="M212" s="67">
        <f>INDIRECT($B212&amp;"!"&amp;M$1&amp;($C212+1))</f>
        <v/>
      </c>
      <c r="N212" s="67">
        <f>INDIRECT($B212&amp;"!"&amp;N$1&amp;($C212+1))</f>
        <v/>
      </c>
      <c r="O212" s="205">
        <f>INDIRECT($B212&amp;"!"&amp;O$1&amp;($C212+1))</f>
        <v/>
      </c>
      <c r="P212" s="67">
        <f>INDIRECT($B212&amp;"!"&amp;P$1&amp;($C212+1))</f>
        <v/>
      </c>
      <c r="Q212" s="67">
        <f>INDIRECT($B212&amp;"!"&amp;Q$1&amp;($C212+1))</f>
        <v/>
      </c>
    </row>
    <row customHeight="1" ht="16.5" r="213" s="29">
      <c r="A213" s="44" t="n">
        <v>51</v>
      </c>
      <c r="B213" s="44" t="inlineStr">
        <is>
          <t>A41</t>
        </is>
      </c>
      <c r="C213" s="44" t="n">
        <v>11</v>
      </c>
      <c r="D213" s="203">
        <f ref="D213" t="array">INDEX(#REF!,'獎狀清單(勿動)'!E213)</f>
        <v/>
      </c>
      <c r="E213">
        <f>E212+1</f>
        <v/>
      </c>
      <c r="F213" s="204">
        <f ref="F213" t="array">INDEX(#REF!,'獎狀清單(勿動)'!E213)</f>
        <v/>
      </c>
      <c r="G213" s="204" t="inlineStr">
        <is>
          <t>指導教師</t>
        </is>
      </c>
      <c r="H213" s="67">
        <f>INDIRECT($B213&amp;"!"&amp;H$1&amp;($C213+1))</f>
        <v/>
      </c>
      <c r="I213" s="67">
        <f>INDIRECT($B213&amp;"!"&amp;I$1&amp;($C213+1))</f>
        <v/>
      </c>
      <c r="J213" s="67">
        <f>INDIRECT($B213&amp;"!"&amp;J$1&amp;($C213+1))</f>
        <v/>
      </c>
      <c r="K213" s="67">
        <f>INDIRECT($B213&amp;"!"&amp;K$1&amp;($C213+1))</f>
        <v/>
      </c>
      <c r="L213" s="67">
        <f>INDIRECT($B213&amp;"!F"&amp;($C213+1))</f>
        <v/>
      </c>
      <c r="M213" s="67">
        <f>INDIRECT($B213&amp;"!"&amp;M$1&amp;($C213+1))</f>
        <v/>
      </c>
      <c r="N213" s="67">
        <f>INDIRECT($B213&amp;"!"&amp;N$1&amp;($C213+1))</f>
        <v/>
      </c>
      <c r="O213" s="205">
        <f>INDIRECT($B213&amp;"!"&amp;O$1&amp;($C213+1))</f>
        <v/>
      </c>
      <c r="P213" s="67">
        <f>INDIRECT($B213&amp;"!"&amp;P$1&amp;($C213+1))</f>
        <v/>
      </c>
      <c r="Q213" s="67">
        <f>INDIRECT($B213&amp;"!"&amp;Q$1&amp;($C213+1))</f>
        <v/>
      </c>
    </row>
    <row customHeight="1" ht="16.5" r="214" s="29">
      <c r="A214" s="44" t="n">
        <v>52</v>
      </c>
      <c r="B214" s="44" t="inlineStr">
        <is>
          <t>A41</t>
        </is>
      </c>
      <c r="C214" s="44" t="n">
        <v>12</v>
      </c>
      <c r="D214" s="203">
        <f ref="D214" t="array">INDEX(#REF!,'獎狀清單(勿動)'!E214)</f>
        <v/>
      </c>
      <c r="E214">
        <f>E213+1</f>
        <v/>
      </c>
      <c r="F214" s="204">
        <f ref="F214" t="array">INDEX(#REF!,'獎狀清單(勿動)'!E214)</f>
        <v/>
      </c>
      <c r="G214" s="204" t="inlineStr">
        <is>
          <t>指導教師</t>
        </is>
      </c>
      <c r="H214" s="67">
        <f>INDIRECT($B214&amp;"!"&amp;H$1&amp;($C214+1))</f>
        <v/>
      </c>
      <c r="I214" s="67">
        <f>INDIRECT($B214&amp;"!"&amp;I$1&amp;($C214+1))</f>
        <v/>
      </c>
      <c r="J214" s="67">
        <f>INDIRECT($B214&amp;"!"&amp;J$1&amp;($C214+1))</f>
        <v/>
      </c>
      <c r="K214" s="67">
        <f>INDIRECT($B214&amp;"!"&amp;K$1&amp;($C214+1))</f>
        <v/>
      </c>
      <c r="L214" s="67">
        <f>INDIRECT($B214&amp;"!F"&amp;($C214+1))</f>
        <v/>
      </c>
      <c r="M214" s="67">
        <f>INDIRECT($B214&amp;"!"&amp;M$1&amp;($C214+1))</f>
        <v/>
      </c>
      <c r="N214" s="67">
        <f>INDIRECT($B214&amp;"!"&amp;N$1&amp;($C214+1))</f>
        <v/>
      </c>
      <c r="O214" s="67">
        <f>INDIRECT($B214&amp;"!"&amp;O$1&amp;($C214+1))</f>
        <v/>
      </c>
      <c r="P214" s="67">
        <f>INDIRECT($B214&amp;"!"&amp;P$1&amp;($C214+1))</f>
        <v/>
      </c>
      <c r="Q214" s="67">
        <f>INDIRECT($B214&amp;"!"&amp;Q$1&amp;($C214+1))</f>
        <v/>
      </c>
    </row>
    <row customHeight="1" ht="16.5" r="215" s="29">
      <c r="A215" s="44" t="n">
        <v>53</v>
      </c>
      <c r="B215" s="44" t="inlineStr">
        <is>
          <t>A41</t>
        </is>
      </c>
      <c r="C215" s="44" t="n">
        <v>13</v>
      </c>
      <c r="D215" s="203">
        <f ref="D215" t="array">INDEX(#REF!,'獎狀清單(勿動)'!E215)</f>
        <v/>
      </c>
      <c r="E215">
        <f>E214+1</f>
        <v/>
      </c>
      <c r="F215" s="204">
        <f ref="F215" t="array">INDEX(#REF!,'獎狀清單(勿動)'!E215)</f>
        <v/>
      </c>
      <c r="G215" s="204" t="inlineStr">
        <is>
          <t>指導教師</t>
        </is>
      </c>
      <c r="H215" s="67">
        <f>INDIRECT($B215&amp;"!"&amp;H$1&amp;($C215+1))</f>
        <v/>
      </c>
      <c r="I215" s="67">
        <f>INDIRECT($B215&amp;"!"&amp;I$1&amp;($C215+1))</f>
        <v/>
      </c>
      <c r="J215" s="67">
        <f>INDIRECT($B215&amp;"!"&amp;J$1&amp;($C215+1))</f>
        <v/>
      </c>
      <c r="K215" s="67">
        <f>INDIRECT($B215&amp;"!"&amp;K$1&amp;($C215+1))</f>
        <v/>
      </c>
      <c r="L215" s="67">
        <f>INDIRECT($B215&amp;"!F"&amp;($C215+1))</f>
        <v/>
      </c>
      <c r="M215" s="67">
        <f>INDIRECT($B215&amp;"!"&amp;M$1&amp;($C215+1))</f>
        <v/>
      </c>
      <c r="N215" s="67">
        <f>INDIRECT($B215&amp;"!"&amp;N$1&amp;($C215+1))</f>
        <v/>
      </c>
      <c r="O215" s="67">
        <f>INDIRECT($B215&amp;"!"&amp;O$1&amp;($C215+1))</f>
        <v/>
      </c>
      <c r="P215" s="67">
        <f>INDIRECT($B215&amp;"!"&amp;P$1&amp;($C215+1))</f>
        <v/>
      </c>
      <c r="Q215" s="67">
        <f>INDIRECT($B215&amp;"!"&amp;Q$1&amp;($C215+1))</f>
        <v/>
      </c>
    </row>
    <row customHeight="1" ht="16.5" r="216" s="29">
      <c r="A216" s="44" t="n">
        <v>54</v>
      </c>
      <c r="B216" s="44" t="inlineStr">
        <is>
          <t>A41</t>
        </is>
      </c>
      <c r="C216" s="44" t="n">
        <v>14</v>
      </c>
      <c r="D216" s="203">
        <f ref="D216" t="array">INDEX(#REF!,'獎狀清單(勿動)'!E216)</f>
        <v/>
      </c>
      <c r="E216">
        <f>E215+1</f>
        <v/>
      </c>
      <c r="F216" s="204">
        <f ref="F216" t="array">INDEX(#REF!,'獎狀清單(勿動)'!E216)</f>
        <v/>
      </c>
      <c r="G216" s="204" t="inlineStr">
        <is>
          <t>指導教師</t>
        </is>
      </c>
      <c r="H216" s="67">
        <f>INDIRECT($B216&amp;"!"&amp;H$1&amp;($C216+1))</f>
        <v/>
      </c>
      <c r="I216" s="67">
        <f>INDIRECT($B216&amp;"!"&amp;I$1&amp;($C216+1))</f>
        <v/>
      </c>
      <c r="J216" s="67">
        <f>INDIRECT($B216&amp;"!"&amp;J$1&amp;($C216+1))</f>
        <v/>
      </c>
      <c r="K216" s="67">
        <f>INDIRECT($B216&amp;"!"&amp;K$1&amp;($C216+1))</f>
        <v/>
      </c>
      <c r="L216" s="67">
        <f>INDIRECT($B216&amp;"!F"&amp;($C216+1))</f>
        <v/>
      </c>
      <c r="M216" s="67">
        <f>INDIRECT($B216&amp;"!"&amp;M$1&amp;($C216+1))</f>
        <v/>
      </c>
      <c r="N216" s="67">
        <f>INDIRECT($B216&amp;"!"&amp;N$1&amp;($C216+1))</f>
        <v/>
      </c>
      <c r="O216" s="205">
        <f>INDIRECT($B216&amp;"!"&amp;O$1&amp;($C216+1))</f>
        <v/>
      </c>
      <c r="P216" s="67">
        <f>INDIRECT($B216&amp;"!"&amp;P$1&amp;($C216+1))</f>
        <v/>
      </c>
      <c r="Q216" s="67">
        <f>INDIRECT($B216&amp;"!"&amp;Q$1&amp;($C216+1))</f>
        <v/>
      </c>
    </row>
    <row customHeight="1" ht="16.5" r="217" s="29">
      <c r="A217" s="44" t="n">
        <v>55</v>
      </c>
      <c r="B217" s="44" t="inlineStr">
        <is>
          <t>A41</t>
        </is>
      </c>
      <c r="C217" s="44" t="n">
        <v>15</v>
      </c>
      <c r="D217" s="203">
        <f ref="D217" t="array">INDEX(#REF!,'獎狀清單(勿動)'!E217)</f>
        <v/>
      </c>
      <c r="E217">
        <f>E216+1</f>
        <v/>
      </c>
      <c r="F217" s="204">
        <f ref="F217" t="array">INDEX(#REF!,'獎狀清單(勿動)'!E217)</f>
        <v/>
      </c>
      <c r="G217" s="204" t="inlineStr">
        <is>
          <t>指導教師</t>
        </is>
      </c>
      <c r="H217" s="67">
        <f>INDIRECT($B217&amp;"!"&amp;H$1&amp;($C217+1))</f>
        <v/>
      </c>
      <c r="I217" s="67">
        <f>INDIRECT($B217&amp;"!"&amp;I$1&amp;($C217+1))</f>
        <v/>
      </c>
      <c r="J217" s="67">
        <f>INDIRECT($B217&amp;"!"&amp;J$1&amp;($C217+1))</f>
        <v/>
      </c>
      <c r="K217" s="67">
        <f>INDIRECT($B217&amp;"!"&amp;K$1&amp;($C217+1))</f>
        <v/>
      </c>
      <c r="L217" s="67">
        <f>INDIRECT($B217&amp;"!F"&amp;($C217+1))</f>
        <v/>
      </c>
      <c r="M217" s="67">
        <f>INDIRECT($B217&amp;"!"&amp;M$1&amp;($C217+1))</f>
        <v/>
      </c>
      <c r="N217" s="67">
        <f>INDIRECT($B217&amp;"!"&amp;N$1&amp;($C217+1))</f>
        <v/>
      </c>
      <c r="O217" s="205">
        <f>INDIRECT($B217&amp;"!"&amp;O$1&amp;($C217+1))</f>
        <v/>
      </c>
      <c r="P217" s="67">
        <f>INDIRECT($B217&amp;"!"&amp;P$1&amp;($C217+1))</f>
        <v/>
      </c>
      <c r="Q217" s="67">
        <f>INDIRECT($B217&amp;"!"&amp;Q$1&amp;($C217+1))</f>
        <v/>
      </c>
    </row>
    <row customHeight="1" ht="16.5" r="218" s="29">
      <c r="A218" s="44" t="n">
        <v>56</v>
      </c>
      <c r="B218" s="44" t="inlineStr">
        <is>
          <t>A41</t>
        </is>
      </c>
      <c r="C218" s="44" t="n">
        <v>16</v>
      </c>
      <c r="D218" s="203">
        <f ref="D218" t="array">INDEX(#REF!,'獎狀清單(勿動)'!E218)</f>
        <v/>
      </c>
      <c r="E218">
        <f>E217+1</f>
        <v/>
      </c>
      <c r="F218" s="204">
        <f ref="F218" t="array">INDEX(#REF!,'獎狀清單(勿動)'!E218)</f>
        <v/>
      </c>
      <c r="G218" s="204" t="inlineStr">
        <is>
          <t>指導教師</t>
        </is>
      </c>
      <c r="H218" s="67">
        <f>INDIRECT($B218&amp;"!"&amp;H$1&amp;($C218+1))</f>
        <v/>
      </c>
      <c r="I218" s="67">
        <f>INDIRECT($B218&amp;"!"&amp;I$1&amp;($C218+1))</f>
        <v/>
      </c>
      <c r="J218" s="67">
        <f>INDIRECT($B218&amp;"!"&amp;J$1&amp;($C218+1))</f>
        <v/>
      </c>
      <c r="K218" s="67">
        <f>INDIRECT($B218&amp;"!"&amp;K$1&amp;($C218+1))</f>
        <v/>
      </c>
      <c r="L218" s="67">
        <f>INDIRECT($B218&amp;"!F"&amp;($C218+1))</f>
        <v/>
      </c>
      <c r="M218" s="67">
        <f>INDIRECT($B218&amp;"!"&amp;M$1&amp;($C218+1))</f>
        <v/>
      </c>
      <c r="N218" s="67">
        <f>INDIRECT($B218&amp;"!"&amp;N$1&amp;($C218+1))</f>
        <v/>
      </c>
      <c r="O218" s="205">
        <f>INDIRECT($B218&amp;"!"&amp;O$1&amp;($C218+1))</f>
        <v/>
      </c>
      <c r="P218" s="67">
        <f>INDIRECT($B218&amp;"!"&amp;P$1&amp;($C218+1))</f>
        <v/>
      </c>
      <c r="Q218" s="67">
        <f>INDIRECT($B218&amp;"!"&amp;Q$1&amp;($C218+1))</f>
        <v/>
      </c>
    </row>
    <row customHeight="1" ht="16.5" r="219" s="29">
      <c r="A219" s="44" t="n">
        <v>57</v>
      </c>
      <c r="B219" s="44" t="inlineStr">
        <is>
          <t>A41</t>
        </is>
      </c>
      <c r="C219" s="44" t="n">
        <v>17</v>
      </c>
      <c r="D219" s="203">
        <f ref="D219" t="array">INDEX(#REF!,'獎狀清單(勿動)'!E219)</f>
        <v/>
      </c>
      <c r="E219">
        <f>E218+1</f>
        <v/>
      </c>
      <c r="F219" s="204">
        <f ref="F219" t="array">INDEX(#REF!,'獎狀清單(勿動)'!E219)</f>
        <v/>
      </c>
      <c r="G219" s="204" t="inlineStr">
        <is>
          <t>指導教師</t>
        </is>
      </c>
      <c r="H219" s="67">
        <f>INDIRECT($B219&amp;"!"&amp;H$1&amp;($C219+1))</f>
        <v/>
      </c>
      <c r="I219" s="67">
        <f>INDIRECT($B219&amp;"!"&amp;I$1&amp;($C219+1))</f>
        <v/>
      </c>
      <c r="J219" s="67">
        <f>INDIRECT($B219&amp;"!"&amp;J$1&amp;($C219+1))</f>
        <v/>
      </c>
      <c r="K219" s="67">
        <f>INDIRECT($B219&amp;"!"&amp;K$1&amp;($C219+1))</f>
        <v/>
      </c>
      <c r="L219" s="67">
        <f>INDIRECT($B219&amp;"!F"&amp;($C219+1))</f>
        <v/>
      </c>
      <c r="M219" s="67">
        <f>INDIRECT($B219&amp;"!"&amp;M$1&amp;($C219+1))</f>
        <v/>
      </c>
      <c r="N219" s="67">
        <f>INDIRECT($B219&amp;"!"&amp;N$1&amp;($C219+1))</f>
        <v/>
      </c>
      <c r="O219" s="205">
        <f>INDIRECT($B219&amp;"!"&amp;O$1&amp;($C219+1))</f>
        <v/>
      </c>
      <c r="P219" s="67">
        <f>INDIRECT($B219&amp;"!"&amp;P$1&amp;($C219+1))</f>
        <v/>
      </c>
      <c r="Q219" s="67">
        <f>INDIRECT($B219&amp;"!"&amp;Q$1&amp;($C219+1))</f>
        <v/>
      </c>
    </row>
    <row customHeight="1" ht="16.5" r="220" s="29">
      <c r="A220" s="44" t="n">
        <v>58</v>
      </c>
      <c r="B220" s="44" t="inlineStr">
        <is>
          <t>A41</t>
        </is>
      </c>
      <c r="C220" s="44" t="n">
        <v>18</v>
      </c>
      <c r="D220" s="203">
        <f ref="D220" t="array">INDEX(#REF!,'獎狀清單(勿動)'!E220)</f>
        <v/>
      </c>
      <c r="E220">
        <f>E219+1</f>
        <v/>
      </c>
      <c r="F220" s="204">
        <f ref="F220" t="array">INDEX(#REF!,'獎狀清單(勿動)'!E220)</f>
        <v/>
      </c>
      <c r="G220" s="204" t="inlineStr">
        <is>
          <t>指導教師</t>
        </is>
      </c>
      <c r="H220" s="67">
        <f>INDIRECT($B220&amp;"!"&amp;H$1&amp;($C220+1))</f>
        <v/>
      </c>
      <c r="I220" s="67">
        <f>INDIRECT($B220&amp;"!"&amp;I$1&amp;($C220+1))</f>
        <v/>
      </c>
      <c r="J220" s="67">
        <f>INDIRECT($B220&amp;"!"&amp;J$1&amp;($C220+1))</f>
        <v/>
      </c>
      <c r="K220" s="67">
        <f>INDIRECT($B220&amp;"!"&amp;K$1&amp;($C220+1))</f>
        <v/>
      </c>
      <c r="L220" s="67">
        <f>INDIRECT($B220&amp;"!F"&amp;($C220+1))</f>
        <v/>
      </c>
      <c r="M220" s="67">
        <f>INDIRECT($B220&amp;"!"&amp;M$1&amp;($C220+1))</f>
        <v/>
      </c>
      <c r="N220" s="67">
        <f>INDIRECT($B220&amp;"!"&amp;N$1&amp;($C220+1))</f>
        <v/>
      </c>
      <c r="O220" s="205">
        <f>INDIRECT($B220&amp;"!"&amp;O$1&amp;($C220+1))</f>
        <v/>
      </c>
      <c r="P220" s="67">
        <f>INDIRECT($B220&amp;"!"&amp;P$1&amp;($C220+1))</f>
        <v/>
      </c>
      <c r="Q220" s="67">
        <f>INDIRECT($B220&amp;"!"&amp;Q$1&amp;($C220+1))</f>
        <v/>
      </c>
    </row>
    <row customHeight="1" ht="16.5" r="221" s="29">
      <c r="A221" s="44" t="n">
        <v>59</v>
      </c>
      <c r="B221" s="44" t="inlineStr">
        <is>
          <t>A41</t>
        </is>
      </c>
      <c r="C221" s="44" t="n">
        <v>19</v>
      </c>
      <c r="D221" s="203">
        <f ref="D221" t="array">INDEX(#REF!,'獎狀清單(勿動)'!E221)</f>
        <v/>
      </c>
      <c r="E221">
        <f>E220+1</f>
        <v/>
      </c>
      <c r="F221" s="204">
        <f ref="F221" t="array">INDEX(#REF!,'獎狀清單(勿動)'!E221)</f>
        <v/>
      </c>
      <c r="G221" s="204" t="inlineStr">
        <is>
          <t>指導教師</t>
        </is>
      </c>
      <c r="H221" s="67">
        <f>INDIRECT($B221&amp;"!"&amp;H$1&amp;($C221+1))</f>
        <v/>
      </c>
      <c r="I221" s="67">
        <f>INDIRECT($B221&amp;"!"&amp;I$1&amp;($C221+1))</f>
        <v/>
      </c>
      <c r="J221" s="67">
        <f>INDIRECT($B221&amp;"!"&amp;J$1&amp;($C221+1))</f>
        <v/>
      </c>
      <c r="K221" s="67">
        <f>INDIRECT($B221&amp;"!"&amp;K$1&amp;($C221+1))</f>
        <v/>
      </c>
      <c r="L221" s="67">
        <f>INDIRECT($B221&amp;"!F"&amp;($C221+1))</f>
        <v/>
      </c>
      <c r="M221" s="67">
        <f>INDIRECT($B221&amp;"!"&amp;M$1&amp;($C221+1))</f>
        <v/>
      </c>
      <c r="N221" s="67">
        <f>INDIRECT($B221&amp;"!"&amp;N$1&amp;($C221+1))</f>
        <v/>
      </c>
      <c r="O221" s="205">
        <f>INDIRECT($B221&amp;"!"&amp;O$1&amp;($C221+1))</f>
        <v/>
      </c>
      <c r="P221" s="67">
        <f>INDIRECT($B221&amp;"!"&amp;P$1&amp;($C221+1))</f>
        <v/>
      </c>
      <c r="Q221" s="67">
        <f>INDIRECT($B221&amp;"!"&amp;Q$1&amp;($C221+1))</f>
        <v/>
      </c>
    </row>
    <row customHeight="1" ht="16.5" r="222" s="29">
      <c r="A222" s="44" t="n">
        <v>60</v>
      </c>
      <c r="B222" s="44" t="inlineStr">
        <is>
          <t>A41</t>
        </is>
      </c>
      <c r="C222" s="44" t="n">
        <v>20</v>
      </c>
      <c r="D222" s="203">
        <f ref="D222" t="array">INDEX(#REF!,'獎狀清單(勿動)'!E222)</f>
        <v/>
      </c>
      <c r="E222">
        <f>E221+1</f>
        <v/>
      </c>
      <c r="F222" s="204">
        <f ref="F222" t="array">INDEX(#REF!,'獎狀清單(勿動)'!E222)</f>
        <v/>
      </c>
      <c r="G222" s="204" t="inlineStr">
        <is>
          <t>指導教師</t>
        </is>
      </c>
      <c r="H222" s="67">
        <f>INDIRECT($B222&amp;"!"&amp;H$1&amp;($C222+1))</f>
        <v/>
      </c>
      <c r="I222" s="67">
        <f>INDIRECT($B222&amp;"!"&amp;I$1&amp;($C222+1))</f>
        <v/>
      </c>
      <c r="J222" s="67">
        <f>INDIRECT($B222&amp;"!"&amp;J$1&amp;($C222+1))</f>
        <v/>
      </c>
      <c r="K222" s="67">
        <f>INDIRECT($B222&amp;"!"&amp;K$1&amp;($C222+1))</f>
        <v/>
      </c>
      <c r="L222" s="67">
        <f>INDIRECT($B222&amp;"!F"&amp;($C222+1))</f>
        <v/>
      </c>
      <c r="M222" s="67">
        <f>INDIRECT($B222&amp;"!"&amp;M$1&amp;($C222+1))</f>
        <v/>
      </c>
      <c r="N222" s="67">
        <f>INDIRECT($B222&amp;"!"&amp;N$1&amp;($C222+1))</f>
        <v/>
      </c>
      <c r="O222" s="205">
        <f>INDIRECT($B222&amp;"!"&amp;O$1&amp;($C222+1))</f>
        <v/>
      </c>
      <c r="P222" s="67">
        <f>INDIRECT($B222&amp;"!"&amp;P$1&amp;($C222+1))</f>
        <v/>
      </c>
      <c r="Q222" s="67">
        <f>INDIRECT($B222&amp;"!"&amp;Q$1&amp;($C222+1))</f>
        <v/>
      </c>
    </row>
    <row customHeight="1" ht="16.5" r="223" s="29">
      <c r="A223" s="44" t="n">
        <v>61</v>
      </c>
      <c r="B223" s="44" t="inlineStr">
        <is>
          <t>A42</t>
        </is>
      </c>
      <c r="C223" s="44" t="n">
        <v>1</v>
      </c>
      <c r="D223" s="203">
        <f ref="D223" t="array">INDEX(#REF!,'獎狀清單(勿動)'!E223)</f>
        <v/>
      </c>
      <c r="E223" t="n">
        <v>77</v>
      </c>
      <c r="F223" s="204">
        <f ref="F223" t="array">INDEX(#REF!,'獎狀清單(勿動)'!E223)</f>
        <v/>
      </c>
      <c r="G223" s="204" t="inlineStr">
        <is>
          <t>指導教師</t>
        </is>
      </c>
      <c r="H223" s="67">
        <f>INDIRECT($B223&amp;"!"&amp;H$1&amp;($C223+1))</f>
        <v/>
      </c>
      <c r="I223" s="67">
        <f>INDIRECT($B223&amp;"!"&amp;I$1&amp;($C223+1))</f>
        <v/>
      </c>
      <c r="J223" s="67">
        <f>INDIRECT($B223&amp;"!"&amp;J$1&amp;($C223+1))</f>
        <v/>
      </c>
      <c r="K223" s="67">
        <f>INDIRECT($B223&amp;"!"&amp;K$1&amp;($C223+1))</f>
        <v/>
      </c>
      <c r="L223" s="67">
        <f>INDIRECT($B223&amp;"!F"&amp;($C223+1))</f>
        <v/>
      </c>
      <c r="M223" s="67">
        <f>INDIRECT($B223&amp;"!"&amp;M$1&amp;($C223+1))</f>
        <v/>
      </c>
      <c r="N223" s="67">
        <f>INDIRECT($B223&amp;"!"&amp;N$1&amp;($C223+1))</f>
        <v/>
      </c>
      <c r="O223" s="67">
        <f>INDIRECT($B223&amp;"!"&amp;O$1&amp;($C223+1))</f>
        <v/>
      </c>
      <c r="P223" s="205">
        <f>INDIRECT($B223&amp;"!"&amp;P$1&amp;($C223+1))</f>
        <v/>
      </c>
      <c r="Q223" s="67">
        <f>INDIRECT($B223&amp;"!"&amp;Q$1&amp;($C223+1))</f>
        <v/>
      </c>
    </row>
    <row customHeight="1" ht="16.5" r="224" s="29">
      <c r="A224" s="44" t="n">
        <v>62</v>
      </c>
      <c r="B224" s="44" t="inlineStr">
        <is>
          <t>A42</t>
        </is>
      </c>
      <c r="C224" s="44" t="n">
        <v>2</v>
      </c>
      <c r="D224" s="203">
        <f ref="D224" t="array">INDEX(#REF!,'獎狀清單(勿動)'!E224)</f>
        <v/>
      </c>
      <c r="E224">
        <f>E223+1</f>
        <v/>
      </c>
      <c r="F224" s="204">
        <f ref="F224" t="array">INDEX(#REF!,'獎狀清單(勿動)'!E224)</f>
        <v/>
      </c>
      <c r="G224" s="204" t="inlineStr">
        <is>
          <t>指導教師</t>
        </is>
      </c>
      <c r="H224" s="67">
        <f>INDIRECT($B224&amp;"!"&amp;H$1&amp;($C224+1))</f>
        <v/>
      </c>
      <c r="I224" s="67">
        <f>INDIRECT($B224&amp;"!"&amp;I$1&amp;($C224+1))</f>
        <v/>
      </c>
      <c r="J224" s="67">
        <f>INDIRECT($B224&amp;"!"&amp;J$1&amp;($C224+1))</f>
        <v/>
      </c>
      <c r="K224" s="67">
        <f>INDIRECT($B224&amp;"!"&amp;K$1&amp;($C224+1))</f>
        <v/>
      </c>
      <c r="L224" s="67">
        <f>INDIRECT($B224&amp;"!F"&amp;($C224+1))</f>
        <v/>
      </c>
      <c r="M224" s="67">
        <f>INDIRECT($B224&amp;"!"&amp;M$1&amp;($C224+1))</f>
        <v/>
      </c>
      <c r="N224" s="67">
        <f>INDIRECT($B224&amp;"!"&amp;N$1&amp;($C224+1))</f>
        <v/>
      </c>
      <c r="O224" s="67">
        <f>INDIRECT($B224&amp;"!"&amp;O$1&amp;($C224+1))</f>
        <v/>
      </c>
      <c r="P224" s="205">
        <f>INDIRECT($B224&amp;"!"&amp;P$1&amp;($C224+1))</f>
        <v/>
      </c>
      <c r="Q224" s="67">
        <f>INDIRECT($B224&amp;"!"&amp;Q$1&amp;($C224+1))</f>
        <v/>
      </c>
    </row>
    <row customHeight="1" ht="16.5" r="225" s="29">
      <c r="A225" s="44" t="n">
        <v>63</v>
      </c>
      <c r="B225" s="44" t="inlineStr">
        <is>
          <t>A42</t>
        </is>
      </c>
      <c r="C225" s="44" t="n">
        <v>3</v>
      </c>
      <c r="D225" s="203">
        <f ref="D225" t="array">INDEX(#REF!,'獎狀清單(勿動)'!E225)</f>
        <v/>
      </c>
      <c r="E225">
        <f>E224+1</f>
        <v/>
      </c>
      <c r="F225" s="204">
        <f ref="F225" t="array">INDEX(#REF!,'獎狀清單(勿動)'!E225)</f>
        <v/>
      </c>
      <c r="G225" s="204" t="inlineStr">
        <is>
          <t>指導教師</t>
        </is>
      </c>
      <c r="H225" s="67">
        <f>INDIRECT($B225&amp;"!"&amp;H$1&amp;($C225+1))</f>
        <v/>
      </c>
      <c r="I225" s="67">
        <f>INDIRECT($B225&amp;"!"&amp;I$1&amp;($C225+1))</f>
        <v/>
      </c>
      <c r="J225" s="67">
        <f>INDIRECT($B225&amp;"!"&amp;J$1&amp;($C225+1))</f>
        <v/>
      </c>
      <c r="K225" s="67">
        <f>INDIRECT($B225&amp;"!"&amp;K$1&amp;($C225+1))</f>
        <v/>
      </c>
      <c r="L225" s="67">
        <f>INDIRECT($B225&amp;"!F"&amp;($C225+1))</f>
        <v/>
      </c>
      <c r="M225" s="67">
        <f>INDIRECT($B225&amp;"!"&amp;M$1&amp;($C225+1))</f>
        <v/>
      </c>
      <c r="N225" s="67">
        <f>INDIRECT($B225&amp;"!"&amp;N$1&amp;($C225+1))</f>
        <v/>
      </c>
      <c r="O225" s="67">
        <f>INDIRECT($B225&amp;"!"&amp;O$1&amp;($C225+1))</f>
        <v/>
      </c>
      <c r="P225" s="205">
        <f>INDIRECT($B225&amp;"!"&amp;P$1&amp;($C225+1))</f>
        <v/>
      </c>
      <c r="Q225" s="67">
        <f>INDIRECT($B225&amp;"!"&amp;Q$1&amp;($C225+1))</f>
        <v/>
      </c>
    </row>
    <row customHeight="1" ht="16.5" r="226" s="29">
      <c r="A226" s="44" t="n">
        <v>64</v>
      </c>
      <c r="B226" s="44" t="inlineStr">
        <is>
          <t>A42</t>
        </is>
      </c>
      <c r="C226" s="44" t="n">
        <v>4</v>
      </c>
      <c r="D226" s="203">
        <f ref="D226" t="array">INDEX(#REF!,'獎狀清單(勿動)'!E226)</f>
        <v/>
      </c>
      <c r="E226">
        <f>E225+1</f>
        <v/>
      </c>
      <c r="F226" s="204">
        <f ref="F226" t="array">INDEX(#REF!,'獎狀清單(勿動)'!E226)</f>
        <v/>
      </c>
      <c r="G226" s="204" t="inlineStr">
        <is>
          <t>指導教師</t>
        </is>
      </c>
      <c r="H226" s="67">
        <f>INDIRECT($B226&amp;"!"&amp;H$1&amp;($C226+1))</f>
        <v/>
      </c>
      <c r="I226" s="67">
        <f>INDIRECT($B226&amp;"!"&amp;I$1&amp;($C226+1))</f>
        <v/>
      </c>
      <c r="J226" s="67">
        <f>INDIRECT($B226&amp;"!"&amp;J$1&amp;($C226+1))</f>
        <v/>
      </c>
      <c r="K226" s="67">
        <f>INDIRECT($B226&amp;"!"&amp;K$1&amp;($C226+1))</f>
        <v/>
      </c>
      <c r="L226" s="67">
        <f>INDIRECT($B226&amp;"!F"&amp;($C226+1))</f>
        <v/>
      </c>
      <c r="M226" s="67">
        <f>INDIRECT($B226&amp;"!"&amp;M$1&amp;($C226+1))</f>
        <v/>
      </c>
      <c r="N226" s="67">
        <f>INDIRECT($B226&amp;"!"&amp;N$1&amp;($C226+1))</f>
        <v/>
      </c>
      <c r="O226" s="67">
        <f>INDIRECT($B226&amp;"!"&amp;O$1&amp;($C226+1))</f>
        <v/>
      </c>
      <c r="P226" s="67">
        <f>INDIRECT($B226&amp;"!"&amp;P$1&amp;($C226+1))</f>
        <v/>
      </c>
      <c r="Q226" s="67">
        <f>INDIRECT($B226&amp;"!"&amp;Q$1&amp;($C226+1))</f>
        <v/>
      </c>
    </row>
    <row customHeight="1" ht="16.5" r="227" s="29">
      <c r="A227" s="44" t="n">
        <v>65</v>
      </c>
      <c r="B227" s="44" t="inlineStr">
        <is>
          <t>A42</t>
        </is>
      </c>
      <c r="C227" s="44" t="n">
        <v>5</v>
      </c>
      <c r="D227" s="203">
        <f ref="D227" t="array">INDEX(#REF!,'獎狀清單(勿動)'!E227)</f>
        <v/>
      </c>
      <c r="E227">
        <f>E226+1</f>
        <v/>
      </c>
      <c r="F227" s="204">
        <f ref="F227" t="array">INDEX(#REF!,'獎狀清單(勿動)'!E227)</f>
        <v/>
      </c>
      <c r="G227" s="204" t="inlineStr">
        <is>
          <t>指導教師</t>
        </is>
      </c>
      <c r="H227" s="67">
        <f>INDIRECT($B227&amp;"!"&amp;H$1&amp;($C227+1))</f>
        <v/>
      </c>
      <c r="I227" s="67">
        <f>INDIRECT($B227&amp;"!"&amp;I$1&amp;($C227+1))</f>
        <v/>
      </c>
      <c r="J227" s="67">
        <f>INDIRECT($B227&amp;"!"&amp;J$1&amp;($C227+1))</f>
        <v/>
      </c>
      <c r="K227" s="67">
        <f>INDIRECT($B227&amp;"!"&amp;K$1&amp;($C227+1))</f>
        <v/>
      </c>
      <c r="L227" s="67">
        <f>INDIRECT($B227&amp;"!F"&amp;($C227+1))</f>
        <v/>
      </c>
      <c r="M227" s="67">
        <f>INDIRECT($B227&amp;"!"&amp;M$1&amp;($C227+1))</f>
        <v/>
      </c>
      <c r="N227" s="67">
        <f>INDIRECT($B227&amp;"!"&amp;N$1&amp;($C227+1))</f>
        <v/>
      </c>
      <c r="O227" s="67">
        <f>INDIRECT($B227&amp;"!"&amp;O$1&amp;($C227+1))</f>
        <v/>
      </c>
      <c r="P227" s="205">
        <f>INDIRECT($B227&amp;"!"&amp;P$1&amp;($C227+1))</f>
        <v/>
      </c>
      <c r="Q227" s="67">
        <f>INDIRECT($B227&amp;"!"&amp;Q$1&amp;($C227+1))</f>
        <v/>
      </c>
    </row>
    <row customHeight="1" ht="16.5" r="228" s="29">
      <c r="A228" s="44" t="n">
        <v>66</v>
      </c>
      <c r="B228" s="44" t="inlineStr">
        <is>
          <t>A42</t>
        </is>
      </c>
      <c r="C228" s="44" t="n">
        <v>6</v>
      </c>
      <c r="D228" s="203">
        <f ref="D228" t="array">INDEX(#REF!,'獎狀清單(勿動)'!E228)</f>
        <v/>
      </c>
      <c r="E228">
        <f>E227+1</f>
        <v/>
      </c>
      <c r="F228" s="204">
        <f ref="F228" t="array">INDEX(#REF!,'獎狀清單(勿動)'!E228)</f>
        <v/>
      </c>
      <c r="G228" s="204" t="inlineStr">
        <is>
          <t>指導教師</t>
        </is>
      </c>
      <c r="H228" s="67">
        <f>INDIRECT($B228&amp;"!"&amp;H$1&amp;($C228+1))</f>
        <v/>
      </c>
      <c r="I228" s="67">
        <f>INDIRECT($B228&amp;"!"&amp;I$1&amp;($C228+1))</f>
        <v/>
      </c>
      <c r="J228" s="67">
        <f>INDIRECT($B228&amp;"!"&amp;J$1&amp;($C228+1))</f>
        <v/>
      </c>
      <c r="K228" s="67">
        <f>INDIRECT($B228&amp;"!"&amp;K$1&amp;($C228+1))</f>
        <v/>
      </c>
      <c r="L228" s="67">
        <f>INDIRECT($B228&amp;"!F"&amp;($C228+1))</f>
        <v/>
      </c>
      <c r="M228" s="67">
        <f>INDIRECT($B228&amp;"!"&amp;M$1&amp;($C228+1))</f>
        <v/>
      </c>
      <c r="N228" s="67">
        <f>INDIRECT($B228&amp;"!"&amp;N$1&amp;($C228+1))</f>
        <v/>
      </c>
      <c r="O228" s="67">
        <f>INDIRECT($B228&amp;"!"&amp;O$1&amp;($C228+1))</f>
        <v/>
      </c>
      <c r="P228" s="205">
        <f>INDIRECT($B228&amp;"!"&amp;P$1&amp;($C228+1))</f>
        <v/>
      </c>
      <c r="Q228" s="67">
        <f>INDIRECT($B228&amp;"!"&amp;Q$1&amp;($C228+1))</f>
        <v/>
      </c>
    </row>
    <row customHeight="1" ht="16.5" r="229" s="29">
      <c r="A229" s="44" t="n">
        <v>67</v>
      </c>
      <c r="B229" s="44" t="inlineStr">
        <is>
          <t>A42</t>
        </is>
      </c>
      <c r="C229" s="44" t="n">
        <v>7</v>
      </c>
      <c r="D229" s="203">
        <f ref="D229" t="array">INDEX(#REF!,'獎狀清單(勿動)'!E229)</f>
        <v/>
      </c>
      <c r="E229">
        <f>E228+1</f>
        <v/>
      </c>
      <c r="F229" s="204">
        <f ref="F229" t="array">INDEX(#REF!,'獎狀清單(勿動)'!E229)</f>
        <v/>
      </c>
      <c r="G229" s="204" t="inlineStr">
        <is>
          <t>指導教師</t>
        </is>
      </c>
      <c r="H229" s="67">
        <f>INDIRECT($B229&amp;"!"&amp;H$1&amp;($C229+1))</f>
        <v/>
      </c>
      <c r="I229" s="67">
        <f>INDIRECT($B229&amp;"!"&amp;I$1&amp;($C229+1))</f>
        <v/>
      </c>
      <c r="J229" s="67">
        <f>INDIRECT($B229&amp;"!"&amp;J$1&amp;($C229+1))</f>
        <v/>
      </c>
      <c r="K229" s="67">
        <f>INDIRECT($B229&amp;"!"&amp;K$1&amp;($C229+1))</f>
        <v/>
      </c>
      <c r="L229" s="67">
        <f>INDIRECT($B229&amp;"!F"&amp;($C229+1))</f>
        <v/>
      </c>
      <c r="M229" s="67">
        <f>INDIRECT($B229&amp;"!"&amp;M$1&amp;($C229+1))</f>
        <v/>
      </c>
      <c r="N229" s="67">
        <f>INDIRECT($B229&amp;"!"&amp;N$1&amp;($C229+1))</f>
        <v/>
      </c>
      <c r="O229" s="67">
        <f>INDIRECT($B229&amp;"!"&amp;O$1&amp;($C229+1))</f>
        <v/>
      </c>
      <c r="P229" s="205">
        <f>INDIRECT($B229&amp;"!"&amp;P$1&amp;($C229+1))</f>
        <v/>
      </c>
      <c r="Q229" s="67">
        <f>INDIRECT($B229&amp;"!"&amp;Q$1&amp;($C229+1))</f>
        <v/>
      </c>
    </row>
    <row customHeight="1" ht="16.5" r="230" s="29">
      <c r="A230" s="44" t="n">
        <v>68</v>
      </c>
      <c r="B230" s="44" t="inlineStr">
        <is>
          <t>A42</t>
        </is>
      </c>
      <c r="C230" s="44" t="n">
        <v>8</v>
      </c>
      <c r="D230" s="203">
        <f ref="D230" t="array">INDEX(#REF!,'獎狀清單(勿動)'!E230)</f>
        <v/>
      </c>
      <c r="E230">
        <f>E229+1</f>
        <v/>
      </c>
      <c r="F230" s="204">
        <f ref="F230" t="array">INDEX(#REF!,'獎狀清單(勿動)'!E230)</f>
        <v/>
      </c>
      <c r="G230" s="204" t="inlineStr">
        <is>
          <t>指導教師</t>
        </is>
      </c>
      <c r="H230" s="67">
        <f>INDIRECT($B230&amp;"!"&amp;H$1&amp;($C230+1))</f>
        <v/>
      </c>
      <c r="I230" s="67">
        <f>INDIRECT($B230&amp;"!"&amp;I$1&amp;($C230+1))</f>
        <v/>
      </c>
      <c r="J230" s="67">
        <f>INDIRECT($B230&amp;"!"&amp;J$1&amp;($C230+1))</f>
        <v/>
      </c>
      <c r="K230" s="67">
        <f>INDIRECT($B230&amp;"!"&amp;K$1&amp;($C230+1))</f>
        <v/>
      </c>
      <c r="L230" s="67">
        <f>INDIRECT($B230&amp;"!F"&amp;($C230+1))</f>
        <v/>
      </c>
      <c r="M230" s="67">
        <f>INDIRECT($B230&amp;"!"&amp;M$1&amp;($C230+1))</f>
        <v/>
      </c>
      <c r="N230" s="67">
        <f>INDIRECT($B230&amp;"!"&amp;N$1&amp;($C230+1))</f>
        <v/>
      </c>
      <c r="O230" s="67">
        <f>INDIRECT($B230&amp;"!"&amp;O$1&amp;($C230+1))</f>
        <v/>
      </c>
      <c r="P230" s="205">
        <f>INDIRECT($B230&amp;"!"&amp;P$1&amp;($C230+1))</f>
        <v/>
      </c>
      <c r="Q230" s="67">
        <f>INDIRECT($B230&amp;"!"&amp;Q$1&amp;($C230+1))</f>
        <v/>
      </c>
    </row>
    <row customHeight="1" ht="16.5" r="231" s="29">
      <c r="A231" s="44" t="n">
        <v>69</v>
      </c>
      <c r="B231" s="44" t="inlineStr">
        <is>
          <t>A42</t>
        </is>
      </c>
      <c r="C231" s="44" t="n">
        <v>9</v>
      </c>
      <c r="D231" s="203">
        <f ref="D231" t="array">INDEX(#REF!,'獎狀清單(勿動)'!E231)</f>
        <v/>
      </c>
      <c r="E231">
        <f>E230+1</f>
        <v/>
      </c>
      <c r="F231" s="204">
        <f ref="F231" t="array">INDEX(#REF!,'獎狀清單(勿動)'!E231)</f>
        <v/>
      </c>
      <c r="G231" s="204" t="inlineStr">
        <is>
          <t>指導教師</t>
        </is>
      </c>
      <c r="H231" s="67">
        <f>INDIRECT($B231&amp;"!"&amp;H$1&amp;($C231+1))</f>
        <v/>
      </c>
      <c r="I231" s="67">
        <f>INDIRECT($B231&amp;"!"&amp;I$1&amp;($C231+1))</f>
        <v/>
      </c>
      <c r="J231" s="67">
        <f>INDIRECT($B231&amp;"!"&amp;J$1&amp;($C231+1))</f>
        <v/>
      </c>
      <c r="K231" s="67">
        <f>INDIRECT($B231&amp;"!"&amp;K$1&amp;($C231+1))</f>
        <v/>
      </c>
      <c r="L231" s="67">
        <f>INDIRECT($B231&amp;"!F"&amp;($C231+1))</f>
        <v/>
      </c>
      <c r="M231" s="67">
        <f>INDIRECT($B231&amp;"!"&amp;M$1&amp;($C231+1))</f>
        <v/>
      </c>
      <c r="N231" s="67">
        <f>INDIRECT($B231&amp;"!"&amp;N$1&amp;($C231+1))</f>
        <v/>
      </c>
      <c r="O231" s="67">
        <f>INDIRECT($B231&amp;"!"&amp;O$1&amp;($C231+1))</f>
        <v/>
      </c>
      <c r="P231" s="205">
        <f>INDIRECT($B231&amp;"!"&amp;P$1&amp;($C231+1))</f>
        <v/>
      </c>
      <c r="Q231" s="67">
        <f>INDIRECT($B231&amp;"!"&amp;Q$1&amp;($C231+1))</f>
        <v/>
      </c>
    </row>
    <row customHeight="1" ht="16.5" r="232" s="29">
      <c r="A232" s="44" t="n">
        <v>70</v>
      </c>
      <c r="B232" s="44" t="inlineStr">
        <is>
          <t>A42</t>
        </is>
      </c>
      <c r="C232" s="44" t="n">
        <v>10</v>
      </c>
      <c r="D232" s="203">
        <f ref="D232" t="array">INDEX(#REF!,'獎狀清單(勿動)'!E232)</f>
        <v/>
      </c>
      <c r="E232">
        <f>E231+1</f>
        <v/>
      </c>
      <c r="F232" s="204">
        <f ref="F232" t="array">INDEX(#REF!,'獎狀清單(勿動)'!E232)</f>
        <v/>
      </c>
      <c r="G232" s="204" t="inlineStr">
        <is>
          <t>指導教師</t>
        </is>
      </c>
      <c r="H232" s="67">
        <f>INDIRECT($B232&amp;"!"&amp;H$1&amp;($C232+1))</f>
        <v/>
      </c>
      <c r="I232" s="67">
        <f>INDIRECT($B232&amp;"!"&amp;I$1&amp;($C232+1))</f>
        <v/>
      </c>
      <c r="J232" s="67">
        <f>INDIRECT($B232&amp;"!"&amp;J$1&amp;($C232+1))</f>
        <v/>
      </c>
      <c r="K232" s="67">
        <f>INDIRECT($B232&amp;"!"&amp;K$1&amp;($C232+1))</f>
        <v/>
      </c>
      <c r="L232" s="67">
        <f>INDIRECT($B232&amp;"!F"&amp;($C232+1))</f>
        <v/>
      </c>
      <c r="M232" s="67">
        <f>INDIRECT($B232&amp;"!"&amp;M$1&amp;($C232+1))</f>
        <v/>
      </c>
      <c r="N232" s="67">
        <f>INDIRECT($B232&amp;"!"&amp;N$1&amp;($C232+1))</f>
        <v/>
      </c>
      <c r="O232" s="67">
        <f>INDIRECT($B232&amp;"!"&amp;O$1&amp;($C232+1))</f>
        <v/>
      </c>
      <c r="P232" s="205">
        <f>INDIRECT($B232&amp;"!"&amp;P$1&amp;($C232+1))</f>
        <v/>
      </c>
      <c r="Q232" s="67">
        <f>INDIRECT($B232&amp;"!"&amp;Q$1&amp;($C232+1))</f>
        <v/>
      </c>
    </row>
    <row customHeight="1" ht="16.5" r="233" s="29">
      <c r="A233" s="44" t="n">
        <v>71</v>
      </c>
      <c r="B233" s="44" t="inlineStr">
        <is>
          <t>A42</t>
        </is>
      </c>
      <c r="C233" s="44" t="n">
        <v>11</v>
      </c>
      <c r="D233" s="203">
        <f ref="D233" t="array">INDEX(#REF!,'獎狀清單(勿動)'!E233)</f>
        <v/>
      </c>
      <c r="E233">
        <f>E232+1</f>
        <v/>
      </c>
      <c r="F233" s="204">
        <f ref="F233" t="array">INDEX(#REF!,'獎狀清單(勿動)'!E233)</f>
        <v/>
      </c>
      <c r="G233" s="204" t="inlineStr">
        <is>
          <t>指導教師</t>
        </is>
      </c>
      <c r="H233" s="67">
        <f>INDIRECT($B233&amp;"!"&amp;H$1&amp;($C233+1))</f>
        <v/>
      </c>
      <c r="I233" s="67">
        <f>INDIRECT($B233&amp;"!"&amp;I$1&amp;($C233+1))</f>
        <v/>
      </c>
      <c r="J233" s="67">
        <f>INDIRECT($B233&amp;"!"&amp;J$1&amp;($C233+1))</f>
        <v/>
      </c>
      <c r="K233" s="67">
        <f>INDIRECT($B233&amp;"!"&amp;K$1&amp;($C233+1))</f>
        <v/>
      </c>
      <c r="L233" s="67">
        <f>INDIRECT($B233&amp;"!F"&amp;($C233+1))</f>
        <v/>
      </c>
      <c r="M233" s="67">
        <f>INDIRECT($B233&amp;"!"&amp;M$1&amp;($C233+1))</f>
        <v/>
      </c>
      <c r="N233" s="67">
        <f>INDIRECT($B233&amp;"!"&amp;N$1&amp;($C233+1))</f>
        <v/>
      </c>
      <c r="O233" s="67">
        <f>INDIRECT($B233&amp;"!"&amp;O$1&amp;($C233+1))</f>
        <v/>
      </c>
      <c r="P233" s="205">
        <f>INDIRECT($B233&amp;"!"&amp;P$1&amp;($C233+1))</f>
        <v/>
      </c>
      <c r="Q233" s="67">
        <f>INDIRECT($B233&amp;"!"&amp;Q$1&amp;($C233+1))</f>
        <v/>
      </c>
    </row>
    <row customHeight="1" ht="16.5" r="234" s="29">
      <c r="A234" s="44" t="n">
        <v>72</v>
      </c>
      <c r="B234" s="44" t="inlineStr">
        <is>
          <t>A42</t>
        </is>
      </c>
      <c r="C234" s="44" t="n">
        <v>12</v>
      </c>
      <c r="D234" s="203">
        <f ref="D234" t="array">INDEX(#REF!,'獎狀清單(勿動)'!E234)</f>
        <v/>
      </c>
      <c r="E234">
        <f>E233+1</f>
        <v/>
      </c>
      <c r="F234" s="204">
        <f ref="F234" t="array">INDEX(#REF!,'獎狀清單(勿動)'!E234)</f>
        <v/>
      </c>
      <c r="G234" s="204" t="inlineStr">
        <is>
          <t>指導教師</t>
        </is>
      </c>
      <c r="H234" s="67">
        <f>INDIRECT($B234&amp;"!"&amp;H$1&amp;($C234+1))</f>
        <v/>
      </c>
      <c r="I234" s="67">
        <f>INDIRECT($B234&amp;"!"&amp;I$1&amp;($C234+1))</f>
        <v/>
      </c>
      <c r="J234" s="67">
        <f>INDIRECT($B234&amp;"!"&amp;J$1&amp;($C234+1))</f>
        <v/>
      </c>
      <c r="K234" s="67">
        <f>INDIRECT($B234&amp;"!"&amp;K$1&amp;($C234+1))</f>
        <v/>
      </c>
      <c r="L234" s="67">
        <f>INDIRECT($B234&amp;"!F"&amp;($C234+1))</f>
        <v/>
      </c>
      <c r="M234" s="67">
        <f>INDIRECT($B234&amp;"!"&amp;M$1&amp;($C234+1))</f>
        <v/>
      </c>
      <c r="N234" s="67">
        <f>INDIRECT($B234&amp;"!"&amp;N$1&amp;($C234+1))</f>
        <v/>
      </c>
      <c r="O234" s="67">
        <f>INDIRECT($B234&amp;"!"&amp;O$1&amp;($C234+1))</f>
        <v/>
      </c>
      <c r="P234" s="205">
        <f>INDIRECT($B234&amp;"!"&amp;P$1&amp;($C234+1))</f>
        <v/>
      </c>
      <c r="Q234" s="67">
        <f>INDIRECT($B234&amp;"!"&amp;Q$1&amp;($C234+1))</f>
        <v/>
      </c>
    </row>
    <row customHeight="1" ht="16.5" r="235" s="29">
      <c r="A235" s="44" t="n">
        <v>73</v>
      </c>
      <c r="B235" s="44" t="inlineStr">
        <is>
          <t>A42</t>
        </is>
      </c>
      <c r="C235" s="44" t="n">
        <v>13</v>
      </c>
      <c r="D235" s="203">
        <f ref="D235" t="array">INDEX(#REF!,'獎狀清單(勿動)'!E235)</f>
        <v/>
      </c>
      <c r="E235">
        <f>E234+1</f>
        <v/>
      </c>
      <c r="F235" s="204">
        <f ref="F235" t="array">INDEX(#REF!,'獎狀清單(勿動)'!E235)</f>
        <v/>
      </c>
      <c r="G235" s="204" t="inlineStr">
        <is>
          <t>指導教師</t>
        </is>
      </c>
      <c r="H235" s="67">
        <f>INDIRECT($B235&amp;"!"&amp;H$1&amp;($C235+1))</f>
        <v/>
      </c>
      <c r="I235" s="67">
        <f>INDIRECT($B235&amp;"!"&amp;I$1&amp;($C235+1))</f>
        <v/>
      </c>
      <c r="J235" s="67">
        <f>INDIRECT($B235&amp;"!"&amp;J$1&amp;($C235+1))</f>
        <v/>
      </c>
      <c r="K235" s="67">
        <f>INDIRECT($B235&amp;"!"&amp;K$1&amp;($C235+1))</f>
        <v/>
      </c>
      <c r="L235" s="67">
        <f>INDIRECT($B235&amp;"!F"&amp;($C235+1))</f>
        <v/>
      </c>
      <c r="M235" s="67">
        <f>INDIRECT($B235&amp;"!"&amp;M$1&amp;($C235+1))</f>
        <v/>
      </c>
      <c r="N235" s="67">
        <f>INDIRECT($B235&amp;"!"&amp;N$1&amp;($C235+1))</f>
        <v/>
      </c>
      <c r="O235" s="67">
        <f>INDIRECT($B235&amp;"!"&amp;O$1&amp;($C235+1))</f>
        <v/>
      </c>
      <c r="P235" s="205">
        <f>INDIRECT($B235&amp;"!"&amp;P$1&amp;($C235+1))</f>
        <v/>
      </c>
      <c r="Q235" s="67">
        <f>INDIRECT($B235&amp;"!"&amp;Q$1&amp;($C235+1))</f>
        <v/>
      </c>
    </row>
    <row customHeight="1" ht="16.5" r="236" s="29">
      <c r="A236" s="44" t="n">
        <v>74</v>
      </c>
      <c r="B236" s="44" t="inlineStr">
        <is>
          <t>A42</t>
        </is>
      </c>
      <c r="C236" s="44" t="n">
        <v>14</v>
      </c>
      <c r="D236" s="203">
        <f ref="D236" t="array">INDEX(#REF!,'獎狀清單(勿動)'!E236)</f>
        <v/>
      </c>
      <c r="E236">
        <f>E235+1</f>
        <v/>
      </c>
      <c r="F236" s="204">
        <f ref="F236" t="array">INDEX(#REF!,'獎狀清單(勿動)'!E236)</f>
        <v/>
      </c>
      <c r="G236" s="204" t="inlineStr">
        <is>
          <t>指導教師</t>
        </is>
      </c>
      <c r="H236" s="67">
        <f>INDIRECT($B236&amp;"!"&amp;H$1&amp;($C236+1))</f>
        <v/>
      </c>
      <c r="I236" s="67">
        <f>INDIRECT($B236&amp;"!"&amp;I$1&amp;($C236+1))</f>
        <v/>
      </c>
      <c r="J236" s="67">
        <f>INDIRECT($B236&amp;"!"&amp;J$1&amp;($C236+1))</f>
        <v/>
      </c>
      <c r="K236" s="67">
        <f>INDIRECT($B236&amp;"!"&amp;K$1&amp;($C236+1))</f>
        <v/>
      </c>
      <c r="L236" s="67">
        <f>INDIRECT($B236&amp;"!F"&amp;($C236+1))</f>
        <v/>
      </c>
      <c r="M236" s="67">
        <f>INDIRECT($B236&amp;"!"&amp;M$1&amp;($C236+1))</f>
        <v/>
      </c>
      <c r="N236" s="67">
        <f>INDIRECT($B236&amp;"!"&amp;N$1&amp;($C236+1))</f>
        <v/>
      </c>
      <c r="O236" s="67">
        <f>INDIRECT($B236&amp;"!"&amp;O$1&amp;($C236+1))</f>
        <v/>
      </c>
      <c r="P236" s="205">
        <f>INDIRECT($B236&amp;"!"&amp;P$1&amp;($C236+1))</f>
        <v/>
      </c>
      <c r="Q236" s="67">
        <f>INDIRECT($B236&amp;"!"&amp;Q$1&amp;($C236+1))</f>
        <v/>
      </c>
    </row>
    <row customHeight="1" ht="16.5" r="237" s="29">
      <c r="A237" s="44" t="n">
        <v>75</v>
      </c>
      <c r="B237" s="44" t="inlineStr">
        <is>
          <t>A42</t>
        </is>
      </c>
      <c r="C237" s="44" t="n">
        <v>15</v>
      </c>
      <c r="D237" s="203">
        <f ref="D237" t="array">INDEX(#REF!,'獎狀清單(勿動)'!E237)</f>
        <v/>
      </c>
      <c r="E237">
        <f>E236+1</f>
        <v/>
      </c>
      <c r="F237" s="204">
        <f ref="F237" t="array">INDEX(#REF!,'獎狀清單(勿動)'!E237)</f>
        <v/>
      </c>
      <c r="G237" s="204" t="inlineStr">
        <is>
          <t>指導教師</t>
        </is>
      </c>
      <c r="H237" s="67">
        <f>INDIRECT($B237&amp;"!"&amp;H$1&amp;($C237+1))</f>
        <v/>
      </c>
      <c r="I237" s="67">
        <f>INDIRECT($B237&amp;"!"&amp;I$1&amp;($C237+1))</f>
        <v/>
      </c>
      <c r="J237" s="67">
        <f>INDIRECT($B237&amp;"!"&amp;J$1&amp;($C237+1))</f>
        <v/>
      </c>
      <c r="K237" s="67">
        <f>INDIRECT($B237&amp;"!"&amp;K$1&amp;($C237+1))</f>
        <v/>
      </c>
      <c r="L237" s="67">
        <f>INDIRECT($B237&amp;"!F"&amp;($C237+1))</f>
        <v/>
      </c>
      <c r="M237" s="67">
        <f>INDIRECT($B237&amp;"!"&amp;M$1&amp;($C237+1))</f>
        <v/>
      </c>
      <c r="N237" s="67">
        <f>INDIRECT($B237&amp;"!"&amp;N$1&amp;($C237+1))</f>
        <v/>
      </c>
      <c r="O237" s="67">
        <f>INDIRECT($B237&amp;"!"&amp;O$1&amp;($C237+1))</f>
        <v/>
      </c>
      <c r="P237" s="205">
        <f>INDIRECT($B237&amp;"!"&amp;P$1&amp;($C237+1))</f>
        <v/>
      </c>
      <c r="Q237" s="67">
        <f>INDIRECT($B237&amp;"!"&amp;Q$1&amp;($C237+1))</f>
        <v/>
      </c>
    </row>
    <row customHeight="1" ht="16.5" r="238" s="29">
      <c r="A238" s="44" t="n">
        <v>76</v>
      </c>
      <c r="B238" s="44" t="inlineStr">
        <is>
          <t>A42</t>
        </is>
      </c>
      <c r="C238" s="44" t="n">
        <v>16</v>
      </c>
      <c r="D238" s="203">
        <f ref="D238" t="array">INDEX(#REF!,'獎狀清單(勿動)'!E238)</f>
        <v/>
      </c>
      <c r="E238">
        <f>E237+1</f>
        <v/>
      </c>
      <c r="F238" s="204">
        <f ref="F238" t="array">INDEX(#REF!,'獎狀清單(勿動)'!E238)</f>
        <v/>
      </c>
      <c r="G238" s="204" t="inlineStr">
        <is>
          <t>指導教師</t>
        </is>
      </c>
      <c r="H238" s="67">
        <f>INDIRECT($B238&amp;"!"&amp;H$1&amp;($C238+1))</f>
        <v/>
      </c>
      <c r="I238" s="67">
        <f>INDIRECT($B238&amp;"!"&amp;I$1&amp;($C238+1))</f>
        <v/>
      </c>
      <c r="J238" s="67">
        <f>INDIRECT($B238&amp;"!"&amp;J$1&amp;($C238+1))</f>
        <v/>
      </c>
      <c r="K238" s="67">
        <f>INDIRECT($B238&amp;"!"&amp;K$1&amp;($C238+1))</f>
        <v/>
      </c>
      <c r="L238" s="67">
        <f>INDIRECT($B238&amp;"!F"&amp;($C238+1))</f>
        <v/>
      </c>
      <c r="M238" s="67">
        <f>INDIRECT($B238&amp;"!"&amp;M$1&amp;($C238+1))</f>
        <v/>
      </c>
      <c r="N238" s="67">
        <f>INDIRECT($B238&amp;"!"&amp;N$1&amp;($C238+1))</f>
        <v/>
      </c>
      <c r="O238" s="67">
        <f>INDIRECT($B238&amp;"!"&amp;O$1&amp;($C238+1))</f>
        <v/>
      </c>
      <c r="P238" s="205">
        <f>INDIRECT($B238&amp;"!"&amp;P$1&amp;($C238+1))</f>
        <v/>
      </c>
      <c r="Q238" s="67">
        <f>INDIRECT($B238&amp;"!"&amp;Q$1&amp;($C238+1))</f>
        <v/>
      </c>
    </row>
    <row customHeight="1" ht="16.5" r="239" s="29">
      <c r="A239" s="44" t="n">
        <v>77</v>
      </c>
      <c r="B239" s="44" t="inlineStr">
        <is>
          <t>A42</t>
        </is>
      </c>
      <c r="C239" s="44" t="n">
        <v>17</v>
      </c>
      <c r="D239" s="203">
        <f ref="D239" t="array">INDEX(#REF!,'獎狀清單(勿動)'!E239)</f>
        <v/>
      </c>
      <c r="E239">
        <f>E238+1</f>
        <v/>
      </c>
      <c r="F239" s="204">
        <f ref="F239" t="array">INDEX(#REF!,'獎狀清單(勿動)'!E239)</f>
        <v/>
      </c>
      <c r="G239" s="204" t="inlineStr">
        <is>
          <t>指導教師</t>
        </is>
      </c>
      <c r="H239" s="67">
        <f>INDIRECT($B239&amp;"!"&amp;H$1&amp;($C239+1))</f>
        <v/>
      </c>
      <c r="I239" s="67">
        <f>INDIRECT($B239&amp;"!"&amp;I$1&amp;($C239+1))</f>
        <v/>
      </c>
      <c r="J239" s="67">
        <f>INDIRECT($B239&amp;"!"&amp;J$1&amp;($C239+1))</f>
        <v/>
      </c>
      <c r="K239" s="67">
        <f>INDIRECT($B239&amp;"!"&amp;K$1&amp;($C239+1))</f>
        <v/>
      </c>
      <c r="L239" s="67">
        <f>INDIRECT($B239&amp;"!F"&amp;($C239+1))</f>
        <v/>
      </c>
      <c r="M239" s="67">
        <f>INDIRECT($B239&amp;"!"&amp;M$1&amp;($C239+1))</f>
        <v/>
      </c>
      <c r="N239" s="67">
        <f>INDIRECT($B239&amp;"!"&amp;N$1&amp;($C239+1))</f>
        <v/>
      </c>
      <c r="O239" s="67">
        <f>INDIRECT($B239&amp;"!"&amp;O$1&amp;($C239+1))</f>
        <v/>
      </c>
      <c r="P239" s="205">
        <f>INDIRECT($B239&amp;"!"&amp;P$1&amp;($C239+1))</f>
        <v/>
      </c>
      <c r="Q239" s="67">
        <f>INDIRECT($B239&amp;"!"&amp;Q$1&amp;($C239+1))</f>
        <v/>
      </c>
    </row>
    <row customHeight="1" ht="16.5" r="240" s="29">
      <c r="A240" s="44" t="n">
        <v>78</v>
      </c>
      <c r="B240" s="44" t="inlineStr">
        <is>
          <t>A42</t>
        </is>
      </c>
      <c r="C240" s="44" t="n">
        <v>18</v>
      </c>
      <c r="D240" s="203">
        <f ref="D240" t="array">INDEX(#REF!,'獎狀清單(勿動)'!E240)</f>
        <v/>
      </c>
      <c r="E240">
        <f>E239+1</f>
        <v/>
      </c>
      <c r="F240" s="204">
        <f ref="F240" t="array">INDEX(#REF!,'獎狀清單(勿動)'!E240)</f>
        <v/>
      </c>
      <c r="G240" s="204" t="inlineStr">
        <is>
          <t>指導教師</t>
        </is>
      </c>
      <c r="H240" s="67">
        <f>INDIRECT($B240&amp;"!"&amp;H$1&amp;($C240+1))</f>
        <v/>
      </c>
      <c r="I240" s="67">
        <f>INDIRECT($B240&amp;"!"&amp;I$1&amp;($C240+1))</f>
        <v/>
      </c>
      <c r="J240" s="67">
        <f>INDIRECT($B240&amp;"!"&amp;J$1&amp;($C240+1))</f>
        <v/>
      </c>
      <c r="K240" s="67">
        <f>INDIRECT($B240&amp;"!"&amp;K$1&amp;($C240+1))</f>
        <v/>
      </c>
      <c r="L240" s="67">
        <f>INDIRECT($B240&amp;"!F"&amp;($C240+1))</f>
        <v/>
      </c>
      <c r="M240" s="67">
        <f>INDIRECT($B240&amp;"!"&amp;M$1&amp;($C240+1))</f>
        <v/>
      </c>
      <c r="N240" s="67">
        <f>INDIRECT($B240&amp;"!"&amp;N$1&amp;($C240+1))</f>
        <v/>
      </c>
      <c r="O240" s="67">
        <f>INDIRECT($B240&amp;"!"&amp;O$1&amp;($C240+1))</f>
        <v/>
      </c>
      <c r="P240" s="205">
        <f>INDIRECT($B240&amp;"!"&amp;P$1&amp;($C240+1))</f>
        <v/>
      </c>
      <c r="Q240" s="67">
        <f>INDIRECT($B240&amp;"!"&amp;Q$1&amp;($C240+1))</f>
        <v/>
      </c>
    </row>
    <row customHeight="1" ht="16.5" r="241" s="29">
      <c r="A241" s="44" t="n">
        <v>79</v>
      </c>
      <c r="B241" s="44" t="inlineStr">
        <is>
          <t>A42</t>
        </is>
      </c>
      <c r="C241" s="44" t="n">
        <v>19</v>
      </c>
      <c r="D241" s="203">
        <f ref="D241" t="array">INDEX(#REF!,'獎狀清單(勿動)'!E241)</f>
        <v/>
      </c>
      <c r="E241">
        <f>E240+1</f>
        <v/>
      </c>
      <c r="F241" s="204">
        <f ref="F241" t="array">INDEX(#REF!,'獎狀清單(勿動)'!E241)</f>
        <v/>
      </c>
      <c r="G241" s="204" t="inlineStr">
        <is>
          <t>指導教師</t>
        </is>
      </c>
      <c r="H241" s="67">
        <f>INDIRECT($B241&amp;"!"&amp;H$1&amp;($C241+1))</f>
        <v/>
      </c>
      <c r="I241" s="67">
        <f>INDIRECT($B241&amp;"!"&amp;I$1&amp;($C241+1))</f>
        <v/>
      </c>
      <c r="J241" s="67">
        <f>INDIRECT($B241&amp;"!"&amp;J$1&amp;($C241+1))</f>
        <v/>
      </c>
      <c r="K241" s="67">
        <f>INDIRECT($B241&amp;"!"&amp;K$1&amp;($C241+1))</f>
        <v/>
      </c>
      <c r="L241" s="67">
        <f>INDIRECT($B241&amp;"!F"&amp;($C241+1))</f>
        <v/>
      </c>
      <c r="M241" s="67">
        <f>INDIRECT($B241&amp;"!"&amp;M$1&amp;($C241+1))</f>
        <v/>
      </c>
      <c r="N241" s="67">
        <f>INDIRECT($B241&amp;"!"&amp;N$1&amp;($C241+1))</f>
        <v/>
      </c>
      <c r="O241" s="67">
        <f>INDIRECT($B241&amp;"!"&amp;O$1&amp;($C241+1))</f>
        <v/>
      </c>
      <c r="P241" s="205">
        <f>INDIRECT($B241&amp;"!"&amp;P$1&amp;($C241+1))</f>
        <v/>
      </c>
      <c r="Q241" s="67">
        <f>INDIRECT($B241&amp;"!"&amp;Q$1&amp;($C241+1))</f>
        <v/>
      </c>
    </row>
    <row customHeight="1" ht="16.5" r="242" s="29">
      <c r="A242" s="44" t="n">
        <v>80</v>
      </c>
      <c r="B242" s="44" t="inlineStr">
        <is>
          <t>A42</t>
        </is>
      </c>
      <c r="C242" s="44" t="n">
        <v>20</v>
      </c>
      <c r="D242" s="203">
        <f ref="D242" t="array">INDEX(#REF!,'獎狀清單(勿動)'!E242)</f>
        <v/>
      </c>
      <c r="E242">
        <f>E241+1</f>
        <v/>
      </c>
      <c r="F242" s="204">
        <f ref="F242" t="array">INDEX(#REF!,'獎狀清單(勿動)'!E242)</f>
        <v/>
      </c>
      <c r="G242" s="204" t="inlineStr">
        <is>
          <t>指導教師</t>
        </is>
      </c>
      <c r="H242" s="67">
        <f>INDIRECT($B242&amp;"!"&amp;H$1&amp;($C242+1))</f>
        <v/>
      </c>
      <c r="I242" s="67">
        <f>INDIRECT($B242&amp;"!"&amp;I$1&amp;($C242+1))</f>
        <v/>
      </c>
      <c r="J242" s="67">
        <f>INDIRECT($B242&amp;"!"&amp;J$1&amp;($C242+1))</f>
        <v/>
      </c>
      <c r="K242" s="67">
        <f>INDIRECT($B242&amp;"!"&amp;K$1&amp;($C242+1))</f>
        <v/>
      </c>
      <c r="L242" s="67">
        <f>INDIRECT($B242&amp;"!F"&amp;($C242+1))</f>
        <v/>
      </c>
      <c r="M242" s="67">
        <f>INDIRECT($B242&amp;"!"&amp;M$1&amp;($C242+1))</f>
        <v/>
      </c>
      <c r="N242" s="67">
        <f>INDIRECT($B242&amp;"!"&amp;N$1&amp;($C242+1))</f>
        <v/>
      </c>
      <c r="O242" s="67">
        <f>INDIRECT($B242&amp;"!"&amp;O$1&amp;($C242+1))</f>
        <v/>
      </c>
      <c r="P242" s="205">
        <f>INDIRECT($B242&amp;"!"&amp;P$1&amp;($C242+1))</f>
        <v/>
      </c>
      <c r="Q242" s="67">
        <f>INDIRECT($B242&amp;"!"&amp;Q$1&amp;($C242+1))</f>
        <v/>
      </c>
    </row>
    <row customHeight="1" ht="16.5" r="243" s="29">
      <c r="A243" s="44" t="n">
        <v>81</v>
      </c>
      <c r="B243" s="44" t="inlineStr">
        <is>
          <t>A51</t>
        </is>
      </c>
      <c r="C243" s="44" t="n">
        <v>1</v>
      </c>
      <c r="D243" s="203">
        <f ref="D243" t="array">INDEX(#REF!,'獎狀清單(勿動)'!E243)</f>
        <v/>
      </c>
      <c r="E243" t="n">
        <v>101</v>
      </c>
      <c r="F243" s="204">
        <f ref="F243" t="array">INDEX(#REF!,'獎狀清單(勿動)'!E243)</f>
        <v/>
      </c>
      <c r="G243" s="204" t="inlineStr">
        <is>
          <t>指導教師</t>
        </is>
      </c>
      <c r="H243" s="67">
        <f>INDIRECT($B243&amp;"!"&amp;H$1&amp;($C243+1))</f>
        <v/>
      </c>
      <c r="I243" s="67">
        <f>INDIRECT($B243&amp;"!"&amp;I$1&amp;($C243+1))</f>
        <v/>
      </c>
      <c r="J243" s="67">
        <f>INDIRECT($B243&amp;"!"&amp;J$1&amp;($C243+1))</f>
        <v/>
      </c>
      <c r="K243" s="67">
        <f>INDIRECT($B243&amp;"!"&amp;K$1&amp;($C243+1))</f>
        <v/>
      </c>
      <c r="L243" s="67">
        <f>INDIRECT($B243&amp;"!F"&amp;($C243+1))</f>
        <v/>
      </c>
      <c r="M243" s="67">
        <f>INDIRECT($B243&amp;"!"&amp;M$1&amp;($C243+1))</f>
        <v/>
      </c>
      <c r="N243" s="67">
        <f>INDIRECT($B243&amp;"!"&amp;N$1&amp;($C243+1))</f>
        <v/>
      </c>
      <c r="O243" s="67">
        <f>INDIRECT($B243&amp;"!"&amp;O$1&amp;($C243+1))</f>
        <v/>
      </c>
      <c r="P243" s="205">
        <f>INDIRECT($B243&amp;"!"&amp;P$1&amp;($C243+1))</f>
        <v/>
      </c>
      <c r="Q243" s="67">
        <f>INDIRECT($B243&amp;"!"&amp;Q$1&amp;($C243+1))</f>
        <v/>
      </c>
    </row>
    <row customHeight="1" ht="16.5" r="244" s="29">
      <c r="A244" s="44" t="n">
        <v>82</v>
      </c>
      <c r="B244" s="44" t="inlineStr">
        <is>
          <t>A51</t>
        </is>
      </c>
      <c r="C244" s="44" t="n">
        <v>2</v>
      </c>
      <c r="D244" s="203">
        <f ref="D244" t="array">INDEX(#REF!,'獎狀清單(勿動)'!E244)</f>
        <v/>
      </c>
      <c r="E244">
        <f>E243+1</f>
        <v/>
      </c>
      <c r="F244" s="204">
        <f ref="F244" t="array">INDEX(#REF!,'獎狀清單(勿動)'!E244)</f>
        <v/>
      </c>
      <c r="G244" s="204" t="inlineStr">
        <is>
          <t>指導教師</t>
        </is>
      </c>
      <c r="H244" s="67">
        <f>INDIRECT($B244&amp;"!"&amp;H$1&amp;($C244+1))</f>
        <v/>
      </c>
      <c r="I244" s="67">
        <f>INDIRECT($B244&amp;"!"&amp;I$1&amp;($C244+1))</f>
        <v/>
      </c>
      <c r="J244" s="67">
        <f>INDIRECT($B244&amp;"!"&amp;J$1&amp;($C244+1))</f>
        <v/>
      </c>
      <c r="K244" s="67">
        <f>INDIRECT($B244&amp;"!"&amp;K$1&amp;($C244+1))</f>
        <v/>
      </c>
      <c r="L244" s="67">
        <f>INDIRECT($B244&amp;"!F"&amp;($C244+1))</f>
        <v/>
      </c>
      <c r="M244" s="67">
        <f>INDIRECT($B244&amp;"!"&amp;M$1&amp;($C244+1))</f>
        <v/>
      </c>
      <c r="N244" s="67">
        <f>INDIRECT($B244&amp;"!"&amp;N$1&amp;($C244+1))</f>
        <v/>
      </c>
      <c r="O244" s="67">
        <f>INDIRECT($B244&amp;"!"&amp;O$1&amp;($C244+1))</f>
        <v/>
      </c>
      <c r="P244" s="205">
        <f>INDIRECT($B244&amp;"!"&amp;P$1&amp;($C244+1))</f>
        <v/>
      </c>
      <c r="Q244" s="67">
        <f>INDIRECT($B244&amp;"!"&amp;Q$1&amp;($C244+1))</f>
        <v/>
      </c>
    </row>
    <row customHeight="1" ht="16.5" r="245" s="29">
      <c r="A245" s="44" t="n">
        <v>83</v>
      </c>
      <c r="B245" s="44" t="inlineStr">
        <is>
          <t>A51</t>
        </is>
      </c>
      <c r="C245" s="44" t="n">
        <v>3</v>
      </c>
      <c r="D245" s="203">
        <f ref="D245" t="array">INDEX(#REF!,'獎狀清單(勿動)'!E245)</f>
        <v/>
      </c>
      <c r="E245">
        <f>E244+1</f>
        <v/>
      </c>
      <c r="F245" s="204">
        <f ref="F245" t="array">INDEX(#REF!,'獎狀清單(勿動)'!E245)</f>
        <v/>
      </c>
      <c r="G245" s="204" t="inlineStr">
        <is>
          <t>指導教師</t>
        </is>
      </c>
      <c r="H245" s="67">
        <f>INDIRECT($B245&amp;"!"&amp;H$1&amp;($C245+1))</f>
        <v/>
      </c>
      <c r="I245" s="67">
        <f>INDIRECT($B245&amp;"!"&amp;I$1&amp;($C245+1))</f>
        <v/>
      </c>
      <c r="J245" s="67">
        <f>INDIRECT($B245&amp;"!"&amp;J$1&amp;($C245+1))</f>
        <v/>
      </c>
      <c r="K245" s="67">
        <f>INDIRECT($B245&amp;"!"&amp;K$1&amp;($C245+1))</f>
        <v/>
      </c>
      <c r="L245" s="67">
        <f>INDIRECT($B245&amp;"!F"&amp;($C245+1))</f>
        <v/>
      </c>
      <c r="M245" s="67">
        <f>INDIRECT($B245&amp;"!"&amp;M$1&amp;($C245+1))</f>
        <v/>
      </c>
      <c r="N245" s="67">
        <f>INDIRECT($B245&amp;"!"&amp;N$1&amp;($C245+1))</f>
        <v/>
      </c>
      <c r="O245" s="67">
        <f>INDIRECT($B245&amp;"!"&amp;O$1&amp;($C245+1))</f>
        <v/>
      </c>
      <c r="P245" s="205">
        <f>INDIRECT($B245&amp;"!"&amp;P$1&amp;($C245+1))</f>
        <v/>
      </c>
      <c r="Q245" s="67">
        <f>INDIRECT($B245&amp;"!"&amp;Q$1&amp;($C245+1))</f>
        <v/>
      </c>
    </row>
    <row customHeight="1" ht="16.5" r="246" s="29">
      <c r="A246" s="44" t="n">
        <v>84</v>
      </c>
      <c r="B246" s="44" t="inlineStr">
        <is>
          <t>A51</t>
        </is>
      </c>
      <c r="C246" s="44" t="n">
        <v>4</v>
      </c>
      <c r="D246" s="203">
        <f ref="D246" t="array">INDEX(#REF!,'獎狀清單(勿動)'!E246)</f>
        <v/>
      </c>
      <c r="E246">
        <f>E245+1</f>
        <v/>
      </c>
      <c r="F246" s="204">
        <f ref="F246" t="array">INDEX(#REF!,'獎狀清單(勿動)'!E246)</f>
        <v/>
      </c>
      <c r="G246" s="204" t="inlineStr">
        <is>
          <t>指導教師</t>
        </is>
      </c>
      <c r="H246" s="67">
        <f>INDIRECT($B246&amp;"!"&amp;H$1&amp;($C246+1))</f>
        <v/>
      </c>
      <c r="I246" s="67">
        <f>INDIRECT($B246&amp;"!"&amp;I$1&amp;($C246+1))</f>
        <v/>
      </c>
      <c r="J246" s="67">
        <f>INDIRECT($B246&amp;"!"&amp;J$1&amp;($C246+1))</f>
        <v/>
      </c>
      <c r="K246" s="67">
        <f>INDIRECT($B246&amp;"!"&amp;K$1&amp;($C246+1))</f>
        <v/>
      </c>
      <c r="L246" s="67">
        <f>INDIRECT($B246&amp;"!F"&amp;($C246+1))</f>
        <v/>
      </c>
      <c r="M246" s="67">
        <f>INDIRECT($B246&amp;"!"&amp;M$1&amp;($C246+1))</f>
        <v/>
      </c>
      <c r="N246" s="67">
        <f>INDIRECT($B246&amp;"!"&amp;N$1&amp;($C246+1))</f>
        <v/>
      </c>
      <c r="O246" s="67">
        <f>INDIRECT($B246&amp;"!"&amp;O$1&amp;($C246+1))</f>
        <v/>
      </c>
      <c r="P246" s="205">
        <f>INDIRECT($B246&amp;"!"&amp;P$1&amp;($C246+1))</f>
        <v/>
      </c>
      <c r="Q246" s="67">
        <f>INDIRECT($B246&amp;"!"&amp;Q$1&amp;($C246+1))</f>
        <v/>
      </c>
    </row>
    <row customHeight="1" ht="16.5" r="247" s="29">
      <c r="A247" s="44" t="n">
        <v>85</v>
      </c>
      <c r="B247" s="44" t="inlineStr">
        <is>
          <t>A51</t>
        </is>
      </c>
      <c r="C247" s="44" t="n">
        <v>5</v>
      </c>
      <c r="D247" s="203">
        <f ref="D247" t="array">INDEX(#REF!,'獎狀清單(勿動)'!E247)</f>
        <v/>
      </c>
      <c r="E247">
        <f>E246+1</f>
        <v/>
      </c>
      <c r="F247" s="204">
        <f ref="F247" t="array">INDEX(#REF!,'獎狀清單(勿動)'!E247)</f>
        <v/>
      </c>
      <c r="G247" s="204" t="inlineStr">
        <is>
          <t>指導教師</t>
        </is>
      </c>
      <c r="H247" s="67">
        <f>INDIRECT($B247&amp;"!"&amp;H$1&amp;($C247+1))</f>
        <v/>
      </c>
      <c r="I247" s="67">
        <f>INDIRECT($B247&amp;"!"&amp;I$1&amp;($C247+1))</f>
        <v/>
      </c>
      <c r="J247" s="67">
        <f>INDIRECT($B247&amp;"!"&amp;J$1&amp;($C247+1))</f>
        <v/>
      </c>
      <c r="K247" s="67">
        <f>INDIRECT($B247&amp;"!"&amp;K$1&amp;($C247+1))</f>
        <v/>
      </c>
      <c r="L247" s="67">
        <f>INDIRECT($B247&amp;"!F"&amp;($C247+1))</f>
        <v/>
      </c>
      <c r="M247" s="67">
        <f>INDIRECT($B247&amp;"!"&amp;M$1&amp;($C247+1))</f>
        <v/>
      </c>
      <c r="N247" s="67">
        <f>INDIRECT($B247&amp;"!"&amp;N$1&amp;($C247+1))</f>
        <v/>
      </c>
      <c r="O247" s="67">
        <f>INDIRECT($B247&amp;"!"&amp;O$1&amp;($C247+1))</f>
        <v/>
      </c>
      <c r="P247" s="205">
        <f>INDIRECT($B247&amp;"!"&amp;P$1&amp;($C247+1))</f>
        <v/>
      </c>
      <c r="Q247" s="67">
        <f>INDIRECT($B247&amp;"!"&amp;Q$1&amp;($C247+1))</f>
        <v/>
      </c>
    </row>
    <row customHeight="1" ht="16.5" r="248" s="29">
      <c r="A248" s="44" t="n">
        <v>86</v>
      </c>
      <c r="B248" s="44" t="inlineStr">
        <is>
          <t>A51</t>
        </is>
      </c>
      <c r="C248" s="44" t="n">
        <v>6</v>
      </c>
      <c r="D248" s="203">
        <f ref="D248" t="array">INDEX(#REF!,'獎狀清單(勿動)'!E248)</f>
        <v/>
      </c>
      <c r="E248">
        <f>E247+1</f>
        <v/>
      </c>
      <c r="F248" s="204">
        <f ref="F248" t="array">INDEX(#REF!,'獎狀清單(勿動)'!E248)</f>
        <v/>
      </c>
      <c r="G248" s="204" t="inlineStr">
        <is>
          <t>指導教師</t>
        </is>
      </c>
      <c r="H248" s="67">
        <f>INDIRECT($B248&amp;"!"&amp;H$1&amp;($C248+1))</f>
        <v/>
      </c>
      <c r="I248" s="67">
        <f>INDIRECT($B248&amp;"!"&amp;I$1&amp;($C248+1))</f>
        <v/>
      </c>
      <c r="J248" s="67">
        <f>INDIRECT($B248&amp;"!"&amp;J$1&amp;($C248+1))</f>
        <v/>
      </c>
      <c r="K248" s="67">
        <f>INDIRECT($B248&amp;"!"&amp;K$1&amp;($C248+1))</f>
        <v/>
      </c>
      <c r="L248" s="67">
        <f>INDIRECT($B248&amp;"!F"&amp;($C248+1))</f>
        <v/>
      </c>
      <c r="M248" s="67">
        <f>INDIRECT($B248&amp;"!"&amp;M$1&amp;($C248+1))</f>
        <v/>
      </c>
      <c r="N248" s="67">
        <f>INDIRECT($B248&amp;"!"&amp;N$1&amp;($C248+1))</f>
        <v/>
      </c>
      <c r="O248" s="67">
        <f>INDIRECT($B248&amp;"!"&amp;O$1&amp;($C248+1))</f>
        <v/>
      </c>
      <c r="P248" s="205">
        <f>INDIRECT($B248&amp;"!"&amp;P$1&amp;($C248+1))</f>
        <v/>
      </c>
      <c r="Q248" s="67">
        <f>INDIRECT($B248&amp;"!"&amp;Q$1&amp;($C248+1))</f>
        <v/>
      </c>
    </row>
    <row customHeight="1" ht="16.5" r="249" s="29">
      <c r="A249" s="44" t="n">
        <v>87</v>
      </c>
      <c r="B249" s="44" t="inlineStr">
        <is>
          <t>A51</t>
        </is>
      </c>
      <c r="C249" s="44" t="n">
        <v>7</v>
      </c>
      <c r="D249" s="203">
        <f ref="D249" t="array">INDEX(#REF!,'獎狀清單(勿動)'!E249)</f>
        <v/>
      </c>
      <c r="E249">
        <f>E248+1</f>
        <v/>
      </c>
      <c r="F249" s="204">
        <f ref="F249" t="array">INDEX(#REF!,'獎狀清單(勿動)'!E249)</f>
        <v/>
      </c>
      <c r="G249" s="204" t="inlineStr">
        <is>
          <t>指導教師</t>
        </is>
      </c>
      <c r="H249" s="67">
        <f>INDIRECT($B249&amp;"!"&amp;H$1&amp;($C249+1))</f>
        <v/>
      </c>
      <c r="I249" s="67">
        <f>INDIRECT($B249&amp;"!"&amp;I$1&amp;($C249+1))</f>
        <v/>
      </c>
      <c r="J249" s="67">
        <f>INDIRECT($B249&amp;"!"&amp;J$1&amp;($C249+1))</f>
        <v/>
      </c>
      <c r="K249" s="67">
        <f>INDIRECT($B249&amp;"!"&amp;K$1&amp;($C249+1))</f>
        <v/>
      </c>
      <c r="L249" s="67">
        <f>INDIRECT($B249&amp;"!F"&amp;($C249+1))</f>
        <v/>
      </c>
      <c r="M249" s="67">
        <f>INDIRECT($B249&amp;"!"&amp;M$1&amp;($C249+1))</f>
        <v/>
      </c>
      <c r="N249" s="67">
        <f>INDIRECT($B249&amp;"!"&amp;N$1&amp;($C249+1))</f>
        <v/>
      </c>
      <c r="O249" s="67">
        <f>INDIRECT($B249&amp;"!"&amp;O$1&amp;($C249+1))</f>
        <v/>
      </c>
      <c r="P249" s="205">
        <f>INDIRECT($B249&amp;"!"&amp;P$1&amp;($C249+1))</f>
        <v/>
      </c>
      <c r="Q249" s="67">
        <f>INDIRECT($B249&amp;"!"&amp;Q$1&amp;($C249+1))</f>
        <v/>
      </c>
    </row>
    <row customHeight="1" ht="16.5" r="250" s="29">
      <c r="A250" s="44" t="n">
        <v>88</v>
      </c>
      <c r="B250" s="44" t="inlineStr">
        <is>
          <t>A51</t>
        </is>
      </c>
      <c r="C250" s="44" t="n">
        <v>8</v>
      </c>
      <c r="D250" s="203">
        <f ref="D250" t="array">INDEX(#REF!,'獎狀清單(勿動)'!E250)</f>
        <v/>
      </c>
      <c r="E250">
        <f>E249+1</f>
        <v/>
      </c>
      <c r="F250" s="204">
        <f ref="F250" t="array">INDEX(#REF!,'獎狀清單(勿動)'!E250)</f>
        <v/>
      </c>
      <c r="G250" s="204" t="inlineStr">
        <is>
          <t>指導教師</t>
        </is>
      </c>
      <c r="H250" s="67">
        <f>INDIRECT($B250&amp;"!"&amp;H$1&amp;($C250+1))</f>
        <v/>
      </c>
      <c r="I250" s="67">
        <f>INDIRECT($B250&amp;"!"&amp;I$1&amp;($C250+1))</f>
        <v/>
      </c>
      <c r="J250" s="67">
        <f>INDIRECT($B250&amp;"!"&amp;J$1&amp;($C250+1))</f>
        <v/>
      </c>
      <c r="K250" s="67">
        <f>INDIRECT($B250&amp;"!"&amp;K$1&amp;($C250+1))</f>
        <v/>
      </c>
      <c r="L250" s="67">
        <f>INDIRECT($B250&amp;"!F"&amp;($C250+1))</f>
        <v/>
      </c>
      <c r="M250" s="67">
        <f>INDIRECT($B250&amp;"!"&amp;M$1&amp;($C250+1))</f>
        <v/>
      </c>
      <c r="N250" s="67">
        <f>INDIRECT($B250&amp;"!"&amp;N$1&amp;($C250+1))</f>
        <v/>
      </c>
      <c r="O250" s="67">
        <f>INDIRECT($B250&amp;"!"&amp;O$1&amp;($C250+1))</f>
        <v/>
      </c>
      <c r="P250" s="205">
        <f>INDIRECT($B250&amp;"!"&amp;P$1&amp;($C250+1))</f>
        <v/>
      </c>
      <c r="Q250" s="67">
        <f>INDIRECT($B250&amp;"!"&amp;Q$1&amp;($C250+1))</f>
        <v/>
      </c>
    </row>
    <row customHeight="1" ht="16.5" r="251" s="29">
      <c r="A251" s="44" t="n">
        <v>89</v>
      </c>
      <c r="B251" s="44" t="inlineStr">
        <is>
          <t>A51</t>
        </is>
      </c>
      <c r="C251" s="44" t="n">
        <v>9</v>
      </c>
      <c r="D251" s="203">
        <f ref="D251" t="array">INDEX(#REF!,'獎狀清單(勿動)'!E251)</f>
        <v/>
      </c>
      <c r="E251">
        <f>E250+1</f>
        <v/>
      </c>
      <c r="F251" s="204">
        <f ref="F251" t="array">INDEX(#REF!,'獎狀清單(勿動)'!E251)</f>
        <v/>
      </c>
      <c r="G251" s="204" t="inlineStr">
        <is>
          <t>指導教師</t>
        </is>
      </c>
      <c r="H251" s="67">
        <f>INDIRECT($B251&amp;"!"&amp;H$1&amp;($C251+1))</f>
        <v/>
      </c>
      <c r="I251" s="67">
        <f>INDIRECT($B251&amp;"!"&amp;I$1&amp;($C251+1))</f>
        <v/>
      </c>
      <c r="J251" s="67">
        <f>INDIRECT($B251&amp;"!"&amp;J$1&amp;($C251+1))</f>
        <v/>
      </c>
      <c r="K251" s="67">
        <f>INDIRECT($B251&amp;"!"&amp;K$1&amp;($C251+1))</f>
        <v/>
      </c>
      <c r="L251" s="67">
        <f>INDIRECT($B251&amp;"!F"&amp;($C251+1))</f>
        <v/>
      </c>
      <c r="M251" s="67">
        <f>INDIRECT($B251&amp;"!"&amp;M$1&amp;($C251+1))</f>
        <v/>
      </c>
      <c r="N251" s="67">
        <f>INDIRECT($B251&amp;"!"&amp;N$1&amp;($C251+1))</f>
        <v/>
      </c>
      <c r="O251" s="67">
        <f>INDIRECT($B251&amp;"!"&amp;O$1&amp;($C251+1))</f>
        <v/>
      </c>
      <c r="P251" s="205">
        <f>INDIRECT($B251&amp;"!"&amp;P$1&amp;($C251+1))</f>
        <v/>
      </c>
      <c r="Q251" s="67">
        <f>INDIRECT($B251&amp;"!"&amp;Q$1&amp;($C251+1))</f>
        <v/>
      </c>
    </row>
    <row customHeight="1" ht="16.5" r="252" s="29">
      <c r="A252" s="44" t="n">
        <v>90</v>
      </c>
      <c r="B252" s="44" t="inlineStr">
        <is>
          <t>A51</t>
        </is>
      </c>
      <c r="C252" s="44" t="n">
        <v>10</v>
      </c>
      <c r="D252" s="203">
        <f ref="D252" t="array">INDEX(#REF!,'獎狀清單(勿動)'!E252)</f>
        <v/>
      </c>
      <c r="E252">
        <f>E251+1</f>
        <v/>
      </c>
      <c r="F252" s="204">
        <f ref="F252" t="array">INDEX(#REF!,'獎狀清單(勿動)'!E252)</f>
        <v/>
      </c>
      <c r="G252" s="204" t="inlineStr">
        <is>
          <t>指導教師</t>
        </is>
      </c>
      <c r="H252" s="67">
        <f>INDIRECT($B252&amp;"!"&amp;H$1&amp;($C252+1))</f>
        <v/>
      </c>
      <c r="I252" s="67">
        <f>INDIRECT($B252&amp;"!"&amp;I$1&amp;($C252+1))</f>
        <v/>
      </c>
      <c r="J252" s="67">
        <f>INDIRECT($B252&amp;"!"&amp;J$1&amp;($C252+1))</f>
        <v/>
      </c>
      <c r="K252" s="67">
        <f>INDIRECT($B252&amp;"!"&amp;K$1&amp;($C252+1))</f>
        <v/>
      </c>
      <c r="L252" s="67">
        <f>INDIRECT($B252&amp;"!F"&amp;($C252+1))</f>
        <v/>
      </c>
      <c r="M252" s="67">
        <f>INDIRECT($B252&amp;"!"&amp;M$1&amp;($C252+1))</f>
        <v/>
      </c>
      <c r="N252" s="67">
        <f>INDIRECT($B252&amp;"!"&amp;N$1&amp;($C252+1))</f>
        <v/>
      </c>
      <c r="O252" s="67">
        <f>INDIRECT($B252&amp;"!"&amp;O$1&amp;($C252+1))</f>
        <v/>
      </c>
      <c r="P252" s="205">
        <f>INDIRECT($B252&amp;"!"&amp;P$1&amp;($C252+1))</f>
        <v/>
      </c>
      <c r="Q252" s="67">
        <f>INDIRECT($B252&amp;"!"&amp;Q$1&amp;($C252+1))</f>
        <v/>
      </c>
    </row>
    <row customHeight="1" ht="16.5" r="253" s="29">
      <c r="A253" s="44" t="n">
        <v>91</v>
      </c>
      <c r="B253" s="44" t="inlineStr">
        <is>
          <t>A51</t>
        </is>
      </c>
      <c r="C253" s="44" t="n">
        <v>11</v>
      </c>
      <c r="D253" s="203">
        <f ref="D253" t="array">INDEX(#REF!,'獎狀清單(勿動)'!E253)</f>
        <v/>
      </c>
      <c r="E253">
        <f>E252+1</f>
        <v/>
      </c>
      <c r="F253" s="204">
        <f ref="F253" t="array">INDEX(#REF!,'獎狀清單(勿動)'!E253)</f>
        <v/>
      </c>
      <c r="G253" s="204" t="inlineStr">
        <is>
          <t>指導教師</t>
        </is>
      </c>
      <c r="H253" s="67">
        <f>INDIRECT($B253&amp;"!"&amp;H$1&amp;($C253+1))</f>
        <v/>
      </c>
      <c r="I253" s="67">
        <f>INDIRECT($B253&amp;"!"&amp;I$1&amp;($C253+1))</f>
        <v/>
      </c>
      <c r="J253" s="67">
        <f>INDIRECT($B253&amp;"!"&amp;J$1&amp;($C253+1))</f>
        <v/>
      </c>
      <c r="K253" s="67">
        <f>INDIRECT($B253&amp;"!"&amp;K$1&amp;($C253+1))</f>
        <v/>
      </c>
      <c r="L253" s="67">
        <f>INDIRECT($B253&amp;"!F"&amp;($C253+1))</f>
        <v/>
      </c>
      <c r="M253" s="67">
        <f>INDIRECT($B253&amp;"!"&amp;M$1&amp;($C253+1))</f>
        <v/>
      </c>
      <c r="N253" s="67">
        <f>INDIRECT($B253&amp;"!"&amp;N$1&amp;($C253+1))</f>
        <v/>
      </c>
      <c r="O253" s="67">
        <f>INDIRECT($B253&amp;"!"&amp;O$1&amp;($C253+1))</f>
        <v/>
      </c>
      <c r="P253" s="205">
        <f>INDIRECT($B253&amp;"!"&amp;P$1&amp;($C253+1))</f>
        <v/>
      </c>
      <c r="Q253" s="67">
        <f>INDIRECT($B253&amp;"!"&amp;Q$1&amp;($C253+1))</f>
        <v/>
      </c>
    </row>
    <row customHeight="1" ht="16.5" r="254" s="29">
      <c r="A254" s="44" t="n">
        <v>92</v>
      </c>
      <c r="B254" s="44" t="inlineStr">
        <is>
          <t>A51</t>
        </is>
      </c>
      <c r="C254" s="44" t="n">
        <v>12</v>
      </c>
      <c r="D254" s="203">
        <f ref="D254" t="array">INDEX(#REF!,'獎狀清單(勿動)'!E254)</f>
        <v/>
      </c>
      <c r="E254">
        <f>E253+1</f>
        <v/>
      </c>
      <c r="F254" s="204">
        <f ref="F254" t="array">INDEX(#REF!,'獎狀清單(勿動)'!E254)</f>
        <v/>
      </c>
      <c r="G254" s="204" t="inlineStr">
        <is>
          <t>指導教師</t>
        </is>
      </c>
      <c r="H254" s="67">
        <f>INDIRECT($B254&amp;"!"&amp;H$1&amp;($C254+1))</f>
        <v/>
      </c>
      <c r="I254" s="67">
        <f>INDIRECT($B254&amp;"!"&amp;I$1&amp;($C254+1))</f>
        <v/>
      </c>
      <c r="J254" s="67">
        <f>INDIRECT($B254&amp;"!"&amp;J$1&amp;($C254+1))</f>
        <v/>
      </c>
      <c r="K254" s="67">
        <f>INDIRECT($B254&amp;"!"&amp;K$1&amp;($C254+1))</f>
        <v/>
      </c>
      <c r="L254" s="67">
        <f>INDIRECT($B254&amp;"!F"&amp;($C254+1))</f>
        <v/>
      </c>
      <c r="M254" s="67">
        <f>INDIRECT($B254&amp;"!"&amp;M$1&amp;($C254+1))</f>
        <v/>
      </c>
      <c r="N254" s="67">
        <f>INDIRECT($B254&amp;"!"&amp;N$1&amp;($C254+1))</f>
        <v/>
      </c>
      <c r="O254" s="67">
        <f>INDIRECT($B254&amp;"!"&amp;O$1&amp;($C254+1))</f>
        <v/>
      </c>
      <c r="P254" s="205">
        <f>INDIRECT($B254&amp;"!"&amp;P$1&amp;($C254+1))</f>
        <v/>
      </c>
      <c r="Q254" s="67">
        <f>INDIRECT($B254&amp;"!"&amp;Q$1&amp;($C254+1))</f>
        <v/>
      </c>
    </row>
    <row customHeight="1" ht="16.5" r="255" s="29">
      <c r="A255" s="44" t="n">
        <v>93</v>
      </c>
      <c r="B255" s="44" t="inlineStr">
        <is>
          <t>A51</t>
        </is>
      </c>
      <c r="C255" s="44" t="n">
        <v>13</v>
      </c>
      <c r="D255" s="203">
        <f ref="D255" t="array">INDEX(#REF!,'獎狀清單(勿動)'!E255)</f>
        <v/>
      </c>
      <c r="E255">
        <f>E254+1</f>
        <v/>
      </c>
      <c r="F255" s="204">
        <f ref="F255" t="array">INDEX(#REF!,'獎狀清單(勿動)'!E255)</f>
        <v/>
      </c>
      <c r="G255" s="204" t="inlineStr">
        <is>
          <t>指導教師</t>
        </is>
      </c>
      <c r="H255" s="67">
        <f>INDIRECT($B255&amp;"!"&amp;H$1&amp;($C255+1))</f>
        <v/>
      </c>
      <c r="I255" s="67">
        <f>INDIRECT($B255&amp;"!"&amp;I$1&amp;($C255+1))</f>
        <v/>
      </c>
      <c r="J255" s="67">
        <f>INDIRECT($B255&amp;"!"&amp;J$1&amp;($C255+1))</f>
        <v/>
      </c>
      <c r="K255" s="67">
        <f>INDIRECT($B255&amp;"!"&amp;K$1&amp;($C255+1))</f>
        <v/>
      </c>
      <c r="L255" s="67">
        <f>INDIRECT($B255&amp;"!F"&amp;($C255+1))</f>
        <v/>
      </c>
      <c r="M255" s="67">
        <f>INDIRECT($B255&amp;"!"&amp;M$1&amp;($C255+1))</f>
        <v/>
      </c>
      <c r="N255" s="67">
        <f>INDIRECT($B255&amp;"!"&amp;N$1&amp;($C255+1))</f>
        <v/>
      </c>
      <c r="O255" s="67">
        <f>INDIRECT($B255&amp;"!"&amp;O$1&amp;($C255+1))</f>
        <v/>
      </c>
      <c r="P255" s="205">
        <f>INDIRECT($B255&amp;"!"&amp;P$1&amp;($C255+1))</f>
        <v/>
      </c>
      <c r="Q255" s="67">
        <f>INDIRECT($B255&amp;"!"&amp;Q$1&amp;($C255+1))</f>
        <v/>
      </c>
    </row>
    <row customHeight="1" ht="16.5" r="256" s="29">
      <c r="A256" s="44" t="n">
        <v>94</v>
      </c>
      <c r="B256" s="44" t="inlineStr">
        <is>
          <t>A51</t>
        </is>
      </c>
      <c r="C256" s="44" t="n">
        <v>14</v>
      </c>
      <c r="D256" s="203">
        <f ref="D256" t="array">INDEX(#REF!,'獎狀清單(勿動)'!E256)</f>
        <v/>
      </c>
      <c r="E256">
        <f>E255+1</f>
        <v/>
      </c>
      <c r="F256" s="204">
        <f ref="F256" t="array">INDEX(#REF!,'獎狀清單(勿動)'!E256)</f>
        <v/>
      </c>
      <c r="G256" s="204" t="inlineStr">
        <is>
          <t>指導教師</t>
        </is>
      </c>
      <c r="H256" s="67">
        <f>INDIRECT($B256&amp;"!"&amp;H$1&amp;($C256+1))</f>
        <v/>
      </c>
      <c r="I256" s="67">
        <f>INDIRECT($B256&amp;"!"&amp;I$1&amp;($C256+1))</f>
        <v/>
      </c>
      <c r="J256" s="67">
        <f>INDIRECT($B256&amp;"!"&amp;J$1&amp;($C256+1))</f>
        <v/>
      </c>
      <c r="K256" s="67">
        <f>INDIRECT($B256&amp;"!"&amp;K$1&amp;($C256+1))</f>
        <v/>
      </c>
      <c r="L256" s="67">
        <f>INDIRECT($B256&amp;"!F"&amp;($C256+1))</f>
        <v/>
      </c>
      <c r="M256" s="67">
        <f>INDIRECT($B256&amp;"!"&amp;M$1&amp;($C256+1))</f>
        <v/>
      </c>
      <c r="N256" s="67">
        <f>INDIRECT($B256&amp;"!"&amp;N$1&amp;($C256+1))</f>
        <v/>
      </c>
      <c r="O256" s="67">
        <f>INDIRECT($B256&amp;"!"&amp;O$1&amp;($C256+1))</f>
        <v/>
      </c>
      <c r="P256" s="205">
        <f>INDIRECT($B256&amp;"!"&amp;P$1&amp;($C256+1))</f>
        <v/>
      </c>
      <c r="Q256" s="67">
        <f>INDIRECT($B256&amp;"!"&amp;Q$1&amp;($C256+1))</f>
        <v/>
      </c>
    </row>
    <row customHeight="1" ht="16.5" r="257" s="29">
      <c r="A257" s="44" t="n">
        <v>95</v>
      </c>
      <c r="B257" s="44" t="inlineStr">
        <is>
          <t>A51</t>
        </is>
      </c>
      <c r="C257" s="44" t="n">
        <v>15</v>
      </c>
      <c r="D257" s="203">
        <f ref="D257" t="array">INDEX(#REF!,'獎狀清單(勿動)'!E257)</f>
        <v/>
      </c>
      <c r="E257">
        <f>E256+1</f>
        <v/>
      </c>
      <c r="F257" s="204">
        <f ref="F257" t="array">INDEX(#REF!,'獎狀清單(勿動)'!E257)</f>
        <v/>
      </c>
      <c r="G257" s="204" t="inlineStr">
        <is>
          <t>指導教師</t>
        </is>
      </c>
      <c r="H257" s="67">
        <f>INDIRECT($B257&amp;"!"&amp;H$1&amp;($C257+1))</f>
        <v/>
      </c>
      <c r="I257" s="67">
        <f>INDIRECT($B257&amp;"!"&amp;I$1&amp;($C257+1))</f>
        <v/>
      </c>
      <c r="J257" s="67">
        <f>INDIRECT($B257&amp;"!"&amp;J$1&amp;($C257+1))</f>
        <v/>
      </c>
      <c r="K257" s="67">
        <f>INDIRECT($B257&amp;"!"&amp;K$1&amp;($C257+1))</f>
        <v/>
      </c>
      <c r="L257" s="67">
        <f>INDIRECT($B257&amp;"!F"&amp;($C257+1))</f>
        <v/>
      </c>
      <c r="M257" s="67">
        <f>INDIRECT($B257&amp;"!"&amp;M$1&amp;($C257+1))</f>
        <v/>
      </c>
      <c r="N257" s="67">
        <f>INDIRECT($B257&amp;"!"&amp;N$1&amp;($C257+1))</f>
        <v/>
      </c>
      <c r="O257" s="67">
        <f>INDIRECT($B257&amp;"!"&amp;O$1&amp;($C257+1))</f>
        <v/>
      </c>
      <c r="P257" s="205">
        <f>INDIRECT($B257&amp;"!"&amp;P$1&amp;($C257+1))</f>
        <v/>
      </c>
      <c r="Q257" s="67">
        <f>INDIRECT($B257&amp;"!"&amp;Q$1&amp;($C257+1))</f>
        <v/>
      </c>
    </row>
    <row customHeight="1" ht="16.5" r="258" s="29">
      <c r="A258" s="44" t="n">
        <v>96</v>
      </c>
      <c r="B258" s="44" t="inlineStr">
        <is>
          <t>A51</t>
        </is>
      </c>
      <c r="C258" s="44" t="n">
        <v>16</v>
      </c>
      <c r="D258" s="203">
        <f ref="D258" t="array">INDEX(#REF!,'獎狀清單(勿動)'!E258)</f>
        <v/>
      </c>
      <c r="E258">
        <f>E257+1</f>
        <v/>
      </c>
      <c r="F258" s="204">
        <f ref="F258" t="array">INDEX(#REF!,'獎狀清單(勿動)'!E258)</f>
        <v/>
      </c>
      <c r="G258" s="204" t="inlineStr">
        <is>
          <t>指導教師</t>
        </is>
      </c>
      <c r="H258" s="67">
        <f>INDIRECT($B258&amp;"!"&amp;H$1&amp;($C258+1))</f>
        <v/>
      </c>
      <c r="I258" s="67">
        <f>INDIRECT($B258&amp;"!"&amp;I$1&amp;($C258+1))</f>
        <v/>
      </c>
      <c r="J258" s="67">
        <f>INDIRECT($B258&amp;"!"&amp;J$1&amp;($C258+1))</f>
        <v/>
      </c>
      <c r="K258" s="67">
        <f>INDIRECT($B258&amp;"!"&amp;K$1&amp;($C258+1))</f>
        <v/>
      </c>
      <c r="L258" s="67">
        <f>INDIRECT($B258&amp;"!F"&amp;($C258+1))</f>
        <v/>
      </c>
      <c r="M258" s="67">
        <f>INDIRECT($B258&amp;"!"&amp;M$1&amp;($C258+1))</f>
        <v/>
      </c>
      <c r="N258" s="67">
        <f>INDIRECT($B258&amp;"!"&amp;N$1&amp;($C258+1))</f>
        <v/>
      </c>
      <c r="O258" s="67">
        <f>INDIRECT($B258&amp;"!"&amp;O$1&amp;($C258+1))</f>
        <v/>
      </c>
      <c r="P258" s="205">
        <f>INDIRECT($B258&amp;"!"&amp;P$1&amp;($C258+1))</f>
        <v/>
      </c>
      <c r="Q258" s="67">
        <f>INDIRECT($B258&amp;"!"&amp;Q$1&amp;($C258+1))</f>
        <v/>
      </c>
    </row>
    <row customHeight="1" ht="16.5" r="259" s="29">
      <c r="A259" s="44" t="n">
        <v>97</v>
      </c>
      <c r="B259" s="44" t="inlineStr">
        <is>
          <t>A51</t>
        </is>
      </c>
      <c r="C259" s="44" t="n">
        <v>17</v>
      </c>
      <c r="D259" s="203">
        <f ref="D259" t="array">INDEX(#REF!,'獎狀清單(勿動)'!E259)</f>
        <v/>
      </c>
      <c r="E259">
        <f>E258+1</f>
        <v/>
      </c>
      <c r="F259" s="204">
        <f ref="F259" t="array">INDEX(#REF!,'獎狀清單(勿動)'!E259)</f>
        <v/>
      </c>
      <c r="G259" s="204" t="inlineStr">
        <is>
          <t>指導教師</t>
        </is>
      </c>
      <c r="H259" s="67">
        <f>INDIRECT($B259&amp;"!"&amp;H$1&amp;($C259+1))</f>
        <v/>
      </c>
      <c r="I259" s="67">
        <f>INDIRECT($B259&amp;"!"&amp;I$1&amp;($C259+1))</f>
        <v/>
      </c>
      <c r="J259" s="67">
        <f>INDIRECT($B259&amp;"!"&amp;J$1&amp;($C259+1))</f>
        <v/>
      </c>
      <c r="K259" s="67">
        <f>INDIRECT($B259&amp;"!"&amp;K$1&amp;($C259+1))</f>
        <v/>
      </c>
      <c r="L259" s="67">
        <f>INDIRECT($B259&amp;"!F"&amp;($C259+1))</f>
        <v/>
      </c>
      <c r="M259" s="67">
        <f>INDIRECT($B259&amp;"!"&amp;M$1&amp;($C259+1))</f>
        <v/>
      </c>
      <c r="N259" s="67">
        <f>INDIRECT($B259&amp;"!"&amp;N$1&amp;($C259+1))</f>
        <v/>
      </c>
      <c r="O259" s="67">
        <f>INDIRECT($B259&amp;"!"&amp;O$1&amp;($C259+1))</f>
        <v/>
      </c>
      <c r="P259" s="205">
        <f>INDIRECT($B259&amp;"!"&amp;P$1&amp;($C259+1))</f>
        <v/>
      </c>
      <c r="Q259" s="67">
        <f>INDIRECT($B259&amp;"!"&amp;Q$1&amp;($C259+1))</f>
        <v/>
      </c>
    </row>
    <row customHeight="1" ht="16.5" r="260" s="29">
      <c r="A260" s="44" t="n">
        <v>98</v>
      </c>
      <c r="B260" s="44" t="inlineStr">
        <is>
          <t>A51</t>
        </is>
      </c>
      <c r="C260" s="44" t="n">
        <v>18</v>
      </c>
      <c r="D260" s="203">
        <f ref="D260" t="array">INDEX(#REF!,'獎狀清單(勿動)'!E260)</f>
        <v/>
      </c>
      <c r="E260">
        <f>E259+1</f>
        <v/>
      </c>
      <c r="F260" s="204">
        <f ref="F260" t="array">INDEX(#REF!,'獎狀清單(勿動)'!E260)</f>
        <v/>
      </c>
      <c r="G260" s="204" t="inlineStr">
        <is>
          <t>指導教師</t>
        </is>
      </c>
      <c r="H260" s="67">
        <f>INDIRECT($B260&amp;"!"&amp;H$1&amp;($C260+1))</f>
        <v/>
      </c>
      <c r="I260" s="67">
        <f>INDIRECT($B260&amp;"!"&amp;I$1&amp;($C260+1))</f>
        <v/>
      </c>
      <c r="J260" s="67">
        <f>INDIRECT($B260&amp;"!"&amp;J$1&amp;($C260+1))</f>
        <v/>
      </c>
      <c r="K260" s="67">
        <f>INDIRECT($B260&amp;"!"&amp;K$1&amp;($C260+1))</f>
        <v/>
      </c>
      <c r="L260" s="67">
        <f>INDIRECT($B260&amp;"!F"&amp;($C260+1))</f>
        <v/>
      </c>
      <c r="M260" s="67">
        <f>INDIRECT($B260&amp;"!"&amp;M$1&amp;($C260+1))</f>
        <v/>
      </c>
      <c r="N260" s="67">
        <f>INDIRECT($B260&amp;"!"&amp;N$1&amp;($C260+1))</f>
        <v/>
      </c>
      <c r="O260" s="67">
        <f>INDIRECT($B260&amp;"!"&amp;O$1&amp;($C260+1))</f>
        <v/>
      </c>
      <c r="P260" s="205">
        <f>INDIRECT($B260&amp;"!"&amp;P$1&amp;($C260+1))</f>
        <v/>
      </c>
      <c r="Q260" s="67">
        <f>INDIRECT($B260&amp;"!"&amp;Q$1&amp;($C260+1))</f>
        <v/>
      </c>
    </row>
    <row customHeight="1" ht="16.5" r="261" s="29">
      <c r="A261" s="44" t="n">
        <v>99</v>
      </c>
      <c r="B261" s="44" t="inlineStr">
        <is>
          <t>A51</t>
        </is>
      </c>
      <c r="C261" s="44" t="n">
        <v>19</v>
      </c>
      <c r="D261" s="203">
        <f ref="D261" t="array">INDEX(#REF!,'獎狀清單(勿動)'!E261)</f>
        <v/>
      </c>
      <c r="E261">
        <f>E260+1</f>
        <v/>
      </c>
      <c r="F261" s="204">
        <f ref="F261" t="array">INDEX(#REF!,'獎狀清單(勿動)'!E261)</f>
        <v/>
      </c>
      <c r="G261" s="204" t="inlineStr">
        <is>
          <t>指導教師</t>
        </is>
      </c>
      <c r="H261" s="67">
        <f>INDIRECT($B261&amp;"!"&amp;H$1&amp;($C261+1))</f>
        <v/>
      </c>
      <c r="I261" s="67">
        <f>INDIRECT($B261&amp;"!"&amp;I$1&amp;($C261+1))</f>
        <v/>
      </c>
      <c r="J261" s="67">
        <f>INDIRECT($B261&amp;"!"&amp;J$1&amp;($C261+1))</f>
        <v/>
      </c>
      <c r="K261" s="67">
        <f>INDIRECT($B261&amp;"!"&amp;K$1&amp;($C261+1))</f>
        <v/>
      </c>
      <c r="L261" s="67">
        <f>INDIRECT($B261&amp;"!F"&amp;($C261+1))</f>
        <v/>
      </c>
      <c r="M261" s="67">
        <f>INDIRECT($B261&amp;"!"&amp;M$1&amp;($C261+1))</f>
        <v/>
      </c>
      <c r="N261" s="67">
        <f>INDIRECT($B261&amp;"!"&amp;N$1&amp;($C261+1))</f>
        <v/>
      </c>
      <c r="O261" s="67">
        <f>INDIRECT($B261&amp;"!"&amp;O$1&amp;($C261+1))</f>
        <v/>
      </c>
      <c r="P261" s="205">
        <f>INDIRECT($B261&amp;"!"&amp;P$1&amp;($C261+1))</f>
        <v/>
      </c>
      <c r="Q261" s="67">
        <f>INDIRECT($B261&amp;"!"&amp;Q$1&amp;($C261+1))</f>
        <v/>
      </c>
    </row>
    <row customHeight="1" ht="16.5" r="262" s="29">
      <c r="A262" s="44" t="n">
        <v>100</v>
      </c>
      <c r="B262" s="44" t="inlineStr">
        <is>
          <t>A51</t>
        </is>
      </c>
      <c r="C262" s="44" t="n">
        <v>20</v>
      </c>
      <c r="D262" s="203">
        <f ref="D262" t="array">INDEX(#REF!,'獎狀清單(勿動)'!E262)</f>
        <v/>
      </c>
      <c r="E262">
        <f>E261+1</f>
        <v/>
      </c>
      <c r="F262" s="204">
        <f ref="F262" t="array">INDEX(#REF!,'獎狀清單(勿動)'!E262)</f>
        <v/>
      </c>
      <c r="G262" s="204" t="inlineStr">
        <is>
          <t>指導教師</t>
        </is>
      </c>
      <c r="H262" s="67">
        <f>INDIRECT($B262&amp;"!"&amp;H$1&amp;($C262+1))</f>
        <v/>
      </c>
      <c r="I262" s="67">
        <f>INDIRECT($B262&amp;"!"&amp;I$1&amp;($C262+1))</f>
        <v/>
      </c>
      <c r="J262" s="67">
        <f>INDIRECT($B262&amp;"!"&amp;J$1&amp;($C262+1))</f>
        <v/>
      </c>
      <c r="K262" s="67">
        <f>INDIRECT($B262&amp;"!"&amp;K$1&amp;($C262+1))</f>
        <v/>
      </c>
      <c r="L262" s="67">
        <f>INDIRECT($B262&amp;"!F"&amp;($C262+1))</f>
        <v/>
      </c>
      <c r="M262" s="67">
        <f>INDIRECT($B262&amp;"!"&amp;M$1&amp;($C262+1))</f>
        <v/>
      </c>
      <c r="N262" s="67">
        <f>INDIRECT($B262&amp;"!"&amp;N$1&amp;($C262+1))</f>
        <v/>
      </c>
      <c r="O262" s="67">
        <f>INDIRECT($B262&amp;"!"&amp;O$1&amp;($C262+1))</f>
        <v/>
      </c>
      <c r="P262" s="205">
        <f>INDIRECT($B262&amp;"!"&amp;P$1&amp;($C262+1))</f>
        <v/>
      </c>
      <c r="Q262" s="67">
        <f>INDIRECT($B262&amp;"!"&amp;Q$1&amp;($C262+1))</f>
        <v/>
      </c>
    </row>
    <row customHeight="1" ht="16.5" r="263" s="29">
      <c r="A263" s="44" t="n">
        <v>101</v>
      </c>
      <c r="B263" s="44" t="inlineStr">
        <is>
          <t>A52</t>
        </is>
      </c>
      <c r="C263" s="44" t="n">
        <v>1</v>
      </c>
      <c r="D263" s="203">
        <f ref="D263" t="array">INDEX(#REF!,'獎狀清單(勿動)'!E263)</f>
        <v/>
      </c>
      <c r="E263" t="n">
        <v>125</v>
      </c>
      <c r="F263" s="204">
        <f ref="F263" t="array">INDEX(#REF!,'獎狀清單(勿動)'!E263)</f>
        <v/>
      </c>
      <c r="G263" s="204" t="inlineStr">
        <is>
          <t>指導教師</t>
        </is>
      </c>
      <c r="H263" s="67">
        <f>INDIRECT($B263&amp;"!"&amp;H$1&amp;($C263+1))</f>
        <v/>
      </c>
      <c r="I263" s="67">
        <f>INDIRECT($B263&amp;"!"&amp;I$1&amp;($C263+1))</f>
        <v/>
      </c>
      <c r="J263" s="67">
        <f>INDIRECT($B263&amp;"!"&amp;J$1&amp;($C263+1))</f>
        <v/>
      </c>
      <c r="K263" s="67">
        <f>INDIRECT($B263&amp;"!"&amp;K$1&amp;($C263+1))</f>
        <v/>
      </c>
      <c r="L263" s="67">
        <f>INDIRECT($B263&amp;"!F"&amp;($C263+1))</f>
        <v/>
      </c>
      <c r="M263" s="67">
        <f>INDIRECT($B263&amp;"!"&amp;M$1&amp;($C263+1))</f>
        <v/>
      </c>
      <c r="N263" s="67">
        <f>INDIRECT($B263&amp;"!"&amp;N$1&amp;($C263+1))</f>
        <v/>
      </c>
      <c r="O263" s="67">
        <f>INDIRECT($B263&amp;"!"&amp;O$1&amp;($C263+1))</f>
        <v/>
      </c>
      <c r="P263" s="205">
        <f>INDIRECT($B263&amp;"!"&amp;P$1&amp;($C263+1))</f>
        <v/>
      </c>
      <c r="Q263" s="67">
        <f>INDIRECT($B263&amp;"!"&amp;Q$1&amp;($C263+1))</f>
        <v/>
      </c>
    </row>
    <row customHeight="1" ht="16.5" r="264" s="29">
      <c r="A264" s="44" t="n">
        <v>102</v>
      </c>
      <c r="B264" s="44" t="inlineStr">
        <is>
          <t>A52</t>
        </is>
      </c>
      <c r="C264" s="44" t="n">
        <v>2</v>
      </c>
      <c r="D264" s="203">
        <f ref="D264" t="array">INDEX(#REF!,'獎狀清單(勿動)'!E264)</f>
        <v/>
      </c>
      <c r="E264">
        <f>E263+1</f>
        <v/>
      </c>
      <c r="F264" s="204">
        <f ref="F264" t="array">INDEX(#REF!,'獎狀清單(勿動)'!E264)</f>
        <v/>
      </c>
      <c r="G264" s="204" t="inlineStr">
        <is>
          <t>指導教師</t>
        </is>
      </c>
      <c r="H264" s="67">
        <f>INDIRECT($B264&amp;"!"&amp;H$1&amp;($C264+1))</f>
        <v/>
      </c>
      <c r="I264" s="67">
        <f>INDIRECT($B264&amp;"!"&amp;I$1&amp;($C264+1))</f>
        <v/>
      </c>
      <c r="J264" s="67">
        <f>INDIRECT($B264&amp;"!"&amp;J$1&amp;($C264+1))</f>
        <v/>
      </c>
      <c r="K264" s="67">
        <f>INDIRECT($B264&amp;"!"&amp;K$1&amp;($C264+1))</f>
        <v/>
      </c>
      <c r="L264" s="67">
        <f>INDIRECT($B264&amp;"!F"&amp;($C264+1))</f>
        <v/>
      </c>
      <c r="M264" s="67">
        <f>INDIRECT($B264&amp;"!"&amp;M$1&amp;($C264+1))</f>
        <v/>
      </c>
      <c r="N264" s="67">
        <f>INDIRECT($B264&amp;"!"&amp;N$1&amp;($C264+1))</f>
        <v/>
      </c>
      <c r="O264" s="67">
        <f>INDIRECT($B264&amp;"!"&amp;O$1&amp;($C264+1))</f>
        <v/>
      </c>
      <c r="P264" s="205">
        <f>INDIRECT($B264&amp;"!"&amp;P$1&amp;($C264+1))</f>
        <v/>
      </c>
      <c r="Q264" s="67">
        <f>INDIRECT($B264&amp;"!"&amp;Q$1&amp;($C264+1))</f>
        <v/>
      </c>
    </row>
    <row customHeight="1" ht="16.5" r="265" s="29">
      <c r="A265" s="44" t="n">
        <v>103</v>
      </c>
      <c r="B265" s="44" t="inlineStr">
        <is>
          <t>A52</t>
        </is>
      </c>
      <c r="C265" s="44" t="n">
        <v>3</v>
      </c>
      <c r="D265" s="203">
        <f ref="D265" t="array">INDEX(#REF!,'獎狀清單(勿動)'!E265)</f>
        <v/>
      </c>
      <c r="E265">
        <f>E264+1</f>
        <v/>
      </c>
      <c r="F265" s="204">
        <f ref="F265" t="array">INDEX(#REF!,'獎狀清單(勿動)'!E265)</f>
        <v/>
      </c>
      <c r="G265" s="204" t="inlineStr">
        <is>
          <t>指導教師</t>
        </is>
      </c>
      <c r="H265" s="67">
        <f>INDIRECT($B265&amp;"!"&amp;H$1&amp;($C265+1))</f>
        <v/>
      </c>
      <c r="I265" s="67">
        <f>INDIRECT($B265&amp;"!"&amp;I$1&amp;($C265+1))</f>
        <v/>
      </c>
      <c r="J265" s="67">
        <f>INDIRECT($B265&amp;"!"&amp;J$1&amp;($C265+1))</f>
        <v/>
      </c>
      <c r="K265" s="67">
        <f>INDIRECT($B265&amp;"!"&amp;K$1&amp;($C265+1))</f>
        <v/>
      </c>
      <c r="L265" s="67">
        <f>INDIRECT($B265&amp;"!F"&amp;($C265+1))</f>
        <v/>
      </c>
      <c r="M265" s="67">
        <f>INDIRECT($B265&amp;"!"&amp;M$1&amp;($C265+1))</f>
        <v/>
      </c>
      <c r="N265" s="67">
        <f>INDIRECT($B265&amp;"!"&amp;N$1&amp;($C265+1))</f>
        <v/>
      </c>
      <c r="O265" s="67">
        <f>INDIRECT($B265&amp;"!"&amp;O$1&amp;($C265+1))</f>
        <v/>
      </c>
      <c r="P265" s="205">
        <f>INDIRECT($B265&amp;"!"&amp;P$1&amp;($C265+1))</f>
        <v/>
      </c>
      <c r="Q265" s="67">
        <f>INDIRECT($B265&amp;"!"&amp;Q$1&amp;($C265+1))</f>
        <v/>
      </c>
    </row>
    <row customHeight="1" ht="16.5" r="266" s="29">
      <c r="A266" s="44" t="n">
        <v>104</v>
      </c>
      <c r="B266" s="44" t="inlineStr">
        <is>
          <t>A52</t>
        </is>
      </c>
      <c r="C266" s="44" t="n">
        <v>4</v>
      </c>
      <c r="D266" s="203">
        <f ref="D266" t="array">INDEX(#REF!,'獎狀清單(勿動)'!E266)</f>
        <v/>
      </c>
      <c r="E266">
        <f>E265+1</f>
        <v/>
      </c>
      <c r="F266" s="204">
        <f ref="F266" t="array">INDEX(#REF!,'獎狀清單(勿動)'!E266)</f>
        <v/>
      </c>
      <c r="G266" s="204" t="inlineStr">
        <is>
          <t>指導教師</t>
        </is>
      </c>
      <c r="H266" s="67">
        <f>INDIRECT($B266&amp;"!"&amp;H$1&amp;($C266+1))</f>
        <v/>
      </c>
      <c r="I266" s="67">
        <f>INDIRECT($B266&amp;"!"&amp;I$1&amp;($C266+1))</f>
        <v/>
      </c>
      <c r="J266" s="67">
        <f>INDIRECT($B266&amp;"!"&amp;J$1&amp;($C266+1))</f>
        <v/>
      </c>
      <c r="K266" s="67">
        <f>INDIRECT($B266&amp;"!"&amp;K$1&amp;($C266+1))</f>
        <v/>
      </c>
      <c r="L266" s="67">
        <f>INDIRECT($B266&amp;"!F"&amp;($C266+1))</f>
        <v/>
      </c>
      <c r="M266" s="67">
        <f>INDIRECT($B266&amp;"!"&amp;M$1&amp;($C266+1))</f>
        <v/>
      </c>
      <c r="N266" s="67">
        <f>INDIRECT($B266&amp;"!"&amp;N$1&amp;($C266+1))</f>
        <v/>
      </c>
      <c r="O266" s="67">
        <f>INDIRECT($B266&amp;"!"&amp;O$1&amp;($C266+1))</f>
        <v/>
      </c>
      <c r="P266" s="205">
        <f>INDIRECT($B266&amp;"!"&amp;P$1&amp;($C266+1))</f>
        <v/>
      </c>
      <c r="Q266" s="67">
        <f>INDIRECT($B266&amp;"!"&amp;Q$1&amp;($C266+1))</f>
        <v/>
      </c>
    </row>
    <row customHeight="1" ht="16.5" r="267" s="29">
      <c r="A267" s="44" t="n">
        <v>105</v>
      </c>
      <c r="B267" s="44" t="inlineStr">
        <is>
          <t>A52</t>
        </is>
      </c>
      <c r="C267" s="44" t="n">
        <v>5</v>
      </c>
      <c r="D267" s="203">
        <f ref="D267" t="array">INDEX(#REF!,'獎狀清單(勿動)'!E267)</f>
        <v/>
      </c>
      <c r="E267">
        <f>E266+1</f>
        <v/>
      </c>
      <c r="F267" s="204">
        <f ref="F267" t="array">INDEX(#REF!,'獎狀清單(勿動)'!E267)</f>
        <v/>
      </c>
      <c r="G267" s="204" t="inlineStr">
        <is>
          <t>指導教師</t>
        </is>
      </c>
      <c r="H267" s="67">
        <f>INDIRECT($B267&amp;"!"&amp;H$1&amp;($C267+1))</f>
        <v/>
      </c>
      <c r="I267" s="67">
        <f>INDIRECT($B267&amp;"!"&amp;I$1&amp;($C267+1))</f>
        <v/>
      </c>
      <c r="J267" s="67">
        <f>INDIRECT($B267&amp;"!"&amp;J$1&amp;($C267+1))</f>
        <v/>
      </c>
      <c r="K267" s="67">
        <f>INDIRECT($B267&amp;"!"&amp;K$1&amp;($C267+1))</f>
        <v/>
      </c>
      <c r="L267" s="67">
        <f>INDIRECT($B267&amp;"!F"&amp;($C267+1))</f>
        <v/>
      </c>
      <c r="M267" s="67">
        <f>INDIRECT($B267&amp;"!"&amp;M$1&amp;($C267+1))</f>
        <v/>
      </c>
      <c r="N267" s="67">
        <f>INDIRECT($B267&amp;"!"&amp;N$1&amp;($C267+1))</f>
        <v/>
      </c>
      <c r="O267" s="67">
        <f>INDIRECT($B267&amp;"!"&amp;O$1&amp;($C267+1))</f>
        <v/>
      </c>
      <c r="P267" s="205">
        <f>INDIRECT($B267&amp;"!"&amp;P$1&amp;($C267+1))</f>
        <v/>
      </c>
      <c r="Q267" s="67">
        <f>INDIRECT($B267&amp;"!"&amp;Q$1&amp;($C267+1))</f>
        <v/>
      </c>
    </row>
    <row customHeight="1" ht="16.5" r="268" s="29">
      <c r="A268" s="44" t="n">
        <v>106</v>
      </c>
      <c r="B268" s="44" t="inlineStr">
        <is>
          <t>A52</t>
        </is>
      </c>
      <c r="C268" s="44" t="n">
        <v>6</v>
      </c>
      <c r="D268" s="203">
        <f ref="D268" t="array">INDEX(#REF!,'獎狀清單(勿動)'!E268)</f>
        <v/>
      </c>
      <c r="E268">
        <f>E267+1</f>
        <v/>
      </c>
      <c r="F268" s="204">
        <f ref="F268" t="array">INDEX(#REF!,'獎狀清單(勿動)'!E268)</f>
        <v/>
      </c>
      <c r="G268" s="204" t="inlineStr">
        <is>
          <t>指導教師</t>
        </is>
      </c>
      <c r="H268" s="67">
        <f>INDIRECT($B268&amp;"!"&amp;H$1&amp;($C268+1))</f>
        <v/>
      </c>
      <c r="I268" s="67">
        <f>INDIRECT($B268&amp;"!"&amp;I$1&amp;($C268+1))</f>
        <v/>
      </c>
      <c r="J268" s="67">
        <f>INDIRECT($B268&amp;"!"&amp;J$1&amp;($C268+1))</f>
        <v/>
      </c>
      <c r="K268" s="67">
        <f>INDIRECT($B268&amp;"!"&amp;K$1&amp;($C268+1))</f>
        <v/>
      </c>
      <c r="L268" s="67">
        <f>INDIRECT($B268&amp;"!F"&amp;($C268+1))</f>
        <v/>
      </c>
      <c r="M268" s="67">
        <f>INDIRECT($B268&amp;"!"&amp;M$1&amp;($C268+1))</f>
        <v/>
      </c>
      <c r="N268" s="67">
        <f>INDIRECT($B268&amp;"!"&amp;N$1&amp;($C268+1))</f>
        <v/>
      </c>
      <c r="O268" s="67">
        <f>INDIRECT($B268&amp;"!"&amp;O$1&amp;($C268+1))</f>
        <v/>
      </c>
      <c r="P268" s="205">
        <f>INDIRECT($B268&amp;"!"&amp;P$1&amp;($C268+1))</f>
        <v/>
      </c>
      <c r="Q268" s="67">
        <f>INDIRECT($B268&amp;"!"&amp;Q$1&amp;($C268+1))</f>
        <v/>
      </c>
    </row>
    <row customHeight="1" ht="16.5" r="269" s="29">
      <c r="A269" s="44" t="n">
        <v>107</v>
      </c>
      <c r="B269" s="44" t="inlineStr">
        <is>
          <t>A52</t>
        </is>
      </c>
      <c r="C269" s="44" t="n">
        <v>7</v>
      </c>
      <c r="D269" s="203">
        <f ref="D269" t="array">INDEX(#REF!,'獎狀清單(勿動)'!E269)</f>
        <v/>
      </c>
      <c r="E269">
        <f>E268+1</f>
        <v/>
      </c>
      <c r="F269" s="204">
        <f ref="F269" t="array">INDEX(#REF!,'獎狀清單(勿動)'!E269)</f>
        <v/>
      </c>
      <c r="G269" s="204" t="inlineStr">
        <is>
          <t>指導教師</t>
        </is>
      </c>
      <c r="H269" s="67">
        <f>INDIRECT($B269&amp;"!"&amp;H$1&amp;($C269+1))</f>
        <v/>
      </c>
      <c r="I269" s="67">
        <f>INDIRECT($B269&amp;"!"&amp;I$1&amp;($C269+1))</f>
        <v/>
      </c>
      <c r="J269" s="67">
        <f>INDIRECT($B269&amp;"!"&amp;J$1&amp;($C269+1))</f>
        <v/>
      </c>
      <c r="K269" s="67">
        <f>INDIRECT($B269&amp;"!"&amp;K$1&amp;($C269+1))</f>
        <v/>
      </c>
      <c r="L269" s="67">
        <f>INDIRECT($B269&amp;"!F"&amp;($C269+1))</f>
        <v/>
      </c>
      <c r="M269" s="67">
        <f>INDIRECT($B269&amp;"!"&amp;M$1&amp;($C269+1))</f>
        <v/>
      </c>
      <c r="N269" s="67">
        <f>INDIRECT($B269&amp;"!"&amp;N$1&amp;($C269+1))</f>
        <v/>
      </c>
      <c r="O269" s="67">
        <f>INDIRECT($B269&amp;"!"&amp;O$1&amp;($C269+1))</f>
        <v/>
      </c>
      <c r="P269" s="205">
        <f>INDIRECT($B269&amp;"!"&amp;P$1&amp;($C269+1))</f>
        <v/>
      </c>
      <c r="Q269" s="67">
        <f>INDIRECT($B269&amp;"!"&amp;Q$1&amp;($C269+1))</f>
        <v/>
      </c>
    </row>
    <row customHeight="1" ht="16.5" r="270" s="29">
      <c r="A270" s="44" t="n">
        <v>108</v>
      </c>
      <c r="B270" s="44" t="inlineStr">
        <is>
          <t>A52</t>
        </is>
      </c>
      <c r="C270" s="44" t="n">
        <v>8</v>
      </c>
      <c r="D270" s="203">
        <f ref="D270" t="array">INDEX(#REF!,'獎狀清單(勿動)'!E270)</f>
        <v/>
      </c>
      <c r="E270">
        <f>E269+1</f>
        <v/>
      </c>
      <c r="F270" s="204">
        <f ref="F270" t="array">INDEX(#REF!,'獎狀清單(勿動)'!E270)</f>
        <v/>
      </c>
      <c r="G270" s="204" t="inlineStr">
        <is>
          <t>指導教師</t>
        </is>
      </c>
      <c r="H270" s="67">
        <f>INDIRECT($B270&amp;"!"&amp;H$1&amp;($C270+1))</f>
        <v/>
      </c>
      <c r="I270" s="67">
        <f>INDIRECT($B270&amp;"!"&amp;I$1&amp;($C270+1))</f>
        <v/>
      </c>
      <c r="J270" s="67">
        <f>INDIRECT($B270&amp;"!"&amp;J$1&amp;($C270+1))</f>
        <v/>
      </c>
      <c r="K270" s="67">
        <f>INDIRECT($B270&amp;"!"&amp;K$1&amp;($C270+1))</f>
        <v/>
      </c>
      <c r="L270" s="67">
        <f>INDIRECT($B270&amp;"!F"&amp;($C270+1))</f>
        <v/>
      </c>
      <c r="M270" s="67">
        <f>INDIRECT($B270&amp;"!"&amp;M$1&amp;($C270+1))</f>
        <v/>
      </c>
      <c r="N270" s="67">
        <f>INDIRECT($B270&amp;"!"&amp;N$1&amp;($C270+1))</f>
        <v/>
      </c>
      <c r="O270" s="67">
        <f>INDIRECT($B270&amp;"!"&amp;O$1&amp;($C270+1))</f>
        <v/>
      </c>
      <c r="P270" s="205">
        <f>INDIRECT($B270&amp;"!"&amp;P$1&amp;($C270+1))</f>
        <v/>
      </c>
      <c r="Q270" s="67">
        <f>INDIRECT($B270&amp;"!"&amp;Q$1&amp;($C270+1))</f>
        <v/>
      </c>
    </row>
    <row customHeight="1" ht="16.5" r="271" s="29">
      <c r="A271" s="44" t="n">
        <v>109</v>
      </c>
      <c r="B271" s="44" t="inlineStr">
        <is>
          <t>A52</t>
        </is>
      </c>
      <c r="C271" s="44" t="n">
        <v>9</v>
      </c>
      <c r="D271" s="203">
        <f ref="D271" t="array">INDEX(#REF!,'獎狀清單(勿動)'!E271)</f>
        <v/>
      </c>
      <c r="E271">
        <f>E270+1</f>
        <v/>
      </c>
      <c r="F271" s="204">
        <f ref="F271" t="array">INDEX(#REF!,'獎狀清單(勿動)'!E271)</f>
        <v/>
      </c>
      <c r="G271" s="204" t="inlineStr">
        <is>
          <t>指導教師</t>
        </is>
      </c>
      <c r="H271" s="67">
        <f>INDIRECT($B271&amp;"!"&amp;H$1&amp;($C271+1))</f>
        <v/>
      </c>
      <c r="I271" s="67">
        <f>INDIRECT($B271&amp;"!"&amp;I$1&amp;($C271+1))</f>
        <v/>
      </c>
      <c r="J271" s="67">
        <f>INDIRECT($B271&amp;"!"&amp;J$1&amp;($C271+1))</f>
        <v/>
      </c>
      <c r="K271" s="67">
        <f>INDIRECT($B271&amp;"!"&amp;K$1&amp;($C271+1))</f>
        <v/>
      </c>
      <c r="L271" s="67">
        <f>INDIRECT($B271&amp;"!F"&amp;($C271+1))</f>
        <v/>
      </c>
      <c r="M271" s="67">
        <f>INDIRECT($B271&amp;"!"&amp;M$1&amp;($C271+1))</f>
        <v/>
      </c>
      <c r="N271" s="67">
        <f>INDIRECT($B271&amp;"!"&amp;N$1&amp;($C271+1))</f>
        <v/>
      </c>
      <c r="O271" s="67">
        <f>INDIRECT($B271&amp;"!"&amp;O$1&amp;($C271+1))</f>
        <v/>
      </c>
      <c r="P271" s="205">
        <f>INDIRECT($B271&amp;"!"&amp;P$1&amp;($C271+1))</f>
        <v/>
      </c>
      <c r="Q271" s="67">
        <f>INDIRECT($B271&amp;"!"&amp;Q$1&amp;($C271+1))</f>
        <v/>
      </c>
    </row>
    <row customHeight="1" ht="16.5" r="272" s="29">
      <c r="A272" s="44" t="n">
        <v>110</v>
      </c>
      <c r="B272" s="44" t="inlineStr">
        <is>
          <t>A52</t>
        </is>
      </c>
      <c r="C272" s="44" t="n">
        <v>10</v>
      </c>
      <c r="D272" s="203">
        <f ref="D272" t="array">INDEX(#REF!,'獎狀清單(勿動)'!E272)</f>
        <v/>
      </c>
      <c r="E272">
        <f>E271+1</f>
        <v/>
      </c>
      <c r="F272" s="204">
        <f ref="F272" t="array">INDEX(#REF!,'獎狀清單(勿動)'!E272)</f>
        <v/>
      </c>
      <c r="G272" s="204" t="inlineStr">
        <is>
          <t>指導教師</t>
        </is>
      </c>
      <c r="H272" s="67">
        <f>INDIRECT($B272&amp;"!"&amp;H$1&amp;($C272+1))</f>
        <v/>
      </c>
      <c r="I272" s="67">
        <f>INDIRECT($B272&amp;"!"&amp;I$1&amp;($C272+1))</f>
        <v/>
      </c>
      <c r="J272" s="67">
        <f>INDIRECT($B272&amp;"!"&amp;J$1&amp;($C272+1))</f>
        <v/>
      </c>
      <c r="K272" s="67">
        <f>INDIRECT($B272&amp;"!"&amp;K$1&amp;($C272+1))</f>
        <v/>
      </c>
      <c r="L272" s="67">
        <f>INDIRECT($B272&amp;"!F"&amp;($C272+1))</f>
        <v/>
      </c>
      <c r="M272" s="67">
        <f>INDIRECT($B272&amp;"!"&amp;M$1&amp;($C272+1))</f>
        <v/>
      </c>
      <c r="N272" s="67">
        <f>INDIRECT($B272&amp;"!"&amp;N$1&amp;($C272+1))</f>
        <v/>
      </c>
      <c r="O272" s="67">
        <f>INDIRECT($B272&amp;"!"&amp;O$1&amp;($C272+1))</f>
        <v/>
      </c>
      <c r="P272" s="205">
        <f>INDIRECT($B272&amp;"!"&amp;P$1&amp;($C272+1))</f>
        <v/>
      </c>
      <c r="Q272" s="67">
        <f>INDIRECT($B272&amp;"!"&amp;Q$1&amp;($C272+1))</f>
        <v/>
      </c>
    </row>
    <row customHeight="1" ht="16.5" r="273" s="29">
      <c r="A273" s="44" t="n">
        <v>111</v>
      </c>
      <c r="B273" s="44" t="inlineStr">
        <is>
          <t>A52</t>
        </is>
      </c>
      <c r="C273" s="44" t="n">
        <v>11</v>
      </c>
      <c r="D273" s="203">
        <f ref="D273" t="array">INDEX(#REF!,'獎狀清單(勿動)'!E273)</f>
        <v/>
      </c>
      <c r="E273">
        <f>E272+1</f>
        <v/>
      </c>
      <c r="F273" s="204">
        <f ref="F273" t="array">INDEX(#REF!,'獎狀清單(勿動)'!E273)</f>
        <v/>
      </c>
      <c r="G273" s="204" t="inlineStr">
        <is>
          <t>指導教師</t>
        </is>
      </c>
      <c r="H273" s="67">
        <f>INDIRECT($B273&amp;"!"&amp;H$1&amp;($C273+1))</f>
        <v/>
      </c>
      <c r="I273" s="67">
        <f>INDIRECT($B273&amp;"!"&amp;I$1&amp;($C273+1))</f>
        <v/>
      </c>
      <c r="J273" s="67">
        <f>INDIRECT($B273&amp;"!"&amp;J$1&amp;($C273+1))</f>
        <v/>
      </c>
      <c r="K273" s="67">
        <f>INDIRECT($B273&amp;"!"&amp;K$1&amp;($C273+1))</f>
        <v/>
      </c>
      <c r="L273" s="67">
        <f>INDIRECT($B273&amp;"!F"&amp;($C273+1))</f>
        <v/>
      </c>
      <c r="M273" s="67">
        <f>INDIRECT($B273&amp;"!"&amp;M$1&amp;($C273+1))</f>
        <v/>
      </c>
      <c r="N273" s="67">
        <f>INDIRECT($B273&amp;"!"&amp;N$1&amp;($C273+1))</f>
        <v/>
      </c>
      <c r="O273" s="67">
        <f>INDIRECT($B273&amp;"!"&amp;O$1&amp;($C273+1))</f>
        <v/>
      </c>
      <c r="P273" s="205">
        <f>INDIRECT($B273&amp;"!"&amp;P$1&amp;($C273+1))</f>
        <v/>
      </c>
      <c r="Q273" s="67">
        <f>INDIRECT($B273&amp;"!"&amp;Q$1&amp;($C273+1))</f>
        <v/>
      </c>
    </row>
    <row customHeight="1" ht="16.5" r="274" s="29">
      <c r="A274" s="44" t="n">
        <v>112</v>
      </c>
      <c r="B274" s="44" t="inlineStr">
        <is>
          <t>A52</t>
        </is>
      </c>
      <c r="C274" s="44" t="n">
        <v>12</v>
      </c>
      <c r="D274" s="203">
        <f ref="D274" t="array">INDEX(#REF!,'獎狀清單(勿動)'!E274)</f>
        <v/>
      </c>
      <c r="E274">
        <f>E273+1</f>
        <v/>
      </c>
      <c r="F274" s="204">
        <f ref="F274" t="array">INDEX(#REF!,'獎狀清單(勿動)'!E274)</f>
        <v/>
      </c>
      <c r="G274" s="204" t="inlineStr">
        <is>
          <t>指導教師</t>
        </is>
      </c>
      <c r="H274" s="67">
        <f>INDIRECT($B274&amp;"!"&amp;H$1&amp;($C274+1))</f>
        <v/>
      </c>
      <c r="I274" s="67">
        <f>INDIRECT($B274&amp;"!"&amp;I$1&amp;($C274+1))</f>
        <v/>
      </c>
      <c r="J274" s="67">
        <f>INDIRECT($B274&amp;"!"&amp;J$1&amp;($C274+1))</f>
        <v/>
      </c>
      <c r="K274" s="67">
        <f>INDIRECT($B274&amp;"!"&amp;K$1&amp;($C274+1))</f>
        <v/>
      </c>
      <c r="L274" s="67">
        <f>INDIRECT($B274&amp;"!F"&amp;($C274+1))</f>
        <v/>
      </c>
      <c r="M274" s="67">
        <f>INDIRECT($B274&amp;"!"&amp;M$1&amp;($C274+1))</f>
        <v/>
      </c>
      <c r="N274" s="67">
        <f>INDIRECT($B274&amp;"!"&amp;N$1&amp;($C274+1))</f>
        <v/>
      </c>
      <c r="O274" s="67">
        <f>INDIRECT($B274&amp;"!"&amp;O$1&amp;($C274+1))</f>
        <v/>
      </c>
      <c r="P274" s="205">
        <f>INDIRECT($B274&amp;"!"&amp;P$1&amp;($C274+1))</f>
        <v/>
      </c>
      <c r="Q274" s="67">
        <f>INDIRECT($B274&amp;"!"&amp;Q$1&amp;($C274+1))</f>
        <v/>
      </c>
    </row>
    <row customHeight="1" ht="16.5" r="275" s="29">
      <c r="A275" s="44" t="n">
        <v>113</v>
      </c>
      <c r="B275" s="44" t="inlineStr">
        <is>
          <t>A52</t>
        </is>
      </c>
      <c r="C275" s="44" t="n">
        <v>13</v>
      </c>
      <c r="D275" s="203">
        <f ref="D275" t="array">INDEX(#REF!,'獎狀清單(勿動)'!E275)</f>
        <v/>
      </c>
      <c r="E275">
        <f>E274+1</f>
        <v/>
      </c>
      <c r="F275" s="204">
        <f ref="F275" t="array">INDEX(#REF!,'獎狀清單(勿動)'!E275)</f>
        <v/>
      </c>
      <c r="G275" s="204" t="inlineStr">
        <is>
          <t>指導教師</t>
        </is>
      </c>
      <c r="H275" s="67">
        <f>INDIRECT($B275&amp;"!"&amp;H$1&amp;($C275+1))</f>
        <v/>
      </c>
      <c r="I275" s="67">
        <f>INDIRECT($B275&amp;"!"&amp;I$1&amp;($C275+1))</f>
        <v/>
      </c>
      <c r="J275" s="67">
        <f>INDIRECT($B275&amp;"!"&amp;J$1&amp;($C275+1))</f>
        <v/>
      </c>
      <c r="K275" s="67">
        <f>INDIRECT($B275&amp;"!"&amp;K$1&amp;($C275+1))</f>
        <v/>
      </c>
      <c r="L275" s="67">
        <f>INDIRECT($B275&amp;"!F"&amp;($C275+1))</f>
        <v/>
      </c>
      <c r="M275" s="67">
        <f>INDIRECT($B275&amp;"!"&amp;M$1&amp;($C275+1))</f>
        <v/>
      </c>
      <c r="N275" s="67">
        <f>INDIRECT($B275&amp;"!"&amp;N$1&amp;($C275+1))</f>
        <v/>
      </c>
      <c r="O275" s="67">
        <f>INDIRECT($B275&amp;"!"&amp;O$1&amp;($C275+1))</f>
        <v/>
      </c>
      <c r="P275" s="205">
        <f>INDIRECT($B275&amp;"!"&amp;P$1&amp;($C275+1))</f>
        <v/>
      </c>
      <c r="Q275" s="67">
        <f>INDIRECT($B275&amp;"!"&amp;Q$1&amp;($C275+1))</f>
        <v/>
      </c>
    </row>
    <row customHeight="1" ht="16.5" r="276" s="29">
      <c r="A276" s="44" t="n">
        <v>114</v>
      </c>
      <c r="B276" s="44" t="inlineStr">
        <is>
          <t>A52</t>
        </is>
      </c>
      <c r="C276" s="44" t="n">
        <v>14</v>
      </c>
      <c r="D276" s="203">
        <f ref="D276" t="array">INDEX(#REF!,'獎狀清單(勿動)'!E276)</f>
        <v/>
      </c>
      <c r="E276">
        <f>E275+1</f>
        <v/>
      </c>
      <c r="F276" s="204">
        <f ref="F276" t="array">INDEX(#REF!,'獎狀清單(勿動)'!E276)</f>
        <v/>
      </c>
      <c r="G276" s="204" t="inlineStr">
        <is>
          <t>指導教師</t>
        </is>
      </c>
      <c r="H276" s="67">
        <f>INDIRECT($B276&amp;"!"&amp;H$1&amp;($C276+1))</f>
        <v/>
      </c>
      <c r="I276" s="67">
        <f>INDIRECT($B276&amp;"!"&amp;I$1&amp;($C276+1))</f>
        <v/>
      </c>
      <c r="J276" s="67">
        <f>INDIRECT($B276&amp;"!"&amp;J$1&amp;($C276+1))</f>
        <v/>
      </c>
      <c r="K276" s="67">
        <f>INDIRECT($B276&amp;"!"&amp;K$1&amp;($C276+1))</f>
        <v/>
      </c>
      <c r="L276" s="67">
        <f>INDIRECT($B276&amp;"!F"&amp;($C276+1))</f>
        <v/>
      </c>
      <c r="M276" s="67">
        <f>INDIRECT($B276&amp;"!"&amp;M$1&amp;($C276+1))</f>
        <v/>
      </c>
      <c r="N276" s="67">
        <f>INDIRECT($B276&amp;"!"&amp;N$1&amp;($C276+1))</f>
        <v/>
      </c>
      <c r="O276" s="67">
        <f>INDIRECT($B276&amp;"!"&amp;O$1&amp;($C276+1))</f>
        <v/>
      </c>
      <c r="P276" s="205">
        <f>INDIRECT($B276&amp;"!"&amp;P$1&amp;($C276+1))</f>
        <v/>
      </c>
      <c r="Q276" s="67">
        <f>INDIRECT($B276&amp;"!"&amp;Q$1&amp;($C276+1))</f>
        <v/>
      </c>
    </row>
    <row customHeight="1" ht="16.5" r="277" s="29">
      <c r="A277" s="44" t="n">
        <v>115</v>
      </c>
      <c r="B277" s="44" t="inlineStr">
        <is>
          <t>A52</t>
        </is>
      </c>
      <c r="C277" s="44" t="n">
        <v>15</v>
      </c>
      <c r="D277" s="203">
        <f ref="D277" t="array">INDEX(#REF!,'獎狀清單(勿動)'!E277)</f>
        <v/>
      </c>
      <c r="E277">
        <f>E276+1</f>
        <v/>
      </c>
      <c r="F277" s="204">
        <f ref="F277" t="array">INDEX(#REF!,'獎狀清單(勿動)'!E277)</f>
        <v/>
      </c>
      <c r="G277" s="204" t="inlineStr">
        <is>
          <t>指導教師</t>
        </is>
      </c>
      <c r="H277" s="67">
        <f>INDIRECT($B277&amp;"!"&amp;H$1&amp;($C277+1))</f>
        <v/>
      </c>
      <c r="I277" s="67">
        <f>INDIRECT($B277&amp;"!"&amp;I$1&amp;($C277+1))</f>
        <v/>
      </c>
      <c r="J277" s="67">
        <f>INDIRECT($B277&amp;"!"&amp;J$1&amp;($C277+1))</f>
        <v/>
      </c>
      <c r="K277" s="67">
        <f>INDIRECT($B277&amp;"!"&amp;K$1&amp;($C277+1))</f>
        <v/>
      </c>
      <c r="L277" s="67">
        <f>INDIRECT($B277&amp;"!F"&amp;($C277+1))</f>
        <v/>
      </c>
      <c r="M277" s="67">
        <f>INDIRECT($B277&amp;"!"&amp;M$1&amp;($C277+1))</f>
        <v/>
      </c>
      <c r="N277" s="67">
        <f>INDIRECT($B277&amp;"!"&amp;N$1&amp;($C277+1))</f>
        <v/>
      </c>
      <c r="O277" s="67">
        <f>INDIRECT($B277&amp;"!"&amp;O$1&amp;($C277+1))</f>
        <v/>
      </c>
      <c r="P277" s="205">
        <f>INDIRECT($B277&amp;"!"&amp;P$1&amp;($C277+1))</f>
        <v/>
      </c>
      <c r="Q277" s="67">
        <f>INDIRECT($B277&amp;"!"&amp;Q$1&amp;($C277+1))</f>
        <v/>
      </c>
    </row>
    <row customHeight="1" ht="16.5" r="278" s="29">
      <c r="A278" s="44" t="n">
        <v>116</v>
      </c>
      <c r="B278" s="44" t="inlineStr">
        <is>
          <t>A52</t>
        </is>
      </c>
      <c r="C278" s="44" t="n">
        <v>16</v>
      </c>
      <c r="D278" s="203">
        <f ref="D278" t="array">INDEX(#REF!,'獎狀清單(勿動)'!E278)</f>
        <v/>
      </c>
      <c r="E278">
        <f>E277+1</f>
        <v/>
      </c>
      <c r="F278" s="204">
        <f ref="F278" t="array">INDEX(#REF!,'獎狀清單(勿動)'!E278)</f>
        <v/>
      </c>
      <c r="G278" s="204" t="inlineStr">
        <is>
          <t>指導教師</t>
        </is>
      </c>
      <c r="H278" s="67">
        <f>INDIRECT($B278&amp;"!"&amp;H$1&amp;($C278+1))</f>
        <v/>
      </c>
      <c r="I278" s="67">
        <f>INDIRECT($B278&amp;"!"&amp;I$1&amp;($C278+1))</f>
        <v/>
      </c>
      <c r="J278" s="67">
        <f>INDIRECT($B278&amp;"!"&amp;J$1&amp;($C278+1))</f>
        <v/>
      </c>
      <c r="K278" s="67">
        <f>INDIRECT($B278&amp;"!"&amp;K$1&amp;($C278+1))</f>
        <v/>
      </c>
      <c r="L278" s="67">
        <f>INDIRECT($B278&amp;"!F"&amp;($C278+1))</f>
        <v/>
      </c>
      <c r="M278" s="67">
        <f>INDIRECT($B278&amp;"!"&amp;M$1&amp;($C278+1))</f>
        <v/>
      </c>
      <c r="N278" s="67">
        <f>INDIRECT($B278&amp;"!"&amp;N$1&amp;($C278+1))</f>
        <v/>
      </c>
      <c r="O278" s="67">
        <f>INDIRECT($B278&amp;"!"&amp;O$1&amp;($C278+1))</f>
        <v/>
      </c>
      <c r="P278" s="205">
        <f>INDIRECT($B278&amp;"!"&amp;P$1&amp;($C278+1))</f>
        <v/>
      </c>
      <c r="Q278" s="67">
        <f>INDIRECT($B278&amp;"!"&amp;Q$1&amp;($C278+1))</f>
        <v/>
      </c>
    </row>
    <row customHeight="1" ht="16.5" r="279" s="29">
      <c r="A279" s="44" t="n">
        <v>117</v>
      </c>
      <c r="B279" s="44" t="inlineStr">
        <is>
          <t>A52</t>
        </is>
      </c>
      <c r="C279" s="44" t="n">
        <v>17</v>
      </c>
      <c r="D279" s="203">
        <f ref="D279" t="array">INDEX(#REF!,'獎狀清單(勿動)'!E279)</f>
        <v/>
      </c>
      <c r="E279">
        <f>E278+1</f>
        <v/>
      </c>
      <c r="F279" s="204">
        <f ref="F279" t="array">INDEX(#REF!,'獎狀清單(勿動)'!E279)</f>
        <v/>
      </c>
      <c r="G279" s="204" t="inlineStr">
        <is>
          <t>指導教師</t>
        </is>
      </c>
      <c r="H279" s="67">
        <f>INDIRECT($B279&amp;"!"&amp;H$1&amp;($C279+1))</f>
        <v/>
      </c>
      <c r="I279" s="67">
        <f>INDIRECT($B279&amp;"!"&amp;I$1&amp;($C279+1))</f>
        <v/>
      </c>
      <c r="J279" s="67">
        <f>INDIRECT($B279&amp;"!"&amp;J$1&amp;($C279+1))</f>
        <v/>
      </c>
      <c r="K279" s="67">
        <f>INDIRECT($B279&amp;"!"&amp;K$1&amp;($C279+1))</f>
        <v/>
      </c>
      <c r="L279" s="67">
        <f>INDIRECT($B279&amp;"!F"&amp;($C279+1))</f>
        <v/>
      </c>
      <c r="M279" s="67">
        <f>INDIRECT($B279&amp;"!"&amp;M$1&amp;($C279+1))</f>
        <v/>
      </c>
      <c r="N279" s="67">
        <f>INDIRECT($B279&amp;"!"&amp;N$1&amp;($C279+1))</f>
        <v/>
      </c>
      <c r="O279" s="67">
        <f>INDIRECT($B279&amp;"!"&amp;O$1&amp;($C279+1))</f>
        <v/>
      </c>
      <c r="P279" s="205">
        <f>INDIRECT($B279&amp;"!"&amp;P$1&amp;($C279+1))</f>
        <v/>
      </c>
      <c r="Q279" s="67">
        <f>INDIRECT($B279&amp;"!"&amp;Q$1&amp;($C279+1))</f>
        <v/>
      </c>
    </row>
    <row customHeight="1" ht="16.5" r="280" s="29">
      <c r="A280" s="44" t="n">
        <v>118</v>
      </c>
      <c r="B280" s="44" t="inlineStr">
        <is>
          <t>A52</t>
        </is>
      </c>
      <c r="C280" s="44" t="n">
        <v>18</v>
      </c>
      <c r="D280" s="203">
        <f ref="D280" t="array">INDEX(#REF!,'獎狀清單(勿動)'!E280)</f>
        <v/>
      </c>
      <c r="E280">
        <f>E279+1</f>
        <v/>
      </c>
      <c r="F280" s="204">
        <f ref="F280" t="array">INDEX(#REF!,'獎狀清單(勿動)'!E280)</f>
        <v/>
      </c>
      <c r="G280" s="204" t="inlineStr">
        <is>
          <t>指導教師</t>
        </is>
      </c>
      <c r="H280" s="67">
        <f>INDIRECT($B280&amp;"!"&amp;H$1&amp;($C280+1))</f>
        <v/>
      </c>
      <c r="I280" s="67">
        <f>INDIRECT($B280&amp;"!"&amp;I$1&amp;($C280+1))</f>
        <v/>
      </c>
      <c r="J280" s="67">
        <f>INDIRECT($B280&amp;"!"&amp;J$1&amp;($C280+1))</f>
        <v/>
      </c>
      <c r="K280" s="67">
        <f>INDIRECT($B280&amp;"!"&amp;K$1&amp;($C280+1))</f>
        <v/>
      </c>
      <c r="L280" s="67">
        <f>INDIRECT($B280&amp;"!F"&amp;($C280+1))</f>
        <v/>
      </c>
      <c r="M280" s="67">
        <f>INDIRECT($B280&amp;"!"&amp;M$1&amp;($C280+1))</f>
        <v/>
      </c>
      <c r="N280" s="67">
        <f>INDIRECT($B280&amp;"!"&amp;N$1&amp;($C280+1))</f>
        <v/>
      </c>
      <c r="O280" s="67">
        <f>INDIRECT($B280&amp;"!"&amp;O$1&amp;($C280+1))</f>
        <v/>
      </c>
      <c r="P280" s="205">
        <f>INDIRECT($B280&amp;"!"&amp;P$1&amp;($C280+1))</f>
        <v/>
      </c>
      <c r="Q280" s="67">
        <f>INDIRECT($B280&amp;"!"&amp;Q$1&amp;($C280+1))</f>
        <v/>
      </c>
    </row>
    <row customHeight="1" ht="16.5" r="281" s="29">
      <c r="A281" s="44" t="n">
        <v>119</v>
      </c>
      <c r="B281" s="44" t="inlineStr">
        <is>
          <t>A52</t>
        </is>
      </c>
      <c r="C281" s="44" t="n">
        <v>19</v>
      </c>
      <c r="D281" s="203">
        <f ref="D281" t="array">INDEX(#REF!,'獎狀清單(勿動)'!E281)</f>
        <v/>
      </c>
      <c r="E281">
        <f>E280+1</f>
        <v/>
      </c>
      <c r="F281" s="204">
        <f ref="F281" t="array">INDEX(#REF!,'獎狀清單(勿動)'!E281)</f>
        <v/>
      </c>
      <c r="G281" s="204" t="inlineStr">
        <is>
          <t>指導教師</t>
        </is>
      </c>
      <c r="H281" s="67">
        <f>INDIRECT($B281&amp;"!"&amp;H$1&amp;($C281+1))</f>
        <v/>
      </c>
      <c r="I281" s="67">
        <f>INDIRECT($B281&amp;"!"&amp;I$1&amp;($C281+1))</f>
        <v/>
      </c>
      <c r="J281" s="67">
        <f>INDIRECT($B281&amp;"!"&amp;J$1&amp;($C281+1))</f>
        <v/>
      </c>
      <c r="K281" s="67">
        <f>INDIRECT($B281&amp;"!"&amp;K$1&amp;($C281+1))</f>
        <v/>
      </c>
      <c r="L281" s="67">
        <f>INDIRECT($B281&amp;"!F"&amp;($C281+1))</f>
        <v/>
      </c>
      <c r="M281" s="67">
        <f>INDIRECT($B281&amp;"!"&amp;M$1&amp;($C281+1))</f>
        <v/>
      </c>
      <c r="N281" s="67">
        <f>INDIRECT($B281&amp;"!"&amp;N$1&amp;($C281+1))</f>
        <v/>
      </c>
      <c r="O281" s="67">
        <f>INDIRECT($B281&amp;"!"&amp;O$1&amp;($C281+1))</f>
        <v/>
      </c>
      <c r="P281" s="205">
        <f>INDIRECT($B281&amp;"!"&amp;P$1&amp;($C281+1))</f>
        <v/>
      </c>
      <c r="Q281" s="67">
        <f>INDIRECT($B281&amp;"!"&amp;Q$1&amp;($C281+1))</f>
        <v/>
      </c>
    </row>
    <row customHeight="1" ht="16.5" r="282" s="29">
      <c r="A282" s="44" t="n">
        <v>120</v>
      </c>
      <c r="B282" s="44" t="inlineStr">
        <is>
          <t>A52</t>
        </is>
      </c>
      <c r="C282" s="44" t="n">
        <v>20</v>
      </c>
      <c r="D282" s="203">
        <f ref="D282" t="array">INDEX(#REF!,'獎狀清單(勿動)'!E282)</f>
        <v/>
      </c>
      <c r="E282">
        <f>E281+1</f>
        <v/>
      </c>
      <c r="F282" s="204">
        <f ref="F282" t="array">INDEX(#REF!,'獎狀清單(勿動)'!E282)</f>
        <v/>
      </c>
      <c r="G282" s="204" t="inlineStr">
        <is>
          <t>指導教師</t>
        </is>
      </c>
      <c r="H282" s="67">
        <f>INDIRECT($B282&amp;"!"&amp;H$1&amp;($C282+1))</f>
        <v/>
      </c>
      <c r="I282" s="67">
        <f>INDIRECT($B282&amp;"!"&amp;I$1&amp;($C282+1))</f>
        <v/>
      </c>
      <c r="J282" s="67">
        <f>INDIRECT($B282&amp;"!"&amp;J$1&amp;($C282+1))</f>
        <v/>
      </c>
      <c r="K282" s="67">
        <f>INDIRECT($B282&amp;"!"&amp;K$1&amp;($C282+1))</f>
        <v/>
      </c>
      <c r="L282" s="67">
        <f>INDIRECT($B282&amp;"!F"&amp;($C282+1))</f>
        <v/>
      </c>
      <c r="M282" s="67">
        <f>INDIRECT($B282&amp;"!"&amp;M$1&amp;($C282+1))</f>
        <v/>
      </c>
      <c r="N282" s="67">
        <f>INDIRECT($B282&amp;"!"&amp;N$1&amp;($C282+1))</f>
        <v/>
      </c>
      <c r="O282" s="67">
        <f>INDIRECT($B282&amp;"!"&amp;O$1&amp;($C282+1))</f>
        <v/>
      </c>
      <c r="P282" s="205">
        <f>INDIRECT($B282&amp;"!"&amp;P$1&amp;($C282+1))</f>
        <v/>
      </c>
      <c r="Q282" s="67">
        <f>INDIRECT($B282&amp;"!"&amp;Q$1&amp;($C282+1))</f>
        <v/>
      </c>
    </row>
    <row customHeight="1" ht="16.5" r="283" s="29">
      <c r="A283" s="44" t="n">
        <v>121</v>
      </c>
      <c r="B283" s="44" t="inlineStr">
        <is>
          <t>A61</t>
        </is>
      </c>
      <c r="C283" s="44" t="n">
        <v>1</v>
      </c>
      <c r="D283" s="203">
        <f ref="D283" t="array">INDEX(#REF!,'獎狀清單(勿動)'!E283)</f>
        <v/>
      </c>
      <c r="E283" t="n">
        <v>149</v>
      </c>
      <c r="F283" s="204">
        <f ref="F283" t="array">INDEX(#REF!,'獎狀清單(勿動)'!E283)</f>
        <v/>
      </c>
      <c r="G283" s="204" t="inlineStr">
        <is>
          <t>指導教師</t>
        </is>
      </c>
      <c r="H283" s="67">
        <f>INDIRECT($B283&amp;"!"&amp;H$1&amp;($C283+1))</f>
        <v/>
      </c>
      <c r="I283" s="67">
        <f>INDIRECT($B283&amp;"!"&amp;I$1&amp;($C283+1))</f>
        <v/>
      </c>
      <c r="J283" s="67">
        <f>INDIRECT($B283&amp;"!"&amp;J$1&amp;($C283+1))</f>
        <v/>
      </c>
      <c r="K283" s="67">
        <f>INDIRECT($B283&amp;"!"&amp;K$1&amp;($C283+1))</f>
        <v/>
      </c>
      <c r="L283" s="67">
        <f>INDIRECT($B283&amp;"!F"&amp;($C283+1))</f>
        <v/>
      </c>
      <c r="M283" s="67">
        <f>INDIRECT($B283&amp;"!"&amp;M$1&amp;($C283+1))</f>
        <v/>
      </c>
      <c r="N283" s="67">
        <f>INDIRECT($B283&amp;"!"&amp;N$1&amp;($C283+1))</f>
        <v/>
      </c>
      <c r="O283" s="67">
        <f>INDIRECT($B283&amp;"!"&amp;O$1&amp;($C283+1))</f>
        <v/>
      </c>
      <c r="P283" s="205">
        <f>INDIRECT($B283&amp;"!"&amp;P$1&amp;($C283+1))</f>
        <v/>
      </c>
      <c r="Q283" s="67">
        <f>INDIRECT($B283&amp;"!"&amp;Q$1&amp;($C283+1))</f>
        <v/>
      </c>
    </row>
    <row customHeight="1" ht="16.5" r="284" s="29">
      <c r="A284" s="44" t="n">
        <v>122</v>
      </c>
      <c r="B284" s="44" t="inlineStr">
        <is>
          <t>A61</t>
        </is>
      </c>
      <c r="C284" s="44" t="n">
        <v>2</v>
      </c>
      <c r="D284" s="203">
        <f ref="D284" t="array">INDEX(#REF!,'獎狀清單(勿動)'!E284)</f>
        <v/>
      </c>
      <c r="E284">
        <f>E283+1</f>
        <v/>
      </c>
      <c r="F284" s="204">
        <f ref="F284" t="array">INDEX(#REF!,'獎狀清單(勿動)'!E284)</f>
        <v/>
      </c>
      <c r="G284" s="204" t="inlineStr">
        <is>
          <t>指導教師</t>
        </is>
      </c>
      <c r="H284" s="67">
        <f>INDIRECT($B284&amp;"!"&amp;H$1&amp;($C284+1))</f>
        <v/>
      </c>
      <c r="I284" s="67">
        <f>INDIRECT($B284&amp;"!"&amp;I$1&amp;($C284+1))</f>
        <v/>
      </c>
      <c r="J284" s="67">
        <f>INDIRECT($B284&amp;"!"&amp;J$1&amp;($C284+1))</f>
        <v/>
      </c>
      <c r="K284" s="67">
        <f>INDIRECT($B284&amp;"!"&amp;K$1&amp;($C284+1))</f>
        <v/>
      </c>
      <c r="L284" s="67">
        <f>INDIRECT($B284&amp;"!F"&amp;($C284+1))</f>
        <v/>
      </c>
      <c r="M284" s="67">
        <f>INDIRECT($B284&amp;"!"&amp;M$1&amp;($C284+1))</f>
        <v/>
      </c>
      <c r="N284" s="67">
        <f>INDIRECT($B284&amp;"!"&amp;N$1&amp;($C284+1))</f>
        <v/>
      </c>
      <c r="O284" s="67">
        <f>INDIRECT($B284&amp;"!"&amp;O$1&amp;($C284+1))</f>
        <v/>
      </c>
      <c r="P284" s="205">
        <f>INDIRECT($B284&amp;"!"&amp;P$1&amp;($C284+1))</f>
        <v/>
      </c>
      <c r="Q284" s="67">
        <f>INDIRECT($B284&amp;"!"&amp;Q$1&amp;($C284+1))</f>
        <v/>
      </c>
    </row>
    <row customHeight="1" ht="16.5" r="285" s="29">
      <c r="A285" s="44" t="n">
        <v>123</v>
      </c>
      <c r="B285" s="44" t="inlineStr">
        <is>
          <t>A61</t>
        </is>
      </c>
      <c r="C285" s="44" t="n">
        <v>3</v>
      </c>
      <c r="D285" s="203">
        <f ref="D285" t="array">INDEX(#REF!,'獎狀清單(勿動)'!E285)</f>
        <v/>
      </c>
      <c r="E285">
        <f>E284+1</f>
        <v/>
      </c>
      <c r="F285" s="204">
        <f ref="F285" t="array">INDEX(#REF!,'獎狀清單(勿動)'!E285)</f>
        <v/>
      </c>
      <c r="G285" s="204" t="inlineStr">
        <is>
          <t>指導教師</t>
        </is>
      </c>
      <c r="H285" s="67">
        <f>INDIRECT($B285&amp;"!"&amp;H$1&amp;($C285+1))</f>
        <v/>
      </c>
      <c r="I285" s="67">
        <f>INDIRECT($B285&amp;"!"&amp;I$1&amp;($C285+1))</f>
        <v/>
      </c>
      <c r="J285" s="67">
        <f>INDIRECT($B285&amp;"!"&amp;J$1&amp;($C285+1))</f>
        <v/>
      </c>
      <c r="K285" s="67">
        <f>INDIRECT($B285&amp;"!"&amp;K$1&amp;($C285+1))</f>
        <v/>
      </c>
      <c r="L285" s="67">
        <f>INDIRECT($B285&amp;"!F"&amp;($C285+1))</f>
        <v/>
      </c>
      <c r="M285" s="67">
        <f>INDIRECT($B285&amp;"!"&amp;M$1&amp;($C285+1))</f>
        <v/>
      </c>
      <c r="N285" s="67">
        <f>INDIRECT($B285&amp;"!"&amp;N$1&amp;($C285+1))</f>
        <v/>
      </c>
      <c r="O285" s="67">
        <f>INDIRECT($B285&amp;"!"&amp;O$1&amp;($C285+1))</f>
        <v/>
      </c>
      <c r="P285" s="205">
        <f>INDIRECT($B285&amp;"!"&amp;P$1&amp;($C285+1))</f>
        <v/>
      </c>
      <c r="Q285" s="67">
        <f>INDIRECT($B285&amp;"!"&amp;Q$1&amp;($C285+1))</f>
        <v/>
      </c>
    </row>
    <row customHeight="1" ht="16.5" r="286" s="29">
      <c r="A286" s="44" t="n">
        <v>124</v>
      </c>
      <c r="B286" s="44" t="inlineStr">
        <is>
          <t>A61</t>
        </is>
      </c>
      <c r="C286" s="44" t="n">
        <v>4</v>
      </c>
      <c r="D286" s="203">
        <f ref="D286" t="array">INDEX(#REF!,'獎狀清單(勿動)'!E286)</f>
        <v/>
      </c>
      <c r="E286">
        <f>E285+1</f>
        <v/>
      </c>
      <c r="F286" s="204">
        <f ref="F286" t="array">INDEX(#REF!,'獎狀清單(勿動)'!E286)</f>
        <v/>
      </c>
      <c r="G286" s="204" t="inlineStr">
        <is>
          <t>指導教師</t>
        </is>
      </c>
      <c r="H286" s="67">
        <f>INDIRECT($B286&amp;"!"&amp;H$1&amp;($C286+1))</f>
        <v/>
      </c>
      <c r="I286" s="67">
        <f>INDIRECT($B286&amp;"!"&amp;I$1&amp;($C286+1))</f>
        <v/>
      </c>
      <c r="J286" s="67">
        <f>INDIRECT($B286&amp;"!"&amp;J$1&amp;($C286+1))</f>
        <v/>
      </c>
      <c r="K286" s="67">
        <f>INDIRECT($B286&amp;"!"&amp;K$1&amp;($C286+1))</f>
        <v/>
      </c>
      <c r="L286" s="67">
        <f>INDIRECT($B286&amp;"!F"&amp;($C286+1))</f>
        <v/>
      </c>
      <c r="M286" s="67">
        <f>INDIRECT($B286&amp;"!"&amp;M$1&amp;($C286+1))</f>
        <v/>
      </c>
      <c r="N286" s="67">
        <f>INDIRECT($B286&amp;"!"&amp;N$1&amp;($C286+1))</f>
        <v/>
      </c>
      <c r="O286" s="67">
        <f>INDIRECT($B286&amp;"!"&amp;O$1&amp;($C286+1))</f>
        <v/>
      </c>
      <c r="P286" s="205">
        <f>INDIRECT($B286&amp;"!"&amp;P$1&amp;($C286+1))</f>
        <v/>
      </c>
      <c r="Q286" s="67">
        <f>INDIRECT($B286&amp;"!"&amp;Q$1&amp;($C286+1))</f>
        <v/>
      </c>
    </row>
    <row customHeight="1" ht="16.5" r="287" s="29">
      <c r="A287" s="44" t="n">
        <v>125</v>
      </c>
      <c r="B287" s="44" t="inlineStr">
        <is>
          <t>A61</t>
        </is>
      </c>
      <c r="C287" s="44" t="n">
        <v>5</v>
      </c>
      <c r="D287" s="203">
        <f ref="D287" t="array">INDEX(#REF!,'獎狀清單(勿動)'!E287)</f>
        <v/>
      </c>
      <c r="E287">
        <f>E286+1</f>
        <v/>
      </c>
      <c r="F287" s="204">
        <f ref="F287" t="array">INDEX(#REF!,'獎狀清單(勿動)'!E287)</f>
        <v/>
      </c>
      <c r="G287" s="204" t="inlineStr">
        <is>
          <t>指導教師</t>
        </is>
      </c>
      <c r="H287" s="67">
        <f>INDIRECT($B287&amp;"!"&amp;H$1&amp;($C287+1))</f>
        <v/>
      </c>
      <c r="I287" s="67">
        <f>INDIRECT($B287&amp;"!"&amp;I$1&amp;($C287+1))</f>
        <v/>
      </c>
      <c r="J287" s="67">
        <f>INDIRECT($B287&amp;"!"&amp;J$1&amp;($C287+1))</f>
        <v/>
      </c>
      <c r="K287" s="67">
        <f>INDIRECT($B287&amp;"!"&amp;K$1&amp;($C287+1))</f>
        <v/>
      </c>
      <c r="L287" s="67">
        <f>INDIRECT($B287&amp;"!F"&amp;($C287+1))</f>
        <v/>
      </c>
      <c r="M287" s="67">
        <f>INDIRECT($B287&amp;"!"&amp;M$1&amp;($C287+1))</f>
        <v/>
      </c>
      <c r="N287" s="67">
        <f>INDIRECT($B287&amp;"!"&amp;N$1&amp;($C287+1))</f>
        <v/>
      </c>
      <c r="O287" s="67">
        <f>INDIRECT($B287&amp;"!"&amp;O$1&amp;($C287+1))</f>
        <v/>
      </c>
      <c r="P287" s="205">
        <f>INDIRECT($B287&amp;"!"&amp;P$1&amp;($C287+1))</f>
        <v/>
      </c>
      <c r="Q287" s="67">
        <f>INDIRECT($B287&amp;"!"&amp;Q$1&amp;($C287+1))</f>
        <v/>
      </c>
    </row>
    <row customHeight="1" ht="16.5" r="288" s="29">
      <c r="A288" s="44" t="n">
        <v>126</v>
      </c>
      <c r="B288" s="44" t="inlineStr">
        <is>
          <t>A61</t>
        </is>
      </c>
      <c r="C288" s="44" t="n">
        <v>6</v>
      </c>
      <c r="D288" s="203">
        <f ref="D288" t="array">INDEX(#REF!,'獎狀清單(勿動)'!E288)</f>
        <v/>
      </c>
      <c r="E288">
        <f>E287+1</f>
        <v/>
      </c>
      <c r="F288" s="204">
        <f ref="F288" t="array">INDEX(#REF!,'獎狀清單(勿動)'!E288)</f>
        <v/>
      </c>
      <c r="G288" s="204" t="inlineStr">
        <is>
          <t>指導教師</t>
        </is>
      </c>
      <c r="H288" s="67">
        <f>INDIRECT($B288&amp;"!"&amp;H$1&amp;($C288+1))</f>
        <v/>
      </c>
      <c r="I288" s="67">
        <f>INDIRECT($B288&amp;"!"&amp;I$1&amp;($C288+1))</f>
        <v/>
      </c>
      <c r="J288" s="67">
        <f>INDIRECT($B288&amp;"!"&amp;J$1&amp;($C288+1))</f>
        <v/>
      </c>
      <c r="K288" s="67">
        <f>INDIRECT($B288&amp;"!"&amp;K$1&amp;($C288+1))</f>
        <v/>
      </c>
      <c r="L288" s="67">
        <f>INDIRECT($B288&amp;"!F"&amp;($C288+1))</f>
        <v/>
      </c>
      <c r="M288" s="67">
        <f>INDIRECT($B288&amp;"!"&amp;M$1&amp;($C288+1))</f>
        <v/>
      </c>
      <c r="N288" s="67">
        <f>INDIRECT($B288&amp;"!"&amp;N$1&amp;($C288+1))</f>
        <v/>
      </c>
      <c r="O288" s="67">
        <f>INDIRECT($B288&amp;"!"&amp;O$1&amp;($C288+1))</f>
        <v/>
      </c>
      <c r="P288" s="205">
        <f>INDIRECT($B288&amp;"!"&amp;P$1&amp;($C288+1))</f>
        <v/>
      </c>
      <c r="Q288" s="67">
        <f>INDIRECT($B288&amp;"!"&amp;Q$1&amp;($C288+1))</f>
        <v/>
      </c>
    </row>
    <row customHeight="1" ht="16.5" r="289" s="29">
      <c r="A289" s="44" t="n">
        <v>127</v>
      </c>
      <c r="B289" s="44" t="inlineStr">
        <is>
          <t>A61</t>
        </is>
      </c>
      <c r="C289" s="44" t="n">
        <v>7</v>
      </c>
      <c r="D289" s="203">
        <f ref="D289" t="array">INDEX(#REF!,'獎狀清單(勿動)'!E289)</f>
        <v/>
      </c>
      <c r="E289">
        <f>E288+1</f>
        <v/>
      </c>
      <c r="F289" s="204">
        <f ref="F289" t="array">INDEX(#REF!,'獎狀清單(勿動)'!E289)</f>
        <v/>
      </c>
      <c r="G289" s="204" t="inlineStr">
        <is>
          <t>指導教師</t>
        </is>
      </c>
      <c r="H289" s="67">
        <f>INDIRECT($B289&amp;"!"&amp;H$1&amp;($C289+1))</f>
        <v/>
      </c>
      <c r="I289" s="67">
        <f>INDIRECT($B289&amp;"!"&amp;I$1&amp;($C289+1))</f>
        <v/>
      </c>
      <c r="J289" s="67">
        <f>INDIRECT($B289&amp;"!"&amp;J$1&amp;($C289+1))</f>
        <v/>
      </c>
      <c r="K289" s="67">
        <f>INDIRECT($B289&amp;"!"&amp;K$1&amp;($C289+1))</f>
        <v/>
      </c>
      <c r="L289" s="67">
        <f>INDIRECT($B289&amp;"!F"&amp;($C289+1))</f>
        <v/>
      </c>
      <c r="M289" s="67">
        <f>INDIRECT($B289&amp;"!"&amp;M$1&amp;($C289+1))</f>
        <v/>
      </c>
      <c r="N289" s="67">
        <f>INDIRECT($B289&amp;"!"&amp;N$1&amp;($C289+1))</f>
        <v/>
      </c>
      <c r="O289" s="67">
        <f>INDIRECT($B289&amp;"!"&amp;O$1&amp;($C289+1))</f>
        <v/>
      </c>
      <c r="P289" s="205">
        <f>INDIRECT($B289&amp;"!"&amp;P$1&amp;($C289+1))</f>
        <v/>
      </c>
      <c r="Q289" s="67">
        <f>INDIRECT($B289&amp;"!"&amp;Q$1&amp;($C289+1))</f>
        <v/>
      </c>
    </row>
    <row customHeight="1" ht="16.5" r="290" s="29">
      <c r="A290" s="44" t="n">
        <v>128</v>
      </c>
      <c r="B290" s="44" t="inlineStr">
        <is>
          <t>A61</t>
        </is>
      </c>
      <c r="C290" s="44" t="n">
        <v>8</v>
      </c>
      <c r="D290" s="203">
        <f ref="D290" t="array">INDEX(#REF!,'獎狀清單(勿動)'!E290)</f>
        <v/>
      </c>
      <c r="E290">
        <f>E289+1</f>
        <v/>
      </c>
      <c r="F290" s="204">
        <f ref="F290" t="array">INDEX(#REF!,'獎狀清單(勿動)'!E290)</f>
        <v/>
      </c>
      <c r="G290" s="204" t="inlineStr">
        <is>
          <t>指導教師</t>
        </is>
      </c>
      <c r="H290" s="67">
        <f>INDIRECT($B290&amp;"!"&amp;H$1&amp;($C290+1))</f>
        <v/>
      </c>
      <c r="I290" s="67">
        <f>INDIRECT($B290&amp;"!"&amp;I$1&amp;($C290+1))</f>
        <v/>
      </c>
      <c r="J290" s="67">
        <f>INDIRECT($B290&amp;"!"&amp;J$1&amp;($C290+1))</f>
        <v/>
      </c>
      <c r="K290" s="67">
        <f>INDIRECT($B290&amp;"!"&amp;K$1&amp;($C290+1))</f>
        <v/>
      </c>
      <c r="L290" s="67">
        <f>INDIRECT($B290&amp;"!F"&amp;($C290+1))</f>
        <v/>
      </c>
      <c r="M290" s="67">
        <f>INDIRECT($B290&amp;"!"&amp;M$1&amp;($C290+1))</f>
        <v/>
      </c>
      <c r="N290" s="67">
        <f>INDIRECT($B290&amp;"!"&amp;N$1&amp;($C290+1))</f>
        <v/>
      </c>
      <c r="O290" s="67">
        <f>INDIRECT($B290&amp;"!"&amp;O$1&amp;($C290+1))</f>
        <v/>
      </c>
      <c r="P290" s="205">
        <f>INDIRECT($B290&amp;"!"&amp;P$1&amp;($C290+1))</f>
        <v/>
      </c>
      <c r="Q290" s="67">
        <f>INDIRECT($B290&amp;"!"&amp;Q$1&amp;($C290+1))</f>
        <v/>
      </c>
    </row>
    <row customHeight="1" ht="16.5" r="291" s="29">
      <c r="A291" s="44" t="n">
        <v>129</v>
      </c>
      <c r="B291" s="44" t="inlineStr">
        <is>
          <t>A61</t>
        </is>
      </c>
      <c r="C291" s="44" t="n">
        <v>9</v>
      </c>
      <c r="D291" s="203">
        <f ref="D291" t="array">INDEX(#REF!,'獎狀清單(勿動)'!E291)</f>
        <v/>
      </c>
      <c r="E291">
        <f>E290+1</f>
        <v/>
      </c>
      <c r="F291" s="204">
        <f ref="F291" t="array">INDEX(#REF!,'獎狀清單(勿動)'!E291)</f>
        <v/>
      </c>
      <c r="G291" s="204" t="inlineStr">
        <is>
          <t>指導教師</t>
        </is>
      </c>
      <c r="H291" s="67">
        <f>INDIRECT($B291&amp;"!"&amp;H$1&amp;($C291+1))</f>
        <v/>
      </c>
      <c r="I291" s="67">
        <f>INDIRECT($B291&amp;"!"&amp;I$1&amp;($C291+1))</f>
        <v/>
      </c>
      <c r="J291" s="67">
        <f>INDIRECT($B291&amp;"!"&amp;J$1&amp;($C291+1))</f>
        <v/>
      </c>
      <c r="K291" s="67">
        <f>INDIRECT($B291&amp;"!"&amp;K$1&amp;($C291+1))</f>
        <v/>
      </c>
      <c r="L291" s="67">
        <f>INDIRECT($B291&amp;"!F"&amp;($C291+1))</f>
        <v/>
      </c>
      <c r="M291" s="67">
        <f>INDIRECT($B291&amp;"!"&amp;M$1&amp;($C291+1))</f>
        <v/>
      </c>
      <c r="N291" s="67">
        <f>INDIRECT($B291&amp;"!"&amp;N$1&amp;($C291+1))</f>
        <v/>
      </c>
      <c r="O291" s="67">
        <f>INDIRECT($B291&amp;"!"&amp;O$1&amp;($C291+1))</f>
        <v/>
      </c>
      <c r="P291" s="205">
        <f>INDIRECT($B291&amp;"!"&amp;P$1&amp;($C291+1))</f>
        <v/>
      </c>
      <c r="Q291" s="67">
        <f>INDIRECT($B291&amp;"!"&amp;Q$1&amp;($C291+1))</f>
        <v/>
      </c>
    </row>
    <row customHeight="1" ht="16.5" r="292" s="29">
      <c r="A292" s="44" t="n">
        <v>130</v>
      </c>
      <c r="B292" s="44" t="inlineStr">
        <is>
          <t>A61</t>
        </is>
      </c>
      <c r="C292" s="44" t="n">
        <v>10</v>
      </c>
      <c r="D292" s="203">
        <f ref="D292" t="array">INDEX(#REF!,'獎狀清單(勿動)'!E292)</f>
        <v/>
      </c>
      <c r="E292">
        <f>E291+1</f>
        <v/>
      </c>
      <c r="F292" s="204">
        <f ref="F292" t="array">INDEX(#REF!,'獎狀清單(勿動)'!E292)</f>
        <v/>
      </c>
      <c r="G292" s="204" t="inlineStr">
        <is>
          <t>指導教師</t>
        </is>
      </c>
      <c r="H292" s="67">
        <f>INDIRECT($B292&amp;"!"&amp;H$1&amp;($C292+1))</f>
        <v/>
      </c>
      <c r="I292" s="67">
        <f>INDIRECT($B292&amp;"!"&amp;I$1&amp;($C292+1))</f>
        <v/>
      </c>
      <c r="J292" s="67">
        <f>INDIRECT($B292&amp;"!"&amp;J$1&amp;($C292+1))</f>
        <v/>
      </c>
      <c r="K292" s="67">
        <f>INDIRECT($B292&amp;"!"&amp;K$1&amp;($C292+1))</f>
        <v/>
      </c>
      <c r="L292" s="67">
        <f>INDIRECT($B292&amp;"!F"&amp;($C292+1))</f>
        <v/>
      </c>
      <c r="M292" s="67">
        <f>INDIRECT($B292&amp;"!"&amp;M$1&amp;($C292+1))</f>
        <v/>
      </c>
      <c r="N292" s="67">
        <f>INDIRECT($B292&amp;"!"&amp;N$1&amp;($C292+1))</f>
        <v/>
      </c>
      <c r="O292" s="67">
        <f>INDIRECT($B292&amp;"!"&amp;O$1&amp;($C292+1))</f>
        <v/>
      </c>
      <c r="P292" s="205">
        <f>INDIRECT($B292&amp;"!"&amp;P$1&amp;($C292+1))</f>
        <v/>
      </c>
      <c r="Q292" s="67">
        <f>INDIRECT($B292&amp;"!"&amp;Q$1&amp;($C292+1))</f>
        <v/>
      </c>
    </row>
    <row customHeight="1" ht="16.5" r="293" s="29">
      <c r="A293" s="44" t="n">
        <v>131</v>
      </c>
      <c r="B293" s="44" t="inlineStr">
        <is>
          <t>A61</t>
        </is>
      </c>
      <c r="C293" s="44" t="n">
        <v>11</v>
      </c>
      <c r="D293" s="203">
        <f ref="D293" t="array">INDEX(#REF!,'獎狀清單(勿動)'!E293)</f>
        <v/>
      </c>
      <c r="E293">
        <f>E292+1</f>
        <v/>
      </c>
      <c r="F293" s="204">
        <f ref="F293" t="array">INDEX(#REF!,'獎狀清單(勿動)'!E293)</f>
        <v/>
      </c>
      <c r="G293" s="204" t="inlineStr">
        <is>
          <t>指導教師</t>
        </is>
      </c>
      <c r="H293" s="67">
        <f>INDIRECT($B293&amp;"!"&amp;H$1&amp;($C293+1))</f>
        <v/>
      </c>
      <c r="I293" s="67">
        <f>INDIRECT($B293&amp;"!"&amp;I$1&amp;($C293+1))</f>
        <v/>
      </c>
      <c r="J293" s="67">
        <f>INDIRECT($B293&amp;"!"&amp;J$1&amp;($C293+1))</f>
        <v/>
      </c>
      <c r="K293" s="67">
        <f>INDIRECT($B293&amp;"!"&amp;K$1&amp;($C293+1))</f>
        <v/>
      </c>
      <c r="L293" s="67">
        <f>INDIRECT($B293&amp;"!F"&amp;($C293+1))</f>
        <v/>
      </c>
      <c r="M293" s="67">
        <f>INDIRECT($B293&amp;"!"&amp;M$1&amp;($C293+1))</f>
        <v/>
      </c>
      <c r="N293" s="67">
        <f>INDIRECT($B293&amp;"!"&amp;N$1&amp;($C293+1))</f>
        <v/>
      </c>
      <c r="O293" s="67">
        <f>INDIRECT($B293&amp;"!"&amp;O$1&amp;($C293+1))</f>
        <v/>
      </c>
      <c r="P293" s="205">
        <f>INDIRECT($B293&amp;"!"&amp;P$1&amp;($C293+1))</f>
        <v/>
      </c>
      <c r="Q293" s="67">
        <f>INDIRECT($B293&amp;"!"&amp;Q$1&amp;($C293+1))</f>
        <v/>
      </c>
    </row>
    <row customHeight="1" ht="16.5" r="294" s="29">
      <c r="A294" s="44" t="n">
        <v>132</v>
      </c>
      <c r="B294" s="44" t="inlineStr">
        <is>
          <t>A61</t>
        </is>
      </c>
      <c r="C294" s="44" t="n">
        <v>12</v>
      </c>
      <c r="D294" s="203">
        <f ref="D294" t="array">INDEX(#REF!,'獎狀清單(勿動)'!E294)</f>
        <v/>
      </c>
      <c r="E294">
        <f>E293+1</f>
        <v/>
      </c>
      <c r="F294" s="204">
        <f ref="F294" t="array">INDEX(#REF!,'獎狀清單(勿動)'!E294)</f>
        <v/>
      </c>
      <c r="G294" s="204" t="inlineStr">
        <is>
          <t>指導教師</t>
        </is>
      </c>
      <c r="H294" s="67">
        <f>INDIRECT($B294&amp;"!"&amp;H$1&amp;($C294+1))</f>
        <v/>
      </c>
      <c r="I294" s="67">
        <f>INDIRECT($B294&amp;"!"&amp;I$1&amp;($C294+1))</f>
        <v/>
      </c>
      <c r="J294" s="67">
        <f>INDIRECT($B294&amp;"!"&amp;J$1&amp;($C294+1))</f>
        <v/>
      </c>
      <c r="K294" s="67">
        <f>INDIRECT($B294&amp;"!"&amp;K$1&amp;($C294+1))</f>
        <v/>
      </c>
      <c r="L294" s="67">
        <f>INDIRECT($B294&amp;"!F"&amp;($C294+1))</f>
        <v/>
      </c>
      <c r="M294" s="67">
        <f>INDIRECT($B294&amp;"!"&amp;M$1&amp;($C294+1))</f>
        <v/>
      </c>
      <c r="N294" s="67">
        <f>INDIRECT($B294&amp;"!"&amp;N$1&amp;($C294+1))</f>
        <v/>
      </c>
      <c r="O294" s="67">
        <f>INDIRECT($B294&amp;"!"&amp;O$1&amp;($C294+1))</f>
        <v/>
      </c>
      <c r="P294" s="205">
        <f>INDIRECT($B294&amp;"!"&amp;P$1&amp;($C294+1))</f>
        <v/>
      </c>
      <c r="Q294" s="67">
        <f>INDIRECT($B294&amp;"!"&amp;Q$1&amp;($C294+1))</f>
        <v/>
      </c>
    </row>
    <row customHeight="1" ht="16.5" r="295" s="29">
      <c r="A295" s="44" t="n">
        <v>133</v>
      </c>
      <c r="B295" s="44" t="inlineStr">
        <is>
          <t>A61</t>
        </is>
      </c>
      <c r="C295" s="44" t="n">
        <v>13</v>
      </c>
      <c r="D295" s="203">
        <f ref="D295" t="array">INDEX(#REF!,'獎狀清單(勿動)'!E295)</f>
        <v/>
      </c>
      <c r="E295">
        <f>E294+1</f>
        <v/>
      </c>
      <c r="F295" s="204">
        <f ref="F295" t="array">INDEX(#REF!,'獎狀清單(勿動)'!E295)</f>
        <v/>
      </c>
      <c r="G295" s="204" t="inlineStr">
        <is>
          <t>指導教師</t>
        </is>
      </c>
      <c r="H295" s="67">
        <f>INDIRECT($B295&amp;"!"&amp;H$1&amp;($C295+1))</f>
        <v/>
      </c>
      <c r="I295" s="67">
        <f>INDIRECT($B295&amp;"!"&amp;I$1&amp;($C295+1))</f>
        <v/>
      </c>
      <c r="J295" s="67">
        <f>INDIRECT($B295&amp;"!"&amp;J$1&amp;($C295+1))</f>
        <v/>
      </c>
      <c r="K295" s="67">
        <f>INDIRECT($B295&amp;"!"&amp;K$1&amp;($C295+1))</f>
        <v/>
      </c>
      <c r="L295" s="67">
        <f>INDIRECT($B295&amp;"!F"&amp;($C295+1))</f>
        <v/>
      </c>
      <c r="M295" s="67">
        <f>INDIRECT($B295&amp;"!"&amp;M$1&amp;($C295+1))</f>
        <v/>
      </c>
      <c r="N295" s="67">
        <f>INDIRECT($B295&amp;"!"&amp;N$1&amp;($C295+1))</f>
        <v/>
      </c>
      <c r="O295" s="67">
        <f>INDIRECT($B295&amp;"!"&amp;O$1&amp;($C295+1))</f>
        <v/>
      </c>
      <c r="P295" s="205">
        <f>INDIRECT($B295&amp;"!"&amp;P$1&amp;($C295+1))</f>
        <v/>
      </c>
      <c r="Q295" s="67">
        <f>INDIRECT($B295&amp;"!"&amp;Q$1&amp;($C295+1))</f>
        <v/>
      </c>
    </row>
    <row customHeight="1" ht="16.5" r="296" s="29">
      <c r="A296" s="44" t="n">
        <v>134</v>
      </c>
      <c r="B296" s="44" t="inlineStr">
        <is>
          <t>A61</t>
        </is>
      </c>
      <c r="C296" s="44" t="n">
        <v>14</v>
      </c>
      <c r="D296" s="203">
        <f ref="D296" t="array">INDEX(#REF!,'獎狀清單(勿動)'!E296)</f>
        <v/>
      </c>
      <c r="E296">
        <f>E295+1</f>
        <v/>
      </c>
      <c r="F296" s="204">
        <f ref="F296" t="array">INDEX(#REF!,'獎狀清單(勿動)'!E296)</f>
        <v/>
      </c>
      <c r="G296" s="204" t="inlineStr">
        <is>
          <t>指導教師</t>
        </is>
      </c>
      <c r="H296" s="67">
        <f>INDIRECT($B296&amp;"!"&amp;H$1&amp;($C296+1))</f>
        <v/>
      </c>
      <c r="I296" s="67">
        <f>INDIRECT($B296&amp;"!"&amp;I$1&amp;($C296+1))</f>
        <v/>
      </c>
      <c r="J296" s="67">
        <f>INDIRECT($B296&amp;"!"&amp;J$1&amp;($C296+1))</f>
        <v/>
      </c>
      <c r="K296" s="67">
        <f>INDIRECT($B296&amp;"!"&amp;K$1&amp;($C296+1))</f>
        <v/>
      </c>
      <c r="L296" s="67">
        <f>INDIRECT($B296&amp;"!F"&amp;($C296+1))</f>
        <v/>
      </c>
      <c r="M296" s="67">
        <f>INDIRECT($B296&amp;"!"&amp;M$1&amp;($C296+1))</f>
        <v/>
      </c>
      <c r="N296" s="67">
        <f>INDIRECT($B296&amp;"!"&amp;N$1&amp;($C296+1))</f>
        <v/>
      </c>
      <c r="O296" s="67">
        <f>INDIRECT($B296&amp;"!"&amp;O$1&amp;($C296+1))</f>
        <v/>
      </c>
      <c r="P296" s="205">
        <f>INDIRECT($B296&amp;"!"&amp;P$1&amp;($C296+1))</f>
        <v/>
      </c>
      <c r="Q296" s="67">
        <f>INDIRECT($B296&amp;"!"&amp;Q$1&amp;($C296+1))</f>
        <v/>
      </c>
    </row>
    <row customHeight="1" ht="16.5" r="297" s="29">
      <c r="A297" s="44" t="n">
        <v>135</v>
      </c>
      <c r="B297" s="44" t="inlineStr">
        <is>
          <t>A61</t>
        </is>
      </c>
      <c r="C297" s="44" t="n">
        <v>15</v>
      </c>
      <c r="D297" s="203">
        <f ref="D297" t="array">INDEX(#REF!,'獎狀清單(勿動)'!E297)</f>
        <v/>
      </c>
      <c r="E297">
        <f>E296+1</f>
        <v/>
      </c>
      <c r="F297" s="204">
        <f ref="F297" t="array">INDEX(#REF!,'獎狀清單(勿動)'!E297)</f>
        <v/>
      </c>
      <c r="G297" s="204" t="inlineStr">
        <is>
          <t>指導教師</t>
        </is>
      </c>
      <c r="H297" s="67">
        <f>INDIRECT($B297&amp;"!"&amp;H$1&amp;($C297+1))</f>
        <v/>
      </c>
      <c r="I297" s="67">
        <f>INDIRECT($B297&amp;"!"&amp;I$1&amp;($C297+1))</f>
        <v/>
      </c>
      <c r="J297" s="67">
        <f>INDIRECT($B297&amp;"!"&amp;J$1&amp;($C297+1))</f>
        <v/>
      </c>
      <c r="K297" s="67">
        <f>INDIRECT($B297&amp;"!"&amp;K$1&amp;($C297+1))</f>
        <v/>
      </c>
      <c r="L297" s="67">
        <f>INDIRECT($B297&amp;"!F"&amp;($C297+1))</f>
        <v/>
      </c>
      <c r="M297" s="67">
        <f>INDIRECT($B297&amp;"!"&amp;M$1&amp;($C297+1))</f>
        <v/>
      </c>
      <c r="N297" s="67">
        <f>INDIRECT($B297&amp;"!"&amp;N$1&amp;($C297+1))</f>
        <v/>
      </c>
      <c r="O297" s="67">
        <f>INDIRECT($B297&amp;"!"&amp;O$1&amp;($C297+1))</f>
        <v/>
      </c>
      <c r="P297" s="205">
        <f>INDIRECT($B297&amp;"!"&amp;P$1&amp;($C297+1))</f>
        <v/>
      </c>
      <c r="Q297" s="67">
        <f>INDIRECT($B297&amp;"!"&amp;Q$1&amp;($C297+1))</f>
        <v/>
      </c>
    </row>
    <row customHeight="1" ht="16.5" r="298" s="29">
      <c r="A298" s="44" t="n">
        <v>136</v>
      </c>
      <c r="B298" s="44" t="inlineStr">
        <is>
          <t>A61</t>
        </is>
      </c>
      <c r="C298" s="44" t="n">
        <v>16</v>
      </c>
      <c r="D298" s="203">
        <f ref="D298" t="array">INDEX(#REF!,'獎狀清單(勿動)'!E298)</f>
        <v/>
      </c>
      <c r="E298">
        <f>E297+1</f>
        <v/>
      </c>
      <c r="F298" s="204">
        <f ref="F298" t="array">INDEX(#REF!,'獎狀清單(勿動)'!E298)</f>
        <v/>
      </c>
      <c r="G298" s="204" t="inlineStr">
        <is>
          <t>指導教師</t>
        </is>
      </c>
      <c r="H298" s="67">
        <f>INDIRECT($B298&amp;"!"&amp;H$1&amp;($C298+1))</f>
        <v/>
      </c>
      <c r="I298" s="67">
        <f>INDIRECT($B298&amp;"!"&amp;I$1&amp;($C298+1))</f>
        <v/>
      </c>
      <c r="J298" s="67">
        <f>INDIRECT($B298&amp;"!"&amp;J$1&amp;($C298+1))</f>
        <v/>
      </c>
      <c r="K298" s="67">
        <f>INDIRECT($B298&amp;"!"&amp;K$1&amp;($C298+1))</f>
        <v/>
      </c>
      <c r="L298" s="67">
        <f>INDIRECT($B298&amp;"!F"&amp;($C298+1))</f>
        <v/>
      </c>
      <c r="M298" s="67">
        <f>INDIRECT($B298&amp;"!"&amp;M$1&amp;($C298+1))</f>
        <v/>
      </c>
      <c r="N298" s="67">
        <f>INDIRECT($B298&amp;"!"&amp;N$1&amp;($C298+1))</f>
        <v/>
      </c>
      <c r="O298" s="67">
        <f>INDIRECT($B298&amp;"!"&amp;O$1&amp;($C298+1))</f>
        <v/>
      </c>
      <c r="P298" s="205">
        <f>INDIRECT($B298&amp;"!"&amp;P$1&amp;($C298+1))</f>
        <v/>
      </c>
      <c r="Q298" s="67">
        <f>INDIRECT($B298&amp;"!"&amp;Q$1&amp;($C298+1))</f>
        <v/>
      </c>
    </row>
    <row customHeight="1" ht="16.5" r="299" s="29">
      <c r="A299" s="44" t="n">
        <v>137</v>
      </c>
      <c r="B299" s="44" t="inlineStr">
        <is>
          <t>A61</t>
        </is>
      </c>
      <c r="C299" s="44" t="n">
        <v>17</v>
      </c>
      <c r="D299" s="203">
        <f ref="D299" t="array">INDEX(#REF!,'獎狀清單(勿動)'!E299)</f>
        <v/>
      </c>
      <c r="E299">
        <f>E298+1</f>
        <v/>
      </c>
      <c r="F299" s="204">
        <f ref="F299" t="array">INDEX(#REF!,'獎狀清單(勿動)'!E299)</f>
        <v/>
      </c>
      <c r="G299" s="204" t="inlineStr">
        <is>
          <t>指導教師</t>
        </is>
      </c>
      <c r="H299" s="67">
        <f>INDIRECT($B299&amp;"!"&amp;H$1&amp;($C299+1))</f>
        <v/>
      </c>
      <c r="I299" s="67">
        <f>INDIRECT($B299&amp;"!"&amp;I$1&amp;($C299+1))</f>
        <v/>
      </c>
      <c r="J299" s="67">
        <f>INDIRECT($B299&amp;"!"&amp;J$1&amp;($C299+1))</f>
        <v/>
      </c>
      <c r="K299" s="67">
        <f>INDIRECT($B299&amp;"!"&amp;K$1&amp;($C299+1))</f>
        <v/>
      </c>
      <c r="L299" s="67">
        <f>INDIRECT($B299&amp;"!F"&amp;($C299+1))</f>
        <v/>
      </c>
      <c r="M299" s="67">
        <f>INDIRECT($B299&amp;"!"&amp;M$1&amp;($C299+1))</f>
        <v/>
      </c>
      <c r="N299" s="67">
        <f>INDIRECT($B299&amp;"!"&amp;N$1&amp;($C299+1))</f>
        <v/>
      </c>
      <c r="O299" s="67">
        <f>INDIRECT($B299&amp;"!"&amp;O$1&amp;($C299+1))</f>
        <v/>
      </c>
      <c r="P299" s="205">
        <f>INDIRECT($B299&amp;"!"&amp;P$1&amp;($C299+1))</f>
        <v/>
      </c>
      <c r="Q299" s="67">
        <f>INDIRECT($B299&amp;"!"&amp;Q$1&amp;($C299+1))</f>
        <v/>
      </c>
    </row>
    <row customHeight="1" ht="16.5" r="300" s="29">
      <c r="A300" s="44" t="n">
        <v>138</v>
      </c>
      <c r="B300" s="44" t="inlineStr">
        <is>
          <t>A61</t>
        </is>
      </c>
      <c r="C300" s="44" t="n">
        <v>18</v>
      </c>
      <c r="D300" s="203">
        <f ref="D300" t="array">INDEX(#REF!,'獎狀清單(勿動)'!E300)</f>
        <v/>
      </c>
      <c r="E300">
        <f>E299+1</f>
        <v/>
      </c>
      <c r="F300" s="204">
        <f ref="F300" t="array">INDEX(#REF!,'獎狀清單(勿動)'!E300)</f>
        <v/>
      </c>
      <c r="G300" s="204" t="inlineStr">
        <is>
          <t>指導教師</t>
        </is>
      </c>
      <c r="H300" s="67">
        <f>INDIRECT($B300&amp;"!"&amp;H$1&amp;($C300+1))</f>
        <v/>
      </c>
      <c r="I300" s="67">
        <f>INDIRECT($B300&amp;"!"&amp;I$1&amp;($C300+1))</f>
        <v/>
      </c>
      <c r="J300" s="67">
        <f>INDIRECT($B300&amp;"!"&amp;J$1&amp;($C300+1))</f>
        <v/>
      </c>
      <c r="K300" s="67">
        <f>INDIRECT($B300&amp;"!"&amp;K$1&amp;($C300+1))</f>
        <v/>
      </c>
      <c r="L300" s="67">
        <f>INDIRECT($B300&amp;"!F"&amp;($C300+1))</f>
        <v/>
      </c>
      <c r="M300" s="67">
        <f>INDIRECT($B300&amp;"!"&amp;M$1&amp;($C300+1))</f>
        <v/>
      </c>
      <c r="N300" s="67">
        <f>INDIRECT($B300&amp;"!"&amp;N$1&amp;($C300+1))</f>
        <v/>
      </c>
      <c r="O300" s="67">
        <f>INDIRECT($B300&amp;"!"&amp;O$1&amp;($C300+1))</f>
        <v/>
      </c>
      <c r="P300" s="205">
        <f>INDIRECT($B300&amp;"!"&amp;P$1&amp;($C300+1))</f>
        <v/>
      </c>
      <c r="Q300" s="67">
        <f>INDIRECT($B300&amp;"!"&amp;Q$1&amp;($C300+1))</f>
        <v/>
      </c>
    </row>
    <row customHeight="1" ht="16.5" r="301" s="29">
      <c r="A301" s="44" t="n">
        <v>139</v>
      </c>
      <c r="B301" s="44" t="inlineStr">
        <is>
          <t>A61</t>
        </is>
      </c>
      <c r="C301" s="44" t="n">
        <v>19</v>
      </c>
      <c r="D301" s="203">
        <f ref="D301" t="array">INDEX(#REF!,'獎狀清單(勿動)'!E301)</f>
        <v/>
      </c>
      <c r="E301">
        <f>E300+1</f>
        <v/>
      </c>
      <c r="F301" s="204">
        <f ref="F301" t="array">INDEX(#REF!,'獎狀清單(勿動)'!E301)</f>
        <v/>
      </c>
      <c r="G301" s="204" t="inlineStr">
        <is>
          <t>指導教師</t>
        </is>
      </c>
      <c r="H301" s="67">
        <f>INDIRECT($B301&amp;"!"&amp;H$1&amp;($C301+1))</f>
        <v/>
      </c>
      <c r="I301" s="67">
        <f>INDIRECT($B301&amp;"!"&amp;I$1&amp;($C301+1))</f>
        <v/>
      </c>
      <c r="J301" s="67">
        <f>INDIRECT($B301&amp;"!"&amp;J$1&amp;($C301+1))</f>
        <v/>
      </c>
      <c r="K301" s="67">
        <f>INDIRECT($B301&amp;"!"&amp;K$1&amp;($C301+1))</f>
        <v/>
      </c>
      <c r="L301" s="67">
        <f>INDIRECT($B301&amp;"!F"&amp;($C301+1))</f>
        <v/>
      </c>
      <c r="M301" s="67">
        <f>INDIRECT($B301&amp;"!"&amp;M$1&amp;($C301+1))</f>
        <v/>
      </c>
      <c r="N301" s="67">
        <f>INDIRECT($B301&amp;"!"&amp;N$1&amp;($C301+1))</f>
        <v/>
      </c>
      <c r="O301" s="67">
        <f>INDIRECT($B301&amp;"!"&amp;O$1&amp;($C301+1))</f>
        <v/>
      </c>
      <c r="P301" s="205">
        <f>INDIRECT($B301&amp;"!"&amp;P$1&amp;($C301+1))</f>
        <v/>
      </c>
      <c r="Q301" s="67">
        <f>INDIRECT($B301&amp;"!"&amp;Q$1&amp;($C301+1))</f>
        <v/>
      </c>
    </row>
    <row customHeight="1" ht="16.5" r="302" s="29">
      <c r="A302" s="44" t="n">
        <v>140</v>
      </c>
      <c r="B302" s="44" t="inlineStr">
        <is>
          <t>A61</t>
        </is>
      </c>
      <c r="C302" s="44" t="n">
        <v>20</v>
      </c>
      <c r="D302" s="203">
        <f ref="D302" t="array">INDEX(#REF!,'獎狀清單(勿動)'!E302)</f>
        <v/>
      </c>
      <c r="E302">
        <f>E301+1</f>
        <v/>
      </c>
      <c r="F302" s="204">
        <f ref="F302" t="array">INDEX(#REF!,'獎狀清單(勿動)'!E302)</f>
        <v/>
      </c>
      <c r="G302" s="204" t="inlineStr">
        <is>
          <t>指導教師</t>
        </is>
      </c>
      <c r="H302" s="67">
        <f>INDIRECT($B302&amp;"!"&amp;H$1&amp;($C302+1))</f>
        <v/>
      </c>
      <c r="I302" s="67">
        <f>INDIRECT($B302&amp;"!"&amp;I$1&amp;($C302+1))</f>
        <v/>
      </c>
      <c r="J302" s="67">
        <f>INDIRECT($B302&amp;"!"&amp;J$1&amp;($C302+1))</f>
        <v/>
      </c>
      <c r="K302" s="67">
        <f>INDIRECT($B302&amp;"!"&amp;K$1&amp;($C302+1))</f>
        <v/>
      </c>
      <c r="L302" s="67">
        <f>INDIRECT($B302&amp;"!F"&amp;($C302+1))</f>
        <v/>
      </c>
      <c r="M302" s="67">
        <f>INDIRECT($B302&amp;"!"&amp;M$1&amp;($C302+1))</f>
        <v/>
      </c>
      <c r="N302" s="67">
        <f>INDIRECT($B302&amp;"!"&amp;N$1&amp;($C302+1))</f>
        <v/>
      </c>
      <c r="O302" s="67">
        <f>INDIRECT($B302&amp;"!"&amp;O$1&amp;($C302+1))</f>
        <v/>
      </c>
      <c r="P302" s="205">
        <f>INDIRECT($B302&amp;"!"&amp;P$1&amp;($C302+1))</f>
        <v/>
      </c>
      <c r="Q302" s="67">
        <f>INDIRECT($B302&amp;"!"&amp;Q$1&amp;($C302+1))</f>
        <v/>
      </c>
    </row>
    <row customHeight="1" ht="16.5" r="303" s="29">
      <c r="A303" s="44" t="n">
        <v>141</v>
      </c>
      <c r="B303" s="44" t="inlineStr">
        <is>
          <t>A62</t>
        </is>
      </c>
      <c r="C303" s="44" t="n">
        <v>1</v>
      </c>
      <c r="D303" s="203">
        <f ref="D303" t="array">INDEX(#REF!,'獎狀清單(勿動)'!E303)</f>
        <v/>
      </c>
      <c r="E303" t="n">
        <v>173</v>
      </c>
      <c r="F303" s="204">
        <f ref="F303" t="array">INDEX(#REF!,'獎狀清單(勿動)'!E303)</f>
        <v/>
      </c>
      <c r="G303" s="204" t="inlineStr">
        <is>
          <t>指導教師</t>
        </is>
      </c>
      <c r="H303" s="67">
        <f>INDIRECT($B303&amp;"!"&amp;H$1&amp;($C303+1))</f>
        <v/>
      </c>
      <c r="I303" s="67">
        <f>INDIRECT($B303&amp;"!"&amp;I$1&amp;($C303+1))</f>
        <v/>
      </c>
      <c r="J303" s="67">
        <f>INDIRECT($B303&amp;"!"&amp;J$1&amp;($C303+1))</f>
        <v/>
      </c>
      <c r="K303" s="67">
        <f>INDIRECT($B303&amp;"!"&amp;K$1&amp;($C303+1))</f>
        <v/>
      </c>
      <c r="L303" s="67">
        <f>INDIRECT($B303&amp;"!F"&amp;($C303+1))</f>
        <v/>
      </c>
      <c r="M303" s="67">
        <f>INDIRECT($B303&amp;"!"&amp;M$1&amp;($C303+1))</f>
        <v/>
      </c>
      <c r="N303" s="67">
        <f>INDIRECT($B303&amp;"!"&amp;N$1&amp;($C303+1))</f>
        <v/>
      </c>
      <c r="O303" s="67">
        <f>INDIRECT($B303&amp;"!"&amp;O$1&amp;($C303+1))</f>
        <v/>
      </c>
      <c r="P303" s="205">
        <f>INDIRECT($B303&amp;"!"&amp;P$1&amp;($C303+1))</f>
        <v/>
      </c>
      <c r="Q303" s="67">
        <f>INDIRECT($B303&amp;"!"&amp;Q$1&amp;($C303+1))</f>
        <v/>
      </c>
    </row>
    <row customHeight="1" ht="16.5" r="304" s="29">
      <c r="A304" s="44" t="n">
        <v>142</v>
      </c>
      <c r="B304" s="44" t="inlineStr">
        <is>
          <t>A62</t>
        </is>
      </c>
      <c r="C304" s="44" t="n">
        <v>2</v>
      </c>
      <c r="D304" s="203">
        <f ref="D304" t="array">INDEX(#REF!,'獎狀清單(勿動)'!E304)</f>
        <v/>
      </c>
      <c r="E304">
        <f>E303+1</f>
        <v/>
      </c>
      <c r="F304" s="204">
        <f ref="F304" t="array">INDEX(#REF!,'獎狀清單(勿動)'!E304)</f>
        <v/>
      </c>
      <c r="G304" s="204" t="inlineStr">
        <is>
          <t>指導教師</t>
        </is>
      </c>
      <c r="H304" s="67">
        <f>INDIRECT($B304&amp;"!"&amp;H$1&amp;($C304+1))</f>
        <v/>
      </c>
      <c r="I304" s="67">
        <f>INDIRECT($B304&amp;"!"&amp;I$1&amp;($C304+1))</f>
        <v/>
      </c>
      <c r="J304" s="67">
        <f>INDIRECT($B304&amp;"!"&amp;J$1&amp;($C304+1))</f>
        <v/>
      </c>
      <c r="K304" s="67">
        <f>INDIRECT($B304&amp;"!"&amp;K$1&amp;($C304+1))</f>
        <v/>
      </c>
      <c r="L304" s="67">
        <f>INDIRECT($B304&amp;"!F"&amp;($C304+1))</f>
        <v/>
      </c>
      <c r="M304" s="67">
        <f>INDIRECT($B304&amp;"!"&amp;M$1&amp;($C304+1))</f>
        <v/>
      </c>
      <c r="N304" s="67">
        <f>INDIRECT($B304&amp;"!"&amp;N$1&amp;($C304+1))</f>
        <v/>
      </c>
      <c r="O304" s="67">
        <f>INDIRECT($B304&amp;"!"&amp;O$1&amp;($C304+1))</f>
        <v/>
      </c>
      <c r="P304" s="205">
        <f>INDIRECT($B304&amp;"!"&amp;P$1&amp;($C304+1))</f>
        <v/>
      </c>
      <c r="Q304" s="67">
        <f>INDIRECT($B304&amp;"!"&amp;Q$1&amp;($C304+1))</f>
        <v/>
      </c>
    </row>
    <row customHeight="1" ht="16.5" r="305" s="29">
      <c r="A305" s="44" t="n">
        <v>143</v>
      </c>
      <c r="B305" s="44" t="inlineStr">
        <is>
          <t>A62</t>
        </is>
      </c>
      <c r="C305" s="44" t="n">
        <v>3</v>
      </c>
      <c r="D305" s="203">
        <f ref="D305" t="array">INDEX(#REF!,'獎狀清單(勿動)'!E305)</f>
        <v/>
      </c>
      <c r="E305">
        <f>E304+1</f>
        <v/>
      </c>
      <c r="F305" s="204">
        <f ref="F305" t="array">INDEX(#REF!,'獎狀清單(勿動)'!E305)</f>
        <v/>
      </c>
      <c r="G305" s="204" t="inlineStr">
        <is>
          <t>指導教師</t>
        </is>
      </c>
      <c r="H305" s="67">
        <f>INDIRECT($B305&amp;"!"&amp;H$1&amp;($C305+1))</f>
        <v/>
      </c>
      <c r="I305" s="67">
        <f>INDIRECT($B305&amp;"!"&amp;I$1&amp;($C305+1))</f>
        <v/>
      </c>
      <c r="J305" s="67">
        <f>INDIRECT($B305&amp;"!"&amp;J$1&amp;($C305+1))</f>
        <v/>
      </c>
      <c r="K305" s="67">
        <f>INDIRECT($B305&amp;"!"&amp;K$1&amp;($C305+1))</f>
        <v/>
      </c>
      <c r="L305" s="67">
        <f>INDIRECT($B305&amp;"!F"&amp;($C305+1))</f>
        <v/>
      </c>
      <c r="M305" s="67">
        <f>INDIRECT($B305&amp;"!"&amp;M$1&amp;($C305+1))</f>
        <v/>
      </c>
      <c r="N305" s="67">
        <f>INDIRECT($B305&amp;"!"&amp;N$1&amp;($C305+1))</f>
        <v/>
      </c>
      <c r="O305" s="67">
        <f>INDIRECT($B305&amp;"!"&amp;O$1&amp;($C305+1))</f>
        <v/>
      </c>
      <c r="P305" s="205">
        <f>INDIRECT($B305&amp;"!"&amp;P$1&amp;($C305+1))</f>
        <v/>
      </c>
      <c r="Q305" s="67">
        <f>INDIRECT($B305&amp;"!"&amp;Q$1&amp;($C305+1))</f>
        <v/>
      </c>
    </row>
    <row customHeight="1" ht="16.5" r="306" s="29">
      <c r="A306" s="44" t="n">
        <v>144</v>
      </c>
      <c r="B306" s="44" t="inlineStr">
        <is>
          <t>A62</t>
        </is>
      </c>
      <c r="C306" s="44" t="n">
        <v>4</v>
      </c>
      <c r="D306" s="203">
        <f ref="D306" t="array">INDEX(#REF!,'獎狀清單(勿動)'!E306)</f>
        <v/>
      </c>
      <c r="E306">
        <f>E305+1</f>
        <v/>
      </c>
      <c r="F306" s="204">
        <f ref="F306" t="array">INDEX(#REF!,'獎狀清單(勿動)'!E306)</f>
        <v/>
      </c>
      <c r="G306" s="204" t="inlineStr">
        <is>
          <t>指導教師</t>
        </is>
      </c>
      <c r="H306" s="67">
        <f>INDIRECT($B306&amp;"!"&amp;H$1&amp;($C306+1))</f>
        <v/>
      </c>
      <c r="I306" s="67">
        <f>INDIRECT($B306&amp;"!"&amp;I$1&amp;($C306+1))</f>
        <v/>
      </c>
      <c r="J306" s="67">
        <f>INDIRECT($B306&amp;"!"&amp;J$1&amp;($C306+1))</f>
        <v/>
      </c>
      <c r="K306" s="67">
        <f>INDIRECT($B306&amp;"!"&amp;K$1&amp;($C306+1))</f>
        <v/>
      </c>
      <c r="L306" s="67">
        <f>INDIRECT($B306&amp;"!F"&amp;($C306+1))</f>
        <v/>
      </c>
      <c r="M306" s="67">
        <f>INDIRECT($B306&amp;"!"&amp;M$1&amp;($C306+1))</f>
        <v/>
      </c>
      <c r="N306" s="67">
        <f>INDIRECT($B306&amp;"!"&amp;N$1&amp;($C306+1))</f>
        <v/>
      </c>
      <c r="O306" s="67">
        <f>INDIRECT($B306&amp;"!"&amp;O$1&amp;($C306+1))</f>
        <v/>
      </c>
      <c r="P306" s="205">
        <f>INDIRECT($B306&amp;"!"&amp;P$1&amp;($C306+1))</f>
        <v/>
      </c>
      <c r="Q306" s="67">
        <f>INDIRECT($B306&amp;"!"&amp;Q$1&amp;($C306+1))</f>
        <v/>
      </c>
    </row>
    <row customHeight="1" ht="16.5" r="307" s="29">
      <c r="A307" s="44" t="n">
        <v>145</v>
      </c>
      <c r="B307" s="44" t="inlineStr">
        <is>
          <t>A62</t>
        </is>
      </c>
      <c r="C307" s="44" t="n">
        <v>5</v>
      </c>
      <c r="D307" s="203">
        <f ref="D307" t="array">INDEX(#REF!,'獎狀清單(勿動)'!E307)</f>
        <v/>
      </c>
      <c r="E307">
        <f>E306+1</f>
        <v/>
      </c>
      <c r="F307" s="204">
        <f ref="F307" t="array">INDEX(#REF!,'獎狀清單(勿動)'!E307)</f>
        <v/>
      </c>
      <c r="G307" s="204" t="inlineStr">
        <is>
          <t>指導教師</t>
        </is>
      </c>
      <c r="H307" s="67">
        <f>INDIRECT($B307&amp;"!"&amp;H$1&amp;($C307+1))</f>
        <v/>
      </c>
      <c r="I307" s="67">
        <f>INDIRECT($B307&amp;"!"&amp;I$1&amp;($C307+1))</f>
        <v/>
      </c>
      <c r="J307" s="67">
        <f>INDIRECT($B307&amp;"!"&amp;J$1&amp;($C307+1))</f>
        <v/>
      </c>
      <c r="K307" s="67">
        <f>INDIRECT($B307&amp;"!"&amp;K$1&amp;($C307+1))</f>
        <v/>
      </c>
      <c r="L307" s="67">
        <f>INDIRECT($B307&amp;"!F"&amp;($C307+1))</f>
        <v/>
      </c>
      <c r="M307" s="67">
        <f>INDIRECT($B307&amp;"!"&amp;M$1&amp;($C307+1))</f>
        <v/>
      </c>
      <c r="N307" s="67">
        <f>INDIRECT($B307&amp;"!"&amp;N$1&amp;($C307+1))</f>
        <v/>
      </c>
      <c r="O307" s="67">
        <f>INDIRECT($B307&amp;"!"&amp;O$1&amp;($C307+1))</f>
        <v/>
      </c>
      <c r="P307" s="205">
        <f>INDIRECT($B307&amp;"!"&amp;P$1&amp;($C307+1))</f>
        <v/>
      </c>
      <c r="Q307" s="67">
        <f>INDIRECT($B307&amp;"!"&amp;Q$1&amp;($C307+1))</f>
        <v/>
      </c>
    </row>
    <row customHeight="1" ht="16.5" r="308" s="29">
      <c r="A308" s="44" t="n">
        <v>146</v>
      </c>
      <c r="B308" s="44" t="inlineStr">
        <is>
          <t>A62</t>
        </is>
      </c>
      <c r="C308" s="44" t="n">
        <v>6</v>
      </c>
      <c r="D308" s="203">
        <f ref="D308" t="array">INDEX(#REF!,'獎狀清單(勿動)'!E308)</f>
        <v/>
      </c>
      <c r="E308">
        <f>E307+1</f>
        <v/>
      </c>
      <c r="F308" s="204">
        <f ref="F308" t="array">INDEX(#REF!,'獎狀清單(勿動)'!E308)</f>
        <v/>
      </c>
      <c r="G308" s="204" t="inlineStr">
        <is>
          <t>指導教師</t>
        </is>
      </c>
      <c r="H308" s="67">
        <f>INDIRECT($B308&amp;"!"&amp;H$1&amp;($C308+1))</f>
        <v/>
      </c>
      <c r="I308" s="67">
        <f>INDIRECT($B308&amp;"!"&amp;I$1&amp;($C308+1))</f>
        <v/>
      </c>
      <c r="J308" s="67">
        <f>INDIRECT($B308&amp;"!"&amp;J$1&amp;($C308+1))</f>
        <v/>
      </c>
      <c r="K308" s="67">
        <f>INDIRECT($B308&amp;"!"&amp;K$1&amp;($C308+1))</f>
        <v/>
      </c>
      <c r="L308" s="67">
        <f>INDIRECT($B308&amp;"!F"&amp;($C308+1))</f>
        <v/>
      </c>
      <c r="M308" s="67">
        <f>INDIRECT($B308&amp;"!"&amp;M$1&amp;($C308+1))</f>
        <v/>
      </c>
      <c r="N308" s="67">
        <f>INDIRECT($B308&amp;"!"&amp;N$1&amp;($C308+1))</f>
        <v/>
      </c>
      <c r="O308" s="67">
        <f>INDIRECT($B308&amp;"!"&amp;O$1&amp;($C308+1))</f>
        <v/>
      </c>
      <c r="P308" s="205">
        <f>INDIRECT($B308&amp;"!"&amp;P$1&amp;($C308+1))</f>
        <v/>
      </c>
      <c r="Q308" s="67">
        <f>INDIRECT($B308&amp;"!"&amp;Q$1&amp;($C308+1))</f>
        <v/>
      </c>
    </row>
    <row customHeight="1" ht="16.5" r="309" s="29">
      <c r="A309" s="44" t="n">
        <v>147</v>
      </c>
      <c r="B309" s="44" t="inlineStr">
        <is>
          <t>A62</t>
        </is>
      </c>
      <c r="C309" s="44" t="n">
        <v>7</v>
      </c>
      <c r="D309" s="203">
        <f ref="D309" t="array">INDEX(#REF!,'獎狀清單(勿動)'!E309)</f>
        <v/>
      </c>
      <c r="E309">
        <f>E308+1</f>
        <v/>
      </c>
      <c r="F309" s="204">
        <f ref="F309" t="array">INDEX(#REF!,'獎狀清單(勿動)'!E309)</f>
        <v/>
      </c>
      <c r="G309" s="204" t="inlineStr">
        <is>
          <t>指導教師</t>
        </is>
      </c>
      <c r="H309" s="67">
        <f>INDIRECT($B309&amp;"!"&amp;H$1&amp;($C309+1))</f>
        <v/>
      </c>
      <c r="I309" s="67">
        <f>INDIRECT($B309&amp;"!"&amp;I$1&amp;($C309+1))</f>
        <v/>
      </c>
      <c r="J309" s="67">
        <f>INDIRECT($B309&amp;"!"&amp;J$1&amp;($C309+1))</f>
        <v/>
      </c>
      <c r="K309" s="67">
        <f>INDIRECT($B309&amp;"!"&amp;K$1&amp;($C309+1))</f>
        <v/>
      </c>
      <c r="L309" s="67">
        <f>INDIRECT($B309&amp;"!F"&amp;($C309+1))</f>
        <v/>
      </c>
      <c r="M309" s="67">
        <f>INDIRECT($B309&amp;"!"&amp;M$1&amp;($C309+1))</f>
        <v/>
      </c>
      <c r="N309" s="67">
        <f>INDIRECT($B309&amp;"!"&amp;N$1&amp;($C309+1))</f>
        <v/>
      </c>
      <c r="O309" s="67">
        <f>INDIRECT($B309&amp;"!"&amp;O$1&amp;($C309+1))</f>
        <v/>
      </c>
      <c r="P309" s="205">
        <f>INDIRECT($B309&amp;"!"&amp;P$1&amp;($C309+1))</f>
        <v/>
      </c>
      <c r="Q309" s="67">
        <f>INDIRECT($B309&amp;"!"&amp;Q$1&amp;($C309+1))</f>
        <v/>
      </c>
    </row>
    <row customHeight="1" ht="16.5" r="310" s="29">
      <c r="A310" s="44" t="n">
        <v>148</v>
      </c>
      <c r="B310" s="44" t="inlineStr">
        <is>
          <t>A62</t>
        </is>
      </c>
      <c r="C310" s="44" t="n">
        <v>8</v>
      </c>
      <c r="D310" s="203">
        <f ref="D310" t="array">INDEX(#REF!,'獎狀清單(勿動)'!E310)</f>
        <v/>
      </c>
      <c r="E310">
        <f>E309+1</f>
        <v/>
      </c>
      <c r="F310" s="204">
        <f ref="F310" t="array">INDEX(#REF!,'獎狀清單(勿動)'!E310)</f>
        <v/>
      </c>
      <c r="G310" s="204" t="inlineStr">
        <is>
          <t>指導教師</t>
        </is>
      </c>
      <c r="H310" s="67">
        <f>INDIRECT($B310&amp;"!"&amp;H$1&amp;($C310+1))</f>
        <v/>
      </c>
      <c r="I310" s="67">
        <f>INDIRECT($B310&amp;"!"&amp;I$1&amp;($C310+1))</f>
        <v/>
      </c>
      <c r="J310" s="67">
        <f>INDIRECT($B310&amp;"!"&amp;J$1&amp;($C310+1))</f>
        <v/>
      </c>
      <c r="K310" s="67">
        <f>INDIRECT($B310&amp;"!"&amp;K$1&amp;($C310+1))</f>
        <v/>
      </c>
      <c r="L310" s="67">
        <f>INDIRECT($B310&amp;"!F"&amp;($C310+1))</f>
        <v/>
      </c>
      <c r="M310" s="67">
        <f>INDIRECT($B310&amp;"!"&amp;M$1&amp;($C310+1))</f>
        <v/>
      </c>
      <c r="N310" s="67">
        <f>INDIRECT($B310&amp;"!"&amp;N$1&amp;($C310+1))</f>
        <v/>
      </c>
      <c r="O310" s="67">
        <f>INDIRECT($B310&amp;"!"&amp;O$1&amp;($C310+1))</f>
        <v/>
      </c>
      <c r="P310" s="205">
        <f>INDIRECT($B310&amp;"!"&amp;P$1&amp;($C310+1))</f>
        <v/>
      </c>
      <c r="Q310" s="67">
        <f>INDIRECT($B310&amp;"!"&amp;Q$1&amp;($C310+1))</f>
        <v/>
      </c>
    </row>
    <row customHeight="1" ht="16.5" r="311" s="29">
      <c r="A311" s="44" t="n">
        <v>149</v>
      </c>
      <c r="B311" s="44" t="inlineStr">
        <is>
          <t>A62</t>
        </is>
      </c>
      <c r="C311" s="44" t="n">
        <v>9</v>
      </c>
      <c r="D311" s="203">
        <f ref="D311" t="array">INDEX(#REF!,'獎狀清單(勿動)'!E311)</f>
        <v/>
      </c>
      <c r="E311">
        <f>E310+1</f>
        <v/>
      </c>
      <c r="F311" s="204">
        <f ref="F311" t="array">INDEX(#REF!,'獎狀清單(勿動)'!E311)</f>
        <v/>
      </c>
      <c r="G311" s="204" t="inlineStr">
        <is>
          <t>指導教師</t>
        </is>
      </c>
      <c r="H311" s="67">
        <f>INDIRECT($B311&amp;"!"&amp;H$1&amp;($C311+1))</f>
        <v/>
      </c>
      <c r="I311" s="67">
        <f>INDIRECT($B311&amp;"!"&amp;I$1&amp;($C311+1))</f>
        <v/>
      </c>
      <c r="J311" s="67">
        <f>INDIRECT($B311&amp;"!"&amp;J$1&amp;($C311+1))</f>
        <v/>
      </c>
      <c r="K311" s="67">
        <f>INDIRECT($B311&amp;"!"&amp;K$1&amp;($C311+1))</f>
        <v/>
      </c>
      <c r="L311" s="67">
        <f>INDIRECT($B311&amp;"!F"&amp;($C311+1))</f>
        <v/>
      </c>
      <c r="M311" s="67">
        <f>INDIRECT($B311&amp;"!"&amp;M$1&amp;($C311+1))</f>
        <v/>
      </c>
      <c r="N311" s="67">
        <f>INDIRECT($B311&amp;"!"&amp;N$1&amp;($C311+1))</f>
        <v/>
      </c>
      <c r="O311" s="67">
        <f>INDIRECT($B311&amp;"!"&amp;O$1&amp;($C311+1))</f>
        <v/>
      </c>
      <c r="P311" s="205">
        <f>INDIRECT($B311&amp;"!"&amp;P$1&amp;($C311+1))</f>
        <v/>
      </c>
      <c r="Q311" s="67">
        <f>INDIRECT($B311&amp;"!"&amp;Q$1&amp;($C311+1))</f>
        <v/>
      </c>
    </row>
    <row customHeight="1" ht="16.5" r="312" s="29">
      <c r="A312" s="44" t="n">
        <v>150</v>
      </c>
      <c r="B312" s="44" t="inlineStr">
        <is>
          <t>A62</t>
        </is>
      </c>
      <c r="C312" s="44" t="n">
        <v>10</v>
      </c>
      <c r="D312" s="203">
        <f ref="D312" t="array">INDEX(#REF!,'獎狀清單(勿動)'!E312)</f>
        <v/>
      </c>
      <c r="E312">
        <f>E311+1</f>
        <v/>
      </c>
      <c r="F312" s="204">
        <f ref="F312" t="array">INDEX(#REF!,'獎狀清單(勿動)'!E312)</f>
        <v/>
      </c>
      <c r="G312" s="204" t="inlineStr">
        <is>
          <t>指導教師</t>
        </is>
      </c>
      <c r="H312" s="67">
        <f>INDIRECT($B312&amp;"!"&amp;H$1&amp;($C312+1))</f>
        <v/>
      </c>
      <c r="I312" s="67">
        <f>INDIRECT($B312&amp;"!"&amp;I$1&amp;($C312+1))</f>
        <v/>
      </c>
      <c r="J312" s="67">
        <f>INDIRECT($B312&amp;"!"&amp;J$1&amp;($C312+1))</f>
        <v/>
      </c>
      <c r="K312" s="67">
        <f>INDIRECT($B312&amp;"!"&amp;K$1&amp;($C312+1))</f>
        <v/>
      </c>
      <c r="L312" s="67">
        <f>INDIRECT($B312&amp;"!F"&amp;($C312+1))</f>
        <v/>
      </c>
      <c r="M312" s="67">
        <f>INDIRECT($B312&amp;"!"&amp;M$1&amp;($C312+1))</f>
        <v/>
      </c>
      <c r="N312" s="67">
        <f>INDIRECT($B312&amp;"!"&amp;N$1&amp;($C312+1))</f>
        <v/>
      </c>
      <c r="O312" s="67">
        <f>INDIRECT($B312&amp;"!"&amp;O$1&amp;($C312+1))</f>
        <v/>
      </c>
      <c r="P312" s="205">
        <f>INDIRECT($B312&amp;"!"&amp;P$1&amp;($C312+1))</f>
        <v/>
      </c>
      <c r="Q312" s="67">
        <f>INDIRECT($B312&amp;"!"&amp;Q$1&amp;($C312+1))</f>
        <v/>
      </c>
    </row>
    <row customHeight="1" ht="16.5" r="313" s="29">
      <c r="A313" s="44" t="n">
        <v>151</v>
      </c>
      <c r="B313" s="44" t="inlineStr">
        <is>
          <t>A62</t>
        </is>
      </c>
      <c r="C313" s="44" t="n">
        <v>11</v>
      </c>
      <c r="D313" s="203">
        <f ref="D313" t="array">INDEX(#REF!,'獎狀清單(勿動)'!E313)</f>
        <v/>
      </c>
      <c r="E313">
        <f>E312+1</f>
        <v/>
      </c>
      <c r="F313" s="204">
        <f ref="F313" t="array">INDEX(#REF!,'獎狀清單(勿動)'!E313)</f>
        <v/>
      </c>
      <c r="G313" s="204" t="inlineStr">
        <is>
          <t>指導教師</t>
        </is>
      </c>
      <c r="H313" s="67">
        <f>INDIRECT($B313&amp;"!"&amp;H$1&amp;($C313+1))</f>
        <v/>
      </c>
      <c r="I313" s="67">
        <f>INDIRECT($B313&amp;"!"&amp;I$1&amp;($C313+1))</f>
        <v/>
      </c>
      <c r="J313" s="67">
        <f>INDIRECT($B313&amp;"!"&amp;J$1&amp;($C313+1))</f>
        <v/>
      </c>
      <c r="K313" s="67">
        <f>INDIRECT($B313&amp;"!"&amp;K$1&amp;($C313+1))</f>
        <v/>
      </c>
      <c r="L313" s="67">
        <f>INDIRECT($B313&amp;"!F"&amp;($C313+1))</f>
        <v/>
      </c>
      <c r="M313" s="67">
        <f>INDIRECT($B313&amp;"!"&amp;M$1&amp;($C313+1))</f>
        <v/>
      </c>
      <c r="N313" s="67">
        <f>INDIRECT($B313&amp;"!"&amp;N$1&amp;($C313+1))</f>
        <v/>
      </c>
      <c r="O313" s="67">
        <f>INDIRECT($B313&amp;"!"&amp;O$1&amp;($C313+1))</f>
        <v/>
      </c>
      <c r="P313" s="205">
        <f>INDIRECT($B313&amp;"!"&amp;P$1&amp;($C313+1))</f>
        <v/>
      </c>
      <c r="Q313" s="67">
        <f>INDIRECT($B313&amp;"!"&amp;Q$1&amp;($C313+1))</f>
        <v/>
      </c>
    </row>
    <row customHeight="1" ht="16.5" r="314" s="29">
      <c r="A314" s="44" t="n">
        <v>152</v>
      </c>
      <c r="B314" s="44" t="inlineStr">
        <is>
          <t>A62</t>
        </is>
      </c>
      <c r="C314" s="44" t="n">
        <v>12</v>
      </c>
      <c r="D314" s="203">
        <f ref="D314" t="array">INDEX(#REF!,'獎狀清單(勿動)'!E314)</f>
        <v/>
      </c>
      <c r="E314">
        <f>E313+1</f>
        <v/>
      </c>
      <c r="F314" s="204">
        <f ref="F314" t="array">INDEX(#REF!,'獎狀清單(勿動)'!E314)</f>
        <v/>
      </c>
      <c r="G314" s="204" t="inlineStr">
        <is>
          <t>指導教師</t>
        </is>
      </c>
      <c r="H314" s="67">
        <f>INDIRECT($B314&amp;"!"&amp;H$1&amp;($C314+1))</f>
        <v/>
      </c>
      <c r="I314" s="67">
        <f>INDIRECT($B314&amp;"!"&amp;I$1&amp;($C314+1))</f>
        <v/>
      </c>
      <c r="J314" s="67">
        <f>INDIRECT($B314&amp;"!"&amp;J$1&amp;($C314+1))</f>
        <v/>
      </c>
      <c r="K314" s="67">
        <f>INDIRECT($B314&amp;"!"&amp;K$1&amp;($C314+1))</f>
        <v/>
      </c>
      <c r="L314" s="67">
        <f>INDIRECT($B314&amp;"!F"&amp;($C314+1))</f>
        <v/>
      </c>
      <c r="M314" s="67">
        <f>INDIRECT($B314&amp;"!"&amp;M$1&amp;($C314+1))</f>
        <v/>
      </c>
      <c r="N314" s="67">
        <f>INDIRECT($B314&amp;"!"&amp;N$1&amp;($C314+1))</f>
        <v/>
      </c>
      <c r="O314" s="67">
        <f>INDIRECT($B314&amp;"!"&amp;O$1&amp;($C314+1))</f>
        <v/>
      </c>
      <c r="P314" s="205">
        <f>INDIRECT($B314&amp;"!"&amp;P$1&amp;($C314+1))</f>
        <v/>
      </c>
      <c r="Q314" s="67">
        <f>INDIRECT($B314&amp;"!"&amp;Q$1&amp;($C314+1))</f>
        <v/>
      </c>
    </row>
    <row customHeight="1" ht="16.5" r="315" s="29">
      <c r="A315" s="44" t="n">
        <v>153</v>
      </c>
      <c r="B315" s="44" t="inlineStr">
        <is>
          <t>A62</t>
        </is>
      </c>
      <c r="C315" s="44" t="n">
        <v>13</v>
      </c>
      <c r="D315" s="203">
        <f ref="D315" t="array">INDEX(#REF!,'獎狀清單(勿動)'!E315)</f>
        <v/>
      </c>
      <c r="E315">
        <f>E314+1</f>
        <v/>
      </c>
      <c r="F315" s="204">
        <f ref="F315" t="array">INDEX(#REF!,'獎狀清單(勿動)'!E315)</f>
        <v/>
      </c>
      <c r="G315" s="204" t="inlineStr">
        <is>
          <t>指導教師</t>
        </is>
      </c>
      <c r="H315" s="67">
        <f>INDIRECT($B315&amp;"!"&amp;H$1&amp;($C315+1))</f>
        <v/>
      </c>
      <c r="I315" s="67">
        <f>INDIRECT($B315&amp;"!"&amp;I$1&amp;($C315+1))</f>
        <v/>
      </c>
      <c r="J315" s="67">
        <f>INDIRECT($B315&amp;"!"&amp;J$1&amp;($C315+1))</f>
        <v/>
      </c>
      <c r="K315" s="67">
        <f>INDIRECT($B315&amp;"!"&amp;K$1&amp;($C315+1))</f>
        <v/>
      </c>
      <c r="L315" s="67">
        <f>INDIRECT($B315&amp;"!F"&amp;($C315+1))</f>
        <v/>
      </c>
      <c r="M315" s="67">
        <f>INDIRECT($B315&amp;"!"&amp;M$1&amp;($C315+1))</f>
        <v/>
      </c>
      <c r="N315" s="67">
        <f>INDIRECT($B315&amp;"!"&amp;N$1&amp;($C315+1))</f>
        <v/>
      </c>
      <c r="O315" s="67">
        <f>INDIRECT($B315&amp;"!"&amp;O$1&amp;($C315+1))</f>
        <v/>
      </c>
      <c r="P315" s="205">
        <f>INDIRECT($B315&amp;"!"&amp;P$1&amp;($C315+1))</f>
        <v/>
      </c>
      <c r="Q315" s="67">
        <f>INDIRECT($B315&amp;"!"&amp;Q$1&amp;($C315+1))</f>
        <v/>
      </c>
    </row>
    <row customHeight="1" ht="16.5" r="316" s="29">
      <c r="A316" s="44" t="n">
        <v>154</v>
      </c>
      <c r="B316" s="44" t="inlineStr">
        <is>
          <t>A62</t>
        </is>
      </c>
      <c r="C316" s="44" t="n">
        <v>14</v>
      </c>
      <c r="D316" s="203">
        <f ref="D316" t="array">INDEX(#REF!,'獎狀清單(勿動)'!E316)</f>
        <v/>
      </c>
      <c r="E316">
        <f>E315+1</f>
        <v/>
      </c>
      <c r="F316" s="204">
        <f ref="F316" t="array">INDEX(#REF!,'獎狀清單(勿動)'!E316)</f>
        <v/>
      </c>
      <c r="G316" s="204" t="inlineStr">
        <is>
          <t>指導教師</t>
        </is>
      </c>
      <c r="H316" s="67">
        <f>INDIRECT($B316&amp;"!"&amp;H$1&amp;($C316+1))</f>
        <v/>
      </c>
      <c r="I316" s="67">
        <f>INDIRECT($B316&amp;"!"&amp;I$1&amp;($C316+1))</f>
        <v/>
      </c>
      <c r="J316" s="67">
        <f>INDIRECT($B316&amp;"!"&amp;J$1&amp;($C316+1))</f>
        <v/>
      </c>
      <c r="K316" s="67">
        <f>INDIRECT($B316&amp;"!"&amp;K$1&amp;($C316+1))</f>
        <v/>
      </c>
      <c r="L316" s="67">
        <f>INDIRECT($B316&amp;"!F"&amp;($C316+1))</f>
        <v/>
      </c>
      <c r="M316" s="67">
        <f>INDIRECT($B316&amp;"!"&amp;M$1&amp;($C316+1))</f>
        <v/>
      </c>
      <c r="N316" s="67">
        <f>INDIRECT($B316&amp;"!"&amp;N$1&amp;($C316+1))</f>
        <v/>
      </c>
      <c r="O316" s="67">
        <f>INDIRECT($B316&amp;"!"&amp;O$1&amp;($C316+1))</f>
        <v/>
      </c>
      <c r="P316" s="205">
        <f>INDIRECT($B316&amp;"!"&amp;P$1&amp;($C316+1))</f>
        <v/>
      </c>
      <c r="Q316" s="67">
        <f>INDIRECT($B316&amp;"!"&amp;Q$1&amp;($C316+1))</f>
        <v/>
      </c>
    </row>
    <row customHeight="1" ht="16.5" r="317" s="29">
      <c r="A317" s="44" t="n">
        <v>155</v>
      </c>
      <c r="B317" s="44" t="inlineStr">
        <is>
          <t>A62</t>
        </is>
      </c>
      <c r="C317" s="44" t="n">
        <v>15</v>
      </c>
      <c r="D317" s="203">
        <f ref="D317" t="array">INDEX(#REF!,'獎狀清單(勿動)'!E317)</f>
        <v/>
      </c>
      <c r="E317">
        <f>E316+1</f>
        <v/>
      </c>
      <c r="F317" s="204">
        <f ref="F317" t="array">INDEX(#REF!,'獎狀清單(勿動)'!E317)</f>
        <v/>
      </c>
      <c r="G317" s="204" t="inlineStr">
        <is>
          <t>指導教師</t>
        </is>
      </c>
      <c r="H317" s="67">
        <f>INDIRECT($B317&amp;"!"&amp;H$1&amp;($C317+1))</f>
        <v/>
      </c>
      <c r="I317" s="67">
        <f>INDIRECT($B317&amp;"!"&amp;I$1&amp;($C317+1))</f>
        <v/>
      </c>
      <c r="J317" s="67">
        <f>INDIRECT($B317&amp;"!"&amp;J$1&amp;($C317+1))</f>
        <v/>
      </c>
      <c r="K317" s="67">
        <f>INDIRECT($B317&amp;"!"&amp;K$1&amp;($C317+1))</f>
        <v/>
      </c>
      <c r="L317" s="67">
        <f>INDIRECT($B317&amp;"!F"&amp;($C317+1))</f>
        <v/>
      </c>
      <c r="M317" s="67">
        <f>INDIRECT($B317&amp;"!"&amp;M$1&amp;($C317+1))</f>
        <v/>
      </c>
      <c r="N317" s="67">
        <f>INDIRECT($B317&amp;"!"&amp;N$1&amp;($C317+1))</f>
        <v/>
      </c>
      <c r="O317" s="67">
        <f>INDIRECT($B317&amp;"!"&amp;O$1&amp;($C317+1))</f>
        <v/>
      </c>
      <c r="P317" s="205">
        <f>INDIRECT($B317&amp;"!"&amp;P$1&amp;($C317+1))</f>
        <v/>
      </c>
      <c r="Q317" s="67">
        <f>INDIRECT($B317&amp;"!"&amp;Q$1&amp;($C317+1))</f>
        <v/>
      </c>
    </row>
    <row customHeight="1" ht="16.5" r="318" s="29">
      <c r="A318" s="44" t="n">
        <v>156</v>
      </c>
      <c r="B318" s="44" t="inlineStr">
        <is>
          <t>A62</t>
        </is>
      </c>
      <c r="C318" s="44" t="n">
        <v>16</v>
      </c>
      <c r="D318" s="203">
        <f ref="D318" t="array">INDEX(#REF!,'獎狀清單(勿動)'!E318)</f>
        <v/>
      </c>
      <c r="E318">
        <f>E317+1</f>
        <v/>
      </c>
      <c r="F318" s="204">
        <f ref="F318" t="array">INDEX(#REF!,'獎狀清單(勿動)'!E318)</f>
        <v/>
      </c>
      <c r="G318" s="204" t="inlineStr">
        <is>
          <t>指導教師</t>
        </is>
      </c>
      <c r="H318" s="67">
        <f>INDIRECT($B318&amp;"!"&amp;H$1&amp;($C318+1))</f>
        <v/>
      </c>
      <c r="I318" s="67">
        <f>INDIRECT($B318&amp;"!"&amp;I$1&amp;($C318+1))</f>
        <v/>
      </c>
      <c r="J318" s="67">
        <f>INDIRECT($B318&amp;"!"&amp;J$1&amp;($C318+1))</f>
        <v/>
      </c>
      <c r="K318" s="67">
        <f>INDIRECT($B318&amp;"!"&amp;K$1&amp;($C318+1))</f>
        <v/>
      </c>
      <c r="L318" s="67">
        <f>INDIRECT($B318&amp;"!F"&amp;($C318+1))</f>
        <v/>
      </c>
      <c r="M318" s="67">
        <f>INDIRECT($B318&amp;"!"&amp;M$1&amp;($C318+1))</f>
        <v/>
      </c>
      <c r="N318" s="67">
        <f>INDIRECT($B318&amp;"!"&amp;N$1&amp;($C318+1))</f>
        <v/>
      </c>
      <c r="O318" s="67">
        <f>INDIRECT($B318&amp;"!"&amp;O$1&amp;($C318+1))</f>
        <v/>
      </c>
      <c r="P318" s="205">
        <f>INDIRECT($B318&amp;"!"&amp;P$1&amp;($C318+1))</f>
        <v/>
      </c>
      <c r="Q318" s="67">
        <f>INDIRECT($B318&amp;"!"&amp;Q$1&amp;($C318+1))</f>
        <v/>
      </c>
    </row>
    <row customHeight="1" ht="16.5" r="319" s="29">
      <c r="A319" s="44" t="n">
        <v>157</v>
      </c>
      <c r="B319" s="44" t="inlineStr">
        <is>
          <t>A62</t>
        </is>
      </c>
      <c r="C319" s="44" t="n">
        <v>17</v>
      </c>
      <c r="D319" s="203">
        <f ref="D319" t="array">INDEX(#REF!,'獎狀清單(勿動)'!E319)</f>
        <v/>
      </c>
      <c r="E319">
        <f>E318+1</f>
        <v/>
      </c>
      <c r="F319" s="204">
        <f ref="F319" t="array">INDEX(#REF!,'獎狀清單(勿動)'!E319)</f>
        <v/>
      </c>
      <c r="G319" s="204" t="inlineStr">
        <is>
          <t>指導教師</t>
        </is>
      </c>
      <c r="H319" s="67">
        <f>INDIRECT($B319&amp;"!"&amp;H$1&amp;($C319+1))</f>
        <v/>
      </c>
      <c r="I319" s="67">
        <f>INDIRECT($B319&amp;"!"&amp;I$1&amp;($C319+1))</f>
        <v/>
      </c>
      <c r="J319" s="67">
        <f>INDIRECT($B319&amp;"!"&amp;J$1&amp;($C319+1))</f>
        <v/>
      </c>
      <c r="K319" s="67">
        <f>INDIRECT($B319&amp;"!"&amp;K$1&amp;($C319+1))</f>
        <v/>
      </c>
      <c r="L319" s="67">
        <f>INDIRECT($B319&amp;"!F"&amp;($C319+1))</f>
        <v/>
      </c>
      <c r="M319" s="67">
        <f>INDIRECT($B319&amp;"!"&amp;M$1&amp;($C319+1))</f>
        <v/>
      </c>
      <c r="N319" s="67">
        <f>INDIRECT($B319&amp;"!"&amp;N$1&amp;($C319+1))</f>
        <v/>
      </c>
      <c r="O319" s="67">
        <f>INDIRECT($B319&amp;"!"&amp;O$1&amp;($C319+1))</f>
        <v/>
      </c>
      <c r="P319" s="205">
        <f>INDIRECT($B319&amp;"!"&amp;P$1&amp;($C319+1))</f>
        <v/>
      </c>
      <c r="Q319" s="67">
        <f>INDIRECT($B319&amp;"!"&amp;Q$1&amp;($C319+1))</f>
        <v/>
      </c>
    </row>
    <row customHeight="1" ht="16.5" r="320" s="29">
      <c r="A320" s="44" t="n">
        <v>158</v>
      </c>
      <c r="B320" s="44" t="inlineStr">
        <is>
          <t>A62</t>
        </is>
      </c>
      <c r="C320" s="44" t="n">
        <v>18</v>
      </c>
      <c r="D320" s="203">
        <f ref="D320" t="array">INDEX(#REF!,'獎狀清單(勿動)'!E320)</f>
        <v/>
      </c>
      <c r="E320">
        <f>E319+1</f>
        <v/>
      </c>
      <c r="F320" s="204">
        <f ref="F320" t="array">INDEX(#REF!,'獎狀清單(勿動)'!E320)</f>
        <v/>
      </c>
      <c r="G320" s="204" t="inlineStr">
        <is>
          <t>指導教師</t>
        </is>
      </c>
      <c r="H320" s="67">
        <f>INDIRECT($B320&amp;"!"&amp;H$1&amp;($C320+1))</f>
        <v/>
      </c>
      <c r="I320" s="67">
        <f>INDIRECT($B320&amp;"!"&amp;I$1&amp;($C320+1))</f>
        <v/>
      </c>
      <c r="J320" s="67">
        <f>INDIRECT($B320&amp;"!"&amp;J$1&amp;($C320+1))</f>
        <v/>
      </c>
      <c r="K320" s="67">
        <f>INDIRECT($B320&amp;"!"&amp;K$1&amp;($C320+1))</f>
        <v/>
      </c>
      <c r="L320" s="67">
        <f>INDIRECT($B320&amp;"!F"&amp;($C320+1))</f>
        <v/>
      </c>
      <c r="M320" s="67">
        <f>INDIRECT($B320&amp;"!"&amp;M$1&amp;($C320+1))</f>
        <v/>
      </c>
      <c r="N320" s="67">
        <f>INDIRECT($B320&amp;"!"&amp;N$1&amp;($C320+1))</f>
        <v/>
      </c>
      <c r="O320" s="67">
        <f>INDIRECT($B320&amp;"!"&amp;O$1&amp;($C320+1))</f>
        <v/>
      </c>
      <c r="P320" s="205">
        <f>INDIRECT($B320&amp;"!"&amp;P$1&amp;($C320+1))</f>
        <v/>
      </c>
      <c r="Q320" s="67">
        <f>INDIRECT($B320&amp;"!"&amp;Q$1&amp;($C320+1))</f>
        <v/>
      </c>
    </row>
    <row customHeight="1" ht="16.5" r="321" s="29">
      <c r="A321" s="44" t="n">
        <v>159</v>
      </c>
      <c r="B321" s="44" t="inlineStr">
        <is>
          <t>A62</t>
        </is>
      </c>
      <c r="C321" s="44" t="n">
        <v>19</v>
      </c>
      <c r="D321" s="203">
        <f ref="D321" t="array">INDEX(#REF!,'獎狀清單(勿動)'!E321)</f>
        <v/>
      </c>
      <c r="E321">
        <f>E320+1</f>
        <v/>
      </c>
      <c r="F321" s="204">
        <f ref="F321" t="array">INDEX(#REF!,'獎狀清單(勿動)'!E321)</f>
        <v/>
      </c>
      <c r="G321" s="204" t="inlineStr">
        <is>
          <t>指導教師</t>
        </is>
      </c>
      <c r="H321" s="67">
        <f>INDIRECT($B321&amp;"!"&amp;H$1&amp;($C321+1))</f>
        <v/>
      </c>
      <c r="I321" s="67">
        <f>INDIRECT($B321&amp;"!"&amp;I$1&amp;($C321+1))</f>
        <v/>
      </c>
      <c r="J321" s="67">
        <f>INDIRECT($B321&amp;"!"&amp;J$1&amp;($C321+1))</f>
        <v/>
      </c>
      <c r="K321" s="67">
        <f>INDIRECT($B321&amp;"!"&amp;K$1&amp;($C321+1))</f>
        <v/>
      </c>
      <c r="L321" s="67">
        <f>INDIRECT($B321&amp;"!F"&amp;($C321+1))</f>
        <v/>
      </c>
      <c r="M321" s="67">
        <f>INDIRECT($B321&amp;"!"&amp;M$1&amp;($C321+1))</f>
        <v/>
      </c>
      <c r="N321" s="67">
        <f>INDIRECT($B321&amp;"!"&amp;N$1&amp;($C321+1))</f>
        <v/>
      </c>
      <c r="O321" s="67">
        <f>INDIRECT($B321&amp;"!"&amp;O$1&amp;($C321+1))</f>
        <v/>
      </c>
      <c r="P321" s="205">
        <f>INDIRECT($B321&amp;"!"&amp;P$1&amp;($C321+1))</f>
        <v/>
      </c>
      <c r="Q321" s="67">
        <f>INDIRECT($B321&amp;"!"&amp;Q$1&amp;($C321+1))</f>
        <v/>
      </c>
    </row>
    <row customHeight="1" ht="16.5" r="322" s="29">
      <c r="A322" s="44" t="n">
        <v>160</v>
      </c>
      <c r="B322" s="44" t="inlineStr">
        <is>
          <t>A62</t>
        </is>
      </c>
      <c r="C322" s="44" t="n">
        <v>20</v>
      </c>
      <c r="D322" s="203">
        <f ref="D322" t="array">INDEX(#REF!,'獎狀清單(勿動)'!E322)</f>
        <v/>
      </c>
      <c r="E322">
        <f>E321+1</f>
        <v/>
      </c>
      <c r="F322" s="204">
        <f ref="F322" t="array">INDEX(#REF!,'獎狀清單(勿動)'!E322)</f>
        <v/>
      </c>
      <c r="G322" s="204" t="inlineStr">
        <is>
          <t>指導教師</t>
        </is>
      </c>
      <c r="H322" s="67">
        <f>INDIRECT($B322&amp;"!"&amp;H$1&amp;($C322+1))</f>
        <v/>
      </c>
      <c r="I322" s="67">
        <f>INDIRECT($B322&amp;"!"&amp;I$1&amp;($C322+1))</f>
        <v/>
      </c>
      <c r="J322" s="67">
        <f>INDIRECT($B322&amp;"!"&amp;J$1&amp;($C322+1))</f>
        <v/>
      </c>
      <c r="K322" s="67">
        <f>INDIRECT($B322&amp;"!"&amp;K$1&amp;($C322+1))</f>
        <v/>
      </c>
      <c r="L322" s="67">
        <f>INDIRECT($B322&amp;"!F"&amp;($C322+1))</f>
        <v/>
      </c>
      <c r="M322" s="67">
        <f>INDIRECT($B322&amp;"!"&amp;M$1&amp;($C322+1))</f>
        <v/>
      </c>
      <c r="N322" s="67">
        <f>INDIRECT($B322&amp;"!"&amp;N$1&amp;($C322+1))</f>
        <v/>
      </c>
      <c r="O322" s="67">
        <f>INDIRECT($B322&amp;"!"&amp;O$1&amp;($C322+1))</f>
        <v/>
      </c>
      <c r="P322" s="205">
        <f>INDIRECT($B322&amp;"!"&amp;P$1&amp;($C322+1))</f>
        <v/>
      </c>
      <c r="Q322" s="67">
        <f>INDIRECT($B322&amp;"!"&amp;Q$1&amp;($C322+1))</f>
        <v/>
      </c>
    </row>
    <row customHeight="1" ht="16.5" r="323" s="29">
      <c r="A323" s="44" t="n"/>
      <c r="B323" s="44" t="n"/>
      <c r="C323" s="44" t="n"/>
      <c r="H323" s="3" t="n"/>
      <c r="I323" s="3" t="n"/>
      <c r="M323" s="3" t="n"/>
      <c r="N323" s="3" t="n"/>
      <c r="O323" s="3" t="n"/>
    </row>
    <row customHeight="1" ht="16.5" r="324" s="29">
      <c r="A324" s="44" t="n"/>
      <c r="B324" s="44" t="n"/>
      <c r="C324" s="44" t="n"/>
      <c r="H324" s="3" t="n"/>
      <c r="I324" s="3" t="n"/>
      <c r="M324" s="3" t="n"/>
      <c r="N324" s="3" t="n"/>
      <c r="O324" s="3" t="n"/>
    </row>
    <row customHeight="1" ht="16.5" r="325" s="29">
      <c r="A325" s="44" t="n"/>
      <c r="B325" s="44" t="n"/>
      <c r="C325" s="44" t="n"/>
      <c r="H325" s="3" t="n"/>
      <c r="I325" s="3" t="n"/>
      <c r="M325" s="3" t="n"/>
      <c r="N325" s="3" t="n"/>
      <c r="O325" s="3" t="n"/>
    </row>
    <row customHeight="1" ht="16.5" r="326" s="29">
      <c r="A326" s="44" t="n"/>
      <c r="B326" s="44" t="n"/>
      <c r="C326" s="44" t="n"/>
      <c r="H326" s="3" t="n"/>
      <c r="I326" s="3" t="n"/>
      <c r="M326" s="3" t="n"/>
      <c r="N326" s="3" t="n"/>
      <c r="O326" s="3" t="n"/>
    </row>
    <row customHeight="1" ht="16.5" r="327" s="29">
      <c r="A327" s="44" t="n"/>
      <c r="B327" s="44" t="n"/>
      <c r="C327" s="44" t="n"/>
      <c r="H327" s="3" t="n"/>
      <c r="I327" s="3" t="n"/>
      <c r="M327" s="3" t="n"/>
      <c r="N327" s="3" t="n"/>
      <c r="O327" s="3" t="n"/>
    </row>
    <row customHeight="1" ht="16.5" r="328" s="29">
      <c r="A328" s="44" t="n"/>
      <c r="B328" s="44" t="n"/>
      <c r="C328" s="44" t="n"/>
      <c r="H328" s="3" t="n"/>
      <c r="I328" s="3" t="n"/>
      <c r="M328" s="3" t="n"/>
      <c r="N328" s="3" t="n"/>
      <c r="O328" s="3" t="n"/>
    </row>
    <row customHeight="1" ht="16.5" r="329" s="29">
      <c r="A329" s="44" t="n"/>
      <c r="B329" s="44" t="n"/>
      <c r="C329" s="44" t="n"/>
      <c r="H329" s="3" t="n"/>
      <c r="I329" s="3" t="n"/>
      <c r="M329" s="3" t="n"/>
      <c r="N329" s="3" t="n"/>
      <c r="O329" s="3" t="n"/>
    </row>
    <row customHeight="1" ht="16.5" r="330" s="29">
      <c r="A330" s="44" t="n"/>
      <c r="B330" s="44" t="n"/>
      <c r="C330" s="44" t="n"/>
      <c r="H330" s="3" t="n"/>
      <c r="I330" s="3" t="n"/>
      <c r="M330" s="3" t="n"/>
      <c r="N330" s="3" t="n"/>
      <c r="O330" s="3" t="n"/>
    </row>
    <row customHeight="1" ht="16.5" r="331" s="29">
      <c r="A331" s="44" t="n"/>
      <c r="B331" s="44" t="n"/>
      <c r="C331" s="44" t="n"/>
      <c r="H331" s="3" t="n"/>
      <c r="I331" s="3" t="n"/>
      <c r="M331" s="3" t="n"/>
      <c r="N331" s="3" t="n"/>
      <c r="O331" s="3" t="n"/>
    </row>
    <row customHeight="1" ht="16.5" r="332" s="29">
      <c r="A332" s="44" t="n"/>
      <c r="B332" s="44" t="n"/>
      <c r="C332" s="44" t="n"/>
      <c r="H332" s="3" t="n"/>
      <c r="I332" s="3" t="n"/>
      <c r="M332" s="3" t="n"/>
      <c r="N332" s="3" t="n"/>
      <c r="O332" s="3" t="n"/>
    </row>
    <row customHeight="1" ht="16.5" r="333" s="29">
      <c r="A333" s="44" t="n"/>
      <c r="B333" s="44" t="n"/>
      <c r="C333" s="44" t="n"/>
      <c r="H333" s="3" t="n"/>
      <c r="I333" s="3" t="n"/>
      <c r="M333" s="3" t="n"/>
      <c r="N333" s="3" t="n"/>
      <c r="O333" s="3" t="n"/>
    </row>
    <row customHeight="1" ht="16.5" r="334" s="29">
      <c r="A334" s="44" t="n"/>
      <c r="B334" s="44" t="n"/>
      <c r="C334" s="44" t="n"/>
      <c r="H334" s="3" t="n"/>
      <c r="I334" s="3" t="n"/>
      <c r="M334" s="3" t="n"/>
      <c r="N334" s="3" t="n"/>
      <c r="O334" s="3" t="n"/>
    </row>
    <row customHeight="1" ht="16.5" r="335" s="29">
      <c r="A335" s="44" t="n"/>
      <c r="B335" s="44" t="n"/>
      <c r="C335" s="44" t="n"/>
      <c r="H335" s="3" t="n"/>
      <c r="I335" s="3" t="n"/>
      <c r="M335" s="3" t="n"/>
      <c r="N335" s="3" t="n"/>
      <c r="O335" s="3" t="n"/>
    </row>
    <row customHeight="1" ht="16.5" r="336" s="29">
      <c r="A336" s="44" t="n"/>
      <c r="B336" s="44" t="n"/>
      <c r="C336" s="44" t="n"/>
      <c r="H336" s="3" t="n"/>
      <c r="I336" s="3" t="n"/>
      <c r="M336" s="3" t="n"/>
      <c r="N336" s="3" t="n"/>
      <c r="O336" s="3" t="n"/>
    </row>
    <row customHeight="1" ht="16.5" r="337" s="29">
      <c r="A337" s="44" t="n"/>
      <c r="B337" s="44" t="n"/>
      <c r="C337" s="44" t="n"/>
      <c r="H337" s="3" t="n"/>
      <c r="I337" s="3" t="n"/>
      <c r="M337" s="3" t="n"/>
      <c r="N337" s="3" t="n"/>
      <c r="O337" s="3" t="n"/>
    </row>
    <row customHeight="1" ht="16.5" r="338" s="29">
      <c r="A338" s="44" t="n"/>
      <c r="B338" s="44" t="n"/>
      <c r="C338" s="44" t="n"/>
      <c r="H338" s="3" t="n"/>
      <c r="I338" s="3" t="n"/>
      <c r="M338" s="3" t="n"/>
      <c r="N338" s="3" t="n"/>
      <c r="O338" s="3" t="n"/>
    </row>
    <row customHeight="1" ht="16.5" r="339" s="29">
      <c r="A339" s="44" t="n"/>
      <c r="B339" s="44" t="n"/>
      <c r="C339" s="44" t="n"/>
      <c r="H339" s="3" t="n"/>
      <c r="I339" s="3" t="n"/>
      <c r="M339" s="3" t="n"/>
      <c r="N339" s="3" t="n"/>
      <c r="O339" s="3" t="n"/>
    </row>
    <row customHeight="1" ht="16.5" r="340" s="29">
      <c r="A340" s="44" t="n"/>
      <c r="B340" s="44" t="n"/>
      <c r="C340" s="44" t="n"/>
      <c r="H340" s="3" t="n"/>
      <c r="I340" s="3" t="n"/>
      <c r="M340" s="3" t="n"/>
      <c r="N340" s="3" t="n"/>
      <c r="O340" s="3" t="n"/>
    </row>
    <row customHeight="1" ht="16.5" r="341" s="29">
      <c r="A341" s="44" t="n"/>
      <c r="B341" s="44" t="n"/>
      <c r="C341" s="44" t="n"/>
      <c r="H341" s="3" t="n"/>
      <c r="I341" s="3" t="n"/>
      <c r="M341" s="3" t="n"/>
      <c r="N341" s="3" t="n"/>
      <c r="O341" s="3" t="n"/>
    </row>
    <row customHeight="1" ht="16.5" r="342" s="29">
      <c r="A342" s="44" t="n"/>
      <c r="B342" s="44" t="n"/>
      <c r="C342" s="44" t="n"/>
      <c r="H342" s="3" t="n"/>
      <c r="I342" s="3" t="n"/>
      <c r="M342" s="3" t="n"/>
      <c r="N342" s="3" t="n"/>
      <c r="O342" s="3" t="n"/>
    </row>
    <row customHeight="1" ht="16.5" r="343" s="29">
      <c r="A343" s="44" t="n"/>
      <c r="B343" s="44" t="n"/>
      <c r="C343" s="44" t="n"/>
      <c r="H343" s="3" t="n"/>
      <c r="I343" s="3" t="n"/>
      <c r="M343" s="3" t="n"/>
      <c r="N343" s="3" t="n"/>
      <c r="O343" s="3" t="n"/>
    </row>
    <row customHeight="1" ht="16.5" r="344" s="29">
      <c r="A344" s="44" t="n"/>
      <c r="B344" s="44" t="n"/>
      <c r="C344" s="44" t="n"/>
      <c r="H344" s="3" t="n"/>
      <c r="I344" s="3" t="n"/>
      <c r="M344" s="3" t="n"/>
      <c r="N344" s="3" t="n"/>
      <c r="O344" s="3" t="n"/>
    </row>
    <row customHeight="1" ht="16.5" r="345" s="29">
      <c r="A345" s="44" t="n"/>
      <c r="B345" s="44" t="n"/>
      <c r="C345" s="44" t="n"/>
      <c r="H345" s="3" t="n"/>
      <c r="I345" s="3" t="n"/>
      <c r="M345" s="3" t="n"/>
      <c r="N345" s="3" t="n"/>
      <c r="O345" s="3" t="n"/>
    </row>
    <row customHeight="1" ht="16.5" r="346" s="29">
      <c r="A346" s="44" t="n"/>
      <c r="B346" s="44" t="n"/>
      <c r="C346" s="44" t="n"/>
      <c r="H346" s="3" t="n"/>
      <c r="I346" s="3" t="n"/>
      <c r="M346" s="3" t="n"/>
      <c r="N346" s="3" t="n"/>
      <c r="O346" s="3" t="n"/>
    </row>
    <row customHeight="1" ht="16.5" r="347" s="29">
      <c r="A347" s="44" t="n"/>
      <c r="B347" s="44" t="n"/>
      <c r="C347" s="44" t="n"/>
      <c r="H347" s="3" t="n"/>
      <c r="I347" s="3" t="n"/>
      <c r="M347" s="3" t="n"/>
      <c r="N347" s="3" t="n"/>
      <c r="O347" s="3" t="n"/>
    </row>
    <row customHeight="1" ht="16.5" r="348" s="29">
      <c r="A348" s="44" t="n"/>
      <c r="B348" s="44" t="n"/>
      <c r="C348" s="44" t="n"/>
      <c r="H348" s="3" t="n"/>
      <c r="I348" s="3" t="n"/>
      <c r="M348" s="3" t="n"/>
      <c r="N348" s="3" t="n"/>
      <c r="O348" s="3" t="n"/>
    </row>
    <row customHeight="1" ht="16.5" r="349" s="29">
      <c r="A349" s="44" t="n"/>
      <c r="B349" s="44" t="n"/>
      <c r="C349" s="44" t="n"/>
      <c r="H349" s="3" t="n"/>
      <c r="I349" s="3" t="n"/>
      <c r="M349" s="3" t="n"/>
      <c r="N349" s="3" t="n"/>
      <c r="O349" s="3" t="n"/>
    </row>
    <row customHeight="1" ht="16.5" r="350" s="29">
      <c r="A350" s="44" t="n"/>
      <c r="B350" s="44" t="n"/>
      <c r="C350" s="44" t="n"/>
      <c r="H350" s="3" t="n"/>
      <c r="I350" s="3" t="n"/>
      <c r="M350" s="3" t="n"/>
      <c r="N350" s="3" t="n"/>
      <c r="O350" s="3" t="n"/>
    </row>
    <row customHeight="1" ht="16.5" r="351" s="29">
      <c r="A351" s="44" t="n"/>
      <c r="B351" s="44" t="n"/>
      <c r="C351" s="44" t="n"/>
      <c r="H351" s="3" t="n"/>
      <c r="I351" s="3" t="n"/>
      <c r="M351" s="3" t="n"/>
      <c r="N351" s="3" t="n"/>
      <c r="O351" s="3" t="n"/>
    </row>
    <row customHeight="1" ht="16.5" r="352" s="29">
      <c r="A352" s="44" t="n"/>
      <c r="B352" s="44" t="n"/>
      <c r="C352" s="44" t="n"/>
      <c r="H352" s="3" t="n"/>
      <c r="I352" s="3" t="n"/>
      <c r="M352" s="3" t="n"/>
      <c r="N352" s="3" t="n"/>
      <c r="O352" s="3" t="n"/>
    </row>
    <row customHeight="1" ht="16.5" r="353" s="29">
      <c r="A353" s="44" t="n"/>
      <c r="B353" s="44" t="n"/>
      <c r="C353" s="44" t="n"/>
      <c r="H353" s="3" t="n"/>
      <c r="I353" s="3" t="n"/>
      <c r="M353" s="3" t="n"/>
      <c r="N353" s="3" t="n"/>
      <c r="O353" s="3" t="n"/>
    </row>
    <row customHeight="1" ht="16.5" r="354" s="29">
      <c r="A354" s="44" t="n"/>
      <c r="B354" s="44" t="n"/>
      <c r="C354" s="44" t="n"/>
      <c r="H354" s="3" t="n"/>
      <c r="I354" s="3" t="n"/>
      <c r="M354" s="3" t="n"/>
      <c r="N354" s="3" t="n"/>
      <c r="O354" s="3" t="n"/>
    </row>
    <row customHeight="1" ht="16.5" r="355" s="29">
      <c r="A355" s="44" t="n"/>
      <c r="B355" s="44" t="n"/>
      <c r="C355" s="44" t="n"/>
      <c r="H355" s="3" t="n"/>
      <c r="I355" s="3" t="n"/>
      <c r="M355" s="3" t="n"/>
      <c r="N355" s="3" t="n"/>
      <c r="O355" s="3" t="n"/>
    </row>
    <row customHeight="1" ht="16.5" r="356" s="29">
      <c r="A356" s="44" t="n"/>
      <c r="B356" s="44" t="n"/>
      <c r="C356" s="44" t="n"/>
      <c r="H356" s="3" t="n"/>
      <c r="I356" s="3" t="n"/>
      <c r="M356" s="3" t="n"/>
      <c r="N356" s="3" t="n"/>
      <c r="O356" s="3" t="n"/>
    </row>
    <row customHeight="1" ht="16.5" r="357" s="29">
      <c r="A357" s="44" t="n"/>
      <c r="B357" s="44" t="n"/>
      <c r="C357" s="44" t="n"/>
      <c r="H357" s="3" t="n"/>
      <c r="I357" s="3" t="n"/>
      <c r="M357" s="3" t="n"/>
      <c r="N357" s="3" t="n"/>
      <c r="O357" s="3" t="n"/>
    </row>
    <row customHeight="1" ht="16.5" r="358" s="29">
      <c r="A358" s="44" t="n"/>
      <c r="B358" s="44" t="n"/>
      <c r="C358" s="44" t="n"/>
      <c r="H358" s="3" t="n"/>
      <c r="I358" s="3" t="n"/>
      <c r="M358" s="3" t="n"/>
      <c r="N358" s="3" t="n"/>
      <c r="O358" s="3" t="n"/>
    </row>
    <row customHeight="1" ht="16.5" r="359" s="29">
      <c r="A359" s="44" t="n"/>
      <c r="B359" s="44" t="n"/>
      <c r="C359" s="44" t="n"/>
      <c r="H359" s="3" t="n"/>
      <c r="I359" s="3" t="n"/>
      <c r="M359" s="3" t="n"/>
      <c r="N359" s="3" t="n"/>
      <c r="O359" s="3" t="n"/>
    </row>
    <row customHeight="1" ht="16.5" r="360" s="29">
      <c r="A360" s="44" t="n"/>
      <c r="B360" s="44" t="n"/>
      <c r="C360" s="44" t="n"/>
      <c r="H360" s="3" t="n"/>
      <c r="I360" s="3" t="n"/>
      <c r="M360" s="3" t="n"/>
      <c r="N360" s="3" t="n"/>
      <c r="O360" s="3" t="n"/>
    </row>
    <row customHeight="1" ht="16.5" r="361" s="29">
      <c r="A361" s="44" t="n"/>
      <c r="B361" s="44" t="n"/>
      <c r="C361" s="44" t="n"/>
      <c r="H361" s="3" t="n"/>
      <c r="I361" s="3" t="n"/>
      <c r="M361" s="3" t="n"/>
      <c r="N361" s="3" t="n"/>
      <c r="O361" s="3" t="n"/>
    </row>
    <row customHeight="1" ht="16.5" r="362" s="29">
      <c r="A362" s="44" t="n"/>
      <c r="B362" s="44" t="n"/>
      <c r="C362" s="44" t="n"/>
      <c r="H362" s="3" t="n"/>
      <c r="I362" s="3" t="n"/>
      <c r="M362" s="3" t="n"/>
      <c r="N362" s="3" t="n"/>
      <c r="O362" s="3" t="n"/>
    </row>
    <row customHeight="1" ht="16.5" r="363" s="29">
      <c r="A363" s="44" t="n"/>
      <c r="B363" s="44" t="n"/>
      <c r="C363" s="44" t="n"/>
      <c r="H363" s="3" t="n"/>
      <c r="I363" s="3" t="n"/>
      <c r="M363" s="3" t="n"/>
      <c r="N363" s="3" t="n"/>
      <c r="O363" s="3" t="n"/>
    </row>
    <row customHeight="1" ht="16.5" r="364" s="29">
      <c r="A364" s="44" t="n"/>
      <c r="B364" s="44" t="n"/>
      <c r="C364" s="44" t="n"/>
      <c r="H364" s="3" t="n"/>
      <c r="I364" s="3" t="n"/>
      <c r="M364" s="3" t="n"/>
      <c r="N364" s="3" t="n"/>
      <c r="O364" s="3" t="n"/>
    </row>
    <row customHeight="1" ht="16.5" r="365" s="29">
      <c r="A365" s="44" t="n"/>
      <c r="B365" s="44" t="n"/>
      <c r="C365" s="44" t="n"/>
      <c r="H365" s="3" t="n"/>
      <c r="I365" s="3" t="n"/>
      <c r="M365" s="3" t="n"/>
      <c r="N365" s="3" t="n"/>
      <c r="O365" s="3" t="n"/>
    </row>
    <row customHeight="1" ht="16.5" r="366" s="29">
      <c r="A366" s="44" t="n"/>
      <c r="B366" s="44" t="n"/>
      <c r="C366" s="44" t="n"/>
      <c r="H366" s="3" t="n"/>
      <c r="I366" s="3" t="n"/>
      <c r="M366" s="3" t="n"/>
      <c r="N366" s="3" t="n"/>
      <c r="O366" s="3" t="n"/>
    </row>
    <row customHeight="1" ht="16.5" r="367" s="29">
      <c r="A367" s="44" t="n"/>
      <c r="B367" s="44" t="n"/>
      <c r="C367" s="44" t="n"/>
      <c r="H367" s="3" t="n"/>
      <c r="I367" s="3" t="n"/>
      <c r="M367" s="3" t="n"/>
      <c r="N367" s="3" t="n"/>
      <c r="O367" s="3" t="n"/>
    </row>
    <row customHeight="1" ht="16.5" r="368" s="29">
      <c r="A368" s="44" t="n"/>
      <c r="B368" s="44" t="n"/>
      <c r="C368" s="44" t="n"/>
      <c r="H368" s="3" t="n"/>
      <c r="I368" s="3" t="n"/>
      <c r="M368" s="3" t="n"/>
      <c r="N368" s="3" t="n"/>
      <c r="O368" s="3" t="n"/>
    </row>
    <row customHeight="1" ht="16.5" r="369" s="29">
      <c r="A369" s="44" t="n"/>
      <c r="B369" s="44" t="n"/>
      <c r="C369" s="44" t="n"/>
      <c r="H369" s="3" t="n"/>
      <c r="I369" s="3" t="n"/>
      <c r="M369" s="3" t="n"/>
      <c r="N369" s="3" t="n"/>
      <c r="O369" s="3" t="n"/>
    </row>
    <row customHeight="1" ht="16.5" r="370" s="29">
      <c r="A370" s="44" t="n"/>
      <c r="B370" s="44" t="n"/>
      <c r="C370" s="44" t="n"/>
      <c r="H370" s="3" t="n"/>
      <c r="I370" s="3" t="n"/>
      <c r="M370" s="3" t="n"/>
      <c r="N370" s="3" t="n"/>
      <c r="O370" s="3" t="n"/>
    </row>
    <row customHeight="1" ht="16.5" r="371" s="29">
      <c r="A371" s="44" t="n"/>
      <c r="B371" s="44" t="n"/>
      <c r="C371" s="44" t="n"/>
      <c r="H371" s="3" t="n"/>
      <c r="I371" s="3" t="n"/>
      <c r="M371" s="3" t="n"/>
      <c r="N371" s="3" t="n"/>
      <c r="O371" s="3" t="n"/>
    </row>
    <row customHeight="1" ht="16.5" r="372" s="29">
      <c r="A372" s="44" t="n"/>
      <c r="B372" s="44" t="n"/>
      <c r="C372" s="44" t="n"/>
      <c r="H372" s="3" t="n"/>
      <c r="I372" s="3" t="n"/>
      <c r="M372" s="3" t="n"/>
      <c r="N372" s="3" t="n"/>
      <c r="O372" s="3" t="n"/>
    </row>
    <row customHeight="1" ht="16.5" r="373" s="29">
      <c r="A373" s="44" t="n"/>
      <c r="B373" s="44" t="n"/>
      <c r="C373" s="44" t="n"/>
      <c r="H373" s="3" t="n"/>
      <c r="I373" s="3" t="n"/>
      <c r="M373" s="3" t="n"/>
      <c r="N373" s="3" t="n"/>
      <c r="O373" s="3" t="n"/>
    </row>
    <row customHeight="1" ht="16.5" r="374" s="29">
      <c r="A374" s="44" t="n"/>
      <c r="B374" s="44" t="n"/>
      <c r="C374" s="44" t="n"/>
      <c r="H374" s="3" t="n"/>
      <c r="I374" s="3" t="n"/>
      <c r="M374" s="3" t="n"/>
      <c r="N374" s="3" t="n"/>
      <c r="O374" s="3" t="n"/>
    </row>
    <row customHeight="1" ht="16.5" r="375" s="29">
      <c r="A375" s="44" t="n"/>
      <c r="B375" s="44" t="n"/>
      <c r="C375" s="44" t="n"/>
      <c r="H375" s="3" t="n"/>
      <c r="I375" s="3" t="n"/>
      <c r="M375" s="3" t="n"/>
      <c r="N375" s="3" t="n"/>
      <c r="O375" s="3" t="n"/>
    </row>
    <row customHeight="1" ht="16.5" r="376" s="29">
      <c r="A376" s="44" t="n"/>
      <c r="B376" s="44" t="n"/>
      <c r="C376" s="44" t="n"/>
      <c r="H376" s="3" t="n"/>
      <c r="I376" s="3" t="n"/>
      <c r="M376" s="3" t="n"/>
      <c r="N376" s="3" t="n"/>
      <c r="O376" s="3" t="n"/>
    </row>
    <row customHeight="1" ht="16.5" r="377" s="29">
      <c r="A377" s="44" t="n"/>
      <c r="B377" s="44" t="n"/>
      <c r="C377" s="44" t="n"/>
      <c r="H377" s="3" t="n"/>
      <c r="I377" s="3" t="n"/>
      <c r="M377" s="3" t="n"/>
      <c r="N377" s="3" t="n"/>
      <c r="O377" s="3" t="n"/>
    </row>
    <row customHeight="1" ht="16.5" r="378" s="29">
      <c r="A378" s="44" t="n"/>
      <c r="B378" s="44" t="n"/>
      <c r="C378" s="44" t="n"/>
      <c r="H378" s="3" t="n"/>
      <c r="I378" s="3" t="n"/>
      <c r="M378" s="3" t="n"/>
      <c r="N378" s="3" t="n"/>
      <c r="O378" s="3" t="n"/>
    </row>
    <row customHeight="1" ht="16.5" r="379" s="29">
      <c r="A379" s="44" t="n"/>
      <c r="B379" s="44" t="n"/>
      <c r="C379" s="44" t="n"/>
      <c r="H379" s="3" t="n"/>
      <c r="I379" s="3" t="n"/>
      <c r="M379" s="3" t="n"/>
      <c r="N379" s="3" t="n"/>
      <c r="O379" s="3" t="n"/>
    </row>
    <row customHeight="1" ht="16.5" r="380" s="29">
      <c r="A380" s="44" t="n"/>
      <c r="B380" s="44" t="n"/>
      <c r="C380" s="44" t="n"/>
      <c r="H380" s="3" t="n"/>
      <c r="I380" s="3" t="n"/>
      <c r="M380" s="3" t="n"/>
      <c r="N380" s="3" t="n"/>
      <c r="O380" s="3" t="n"/>
    </row>
    <row customHeight="1" ht="16.5" r="381" s="29">
      <c r="A381" s="44" t="n"/>
      <c r="B381" s="44" t="n"/>
      <c r="C381" s="44" t="n"/>
      <c r="H381" s="3" t="n"/>
      <c r="I381" s="3" t="n"/>
      <c r="M381" s="3" t="n"/>
      <c r="N381" s="3" t="n"/>
      <c r="O381" s="3" t="n"/>
    </row>
    <row customHeight="1" ht="16.5" r="382" s="29">
      <c r="A382" s="44" t="n"/>
      <c r="B382" s="44" t="n"/>
      <c r="C382" s="44" t="n"/>
      <c r="H382" s="3" t="n"/>
      <c r="I382" s="3" t="n"/>
      <c r="M382" s="3" t="n"/>
      <c r="N382" s="3" t="n"/>
      <c r="O382" s="3" t="n"/>
    </row>
    <row customHeight="1" ht="16.5" r="383" s="29">
      <c r="A383" s="44" t="n"/>
      <c r="B383" s="44" t="n"/>
      <c r="C383" s="44" t="n"/>
      <c r="H383" s="3" t="n"/>
      <c r="I383" s="3" t="n"/>
      <c r="M383" s="3" t="n"/>
      <c r="N383" s="3" t="n"/>
      <c r="O383" s="3" t="n"/>
    </row>
    <row customHeight="1" ht="16.5" r="384" s="29">
      <c r="A384" s="44" t="n"/>
      <c r="B384" s="44" t="n"/>
      <c r="C384" s="44" t="n"/>
      <c r="H384" s="3" t="n"/>
      <c r="I384" s="3" t="n"/>
      <c r="M384" s="3" t="n"/>
      <c r="N384" s="3" t="n"/>
      <c r="O384" s="3" t="n"/>
    </row>
    <row customHeight="1" ht="16.5" r="385" s="29">
      <c r="A385" s="44" t="n"/>
      <c r="B385" s="44" t="n"/>
      <c r="C385" s="44" t="n"/>
      <c r="H385" s="3" t="n"/>
      <c r="I385" s="3" t="n"/>
      <c r="M385" s="3" t="n"/>
      <c r="N385" s="3" t="n"/>
      <c r="O385" s="3" t="n"/>
    </row>
    <row customHeight="1" ht="16.5" r="386" s="29">
      <c r="A386" s="44" t="n"/>
      <c r="B386" s="44" t="n"/>
      <c r="C386" s="44" t="n"/>
      <c r="H386" s="3" t="n"/>
      <c r="I386" s="3" t="n"/>
      <c r="M386" s="3" t="n"/>
      <c r="N386" s="3" t="n"/>
      <c r="O386" s="3" t="n"/>
    </row>
    <row customHeight="1" ht="16.5" r="387" s="29">
      <c r="A387" s="44" t="n"/>
      <c r="B387" s="44" t="n"/>
      <c r="C387" s="44" t="n"/>
      <c r="H387" s="3" t="n"/>
      <c r="I387" s="3" t="n"/>
      <c r="M387" s="3" t="n"/>
      <c r="N387" s="3" t="n"/>
      <c r="O387" s="3" t="n"/>
    </row>
    <row customHeight="1" ht="16.5" r="388" s="29">
      <c r="A388" s="44" t="n"/>
      <c r="B388" s="44" t="n"/>
      <c r="C388" s="44" t="n"/>
      <c r="H388" s="3" t="n"/>
      <c r="I388" s="3" t="n"/>
      <c r="M388" s="3" t="n"/>
      <c r="N388" s="3" t="n"/>
      <c r="O388" s="3" t="n"/>
    </row>
    <row customHeight="1" ht="16.5" r="389" s="29">
      <c r="A389" s="44" t="n"/>
      <c r="B389" s="44" t="n"/>
      <c r="C389" s="44" t="n"/>
      <c r="H389" s="3" t="n"/>
      <c r="I389" s="3" t="n"/>
      <c r="M389" s="3" t="n"/>
      <c r="N389" s="3" t="n"/>
      <c r="O389" s="3" t="n"/>
    </row>
    <row customHeight="1" ht="16.5" r="390" s="29">
      <c r="A390" s="44" t="n"/>
      <c r="B390" s="44" t="n"/>
      <c r="C390" s="44" t="n"/>
      <c r="H390" s="3" t="n"/>
      <c r="I390" s="3" t="n"/>
      <c r="M390" s="3" t="n"/>
      <c r="N390" s="3" t="n"/>
      <c r="O390" s="3" t="n"/>
    </row>
    <row customHeight="1" ht="16.5" r="391" s="29">
      <c r="A391" s="44" t="n"/>
      <c r="B391" s="44" t="n"/>
      <c r="C391" s="44" t="n"/>
      <c r="H391" s="3" t="n"/>
      <c r="I391" s="3" t="n"/>
      <c r="M391" s="3" t="n"/>
      <c r="N391" s="3" t="n"/>
      <c r="O391" s="3" t="n"/>
    </row>
    <row customHeight="1" ht="16.5" r="392" s="29">
      <c r="A392" s="44" t="n"/>
      <c r="B392" s="44" t="n"/>
      <c r="C392" s="44" t="n"/>
      <c r="H392" s="3" t="n"/>
      <c r="I392" s="3" t="n"/>
      <c r="M392" s="3" t="n"/>
      <c r="N392" s="3" t="n"/>
      <c r="O392" s="3" t="n"/>
    </row>
    <row customHeight="1" ht="16.5" r="393" s="29">
      <c r="A393" s="44" t="n"/>
      <c r="B393" s="44" t="n"/>
      <c r="C393" s="44" t="n"/>
      <c r="H393" s="3" t="n"/>
      <c r="I393" s="3" t="n"/>
      <c r="M393" s="3" t="n"/>
      <c r="N393" s="3" t="n"/>
      <c r="O393" s="3" t="n"/>
    </row>
    <row customHeight="1" ht="16.5" r="394" s="29">
      <c r="A394" s="44" t="n"/>
      <c r="B394" s="44" t="n"/>
      <c r="C394" s="44" t="n"/>
      <c r="H394" s="3" t="n"/>
      <c r="I394" s="3" t="n"/>
      <c r="M394" s="3" t="n"/>
      <c r="N394" s="3" t="n"/>
      <c r="O394" s="3" t="n"/>
    </row>
    <row customHeight="1" ht="16.5" r="395" s="29">
      <c r="A395" s="44" t="n"/>
      <c r="B395" s="44" t="n"/>
      <c r="C395" s="44" t="n"/>
      <c r="H395" s="3" t="n"/>
      <c r="I395" s="3" t="n"/>
      <c r="M395" s="3" t="n"/>
      <c r="N395" s="3" t="n"/>
      <c r="O395" s="3" t="n"/>
    </row>
    <row customHeight="1" ht="16.5" r="396" s="29">
      <c r="A396" s="44" t="n"/>
      <c r="B396" s="44" t="n"/>
      <c r="C396" s="44" t="n"/>
      <c r="H396" s="3" t="n"/>
      <c r="I396" s="3" t="n"/>
      <c r="M396" s="3" t="n"/>
      <c r="N396" s="3" t="n"/>
      <c r="O396" s="3" t="n"/>
    </row>
    <row customHeight="1" ht="16.5" r="397" s="29">
      <c r="A397" s="44" t="n"/>
      <c r="B397" s="44" t="n"/>
      <c r="C397" s="44" t="n"/>
      <c r="H397" s="3" t="n"/>
      <c r="I397" s="3" t="n"/>
      <c r="M397" s="3" t="n"/>
      <c r="N397" s="3" t="n"/>
      <c r="O397" s="3" t="n"/>
    </row>
    <row customHeight="1" ht="16.5" r="398" s="29">
      <c r="A398" s="44" t="n"/>
      <c r="B398" s="44" t="n"/>
      <c r="C398" s="44" t="n"/>
      <c r="H398" s="3" t="n"/>
      <c r="I398" s="3" t="n"/>
      <c r="M398" s="3" t="n"/>
      <c r="N398" s="3" t="n"/>
      <c r="O398" s="3" t="n"/>
    </row>
    <row customHeight="1" ht="16.5" r="399" s="29">
      <c r="A399" s="44" t="n"/>
      <c r="B399" s="44" t="n"/>
      <c r="C399" s="44" t="n"/>
      <c r="H399" s="3" t="n"/>
      <c r="I399" s="3" t="n"/>
      <c r="M399" s="3" t="n"/>
      <c r="N399" s="3" t="n"/>
      <c r="O399" s="3" t="n"/>
    </row>
    <row customHeight="1" ht="16.5" r="400" s="29">
      <c r="A400" s="44" t="n"/>
      <c r="B400" s="44" t="n"/>
      <c r="C400" s="44" t="n"/>
      <c r="H400" s="3" t="n"/>
      <c r="I400" s="3" t="n"/>
      <c r="M400" s="3" t="n"/>
      <c r="N400" s="3" t="n"/>
      <c r="O400" s="3" t="n"/>
    </row>
    <row customHeight="1" ht="16.5" r="401" s="29">
      <c r="A401" s="44" t="n"/>
      <c r="B401" s="44" t="n"/>
      <c r="C401" s="44" t="n"/>
      <c r="H401" s="3" t="n"/>
      <c r="I401" s="3" t="n"/>
      <c r="M401" s="3" t="n"/>
      <c r="N401" s="3" t="n"/>
      <c r="O401" s="3" t="n"/>
    </row>
    <row customHeight="1" ht="16.5" r="402" s="29">
      <c r="A402" s="44" t="n"/>
      <c r="B402" s="44" t="n"/>
      <c r="C402" s="44" t="n"/>
      <c r="H402" s="3" t="n"/>
      <c r="I402" s="3" t="n"/>
      <c r="M402" s="3" t="n"/>
      <c r="N402" s="3" t="n"/>
      <c r="O402" s="3" t="n"/>
    </row>
    <row customHeight="1" ht="16.5" r="403" s="29">
      <c r="A403" s="44" t="n"/>
      <c r="B403" s="44" t="n"/>
      <c r="C403" s="44" t="n"/>
      <c r="H403" s="3" t="n"/>
      <c r="I403" s="3" t="n"/>
      <c r="M403" s="3" t="n"/>
      <c r="N403" s="3" t="n"/>
      <c r="O403" s="3" t="n"/>
    </row>
    <row customHeight="1" ht="16.5" r="404" s="29">
      <c r="A404" s="44" t="n"/>
      <c r="B404" s="44" t="n"/>
      <c r="C404" s="44" t="n"/>
      <c r="H404" s="3" t="n"/>
      <c r="I404" s="3" t="n"/>
      <c r="M404" s="3" t="n"/>
      <c r="N404" s="3" t="n"/>
      <c r="O404" s="3" t="n"/>
    </row>
    <row customHeight="1" ht="16.5" r="405" s="29">
      <c r="A405" s="44" t="n"/>
      <c r="B405" s="44" t="n"/>
      <c r="C405" s="44" t="n"/>
      <c r="H405" s="3" t="n"/>
      <c r="I405" s="3" t="n"/>
      <c r="M405" s="3" t="n"/>
      <c r="N405" s="3" t="n"/>
      <c r="O405" s="3" t="n"/>
    </row>
    <row customHeight="1" ht="16.5" r="406" s="29">
      <c r="A406" s="44" t="n"/>
      <c r="B406" s="44" t="n"/>
      <c r="C406" s="44" t="n"/>
      <c r="H406" s="3" t="n"/>
      <c r="I406" s="3" t="n"/>
      <c r="M406" s="3" t="n"/>
      <c r="N406" s="3" t="n"/>
      <c r="O406" s="3" t="n"/>
    </row>
    <row customHeight="1" ht="16.5" r="407" s="29">
      <c r="A407" s="44" t="n"/>
      <c r="B407" s="44" t="n"/>
      <c r="C407" s="44" t="n"/>
      <c r="H407" s="3" t="n"/>
      <c r="I407" s="3" t="n"/>
      <c r="M407" s="3" t="n"/>
      <c r="N407" s="3" t="n"/>
      <c r="O407" s="3" t="n"/>
    </row>
    <row customHeight="1" ht="16.5" r="408" s="29">
      <c r="A408" s="44" t="n"/>
      <c r="B408" s="44" t="n"/>
      <c r="C408" s="44" t="n"/>
      <c r="H408" s="3" t="n"/>
      <c r="I408" s="3" t="n"/>
      <c r="M408" s="3" t="n"/>
      <c r="N408" s="3" t="n"/>
      <c r="O408" s="3" t="n"/>
    </row>
    <row customHeight="1" ht="16.5" r="409" s="29">
      <c r="A409" s="44" t="n"/>
      <c r="B409" s="44" t="n"/>
      <c r="C409" s="44" t="n"/>
      <c r="H409" s="3" t="n"/>
      <c r="I409" s="3" t="n"/>
      <c r="M409" s="3" t="n"/>
      <c r="N409" s="3" t="n"/>
      <c r="O409" s="3" t="n"/>
    </row>
    <row customHeight="1" ht="16.5" r="410" s="29">
      <c r="A410" s="44" t="n"/>
      <c r="B410" s="44" t="n"/>
      <c r="C410" s="44" t="n"/>
      <c r="H410" s="3" t="n"/>
      <c r="I410" s="3" t="n"/>
      <c r="M410" s="3" t="n"/>
      <c r="N410" s="3" t="n"/>
      <c r="O410" s="3" t="n"/>
    </row>
    <row customHeight="1" ht="16.5" r="411" s="29">
      <c r="A411" s="44" t="n"/>
      <c r="B411" s="44" t="n"/>
      <c r="C411" s="44" t="n"/>
      <c r="H411" s="3" t="n"/>
      <c r="I411" s="3" t="n"/>
      <c r="M411" s="3" t="n"/>
      <c r="N411" s="3" t="n"/>
      <c r="O411" s="3" t="n"/>
    </row>
    <row customHeight="1" ht="16.5" r="412" s="29">
      <c r="A412" s="44" t="n"/>
      <c r="B412" s="44" t="n"/>
      <c r="C412" s="44" t="n"/>
      <c r="H412" s="3" t="n"/>
      <c r="I412" s="3" t="n"/>
      <c r="M412" s="3" t="n"/>
      <c r="N412" s="3" t="n"/>
      <c r="O412" s="3" t="n"/>
    </row>
    <row customHeight="1" ht="16.5" r="413" s="29">
      <c r="A413" s="44" t="n"/>
      <c r="B413" s="44" t="n"/>
      <c r="C413" s="44" t="n"/>
      <c r="H413" s="3" t="n"/>
      <c r="I413" s="3" t="n"/>
      <c r="M413" s="3" t="n"/>
      <c r="N413" s="3" t="n"/>
      <c r="O413" s="3" t="n"/>
    </row>
    <row customHeight="1" ht="16.5" r="414" s="29">
      <c r="A414" s="44" t="n"/>
      <c r="B414" s="44" t="n"/>
      <c r="C414" s="44" t="n"/>
      <c r="H414" s="3" t="n"/>
      <c r="I414" s="3" t="n"/>
      <c r="M414" s="3" t="n"/>
      <c r="N414" s="3" t="n"/>
      <c r="O414" s="3" t="n"/>
    </row>
    <row customHeight="1" ht="16.5" r="415" s="29">
      <c r="A415" s="44" t="n"/>
      <c r="B415" s="44" t="n"/>
      <c r="C415" s="44" t="n"/>
      <c r="H415" s="3" t="n"/>
      <c r="I415" s="3" t="n"/>
      <c r="M415" s="3" t="n"/>
      <c r="N415" s="3" t="n"/>
      <c r="O415" s="3" t="n"/>
    </row>
    <row customHeight="1" ht="16.5" r="416" s="29">
      <c r="A416" s="44" t="n"/>
      <c r="B416" s="44" t="n"/>
      <c r="C416" s="44" t="n"/>
      <c r="H416" s="3" t="n"/>
      <c r="I416" s="3" t="n"/>
      <c r="M416" s="3" t="n"/>
      <c r="N416" s="3" t="n"/>
      <c r="O416" s="3" t="n"/>
    </row>
    <row customHeight="1" ht="16.5" r="417" s="29">
      <c r="A417" s="44" t="n"/>
      <c r="B417" s="44" t="n"/>
      <c r="C417" s="44" t="n"/>
      <c r="H417" s="3" t="n"/>
      <c r="I417" s="3" t="n"/>
      <c r="M417" s="3" t="n"/>
      <c r="N417" s="3" t="n"/>
      <c r="O417" s="3" t="n"/>
    </row>
    <row customHeight="1" ht="16.5" r="418" s="29">
      <c r="A418" s="44" t="n"/>
      <c r="B418" s="44" t="n"/>
      <c r="C418" s="44" t="n"/>
      <c r="H418" s="3" t="n"/>
      <c r="I418" s="3" t="n"/>
      <c r="M418" s="3" t="n"/>
      <c r="N418" s="3" t="n"/>
      <c r="O418" s="3" t="n"/>
    </row>
    <row customHeight="1" ht="16.5" r="419" s="29">
      <c r="A419" s="44" t="n"/>
      <c r="B419" s="44" t="n"/>
      <c r="C419" s="44" t="n"/>
      <c r="H419" s="3" t="n"/>
      <c r="I419" s="3" t="n"/>
      <c r="M419" s="3" t="n"/>
      <c r="N419" s="3" t="n"/>
      <c r="O419" s="3" t="n"/>
    </row>
    <row customHeight="1" ht="16.5" r="420" s="29">
      <c r="A420" s="44" t="n"/>
      <c r="B420" s="44" t="n"/>
      <c r="C420" s="44" t="n"/>
      <c r="H420" s="3" t="n"/>
      <c r="I420" s="3" t="n"/>
      <c r="M420" s="3" t="n"/>
      <c r="N420" s="3" t="n"/>
      <c r="O420" s="3" t="n"/>
    </row>
    <row customHeight="1" ht="16.5" r="421" s="29">
      <c r="A421" s="44" t="n"/>
      <c r="B421" s="44" t="n"/>
      <c r="C421" s="44" t="n"/>
      <c r="H421" s="3" t="n"/>
      <c r="I421" s="3" t="n"/>
      <c r="M421" s="3" t="n"/>
      <c r="N421" s="3" t="n"/>
      <c r="O421" s="3" t="n"/>
    </row>
    <row customHeight="1" ht="16.5" r="422" s="29">
      <c r="A422" s="44" t="n"/>
      <c r="B422" s="44" t="n"/>
      <c r="C422" s="44" t="n"/>
      <c r="H422" s="3" t="n"/>
      <c r="I422" s="3" t="n"/>
      <c r="M422" s="3" t="n"/>
      <c r="N422" s="3" t="n"/>
      <c r="O422" s="3" t="n"/>
    </row>
    <row customHeight="1" ht="16.5" r="423" s="29">
      <c r="A423" s="44" t="n"/>
      <c r="B423" s="44" t="n"/>
      <c r="C423" s="44" t="n"/>
      <c r="H423" s="3" t="n"/>
      <c r="I423" s="3" t="n"/>
      <c r="M423" s="3" t="n"/>
      <c r="N423" s="3" t="n"/>
      <c r="O423" s="3" t="n"/>
    </row>
    <row customHeight="1" ht="16.5" r="424" s="29">
      <c r="A424" s="44" t="n"/>
      <c r="B424" s="44" t="n"/>
      <c r="C424" s="44" t="n"/>
      <c r="H424" s="3" t="n"/>
      <c r="I424" s="3" t="n"/>
      <c r="M424" s="3" t="n"/>
      <c r="N424" s="3" t="n"/>
      <c r="O424" s="3" t="n"/>
    </row>
    <row customHeight="1" ht="16.5" r="425" s="29">
      <c r="A425" s="44" t="n"/>
      <c r="B425" s="44" t="n"/>
      <c r="C425" s="44" t="n"/>
      <c r="H425" s="3" t="n"/>
      <c r="I425" s="3" t="n"/>
      <c r="M425" s="3" t="n"/>
      <c r="N425" s="3" t="n"/>
      <c r="O425" s="3" t="n"/>
    </row>
    <row customHeight="1" ht="16.5" r="426" s="29">
      <c r="A426" s="44" t="n"/>
      <c r="B426" s="44" t="n"/>
      <c r="C426" s="44" t="n"/>
      <c r="H426" s="3" t="n"/>
      <c r="I426" s="3" t="n"/>
      <c r="M426" s="3" t="n"/>
      <c r="N426" s="3" t="n"/>
      <c r="O426" s="3" t="n"/>
    </row>
    <row customHeight="1" ht="16.5" r="427" s="29">
      <c r="A427" s="44" t="n"/>
      <c r="B427" s="44" t="n"/>
      <c r="C427" s="44" t="n"/>
      <c r="H427" s="3" t="n"/>
      <c r="I427" s="3" t="n"/>
      <c r="M427" s="3" t="n"/>
      <c r="N427" s="3" t="n"/>
      <c r="O427" s="3" t="n"/>
    </row>
    <row customHeight="1" ht="16.5" r="428" s="29">
      <c r="A428" s="44" t="n"/>
      <c r="B428" s="44" t="n"/>
      <c r="C428" s="44" t="n"/>
      <c r="H428" s="3" t="n"/>
      <c r="I428" s="3" t="n"/>
      <c r="M428" s="3" t="n"/>
      <c r="N428" s="3" t="n"/>
      <c r="O428" s="3" t="n"/>
    </row>
    <row customHeight="1" ht="16.5" r="429" s="29">
      <c r="A429" s="44" t="n"/>
      <c r="B429" s="44" t="n"/>
      <c r="C429" s="44" t="n"/>
      <c r="H429" s="3" t="n"/>
      <c r="I429" s="3" t="n"/>
      <c r="M429" s="3" t="n"/>
      <c r="N429" s="3" t="n"/>
      <c r="O429" s="3" t="n"/>
    </row>
    <row customHeight="1" ht="16.5" r="430" s="29">
      <c r="A430" s="44" t="n"/>
      <c r="B430" s="44" t="n"/>
      <c r="C430" s="44" t="n"/>
      <c r="H430" s="3" t="n"/>
      <c r="I430" s="3" t="n"/>
      <c r="M430" s="3" t="n"/>
      <c r="N430" s="3" t="n"/>
      <c r="O430" s="3" t="n"/>
    </row>
    <row customHeight="1" ht="16.5" r="431" s="29">
      <c r="A431" s="44" t="n"/>
      <c r="B431" s="44" t="n"/>
      <c r="C431" s="44" t="n"/>
      <c r="H431" s="3" t="n"/>
      <c r="I431" s="3" t="n"/>
      <c r="M431" s="3" t="n"/>
      <c r="N431" s="3" t="n"/>
      <c r="O431" s="3" t="n"/>
    </row>
    <row customHeight="1" ht="16.5" r="432" s="29">
      <c r="A432" s="44" t="n"/>
      <c r="B432" s="44" t="n"/>
      <c r="C432" s="44" t="n"/>
      <c r="H432" s="3" t="n"/>
      <c r="I432" s="3" t="n"/>
      <c r="M432" s="3" t="n"/>
      <c r="N432" s="3" t="n"/>
      <c r="O432" s="3" t="n"/>
    </row>
    <row customHeight="1" ht="16.5" r="433" s="29">
      <c r="A433" s="44" t="n"/>
      <c r="B433" s="44" t="n"/>
      <c r="C433" s="44" t="n"/>
      <c r="H433" s="3" t="n"/>
      <c r="I433" s="3" t="n"/>
      <c r="M433" s="3" t="n"/>
      <c r="N433" s="3" t="n"/>
      <c r="O433" s="3" t="n"/>
    </row>
    <row customHeight="1" ht="16.5" r="434" s="29">
      <c r="A434" s="44" t="n"/>
      <c r="B434" s="44" t="n"/>
      <c r="C434" s="44" t="n"/>
      <c r="H434" s="3" t="n"/>
      <c r="I434" s="3" t="n"/>
      <c r="M434" s="3" t="n"/>
      <c r="N434" s="3" t="n"/>
      <c r="O434" s="3" t="n"/>
    </row>
    <row customHeight="1" ht="16.5" r="435" s="29">
      <c r="A435" s="44" t="n"/>
      <c r="B435" s="44" t="n"/>
      <c r="C435" s="44" t="n"/>
      <c r="H435" s="3" t="n"/>
      <c r="I435" s="3" t="n"/>
      <c r="M435" s="3" t="n"/>
      <c r="N435" s="3" t="n"/>
      <c r="O435" s="3" t="n"/>
    </row>
    <row customHeight="1" ht="16.5" r="436" s="29">
      <c r="A436" s="44" t="n"/>
      <c r="B436" s="44" t="n"/>
      <c r="C436" s="44" t="n"/>
      <c r="H436" s="3" t="n"/>
      <c r="I436" s="3" t="n"/>
      <c r="M436" s="3" t="n"/>
      <c r="N436" s="3" t="n"/>
      <c r="O436" s="3" t="n"/>
    </row>
    <row customHeight="1" ht="16.5" r="437" s="29">
      <c r="A437" s="44" t="n"/>
      <c r="B437" s="44" t="n"/>
      <c r="C437" s="44" t="n"/>
      <c r="H437" s="3" t="n"/>
      <c r="I437" s="3" t="n"/>
      <c r="M437" s="3" t="n"/>
      <c r="N437" s="3" t="n"/>
      <c r="O437" s="3" t="n"/>
    </row>
    <row customHeight="1" ht="16.5" r="438" s="29">
      <c r="A438" s="44" t="n"/>
      <c r="B438" s="44" t="n"/>
      <c r="C438" s="44" t="n"/>
      <c r="H438" s="3" t="n"/>
      <c r="I438" s="3" t="n"/>
      <c r="M438" s="3" t="n"/>
      <c r="N438" s="3" t="n"/>
      <c r="O438" s="3" t="n"/>
    </row>
    <row customHeight="1" ht="16.5" r="439" s="29">
      <c r="A439" s="44" t="n"/>
      <c r="B439" s="44" t="n"/>
      <c r="C439" s="44" t="n"/>
      <c r="H439" s="3" t="n"/>
      <c r="I439" s="3" t="n"/>
      <c r="M439" s="3" t="n"/>
      <c r="N439" s="3" t="n"/>
      <c r="O439" s="3" t="n"/>
    </row>
    <row customHeight="1" ht="16.5" r="440" s="29">
      <c r="A440" s="44" t="n"/>
      <c r="B440" s="44" t="n"/>
      <c r="C440" s="44" t="n"/>
      <c r="H440" s="3" t="n"/>
      <c r="I440" s="3" t="n"/>
      <c r="M440" s="3" t="n"/>
      <c r="N440" s="3" t="n"/>
      <c r="O440" s="3" t="n"/>
    </row>
    <row customHeight="1" ht="16.5" r="441" s="29">
      <c r="A441" s="44" t="n"/>
      <c r="B441" s="44" t="n"/>
      <c r="C441" s="44" t="n"/>
      <c r="H441" s="3" t="n"/>
      <c r="I441" s="3" t="n"/>
      <c r="M441" s="3" t="n"/>
      <c r="N441" s="3" t="n"/>
      <c r="O441" s="3" t="n"/>
    </row>
    <row customHeight="1" ht="16.5" r="442" s="29">
      <c r="A442" s="44" t="n"/>
      <c r="B442" s="44" t="n"/>
      <c r="C442" s="44" t="n"/>
      <c r="H442" s="3" t="n"/>
      <c r="I442" s="3" t="n"/>
      <c r="M442" s="3" t="n"/>
      <c r="N442" s="3" t="n"/>
      <c r="O442" s="3" t="n"/>
    </row>
    <row customHeight="1" ht="16.5" r="443" s="29">
      <c r="A443" s="44" t="n"/>
      <c r="B443" s="44" t="n"/>
      <c r="C443" s="44" t="n"/>
      <c r="H443" s="3" t="n"/>
      <c r="I443" s="3" t="n"/>
      <c r="M443" s="3" t="n"/>
      <c r="N443" s="3" t="n"/>
      <c r="O443" s="3" t="n"/>
    </row>
    <row customHeight="1" ht="16.5" r="444" s="29">
      <c r="A444" s="44" t="n"/>
      <c r="B444" s="44" t="n"/>
      <c r="C444" s="44" t="n"/>
      <c r="H444" s="3" t="n"/>
      <c r="I444" s="3" t="n"/>
      <c r="M444" s="3" t="n"/>
      <c r="N444" s="3" t="n"/>
      <c r="O444" s="3" t="n"/>
    </row>
    <row customHeight="1" ht="16.5" r="445" s="29">
      <c r="A445" s="44" t="n"/>
      <c r="B445" s="44" t="n"/>
      <c r="C445" s="44" t="n"/>
      <c r="H445" s="3" t="n"/>
      <c r="I445" s="3" t="n"/>
      <c r="M445" s="3" t="n"/>
      <c r="N445" s="3" t="n"/>
      <c r="O445" s="3" t="n"/>
    </row>
    <row customHeight="1" ht="16.5" r="446" s="29">
      <c r="A446" s="44" t="n"/>
      <c r="B446" s="44" t="n"/>
      <c r="C446" s="44" t="n"/>
      <c r="H446" s="3" t="n"/>
      <c r="I446" s="3" t="n"/>
      <c r="M446" s="3" t="n"/>
      <c r="N446" s="3" t="n"/>
      <c r="O446" s="3" t="n"/>
    </row>
    <row customHeight="1" ht="16.5" r="447" s="29">
      <c r="A447" s="44" t="n"/>
      <c r="B447" s="44" t="n"/>
      <c r="C447" s="44" t="n"/>
      <c r="H447" s="3" t="n"/>
      <c r="I447" s="3" t="n"/>
      <c r="M447" s="3" t="n"/>
      <c r="N447" s="3" t="n"/>
      <c r="O447" s="3" t="n"/>
    </row>
    <row customHeight="1" ht="16.5" r="448" s="29">
      <c r="A448" s="44" t="n"/>
      <c r="B448" s="44" t="n"/>
      <c r="C448" s="44" t="n"/>
      <c r="H448" s="3" t="n"/>
      <c r="I448" s="3" t="n"/>
      <c r="M448" s="3" t="n"/>
      <c r="N448" s="3" t="n"/>
      <c r="O448" s="3" t="n"/>
    </row>
    <row customHeight="1" ht="16.5" r="449" s="29">
      <c r="A449" s="44" t="n"/>
      <c r="B449" s="44" t="n"/>
      <c r="C449" s="44" t="n"/>
      <c r="H449" s="3" t="n"/>
      <c r="I449" s="3" t="n"/>
      <c r="M449" s="3" t="n"/>
      <c r="N449" s="3" t="n"/>
      <c r="O449" s="3" t="n"/>
    </row>
    <row customHeight="1" ht="16.5" r="450" s="29">
      <c r="A450" s="44" t="n"/>
      <c r="B450" s="44" t="n"/>
      <c r="C450" s="44" t="n"/>
      <c r="H450" s="3" t="n"/>
      <c r="I450" s="3" t="n"/>
      <c r="M450" s="3" t="n"/>
      <c r="N450" s="3" t="n"/>
      <c r="O450" s="3" t="n"/>
    </row>
    <row customHeight="1" ht="16.5" r="451" s="29">
      <c r="A451" s="44" t="n"/>
      <c r="B451" s="44" t="n"/>
      <c r="C451" s="44" t="n"/>
      <c r="H451" s="3" t="n"/>
      <c r="I451" s="3" t="n"/>
      <c r="M451" s="3" t="n"/>
      <c r="N451" s="3" t="n"/>
      <c r="O451" s="3" t="n"/>
    </row>
    <row customHeight="1" ht="16.5" r="452" s="29">
      <c r="A452" s="44" t="n"/>
      <c r="B452" s="44" t="n"/>
      <c r="C452" s="44" t="n"/>
      <c r="H452" s="3" t="n"/>
      <c r="I452" s="3" t="n"/>
      <c r="M452" s="3" t="n"/>
      <c r="N452" s="3" t="n"/>
      <c r="O452" s="3" t="n"/>
    </row>
    <row customHeight="1" ht="16.5" r="453" s="29">
      <c r="A453" s="44" t="n"/>
      <c r="B453" s="44" t="n"/>
      <c r="C453" s="44" t="n"/>
      <c r="H453" s="3" t="n"/>
      <c r="I453" s="3" t="n"/>
      <c r="M453" s="3" t="n"/>
      <c r="N453" s="3" t="n"/>
      <c r="O453" s="3" t="n"/>
    </row>
    <row customHeight="1" ht="16.5" r="454" s="29">
      <c r="A454" s="44" t="n"/>
      <c r="B454" s="44" t="n"/>
      <c r="C454" s="44" t="n"/>
      <c r="H454" s="3" t="n"/>
      <c r="I454" s="3" t="n"/>
      <c r="M454" s="3" t="n"/>
      <c r="N454" s="3" t="n"/>
      <c r="O454" s="3" t="n"/>
    </row>
    <row customHeight="1" ht="16.5" r="455" s="29">
      <c r="A455" s="44" t="n"/>
      <c r="B455" s="44" t="n"/>
      <c r="C455" s="44" t="n"/>
      <c r="H455" s="3" t="n"/>
      <c r="I455" s="3" t="n"/>
      <c r="M455" s="3" t="n"/>
      <c r="N455" s="3" t="n"/>
      <c r="O455" s="3" t="n"/>
    </row>
    <row customHeight="1" ht="16.5" r="456" s="29">
      <c r="A456" s="44" t="n"/>
      <c r="B456" s="44" t="n"/>
      <c r="C456" s="44" t="n"/>
      <c r="H456" s="3" t="n"/>
      <c r="I456" s="3" t="n"/>
      <c r="M456" s="3" t="n"/>
      <c r="N456" s="3" t="n"/>
      <c r="O456" s="3" t="n"/>
    </row>
    <row customHeight="1" ht="16.5" r="457" s="29">
      <c r="A457" s="44" t="n"/>
      <c r="B457" s="44" t="n"/>
      <c r="C457" s="44" t="n"/>
      <c r="H457" s="3" t="n"/>
      <c r="I457" s="3" t="n"/>
      <c r="M457" s="3" t="n"/>
      <c r="N457" s="3" t="n"/>
      <c r="O457" s="3" t="n"/>
    </row>
    <row customHeight="1" ht="16.5" r="458" s="29">
      <c r="A458" s="44" t="n"/>
      <c r="B458" s="44" t="n"/>
      <c r="C458" s="44" t="n"/>
      <c r="H458" s="3" t="n"/>
      <c r="I458" s="3" t="n"/>
      <c r="M458" s="3" t="n"/>
      <c r="N458" s="3" t="n"/>
      <c r="O458" s="3" t="n"/>
    </row>
    <row customHeight="1" ht="16.5" r="459" s="29">
      <c r="A459" s="44" t="n"/>
      <c r="B459" s="44" t="n"/>
      <c r="C459" s="44" t="n"/>
      <c r="H459" s="3" t="n"/>
      <c r="I459" s="3" t="n"/>
      <c r="M459" s="3" t="n"/>
      <c r="N459" s="3" t="n"/>
      <c r="O459" s="3" t="n"/>
    </row>
    <row customHeight="1" ht="16.5" r="460" s="29">
      <c r="A460" s="44" t="n"/>
      <c r="B460" s="44" t="n"/>
      <c r="C460" s="44" t="n"/>
      <c r="H460" s="3" t="n"/>
      <c r="I460" s="3" t="n"/>
      <c r="M460" s="3" t="n"/>
      <c r="N460" s="3" t="n"/>
      <c r="O460" s="3" t="n"/>
    </row>
    <row customHeight="1" ht="16.5" r="461" s="29">
      <c r="A461" s="44" t="n"/>
      <c r="B461" s="44" t="n"/>
      <c r="C461" s="44" t="n"/>
      <c r="H461" s="3" t="n"/>
      <c r="I461" s="3" t="n"/>
      <c r="M461" s="3" t="n"/>
      <c r="N461" s="3" t="n"/>
      <c r="O461" s="3" t="n"/>
    </row>
    <row customHeight="1" ht="16.5" r="462" s="29">
      <c r="A462" s="44" t="n"/>
      <c r="B462" s="44" t="n"/>
      <c r="C462" s="44" t="n"/>
      <c r="H462" s="3" t="n"/>
      <c r="I462" s="3" t="n"/>
      <c r="M462" s="3" t="n"/>
      <c r="N462" s="3" t="n"/>
      <c r="O462" s="3" t="n"/>
    </row>
    <row customHeight="1" ht="16.5" r="463" s="29">
      <c r="A463" s="44" t="n"/>
      <c r="B463" s="44" t="n"/>
      <c r="C463" s="44" t="n"/>
      <c r="H463" s="3" t="n"/>
      <c r="I463" s="3" t="n"/>
      <c r="M463" s="3" t="n"/>
      <c r="N463" s="3" t="n"/>
      <c r="O463" s="3" t="n"/>
    </row>
    <row customHeight="1" ht="16.5" r="464" s="29">
      <c r="A464" s="44" t="n"/>
      <c r="B464" s="44" t="n"/>
      <c r="C464" s="44" t="n"/>
      <c r="H464" s="3" t="n"/>
      <c r="I464" s="3" t="n"/>
      <c r="M464" s="3" t="n"/>
      <c r="N464" s="3" t="n"/>
      <c r="O464" s="3" t="n"/>
    </row>
    <row customHeight="1" ht="16.5" r="465" s="29">
      <c r="A465" s="44" t="n"/>
      <c r="B465" s="44" t="n"/>
      <c r="C465" s="44" t="n"/>
      <c r="H465" s="3" t="n"/>
      <c r="I465" s="3" t="n"/>
      <c r="M465" s="3" t="n"/>
      <c r="N465" s="3" t="n"/>
      <c r="O465" s="3" t="n"/>
    </row>
    <row customHeight="1" ht="16.5" r="466" s="29">
      <c r="A466" s="44" t="n"/>
      <c r="B466" s="44" t="n"/>
      <c r="C466" s="44" t="n"/>
      <c r="H466" s="3" t="n"/>
      <c r="I466" s="3" t="n"/>
      <c r="M466" s="3" t="n"/>
      <c r="N466" s="3" t="n"/>
      <c r="O466" s="3" t="n"/>
    </row>
    <row customHeight="1" ht="16.5" r="467" s="29">
      <c r="A467" s="44" t="n"/>
      <c r="B467" s="44" t="n"/>
      <c r="C467" s="44" t="n"/>
      <c r="H467" s="3" t="n"/>
      <c r="I467" s="3" t="n"/>
      <c r="M467" s="3" t="n"/>
      <c r="N467" s="3" t="n"/>
      <c r="O467" s="3" t="n"/>
    </row>
    <row customHeight="1" ht="16.5" r="468" s="29">
      <c r="A468" s="44" t="n"/>
      <c r="B468" s="44" t="n"/>
      <c r="C468" s="44" t="n"/>
      <c r="H468" s="3" t="n"/>
      <c r="I468" s="3" t="n"/>
      <c r="M468" s="3" t="n"/>
      <c r="N468" s="3" t="n"/>
      <c r="O468" s="3" t="n"/>
    </row>
    <row customHeight="1" ht="16.5" r="469" s="29">
      <c r="A469" s="44" t="n"/>
      <c r="B469" s="44" t="n"/>
      <c r="C469" s="44" t="n"/>
      <c r="H469" s="3" t="n"/>
      <c r="I469" s="3" t="n"/>
      <c r="M469" s="3" t="n"/>
      <c r="N469" s="3" t="n"/>
      <c r="O469" s="3" t="n"/>
    </row>
    <row customHeight="1" ht="16.5" r="470" s="29">
      <c r="A470" s="44" t="n"/>
      <c r="B470" s="44" t="n"/>
      <c r="C470" s="44" t="n"/>
      <c r="H470" s="3" t="n"/>
      <c r="I470" s="3" t="n"/>
      <c r="M470" s="3" t="n"/>
      <c r="N470" s="3" t="n"/>
      <c r="O470" s="3" t="n"/>
    </row>
    <row customHeight="1" ht="16.5" r="471" s="29">
      <c r="A471" s="44" t="n"/>
      <c r="B471" s="44" t="n"/>
      <c r="C471" s="44" t="n"/>
      <c r="H471" s="3" t="n"/>
      <c r="I471" s="3" t="n"/>
      <c r="M471" s="3" t="n"/>
      <c r="N471" s="3" t="n"/>
      <c r="O471" s="3" t="n"/>
    </row>
    <row customHeight="1" ht="16.5" r="472" s="29">
      <c r="A472" s="44" t="n"/>
      <c r="B472" s="44" t="n"/>
      <c r="C472" s="44" t="n"/>
      <c r="H472" s="3" t="n"/>
      <c r="I472" s="3" t="n"/>
      <c r="M472" s="3" t="n"/>
      <c r="N472" s="3" t="n"/>
      <c r="O472" s="3" t="n"/>
    </row>
    <row customHeight="1" ht="16.5" r="473" s="29">
      <c r="A473" s="44" t="n"/>
      <c r="B473" s="44" t="n"/>
      <c r="C473" s="44" t="n"/>
      <c r="H473" s="3" t="n"/>
      <c r="I473" s="3" t="n"/>
      <c r="M473" s="3" t="n"/>
      <c r="N473" s="3" t="n"/>
      <c r="O473" s="3" t="n"/>
    </row>
    <row customHeight="1" ht="16.5" r="474" s="29">
      <c r="A474" s="44" t="n"/>
      <c r="B474" s="44" t="n"/>
      <c r="C474" s="44" t="n"/>
      <c r="H474" s="3" t="n"/>
      <c r="I474" s="3" t="n"/>
      <c r="M474" s="3" t="n"/>
      <c r="N474" s="3" t="n"/>
      <c r="O474" s="3" t="n"/>
    </row>
    <row customHeight="1" ht="16.5" r="475" s="29">
      <c r="A475" s="44" t="n"/>
      <c r="B475" s="44" t="n"/>
      <c r="C475" s="44" t="n"/>
      <c r="H475" s="3" t="n"/>
      <c r="I475" s="3" t="n"/>
      <c r="M475" s="3" t="n"/>
      <c r="N475" s="3" t="n"/>
      <c r="O475" s="3" t="n"/>
    </row>
    <row customHeight="1" ht="16.5" r="476" s="29">
      <c r="A476" s="44" t="n"/>
      <c r="B476" s="44" t="n"/>
      <c r="C476" s="44" t="n"/>
      <c r="H476" s="3" t="n"/>
      <c r="I476" s="3" t="n"/>
      <c r="M476" s="3" t="n"/>
      <c r="N476" s="3" t="n"/>
      <c r="O476" s="3" t="n"/>
    </row>
    <row customHeight="1" ht="16.5" r="477" s="29">
      <c r="A477" s="44" t="n"/>
      <c r="B477" s="44" t="n"/>
      <c r="C477" s="44" t="n"/>
      <c r="H477" s="3" t="n"/>
      <c r="I477" s="3" t="n"/>
      <c r="M477" s="3" t="n"/>
      <c r="N477" s="3" t="n"/>
      <c r="O477" s="3" t="n"/>
    </row>
    <row customHeight="1" ht="16.5" r="478" s="29">
      <c r="A478" s="44" t="n"/>
      <c r="B478" s="44" t="n"/>
      <c r="C478" s="44" t="n"/>
      <c r="H478" s="3" t="n"/>
      <c r="I478" s="3" t="n"/>
      <c r="M478" s="3" t="n"/>
      <c r="N478" s="3" t="n"/>
      <c r="O478" s="3" t="n"/>
    </row>
    <row customHeight="1" ht="16.5" r="479" s="29">
      <c r="A479" s="44" t="n"/>
      <c r="B479" s="44" t="n"/>
      <c r="C479" s="44" t="n"/>
      <c r="H479" s="3" t="n"/>
      <c r="I479" s="3" t="n"/>
      <c r="M479" s="3" t="n"/>
      <c r="N479" s="3" t="n"/>
      <c r="O479" s="3" t="n"/>
    </row>
    <row customHeight="1" ht="16.5" r="480" s="29">
      <c r="A480" s="44" t="n"/>
      <c r="B480" s="44" t="n"/>
      <c r="C480" s="44" t="n"/>
      <c r="H480" s="3" t="n"/>
      <c r="I480" s="3" t="n"/>
      <c r="M480" s="3" t="n"/>
      <c r="N480" s="3" t="n"/>
      <c r="O480" s="3" t="n"/>
    </row>
    <row customHeight="1" ht="16.5" r="481" s="29">
      <c r="A481" s="44" t="n"/>
      <c r="B481" s="44" t="n"/>
      <c r="C481" s="44" t="n"/>
      <c r="H481" s="3" t="n"/>
      <c r="I481" s="3" t="n"/>
      <c r="M481" s="3" t="n"/>
      <c r="N481" s="3" t="n"/>
      <c r="O481" s="3" t="n"/>
    </row>
    <row customHeight="1" ht="16.5" r="482" s="29">
      <c r="A482" s="44" t="n"/>
      <c r="B482" s="44" t="n"/>
      <c r="C482" s="44" t="n"/>
      <c r="H482" s="3" t="n"/>
      <c r="I482" s="3" t="n"/>
      <c r="M482" s="3" t="n"/>
      <c r="N482" s="3" t="n"/>
      <c r="O482" s="3" t="n"/>
    </row>
    <row customHeight="1" ht="16.5" r="483" s="29">
      <c r="A483" s="44" t="n"/>
      <c r="B483" s="44" t="n"/>
      <c r="C483" s="44" t="n"/>
      <c r="H483" s="3" t="n"/>
      <c r="I483" s="3" t="n"/>
      <c r="M483" s="3" t="n"/>
      <c r="N483" s="3" t="n"/>
      <c r="O483" s="3" t="n"/>
    </row>
    <row customHeight="1" ht="16.5" r="484" s="29">
      <c r="A484" s="44" t="n"/>
      <c r="B484" s="44" t="n"/>
      <c r="C484" s="44" t="n"/>
      <c r="H484" s="3" t="n"/>
      <c r="I484" s="3" t="n"/>
      <c r="M484" s="3" t="n"/>
      <c r="N484" s="3" t="n"/>
      <c r="O484" s="3" t="n"/>
    </row>
    <row customHeight="1" ht="16.5" r="485" s="29">
      <c r="A485" s="44" t="n"/>
      <c r="B485" s="44" t="n"/>
      <c r="C485" s="44" t="n"/>
      <c r="H485" s="3" t="n"/>
      <c r="I485" s="3" t="n"/>
      <c r="M485" s="3" t="n"/>
      <c r="N485" s="3" t="n"/>
      <c r="O485" s="3" t="n"/>
    </row>
    <row customHeight="1" ht="16.5" r="486" s="29">
      <c r="A486" s="44" t="n"/>
      <c r="B486" s="44" t="n"/>
      <c r="C486" s="44" t="n"/>
      <c r="H486" s="3" t="n"/>
      <c r="I486" s="3" t="n"/>
      <c r="M486" s="3" t="n"/>
      <c r="N486" s="3" t="n"/>
      <c r="O486" s="3" t="n"/>
    </row>
    <row customHeight="1" ht="16.5" r="487" s="29">
      <c r="A487" s="44" t="n"/>
      <c r="B487" s="44" t="n"/>
      <c r="C487" s="44" t="n"/>
      <c r="H487" s="3" t="n"/>
      <c r="I487" s="3" t="n"/>
      <c r="M487" s="3" t="n"/>
      <c r="N487" s="3" t="n"/>
      <c r="O487" s="3" t="n"/>
    </row>
    <row customHeight="1" ht="16.5" r="488" s="29">
      <c r="A488" s="44" t="n"/>
      <c r="B488" s="44" t="n"/>
      <c r="C488" s="44" t="n"/>
      <c r="H488" s="3" t="n"/>
      <c r="I488" s="3" t="n"/>
      <c r="M488" s="3" t="n"/>
      <c r="N488" s="3" t="n"/>
      <c r="O488" s="3" t="n"/>
    </row>
    <row customHeight="1" ht="16.5" r="489" s="29">
      <c r="A489" s="44" t="n"/>
      <c r="B489" s="44" t="n"/>
      <c r="C489" s="44" t="n"/>
      <c r="H489" s="3" t="n"/>
      <c r="I489" s="3" t="n"/>
      <c r="M489" s="3" t="n"/>
      <c r="N489" s="3" t="n"/>
      <c r="O489" s="3" t="n"/>
    </row>
    <row customHeight="1" ht="16.5" r="490" s="29">
      <c r="A490" s="44" t="n"/>
      <c r="B490" s="44" t="n"/>
      <c r="C490" s="44" t="n"/>
      <c r="H490" s="3" t="n"/>
      <c r="I490" s="3" t="n"/>
      <c r="M490" s="3" t="n"/>
      <c r="N490" s="3" t="n"/>
      <c r="O490" s="3" t="n"/>
    </row>
    <row customHeight="1" ht="16.5" r="491" s="29">
      <c r="A491" s="44" t="n"/>
      <c r="B491" s="44" t="n"/>
      <c r="C491" s="44" t="n"/>
      <c r="H491" s="3" t="n"/>
      <c r="I491" s="3" t="n"/>
      <c r="M491" s="3" t="n"/>
      <c r="N491" s="3" t="n"/>
      <c r="O491" s="3" t="n"/>
    </row>
    <row customHeight="1" ht="16.5" r="492" s="29">
      <c r="A492" s="44" t="n"/>
      <c r="B492" s="44" t="n"/>
      <c r="C492" s="44" t="n"/>
      <c r="H492" s="3" t="n"/>
      <c r="I492" s="3" t="n"/>
      <c r="M492" s="3" t="n"/>
      <c r="N492" s="3" t="n"/>
      <c r="O492" s="3" t="n"/>
    </row>
    <row customHeight="1" ht="16.5" r="493" s="29">
      <c r="A493" s="44" t="n"/>
      <c r="B493" s="44" t="n"/>
      <c r="C493" s="44" t="n"/>
      <c r="H493" s="3" t="n"/>
      <c r="I493" s="3" t="n"/>
      <c r="M493" s="3" t="n"/>
      <c r="N493" s="3" t="n"/>
      <c r="O493" s="3" t="n"/>
    </row>
    <row customHeight="1" ht="16.5" r="494" s="29">
      <c r="A494" s="44" t="n"/>
      <c r="B494" s="44" t="n"/>
      <c r="C494" s="44" t="n"/>
      <c r="H494" s="3" t="n"/>
      <c r="I494" s="3" t="n"/>
      <c r="M494" s="3" t="n"/>
      <c r="N494" s="3" t="n"/>
      <c r="O494" s="3" t="n"/>
    </row>
    <row customHeight="1" ht="16.5" r="495" s="29">
      <c r="A495" s="44" t="n"/>
      <c r="B495" s="44" t="n"/>
      <c r="C495" s="44" t="n"/>
      <c r="H495" s="3" t="n"/>
      <c r="I495" s="3" t="n"/>
      <c r="M495" s="3" t="n"/>
      <c r="N495" s="3" t="n"/>
      <c r="O495" s="3" t="n"/>
    </row>
    <row customHeight="1" ht="16.5" r="496" s="29">
      <c r="A496" s="44" t="n"/>
      <c r="B496" s="44" t="n"/>
      <c r="C496" s="44" t="n"/>
      <c r="H496" s="3" t="n"/>
      <c r="I496" s="3" t="n"/>
      <c r="M496" s="3" t="n"/>
      <c r="N496" s="3" t="n"/>
      <c r="O496" s="3" t="n"/>
    </row>
    <row customHeight="1" ht="16.5" r="497" s="29">
      <c r="A497" s="44" t="n"/>
      <c r="B497" s="44" t="n"/>
      <c r="C497" s="44" t="n"/>
      <c r="H497" s="3" t="n"/>
      <c r="I497" s="3" t="n"/>
      <c r="M497" s="3" t="n"/>
      <c r="N497" s="3" t="n"/>
      <c r="O497" s="3" t="n"/>
    </row>
    <row customHeight="1" ht="16.5" r="498" s="29">
      <c r="A498" s="44" t="n"/>
      <c r="B498" s="44" t="n"/>
      <c r="C498" s="44" t="n"/>
      <c r="H498" s="3" t="n"/>
      <c r="I498" s="3" t="n"/>
      <c r="M498" s="3" t="n"/>
      <c r="N498" s="3" t="n"/>
      <c r="O498" s="3" t="n"/>
    </row>
    <row customHeight="1" ht="16.5" r="499" s="29">
      <c r="A499" s="44" t="n"/>
      <c r="B499" s="44" t="n"/>
      <c r="C499" s="44" t="n"/>
      <c r="H499" s="3" t="n"/>
      <c r="I499" s="3" t="n"/>
      <c r="M499" s="3" t="n"/>
      <c r="N499" s="3" t="n"/>
      <c r="O499" s="3" t="n"/>
    </row>
    <row customHeight="1" ht="16.5" r="500" s="29">
      <c r="A500" s="44" t="n"/>
      <c r="B500" s="44" t="n"/>
      <c r="C500" s="44" t="n"/>
      <c r="H500" s="3" t="n"/>
      <c r="I500" s="3" t="n"/>
      <c r="M500" s="3" t="n"/>
      <c r="N500" s="3" t="n"/>
      <c r="O500" s="3" t="n"/>
    </row>
    <row customHeight="1" ht="16.5" r="501" s="29">
      <c r="A501" s="44" t="n"/>
      <c r="B501" s="44" t="n"/>
      <c r="C501" s="44" t="n"/>
      <c r="H501" s="3" t="n"/>
      <c r="I501" s="3" t="n"/>
      <c r="M501" s="3" t="n"/>
      <c r="N501" s="3" t="n"/>
      <c r="O501" s="3" t="n"/>
    </row>
    <row customHeight="1" ht="16.5" r="502" s="29">
      <c r="A502" s="44" t="n"/>
      <c r="B502" s="44" t="n"/>
      <c r="C502" s="44" t="n"/>
      <c r="H502" s="3" t="n"/>
      <c r="I502" s="3" t="n"/>
      <c r="M502" s="3" t="n"/>
      <c r="N502" s="3" t="n"/>
      <c r="O502" s="3" t="n"/>
    </row>
    <row customHeight="1" ht="16.5" r="503" s="29">
      <c r="A503" s="44" t="n"/>
      <c r="B503" s="44" t="n"/>
      <c r="C503" s="44" t="n"/>
      <c r="H503" s="3" t="n"/>
      <c r="I503" s="3" t="n"/>
      <c r="M503" s="3" t="n"/>
      <c r="N503" s="3" t="n"/>
      <c r="O503" s="3" t="n"/>
    </row>
    <row customHeight="1" ht="16.5" r="504" s="29">
      <c r="A504" s="44" t="n"/>
      <c r="B504" s="44" t="n"/>
      <c r="C504" s="44" t="n"/>
      <c r="H504" s="3" t="n"/>
      <c r="I504" s="3" t="n"/>
      <c r="M504" s="3" t="n"/>
      <c r="N504" s="3" t="n"/>
      <c r="O504" s="3" t="n"/>
    </row>
    <row customHeight="1" ht="16.5" r="505" s="29">
      <c r="A505" s="44" t="n"/>
      <c r="B505" s="44" t="n"/>
      <c r="C505" s="44" t="n"/>
      <c r="H505" s="3" t="n"/>
      <c r="I505" s="3" t="n"/>
      <c r="M505" s="3" t="n"/>
      <c r="N505" s="3" t="n"/>
      <c r="O505" s="3" t="n"/>
    </row>
    <row customHeight="1" ht="16.5" r="506" s="29">
      <c r="A506" s="44" t="n"/>
      <c r="B506" s="44" t="n"/>
      <c r="C506" s="44" t="n"/>
      <c r="H506" s="3" t="n"/>
      <c r="I506" s="3" t="n"/>
      <c r="M506" s="3" t="n"/>
      <c r="N506" s="3" t="n"/>
      <c r="O506" s="3" t="n"/>
    </row>
    <row customHeight="1" ht="16.5" r="507" s="29">
      <c r="A507" s="44" t="n"/>
      <c r="B507" s="44" t="n"/>
      <c r="C507" s="44" t="n"/>
      <c r="H507" s="3" t="n"/>
      <c r="I507" s="3" t="n"/>
      <c r="M507" s="3" t="n"/>
      <c r="N507" s="3" t="n"/>
      <c r="O507" s="3" t="n"/>
    </row>
    <row customHeight="1" ht="16.5" r="508" s="29">
      <c r="A508" s="44" t="n"/>
      <c r="B508" s="44" t="n"/>
      <c r="C508" s="44" t="n"/>
      <c r="H508" s="3" t="n"/>
      <c r="I508" s="3" t="n"/>
      <c r="M508" s="3" t="n"/>
      <c r="N508" s="3" t="n"/>
      <c r="O508" s="3" t="n"/>
    </row>
    <row customHeight="1" ht="16.5" r="509" s="29">
      <c r="A509" s="44" t="n"/>
      <c r="B509" s="44" t="n"/>
      <c r="C509" s="44" t="n"/>
      <c r="H509" s="3" t="n"/>
      <c r="I509" s="3" t="n"/>
      <c r="M509" s="3" t="n"/>
      <c r="N509" s="3" t="n"/>
      <c r="O509" s="3" t="n"/>
    </row>
    <row customHeight="1" ht="16.5" r="510" s="29">
      <c r="A510" s="44" t="n"/>
      <c r="B510" s="44" t="n"/>
      <c r="C510" s="44" t="n"/>
      <c r="H510" s="3" t="n"/>
      <c r="I510" s="3" t="n"/>
      <c r="M510" s="3" t="n"/>
      <c r="N510" s="3" t="n"/>
      <c r="O510" s="3" t="n"/>
    </row>
    <row customHeight="1" ht="16.5" r="511" s="29">
      <c r="A511" s="44" t="n"/>
      <c r="B511" s="44" t="n"/>
      <c r="C511" s="44" t="n"/>
      <c r="H511" s="3" t="n"/>
      <c r="I511" s="3" t="n"/>
      <c r="M511" s="3" t="n"/>
      <c r="N511" s="3" t="n"/>
      <c r="O511" s="3" t="n"/>
    </row>
    <row customHeight="1" ht="16.5" r="512" s="29">
      <c r="A512" s="44" t="n"/>
      <c r="B512" s="44" t="n"/>
      <c r="C512" s="44" t="n"/>
      <c r="H512" s="3" t="n"/>
      <c r="I512" s="3" t="n"/>
      <c r="M512" s="3" t="n"/>
      <c r="N512" s="3" t="n"/>
      <c r="O512" s="3" t="n"/>
    </row>
    <row customHeight="1" ht="16.5" r="513" s="29">
      <c r="A513" s="44" t="n"/>
      <c r="B513" s="44" t="n"/>
      <c r="C513" s="44" t="n"/>
      <c r="H513" s="3" t="n"/>
      <c r="I513" s="3" t="n"/>
      <c r="M513" s="3" t="n"/>
      <c r="N513" s="3" t="n"/>
      <c r="O513" s="3" t="n"/>
    </row>
    <row customHeight="1" ht="16.5" r="514" s="29">
      <c r="A514" s="44" t="n"/>
      <c r="B514" s="44" t="n"/>
      <c r="C514" s="44" t="n"/>
      <c r="H514" s="3" t="n"/>
      <c r="I514" s="3" t="n"/>
      <c r="M514" s="3" t="n"/>
      <c r="N514" s="3" t="n"/>
      <c r="O514" s="3" t="n"/>
    </row>
    <row customHeight="1" ht="16.5" r="515" s="29">
      <c r="A515" s="44" t="n"/>
      <c r="B515" s="44" t="n"/>
      <c r="C515" s="44" t="n"/>
      <c r="H515" s="3" t="n"/>
      <c r="I515" s="3" t="n"/>
      <c r="M515" s="3" t="n"/>
      <c r="N515" s="3" t="n"/>
      <c r="O515" s="3" t="n"/>
    </row>
    <row customHeight="1" ht="16.5" r="516" s="29">
      <c r="A516" s="44" t="n"/>
      <c r="B516" s="44" t="n"/>
      <c r="C516" s="44" t="n"/>
      <c r="H516" s="3" t="n"/>
      <c r="I516" s="3" t="n"/>
      <c r="M516" s="3" t="n"/>
      <c r="N516" s="3" t="n"/>
      <c r="O516" s="3" t="n"/>
    </row>
    <row customHeight="1" ht="16.5" r="517" s="29">
      <c r="A517" s="44" t="n"/>
      <c r="B517" s="44" t="n"/>
      <c r="C517" s="44" t="n"/>
      <c r="H517" s="3" t="n"/>
      <c r="I517" s="3" t="n"/>
      <c r="M517" s="3" t="n"/>
      <c r="N517" s="3" t="n"/>
      <c r="O517" s="3" t="n"/>
    </row>
    <row customHeight="1" ht="16.5" r="518" s="29">
      <c r="A518" s="44" t="n"/>
      <c r="B518" s="44" t="n"/>
      <c r="C518" s="44" t="n"/>
      <c r="H518" s="3" t="n"/>
      <c r="I518" s="3" t="n"/>
      <c r="M518" s="3" t="n"/>
      <c r="N518" s="3" t="n"/>
      <c r="O518" s="3" t="n"/>
    </row>
    <row customHeight="1" ht="16.5" r="519" s="29">
      <c r="A519" s="44" t="n"/>
      <c r="B519" s="44" t="n"/>
      <c r="C519" s="44" t="n"/>
      <c r="H519" s="3" t="n"/>
      <c r="I519" s="3" t="n"/>
      <c r="M519" s="3" t="n"/>
      <c r="N519" s="3" t="n"/>
      <c r="O519" s="3" t="n"/>
    </row>
    <row customHeight="1" ht="16.5" r="520" s="29">
      <c r="A520" s="44" t="n"/>
      <c r="B520" s="44" t="n"/>
      <c r="C520" s="44" t="n"/>
      <c r="H520" s="3" t="n"/>
      <c r="I520" s="3" t="n"/>
      <c r="M520" s="3" t="n"/>
      <c r="N520" s="3" t="n"/>
      <c r="O520" s="3" t="n"/>
    </row>
    <row customHeight="1" ht="16.5" r="521" s="29">
      <c r="A521" s="44" t="n"/>
      <c r="B521" s="44" t="n"/>
      <c r="C521" s="44" t="n"/>
      <c r="H521" s="3" t="n"/>
      <c r="I521" s="3" t="n"/>
      <c r="M521" s="3" t="n"/>
      <c r="N521" s="3" t="n"/>
      <c r="O521" s="3" t="n"/>
    </row>
    <row customHeight="1" ht="16.5" r="522" s="29">
      <c r="A522" s="44" t="n"/>
      <c r="B522" s="44" t="n"/>
      <c r="C522" s="44" t="n"/>
      <c r="H522" s="3" t="n"/>
      <c r="I522" s="3" t="n"/>
      <c r="M522" s="3" t="n"/>
      <c r="N522" s="3" t="n"/>
      <c r="O522" s="3" t="n"/>
    </row>
  </sheetData>
  <mergeCells count="2">
    <mergeCell ref="D1:F1"/>
    <mergeCell ref="A1:C1"/>
  </mergeCells>
  <pageMargins bottom="0.75" footer="0" header="0" left="0.7" right="0.7" top="0.75"/>
  <pageSetup orientation="landscape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259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4.75"/>
    <col customWidth="1" max="5" min="3" style="29" width="5.25"/>
    <col customWidth="1" max="6" min="6" style="29" width="7"/>
    <col customWidth="1" max="8" min="7" style="29" width="11.25"/>
    <col customWidth="1" max="10" min="9" style="29" width="7"/>
    <col customWidth="1" max="11" min="11" style="29" width="9.130000000000001"/>
    <col customWidth="1" max="12" min="12" style="29" width="10.25"/>
    <col customWidth="1" max="13" min="13" style="29" width="7"/>
    <col customWidth="1" max="15" min="14" style="29" width="11.25"/>
    <col customWidth="1" max="17" min="16" style="29" width="7"/>
    <col customWidth="1" max="18" min="18" style="29" width="9"/>
    <col customWidth="1" max="23" min="19" style="29" width="7"/>
  </cols>
  <sheetData>
    <row customHeight="1" ht="16.5" r="1" s="29">
      <c r="A1" s="11" t="inlineStr">
        <is>
          <t>編號</t>
        </is>
      </c>
      <c r="B1" s="11">
        <f>'獎狀清單(勿動)'!B2</f>
        <v/>
      </c>
      <c r="C1" s="11">
        <f>'獎狀清單(勿動)'!C2</f>
        <v/>
      </c>
      <c r="D1" s="56">
        <f>'獎狀清單(勿動)'!D2</f>
        <v/>
      </c>
      <c r="E1" s="11">
        <f>'獎狀清單(勿動)'!E2</f>
        <v/>
      </c>
      <c r="F1" s="11">
        <f>'獎狀清單(勿動)'!F2</f>
        <v/>
      </c>
      <c r="G1" s="11">
        <f>'獎狀清單(勿動)'!G2</f>
        <v/>
      </c>
      <c r="H1" s="11">
        <f>'獎狀清單(勿動)'!H2</f>
        <v/>
      </c>
      <c r="I1" s="11">
        <f>'獎狀清單(勿動)'!I2</f>
        <v/>
      </c>
      <c r="J1" s="11">
        <f>'獎狀清單(勿動)'!J2</f>
        <v/>
      </c>
      <c r="K1" s="11">
        <f>'獎狀清單(勿動)'!K2</f>
        <v/>
      </c>
      <c r="L1" s="11">
        <f>'獎狀清單(勿動)'!L2</f>
        <v/>
      </c>
      <c r="M1" s="11">
        <f>'獎狀清單(勿動)'!M2</f>
        <v/>
      </c>
      <c r="N1" s="56">
        <f>'獎狀清單(勿動)'!N2</f>
        <v/>
      </c>
      <c r="O1" s="56">
        <f>'獎狀清單(勿動)'!O2</f>
        <v/>
      </c>
      <c r="P1" s="56">
        <f>'獎狀清單(勿動)'!P2</f>
        <v/>
      </c>
      <c r="Q1" s="56">
        <f>'獎狀清單(勿動)'!Q2</f>
        <v/>
      </c>
      <c r="R1" s="24" t="inlineStr">
        <is>
          <t>檢查</t>
        </is>
      </c>
      <c r="S1" s="24" t="n"/>
      <c r="T1" s="24" t="n"/>
      <c r="U1" s="24" t="n"/>
      <c r="V1" s="24" t="n"/>
      <c r="W1" s="24" t="n"/>
    </row>
    <row customHeight="1" ht="16.5" r="2" s="29">
      <c r="A2" s="11">
        <f>'獎狀清單(勿動)'!A184</f>
        <v/>
      </c>
      <c r="B2" s="11">
        <f>'獎狀清單(勿動)'!B184</f>
        <v/>
      </c>
      <c r="C2" s="11">
        <f>'獎狀清單(勿動)'!C184</f>
        <v/>
      </c>
      <c r="D2" s="11">
        <f>'獎狀清單(勿動)'!D184</f>
        <v/>
      </c>
      <c r="E2" s="11">
        <f>'獎狀清單(勿動)'!E184</f>
        <v/>
      </c>
      <c r="F2" s="11">
        <f>'獎狀清單(勿動)'!F184</f>
        <v/>
      </c>
      <c r="G2" s="11">
        <f>'獎狀清單(勿動)'!G184</f>
        <v/>
      </c>
      <c r="H2" s="11">
        <f>'獎狀清單(勿動)'!H184</f>
        <v/>
      </c>
      <c r="I2" s="11">
        <f>'獎狀清單(勿動)'!I184</f>
        <v/>
      </c>
      <c r="J2" s="11">
        <f>'獎狀清單(勿動)'!J184</f>
        <v/>
      </c>
      <c r="K2" s="11">
        <f>'獎狀清單(勿動)'!K184</f>
        <v/>
      </c>
      <c r="L2" s="11">
        <f>'獎狀清單(勿動)'!L184</f>
        <v/>
      </c>
      <c r="M2" s="11">
        <f>'獎狀清單(勿動)'!M184</f>
        <v/>
      </c>
      <c r="N2" s="11">
        <f>'獎狀清單(勿動)'!N184</f>
        <v/>
      </c>
      <c r="O2" s="11">
        <f>'獎狀清單(勿動)'!O184</f>
        <v/>
      </c>
      <c r="P2" s="11">
        <f>'獎狀清單(勿動)'!P184</f>
        <v/>
      </c>
      <c r="Q2" s="11">
        <f>'獎狀清單(勿動)'!Q184</f>
        <v/>
      </c>
      <c r="R2" s="44">
        <f>INT(IF(AND(B2=B1,K2=K1,L2=L1),"0",IF(D2=1,"1","0")))</f>
        <v/>
      </c>
    </row>
    <row customHeight="1" ht="16.5" r="3" s="29">
      <c r="A3" s="11">
        <f>'獎狀清單(勿動)'!A231</f>
        <v/>
      </c>
      <c r="B3" s="11">
        <f>'獎狀清單(勿動)'!B231</f>
        <v/>
      </c>
      <c r="C3" s="11">
        <f>'獎狀清單(勿動)'!C231</f>
        <v/>
      </c>
      <c r="D3" s="11">
        <f>'獎狀清單(勿動)'!D231</f>
        <v/>
      </c>
      <c r="E3" s="11">
        <f>'獎狀清單(勿動)'!E231</f>
        <v/>
      </c>
      <c r="F3" s="11">
        <f>'獎狀清單(勿動)'!F231</f>
        <v/>
      </c>
      <c r="G3" s="11">
        <f>'獎狀清單(勿動)'!G231</f>
        <v/>
      </c>
      <c r="H3" s="11">
        <f>'獎狀清單(勿動)'!H231</f>
        <v/>
      </c>
      <c r="I3" s="11">
        <f>'獎狀清單(勿動)'!I231</f>
        <v/>
      </c>
      <c r="J3" s="11">
        <f>'獎狀清單(勿動)'!J231</f>
        <v/>
      </c>
      <c r="K3" s="11">
        <f>'獎狀清單(勿動)'!K231</f>
        <v/>
      </c>
      <c r="L3" s="11">
        <f>'獎狀清單(勿動)'!L231</f>
        <v/>
      </c>
      <c r="M3" s="11">
        <f>'獎狀清單(勿動)'!M231</f>
        <v/>
      </c>
      <c r="N3" s="11">
        <f>'獎狀清單(勿動)'!N231</f>
        <v/>
      </c>
      <c r="O3" s="11">
        <f>'獎狀清單(勿動)'!O231</f>
        <v/>
      </c>
      <c r="P3" s="49">
        <f>'獎狀清單(勿動)'!P231</f>
        <v/>
      </c>
      <c r="Q3" s="11">
        <f>'獎狀清單(勿動)'!Q231</f>
        <v/>
      </c>
      <c r="R3" s="44">
        <f>INT(IF(AND(B3=B2,K3=K2,L3=L2),"0",IF(D3=1,"1","0")))</f>
        <v/>
      </c>
    </row>
    <row customHeight="1" ht="16.5" r="4" s="29">
      <c r="A4" s="11">
        <f>'獎狀清單(勿動)'!A271</f>
        <v/>
      </c>
      <c r="B4" s="11">
        <f>'獎狀清單(勿動)'!B271</f>
        <v/>
      </c>
      <c r="C4" s="11">
        <f>'獎狀清單(勿動)'!C271</f>
        <v/>
      </c>
      <c r="D4" s="11">
        <f>'獎狀清單(勿動)'!D271</f>
        <v/>
      </c>
      <c r="E4" s="11">
        <f>'獎狀清單(勿動)'!E271</f>
        <v/>
      </c>
      <c r="F4" s="11">
        <f>'獎狀清單(勿動)'!F271</f>
        <v/>
      </c>
      <c r="G4" s="11">
        <f>'獎狀清單(勿動)'!G271</f>
        <v/>
      </c>
      <c r="H4" s="11">
        <f>'獎狀清單(勿動)'!H271</f>
        <v/>
      </c>
      <c r="I4" s="11">
        <f>'獎狀清單(勿動)'!I271</f>
        <v/>
      </c>
      <c r="J4" s="11">
        <f>'獎狀清單(勿動)'!J271</f>
        <v/>
      </c>
      <c r="K4" s="11">
        <f>'獎狀清單(勿動)'!K271</f>
        <v/>
      </c>
      <c r="L4" s="11">
        <f>'獎狀清單(勿動)'!L271</f>
        <v/>
      </c>
      <c r="M4" s="11">
        <f>'獎狀清單(勿動)'!M271</f>
        <v/>
      </c>
      <c r="N4" s="11">
        <f>'獎狀清單(勿動)'!N271</f>
        <v/>
      </c>
      <c r="O4" s="11">
        <f>'獎狀清單(勿動)'!O271</f>
        <v/>
      </c>
      <c r="P4" s="49">
        <f>'獎狀清單(勿動)'!P271</f>
        <v/>
      </c>
      <c r="Q4" s="11">
        <f>'獎狀清單(勿動)'!Q271</f>
        <v/>
      </c>
      <c r="R4" s="44">
        <f>INT(IF(AND(B4=B3,K4=K3,L4=L3),"0",IF(D4=1,"1","0")))</f>
        <v/>
      </c>
    </row>
    <row customHeight="1" ht="16.5" r="5" s="29">
      <c r="A5" s="11">
        <f>'獎狀清單(勿動)'!A277</f>
        <v/>
      </c>
      <c r="B5" s="11">
        <f>'獎狀清單(勿動)'!B277</f>
        <v/>
      </c>
      <c r="C5" s="11">
        <f>'獎狀清單(勿動)'!C277</f>
        <v/>
      </c>
      <c r="D5" s="11">
        <f>'獎狀清單(勿動)'!D277</f>
        <v/>
      </c>
      <c r="E5" s="11">
        <f>'獎狀清單(勿動)'!E277</f>
        <v/>
      </c>
      <c r="F5" s="11">
        <f>'獎狀清單(勿動)'!F277</f>
        <v/>
      </c>
      <c r="G5" s="11">
        <f>'獎狀清單(勿動)'!G277</f>
        <v/>
      </c>
      <c r="H5" s="11">
        <f>'獎狀清單(勿動)'!H277</f>
        <v/>
      </c>
      <c r="I5" s="11">
        <f>'獎狀清單(勿動)'!I277</f>
        <v/>
      </c>
      <c r="J5" s="11">
        <f>'獎狀清單(勿動)'!J277</f>
        <v/>
      </c>
      <c r="K5" s="11">
        <f>'獎狀清單(勿動)'!K277</f>
        <v/>
      </c>
      <c r="L5" s="11">
        <f>'獎狀清單(勿動)'!L277</f>
        <v/>
      </c>
      <c r="M5" s="11">
        <f>'獎狀清單(勿動)'!M277</f>
        <v/>
      </c>
      <c r="N5" s="11">
        <f>'獎狀清單(勿動)'!N277</f>
        <v/>
      </c>
      <c r="O5" s="11">
        <f>'獎狀清單(勿動)'!O277</f>
        <v/>
      </c>
      <c r="P5" s="49">
        <f>'獎狀清單(勿動)'!P277</f>
        <v/>
      </c>
      <c r="Q5" s="11">
        <f>'獎狀清單(勿動)'!Q277</f>
        <v/>
      </c>
      <c r="R5" s="44">
        <f>INT(IF(AND(B5=B4,K5=K4,L5=L4),"0",IF(D5=1,"1","0")))</f>
        <v/>
      </c>
    </row>
    <row customHeight="1" ht="16.5" r="6" s="29">
      <c r="A6" s="11">
        <f>'獎狀清單(勿動)'!A243</f>
        <v/>
      </c>
      <c r="B6" s="11">
        <f>'獎狀清單(勿動)'!B243</f>
        <v/>
      </c>
      <c r="C6" s="11">
        <f>'獎狀清單(勿動)'!C243</f>
        <v/>
      </c>
      <c r="D6" s="11">
        <f>'獎狀清單(勿動)'!D243</f>
        <v/>
      </c>
      <c r="E6" s="11">
        <f>'獎狀清單(勿動)'!E243</f>
        <v/>
      </c>
      <c r="F6" s="11">
        <f>'獎狀清單(勿動)'!F243</f>
        <v/>
      </c>
      <c r="G6" s="11">
        <f>'獎狀清單(勿動)'!G243</f>
        <v/>
      </c>
      <c r="H6" s="11">
        <f>'獎狀清單(勿動)'!H243</f>
        <v/>
      </c>
      <c r="I6" s="11">
        <f>'獎狀清單(勿動)'!I243</f>
        <v/>
      </c>
      <c r="J6" s="11">
        <f>'獎狀清單(勿動)'!J243</f>
        <v/>
      </c>
      <c r="K6" s="11">
        <f>'獎狀清單(勿動)'!K243</f>
        <v/>
      </c>
      <c r="L6" s="11">
        <f>'獎狀清單(勿動)'!L243</f>
        <v/>
      </c>
      <c r="M6" s="11">
        <f>'獎狀清單(勿動)'!M243</f>
        <v/>
      </c>
      <c r="N6" s="11">
        <f>'獎狀清單(勿動)'!N243</f>
        <v/>
      </c>
      <c r="O6" s="11">
        <f>'獎狀清單(勿動)'!O243</f>
        <v/>
      </c>
      <c r="P6" s="49">
        <f>'獎狀清單(勿動)'!P243</f>
        <v/>
      </c>
      <c r="Q6" s="11">
        <f>'獎狀清單(勿動)'!Q243</f>
        <v/>
      </c>
      <c r="R6" s="44">
        <f>INT(IF(AND(B6=B5,K6=K5,L6=L5),"0",IF(D6=1,"1","0")))</f>
        <v/>
      </c>
    </row>
    <row customHeight="1" ht="16.5" r="7" s="29">
      <c r="A7" s="11">
        <f>'獎狀清單(勿動)'!A289</f>
        <v/>
      </c>
      <c r="B7" s="11">
        <f>'獎狀清單(勿動)'!B289</f>
        <v/>
      </c>
      <c r="C7" s="11">
        <f>'獎狀清單(勿動)'!C289</f>
        <v/>
      </c>
      <c r="D7" s="11">
        <f>'獎狀清單(勿動)'!D289</f>
        <v/>
      </c>
      <c r="E7" s="11">
        <f>'獎狀清單(勿動)'!E289</f>
        <v/>
      </c>
      <c r="F7" s="11">
        <f>'獎狀清單(勿動)'!F289</f>
        <v/>
      </c>
      <c r="G7" s="11">
        <f>'獎狀清單(勿動)'!G289</f>
        <v/>
      </c>
      <c r="H7" s="11">
        <f>'獎狀清單(勿動)'!H289</f>
        <v/>
      </c>
      <c r="I7" s="11">
        <f>'獎狀清單(勿動)'!I289</f>
        <v/>
      </c>
      <c r="J7" s="11">
        <f>'獎狀清單(勿動)'!J289</f>
        <v/>
      </c>
      <c r="K7" s="11">
        <f>'獎狀清單(勿動)'!K289</f>
        <v/>
      </c>
      <c r="L7" s="11">
        <f>'獎狀清單(勿動)'!L289</f>
        <v/>
      </c>
      <c r="M7" s="11">
        <f>'獎狀清單(勿動)'!M289</f>
        <v/>
      </c>
      <c r="N7" s="11">
        <f>'獎狀清單(勿動)'!N289</f>
        <v/>
      </c>
      <c r="O7" s="11">
        <f>'獎狀清單(勿動)'!O289</f>
        <v/>
      </c>
      <c r="P7" s="49">
        <f>'獎狀清單(勿動)'!P289</f>
        <v/>
      </c>
      <c r="Q7" s="11">
        <f>'獎狀清單(勿動)'!Q289</f>
        <v/>
      </c>
      <c r="R7" s="44">
        <f>INT(IF(AND(B7=B6,K7=K6,L7=L6),"0",IF(D7=1,"1","0")))</f>
        <v/>
      </c>
    </row>
    <row customHeight="1" ht="16.5" r="8" s="29">
      <c r="A8" s="11">
        <f>'獎狀清單(勿動)'!A251</f>
        <v/>
      </c>
      <c r="B8" s="11">
        <f>'獎狀清單(勿動)'!B251</f>
        <v/>
      </c>
      <c r="C8" s="11">
        <f>'獎狀清單(勿動)'!C251</f>
        <v/>
      </c>
      <c r="D8" s="11">
        <f>'獎狀清單(勿動)'!D251</f>
        <v/>
      </c>
      <c r="E8" s="11">
        <f>'獎狀清單(勿動)'!E251</f>
        <v/>
      </c>
      <c r="F8" s="11">
        <f>'獎狀清單(勿動)'!F251</f>
        <v/>
      </c>
      <c r="G8" s="11">
        <f>'獎狀清單(勿動)'!G251</f>
        <v/>
      </c>
      <c r="H8" s="11">
        <f>'獎狀清單(勿動)'!H251</f>
        <v/>
      </c>
      <c r="I8" s="11">
        <f>'獎狀清單(勿動)'!I251</f>
        <v/>
      </c>
      <c r="J8" s="11">
        <f>'獎狀清單(勿動)'!J251</f>
        <v/>
      </c>
      <c r="K8" s="11">
        <f>'獎狀清單(勿動)'!K251</f>
        <v/>
      </c>
      <c r="L8" s="11">
        <f>'獎狀清單(勿動)'!L251</f>
        <v/>
      </c>
      <c r="M8" s="11">
        <f>'獎狀清單(勿動)'!M251</f>
        <v/>
      </c>
      <c r="N8" s="11">
        <f>'獎狀清單(勿動)'!N251</f>
        <v/>
      </c>
      <c r="O8" s="11">
        <f>'獎狀清單(勿動)'!O251</f>
        <v/>
      </c>
      <c r="P8" s="49">
        <f>'獎狀清單(勿動)'!P251</f>
        <v/>
      </c>
      <c r="Q8" s="11">
        <f>'獎狀清單(勿動)'!Q251</f>
        <v/>
      </c>
      <c r="R8" s="44">
        <f>INT(IF(AND(B8=B7,K8=K7,L8=L7),"0",IF(D8=1,"1","0")))</f>
        <v/>
      </c>
    </row>
    <row customHeight="1" ht="16.5" r="9" s="29">
      <c r="A9" s="11">
        <f>'獎狀清單(勿動)'!A292</f>
        <v/>
      </c>
      <c r="B9" s="11">
        <f>'獎狀清單(勿動)'!B292</f>
        <v/>
      </c>
      <c r="C9" s="11">
        <f>'獎狀清單(勿動)'!C292</f>
        <v/>
      </c>
      <c r="D9" s="11">
        <f>'獎狀清單(勿動)'!D292</f>
        <v/>
      </c>
      <c r="E9" s="11">
        <f>'獎狀清單(勿動)'!E292</f>
        <v/>
      </c>
      <c r="F9" s="11">
        <f>'獎狀清單(勿動)'!F292</f>
        <v/>
      </c>
      <c r="G9" s="11">
        <f>'獎狀清單(勿動)'!G292</f>
        <v/>
      </c>
      <c r="H9" s="11">
        <f>'獎狀清單(勿動)'!H292</f>
        <v/>
      </c>
      <c r="I9" s="11">
        <f>'獎狀清單(勿動)'!I292</f>
        <v/>
      </c>
      <c r="J9" s="11">
        <f>'獎狀清單(勿動)'!J292</f>
        <v/>
      </c>
      <c r="K9" s="11">
        <f>'獎狀清單(勿動)'!K292</f>
        <v/>
      </c>
      <c r="L9" s="11">
        <f>'獎狀清單(勿動)'!L292</f>
        <v/>
      </c>
      <c r="M9" s="11">
        <f>'獎狀清單(勿動)'!M292</f>
        <v/>
      </c>
      <c r="N9" s="11">
        <f>'獎狀清單(勿動)'!N292</f>
        <v/>
      </c>
      <c r="O9" s="11">
        <f>'獎狀清單(勿動)'!O292</f>
        <v/>
      </c>
      <c r="P9" s="49">
        <f>'獎狀清單(勿動)'!P292</f>
        <v/>
      </c>
      <c r="Q9" s="11">
        <f>'獎狀清單(勿動)'!Q292</f>
        <v/>
      </c>
      <c r="R9" s="44">
        <f>INT(IF(AND(B9=B8,K9=K8,L9=L8),"0",IF(D9=1,"1","0")))</f>
        <v/>
      </c>
    </row>
    <row customHeight="1" ht="16.5" r="10" s="29">
      <c r="A10" s="11">
        <f>'獎狀清單(勿動)'!A24</f>
        <v/>
      </c>
      <c r="B10" s="11">
        <f>'獎狀清單(勿動)'!B24</f>
        <v/>
      </c>
      <c r="C10" s="11">
        <f>'獎狀清單(勿動)'!C24</f>
        <v/>
      </c>
      <c r="D10" s="11">
        <f>'獎狀清單(勿動)'!D24</f>
        <v/>
      </c>
      <c r="E10" s="11">
        <f>'獎狀清單(勿動)'!E24</f>
        <v/>
      </c>
      <c r="F10" s="11">
        <f>'獎狀清單(勿動)'!F24</f>
        <v/>
      </c>
      <c r="G10" s="11">
        <f>'獎狀清單(勿動)'!G24</f>
        <v/>
      </c>
      <c r="H10" s="11">
        <f>'獎狀清單(勿動)'!H24</f>
        <v/>
      </c>
      <c r="I10" s="11">
        <f>'獎狀清單(勿動)'!I24</f>
        <v/>
      </c>
      <c r="J10" s="11">
        <f>'獎狀清單(勿動)'!J24</f>
        <v/>
      </c>
      <c r="K10" s="11">
        <f>'獎狀清單(勿動)'!K24</f>
        <v/>
      </c>
      <c r="L10" s="11">
        <f>'獎狀清單(勿動)'!L24</f>
        <v/>
      </c>
      <c r="M10" s="11">
        <f>'獎狀清單(勿動)'!M24</f>
        <v/>
      </c>
      <c r="N10" s="11">
        <f>'獎狀清單(勿動)'!N24</f>
        <v/>
      </c>
      <c r="O10" s="11">
        <f>'獎狀清單(勿動)'!O24</f>
        <v/>
      </c>
      <c r="P10" s="11">
        <f>'獎狀清單(勿動)'!P24</f>
        <v/>
      </c>
      <c r="Q10" s="11">
        <f>'獎狀清單(勿動)'!Q24</f>
        <v/>
      </c>
      <c r="R10" s="44">
        <f>INT(IF(AND(B10=B9,K10=K9,L10=L9),"0",IF(D10=1,"1","0")))</f>
        <v/>
      </c>
    </row>
    <row customHeight="1" ht="16.5" r="11" s="29">
      <c r="A11" s="11">
        <f>'獎狀清單(勿動)'!A71</f>
        <v/>
      </c>
      <c r="B11" s="11">
        <f>'獎狀清單(勿動)'!B71</f>
        <v/>
      </c>
      <c r="C11" s="11">
        <f>'獎狀清單(勿動)'!C71</f>
        <v/>
      </c>
      <c r="D11" s="11">
        <f>'獎狀清單(勿動)'!D71</f>
        <v/>
      </c>
      <c r="E11" s="11">
        <f>'獎狀清單(勿動)'!E71</f>
        <v/>
      </c>
      <c r="F11" s="11">
        <f>'獎狀清單(勿動)'!F71</f>
        <v/>
      </c>
      <c r="G11" s="11">
        <f>'獎狀清單(勿動)'!G71</f>
        <v/>
      </c>
      <c r="H11" s="11">
        <f>'獎狀清單(勿動)'!H71</f>
        <v/>
      </c>
      <c r="I11" s="11">
        <f>'獎狀清單(勿動)'!I71</f>
        <v/>
      </c>
      <c r="J11" s="11">
        <f>'獎狀清單(勿動)'!J71</f>
        <v/>
      </c>
      <c r="K11" s="11">
        <f>'獎狀清單(勿動)'!K71</f>
        <v/>
      </c>
      <c r="L11" s="11">
        <f>'獎狀清單(勿動)'!L71</f>
        <v/>
      </c>
      <c r="M11" s="11">
        <f>'獎狀清單(勿動)'!M71</f>
        <v/>
      </c>
      <c r="N11" s="11">
        <f>'獎狀清單(勿動)'!N71</f>
        <v/>
      </c>
      <c r="O11" s="11">
        <f>'獎狀清單(勿動)'!O71</f>
        <v/>
      </c>
      <c r="P11" s="49">
        <f>'獎狀清單(勿動)'!P71</f>
        <v/>
      </c>
      <c r="Q11" s="11">
        <f>'獎狀清單(勿動)'!Q71</f>
        <v/>
      </c>
      <c r="R11" s="44">
        <f>INT(IF(AND(B11=B10,K11=K10,L11=L10),"0",IF(D11=1,"1","0")))</f>
        <v/>
      </c>
    </row>
    <row customHeight="1" ht="16.5" r="12" s="29">
      <c r="A12" s="11">
        <f>'獎狀清單(勿動)'!A111</f>
        <v/>
      </c>
      <c r="B12" s="11">
        <f>'獎狀清單(勿動)'!B111</f>
        <v/>
      </c>
      <c r="C12" s="11">
        <f>'獎狀清單(勿動)'!C111</f>
        <v/>
      </c>
      <c r="D12" s="11">
        <f>'獎狀清單(勿動)'!D111</f>
        <v/>
      </c>
      <c r="E12" s="11">
        <f>'獎狀清單(勿動)'!E111</f>
        <v/>
      </c>
      <c r="F12" s="11">
        <f>'獎狀清單(勿動)'!F111</f>
        <v/>
      </c>
      <c r="G12" s="11">
        <f>'獎狀清單(勿動)'!G111</f>
        <v/>
      </c>
      <c r="H12" s="11">
        <f>'獎狀清單(勿動)'!H111</f>
        <v/>
      </c>
      <c r="I12" s="11">
        <f>'獎狀清單(勿動)'!I111</f>
        <v/>
      </c>
      <c r="J12" s="11">
        <f>'獎狀清單(勿動)'!J111</f>
        <v/>
      </c>
      <c r="K12" s="11">
        <f>'獎狀清單(勿動)'!K111</f>
        <v/>
      </c>
      <c r="L12" s="11">
        <f>'獎狀清單(勿動)'!L111</f>
        <v/>
      </c>
      <c r="M12" s="11">
        <f>'獎狀清單(勿動)'!M111</f>
        <v/>
      </c>
      <c r="N12" s="11">
        <f>'獎狀清單(勿動)'!N111</f>
        <v/>
      </c>
      <c r="O12" s="11">
        <f>'獎狀清單(勿動)'!O111</f>
        <v/>
      </c>
      <c r="P12" s="49">
        <f>'獎狀清單(勿動)'!P111</f>
        <v/>
      </c>
      <c r="Q12" s="11">
        <f>'獎狀清單(勿動)'!Q111</f>
        <v/>
      </c>
      <c r="R12" s="44">
        <f>INT(IF(AND(B12=B11,K12=K11,L12=L11),"0",IF(D12=1,"1","0")))</f>
        <v/>
      </c>
    </row>
    <row customHeight="1" ht="16.5" r="13" s="29">
      <c r="A13" s="11">
        <f>'獎狀清單(勿動)'!A117</f>
        <v/>
      </c>
      <c r="B13" s="11">
        <f>'獎狀清單(勿動)'!B117</f>
        <v/>
      </c>
      <c r="C13" s="11">
        <f>'獎狀清單(勿動)'!C117</f>
        <v/>
      </c>
      <c r="D13" s="11">
        <f>'獎狀清單(勿動)'!D117</f>
        <v/>
      </c>
      <c r="E13" s="11">
        <f>'獎狀清單(勿動)'!E117</f>
        <v/>
      </c>
      <c r="F13" s="11">
        <f>'獎狀清單(勿動)'!F117</f>
        <v/>
      </c>
      <c r="G13" s="11">
        <f>'獎狀清單(勿動)'!G117</f>
        <v/>
      </c>
      <c r="H13" s="11">
        <f>'獎狀清單(勿動)'!H117</f>
        <v/>
      </c>
      <c r="I13" s="11">
        <f>'獎狀清單(勿動)'!I117</f>
        <v/>
      </c>
      <c r="J13" s="11">
        <f>'獎狀清單(勿動)'!J117</f>
        <v/>
      </c>
      <c r="K13" s="11">
        <f>'獎狀清單(勿動)'!K117</f>
        <v/>
      </c>
      <c r="L13" s="11">
        <f>'獎狀清單(勿動)'!L117</f>
        <v/>
      </c>
      <c r="M13" s="11">
        <f>'獎狀清單(勿動)'!M117</f>
        <v/>
      </c>
      <c r="N13" s="11">
        <f>'獎狀清單(勿動)'!N117</f>
        <v/>
      </c>
      <c r="O13" s="11">
        <f>'獎狀清單(勿動)'!O117</f>
        <v/>
      </c>
      <c r="P13" s="49">
        <f>'獎狀清單(勿動)'!P117</f>
        <v/>
      </c>
      <c r="Q13" s="11">
        <f>'獎狀清單(勿動)'!Q117</f>
        <v/>
      </c>
      <c r="R13" s="44">
        <f>INT(IF(AND(B13=B12,K13=K12,L13=L12),"0",IF(D13=1,"1","0")))</f>
        <v/>
      </c>
    </row>
    <row customHeight="1" ht="16.5" r="14" s="29">
      <c r="A14" s="11">
        <f>'獎狀清單(勿動)'!A83</f>
        <v/>
      </c>
      <c r="B14" s="11">
        <f>'獎狀清單(勿動)'!B83</f>
        <v/>
      </c>
      <c r="C14" s="11">
        <f>'獎狀清單(勿動)'!C83</f>
        <v/>
      </c>
      <c r="D14" s="11">
        <f>'獎狀清單(勿動)'!D83</f>
        <v/>
      </c>
      <c r="E14" s="11">
        <f>'獎狀清單(勿動)'!E83</f>
        <v/>
      </c>
      <c r="F14" s="11">
        <f>'獎狀清單(勿動)'!F83</f>
        <v/>
      </c>
      <c r="G14" s="11">
        <f>'獎狀清單(勿動)'!G83</f>
        <v/>
      </c>
      <c r="H14" s="11">
        <f>'獎狀清單(勿動)'!H83</f>
        <v/>
      </c>
      <c r="I14" s="11">
        <f>'獎狀清單(勿動)'!I83</f>
        <v/>
      </c>
      <c r="J14" s="11">
        <f>'獎狀清單(勿動)'!J83</f>
        <v/>
      </c>
      <c r="K14" s="11">
        <f>'獎狀清單(勿動)'!K83</f>
        <v/>
      </c>
      <c r="L14" s="11">
        <f>'獎狀清單(勿動)'!L83</f>
        <v/>
      </c>
      <c r="M14" s="11">
        <f>'獎狀清單(勿動)'!M83</f>
        <v/>
      </c>
      <c r="N14" s="11">
        <f>'獎狀清單(勿動)'!N83</f>
        <v/>
      </c>
      <c r="O14" s="11">
        <f>'獎狀清單(勿動)'!O83</f>
        <v/>
      </c>
      <c r="P14" s="49">
        <f>'獎狀清單(勿動)'!P83</f>
        <v/>
      </c>
      <c r="Q14" s="11">
        <f>'獎狀清單(勿動)'!Q83</f>
        <v/>
      </c>
      <c r="R14" s="44">
        <f>INT(IF(AND(B14=B13,K14=K13,L14=L13),"0",IF(D14=1,"1","0")))</f>
        <v/>
      </c>
    </row>
    <row customHeight="1" ht="16.5" r="15" s="29">
      <c r="A15" s="11">
        <f>'獎狀清單(勿動)'!A129</f>
        <v/>
      </c>
      <c r="B15" s="11">
        <f>'獎狀清單(勿動)'!B129</f>
        <v/>
      </c>
      <c r="C15" s="11">
        <f>'獎狀清單(勿動)'!C129</f>
        <v/>
      </c>
      <c r="D15" s="11">
        <f>'獎狀清單(勿動)'!D129</f>
        <v/>
      </c>
      <c r="E15" s="11">
        <f>'獎狀清單(勿動)'!E129</f>
        <v/>
      </c>
      <c r="F15" s="11">
        <f>'獎狀清單(勿動)'!F129</f>
        <v/>
      </c>
      <c r="G15" s="11">
        <f>'獎狀清單(勿動)'!G129</f>
        <v/>
      </c>
      <c r="H15" s="11">
        <f>'獎狀清單(勿動)'!H129</f>
        <v/>
      </c>
      <c r="I15" s="11">
        <f>'獎狀清單(勿動)'!I129</f>
        <v/>
      </c>
      <c r="J15" s="11">
        <f>'獎狀清單(勿動)'!J129</f>
        <v/>
      </c>
      <c r="K15" s="11">
        <f>'獎狀清單(勿動)'!K129</f>
        <v/>
      </c>
      <c r="L15" s="11">
        <f>'獎狀清單(勿動)'!L129</f>
        <v/>
      </c>
      <c r="M15" s="11">
        <f>'獎狀清單(勿動)'!M129</f>
        <v/>
      </c>
      <c r="N15" s="11">
        <f>'獎狀清單(勿動)'!N129</f>
        <v/>
      </c>
      <c r="O15" s="11">
        <f>'獎狀清單(勿動)'!O129</f>
        <v/>
      </c>
      <c r="P15" s="49">
        <f>'獎狀清單(勿動)'!P129</f>
        <v/>
      </c>
      <c r="Q15" s="11">
        <f>'獎狀清單(勿動)'!Q129</f>
        <v/>
      </c>
      <c r="R15" s="44">
        <f>INT(IF(AND(B15=B14,K15=K14,L15=L14),"0",IF(D15=1,"1","0")))</f>
        <v/>
      </c>
    </row>
    <row customHeight="1" ht="16.5" r="16" s="29">
      <c r="A16" s="11">
        <f>'獎狀清單(勿動)'!A130</f>
        <v/>
      </c>
      <c r="B16" s="11">
        <f>'獎狀清單(勿動)'!B130</f>
        <v/>
      </c>
      <c r="C16" s="11">
        <f>'獎狀清單(勿動)'!C130</f>
        <v/>
      </c>
      <c r="D16" s="11">
        <f>'獎狀清單(勿動)'!D130</f>
        <v/>
      </c>
      <c r="E16" s="11">
        <f>'獎狀清單(勿動)'!E130</f>
        <v/>
      </c>
      <c r="F16" s="11">
        <f>'獎狀清單(勿動)'!F130</f>
        <v/>
      </c>
      <c r="G16" s="11">
        <f>'獎狀清單(勿動)'!G130</f>
        <v/>
      </c>
      <c r="H16" s="11">
        <f>'獎狀清單(勿動)'!H130</f>
        <v/>
      </c>
      <c r="I16" s="11">
        <f>'獎狀清單(勿動)'!I130</f>
        <v/>
      </c>
      <c r="J16" s="11">
        <f>'獎狀清單(勿動)'!J130</f>
        <v/>
      </c>
      <c r="K16" s="11">
        <f>'獎狀清單(勿動)'!K130</f>
        <v/>
      </c>
      <c r="L16" s="11">
        <f>'獎狀清單(勿動)'!L130</f>
        <v/>
      </c>
      <c r="M16" s="11">
        <f>'獎狀清單(勿動)'!M130</f>
        <v/>
      </c>
      <c r="N16" s="11">
        <f>'獎狀清單(勿動)'!N130</f>
        <v/>
      </c>
      <c r="O16" s="11">
        <f>'獎狀清單(勿動)'!O130</f>
        <v/>
      </c>
      <c r="P16" s="49">
        <f>'獎狀清單(勿動)'!P130</f>
        <v/>
      </c>
      <c r="Q16" s="11">
        <f>'獎狀清單(勿動)'!Q130</f>
        <v/>
      </c>
      <c r="R16" s="44">
        <f>INT(IF(AND(B16=B15,K16=K15,L16=L15),"0",IF(D16=1,"1","0")))</f>
        <v/>
      </c>
    </row>
    <row customHeight="1" ht="16.5" r="17" s="29">
      <c r="A17" s="11">
        <f>'獎狀清單(勿動)'!A91</f>
        <v/>
      </c>
      <c r="B17" s="11">
        <f>'獎狀清單(勿動)'!B91</f>
        <v/>
      </c>
      <c r="C17" s="11">
        <f>'獎狀清單(勿動)'!C91</f>
        <v/>
      </c>
      <c r="D17" s="11">
        <f>'獎狀清單(勿動)'!D91</f>
        <v/>
      </c>
      <c r="E17" s="11">
        <f>'獎狀清單(勿動)'!E91</f>
        <v/>
      </c>
      <c r="F17" s="11">
        <f>'獎狀清單(勿動)'!F91</f>
        <v/>
      </c>
      <c r="G17" s="11">
        <f>'獎狀清單(勿動)'!G91</f>
        <v/>
      </c>
      <c r="H17" s="11">
        <f>'獎狀清單(勿動)'!H91</f>
        <v/>
      </c>
      <c r="I17" s="11">
        <f>'獎狀清單(勿動)'!I91</f>
        <v/>
      </c>
      <c r="J17" s="11">
        <f>'獎狀清單(勿動)'!J91</f>
        <v/>
      </c>
      <c r="K17" s="11">
        <f>'獎狀清單(勿動)'!K91</f>
        <v/>
      </c>
      <c r="L17" s="11">
        <f>'獎狀清單(勿動)'!L91</f>
        <v/>
      </c>
      <c r="M17" s="11">
        <f>'獎狀清單(勿動)'!M91</f>
        <v/>
      </c>
      <c r="N17" s="11">
        <f>'獎狀清單(勿動)'!N91</f>
        <v/>
      </c>
      <c r="O17" s="11">
        <f>'獎狀清單(勿動)'!O91</f>
        <v/>
      </c>
      <c r="P17" s="49">
        <f>'獎狀清單(勿動)'!P91</f>
        <v/>
      </c>
      <c r="Q17" s="11">
        <f>'獎狀清單(勿動)'!Q91</f>
        <v/>
      </c>
      <c r="R17" s="44">
        <f>INT(IF(AND(B17=B16,K17=K16,L17=L16),"0",IF(D17=1,"1","0")))</f>
        <v/>
      </c>
    </row>
    <row customHeight="1" ht="16.5" r="18" s="29">
      <c r="A18" s="11">
        <f>'獎狀清單(勿動)'!A132</f>
        <v/>
      </c>
      <c r="B18" s="11">
        <f>'獎狀清單(勿動)'!B132</f>
        <v/>
      </c>
      <c r="C18" s="11">
        <f>'獎狀清單(勿動)'!C132</f>
        <v/>
      </c>
      <c r="D18" s="11">
        <f>'獎狀清單(勿動)'!D132</f>
        <v/>
      </c>
      <c r="E18" s="11">
        <f>'獎狀清單(勿動)'!E132</f>
        <v/>
      </c>
      <c r="F18" s="11">
        <f>'獎狀清單(勿動)'!F132</f>
        <v/>
      </c>
      <c r="G18" s="11">
        <f>'獎狀清單(勿動)'!G132</f>
        <v/>
      </c>
      <c r="H18" s="11">
        <f>'獎狀清單(勿動)'!H132</f>
        <v/>
      </c>
      <c r="I18" s="11">
        <f>'獎狀清單(勿動)'!I132</f>
        <v/>
      </c>
      <c r="J18" s="11">
        <f>'獎狀清單(勿動)'!J132</f>
        <v/>
      </c>
      <c r="K18" s="11">
        <f>'獎狀清單(勿動)'!K132</f>
        <v/>
      </c>
      <c r="L18" s="11">
        <f>'獎狀清單(勿動)'!L132</f>
        <v/>
      </c>
      <c r="M18" s="11">
        <f>'獎狀清單(勿動)'!M132</f>
        <v/>
      </c>
      <c r="N18" s="11">
        <f>'獎狀清單(勿動)'!N132</f>
        <v/>
      </c>
      <c r="O18" s="11">
        <f>'獎狀清單(勿動)'!O132</f>
        <v/>
      </c>
      <c r="P18" s="49">
        <f>'獎狀清單(勿動)'!P132</f>
        <v/>
      </c>
      <c r="Q18" s="11">
        <f>'獎狀清單(勿動)'!Q132</f>
        <v/>
      </c>
      <c r="R18" s="44">
        <f>INT(IF(AND(B18=B17,K18=K17,L18=L17),"0",IF(D18=1,"1","0")))</f>
        <v/>
      </c>
    </row>
    <row customHeight="1" ht="16.5" r="19" s="29">
      <c r="A19" s="11">
        <f>'獎狀清單(勿動)'!A263</f>
        <v/>
      </c>
      <c r="B19" s="11">
        <f>'獎狀清單(勿動)'!B263</f>
        <v/>
      </c>
      <c r="C19" s="11">
        <f>'獎狀清單(勿動)'!C263</f>
        <v/>
      </c>
      <c r="D19" s="11">
        <f>'獎狀清單(勿動)'!D263</f>
        <v/>
      </c>
      <c r="E19" s="11">
        <f>'獎狀清單(勿動)'!E263</f>
        <v/>
      </c>
      <c r="F19" s="11">
        <f>'獎狀清單(勿動)'!F263</f>
        <v/>
      </c>
      <c r="G19" s="11">
        <f>'獎狀清單(勿動)'!G263</f>
        <v/>
      </c>
      <c r="H19" s="11">
        <f>'獎狀清單(勿動)'!H263</f>
        <v/>
      </c>
      <c r="I19" s="11">
        <f>'獎狀清單(勿動)'!I263</f>
        <v/>
      </c>
      <c r="J19" s="11">
        <f>'獎狀清單(勿動)'!J263</f>
        <v/>
      </c>
      <c r="K19" s="11">
        <f>'獎狀清單(勿動)'!K263</f>
        <v/>
      </c>
      <c r="L19" s="11">
        <f>'獎狀清單(勿動)'!L263</f>
        <v/>
      </c>
      <c r="M19" s="11">
        <f>'獎狀清單(勿動)'!M263</f>
        <v/>
      </c>
      <c r="N19" s="11">
        <f>'獎狀清單(勿動)'!N263</f>
        <v/>
      </c>
      <c r="O19" s="11">
        <f>'獎狀清單(勿動)'!O263</f>
        <v/>
      </c>
      <c r="P19" s="49">
        <f>'獎狀清單(勿動)'!P263</f>
        <v/>
      </c>
      <c r="Q19" s="11">
        <f>'獎狀清單(勿動)'!Q263</f>
        <v/>
      </c>
      <c r="R19" s="44">
        <f>INT(IF(AND(B19=B18,K19=K18,L19=L18),"0",IF(D19=1,"1","0")))</f>
        <v/>
      </c>
    </row>
    <row customHeight="1" ht="16.5" r="20" s="29">
      <c r="A20" s="11">
        <f>'獎狀清單(勿動)'!A304</f>
        <v/>
      </c>
      <c r="B20" s="11">
        <f>'獎狀清單(勿動)'!B304</f>
        <v/>
      </c>
      <c r="C20" s="11">
        <f>'獎狀清單(勿動)'!C304</f>
        <v/>
      </c>
      <c r="D20" s="11">
        <f>'獎狀清單(勿動)'!D304</f>
        <v/>
      </c>
      <c r="E20" s="11">
        <f>'獎狀清單(勿動)'!E304</f>
        <v/>
      </c>
      <c r="F20" s="11">
        <f>'獎狀清單(勿動)'!F304</f>
        <v/>
      </c>
      <c r="G20" s="11">
        <f>'獎狀清單(勿動)'!G304</f>
        <v/>
      </c>
      <c r="H20" s="11">
        <f>'獎狀清單(勿動)'!H304</f>
        <v/>
      </c>
      <c r="I20" s="11">
        <f>'獎狀清單(勿動)'!I304</f>
        <v/>
      </c>
      <c r="J20" s="11">
        <f>'獎狀清單(勿動)'!J304</f>
        <v/>
      </c>
      <c r="K20" s="11">
        <f>'獎狀清單(勿動)'!K304</f>
        <v/>
      </c>
      <c r="L20" s="11">
        <f>'獎狀清單(勿動)'!L304</f>
        <v/>
      </c>
      <c r="M20" s="11">
        <f>'獎狀清單(勿動)'!M304</f>
        <v/>
      </c>
      <c r="N20" s="11">
        <f>'獎狀清單(勿動)'!N304</f>
        <v/>
      </c>
      <c r="O20" s="11">
        <f>'獎狀清單(勿動)'!O304</f>
        <v/>
      </c>
      <c r="P20" s="49">
        <f>'獎狀清單(勿動)'!P304</f>
        <v/>
      </c>
      <c r="Q20" s="11">
        <f>'獎狀清單(勿動)'!Q304</f>
        <v/>
      </c>
      <c r="R20" s="44">
        <f>INT(IF(AND(B20=B19,K20=K19,L20=L19),"0",IF(D20=1,"1","0")))</f>
        <v/>
      </c>
    </row>
    <row customHeight="1" ht="16.5" r="21" s="29">
      <c r="A21" s="11">
        <f>'獎狀清單(勿動)'!A264</f>
        <v/>
      </c>
      <c r="B21" s="11">
        <f>'獎狀清單(勿動)'!B264</f>
        <v/>
      </c>
      <c r="C21" s="11">
        <f>'獎狀清單(勿動)'!C264</f>
        <v/>
      </c>
      <c r="D21" s="11">
        <f>'獎狀清單(勿動)'!D264</f>
        <v/>
      </c>
      <c r="E21" s="11">
        <f>'獎狀清單(勿動)'!E264</f>
        <v/>
      </c>
      <c r="F21" s="11">
        <f>'獎狀清單(勿動)'!F264</f>
        <v/>
      </c>
      <c r="G21" s="11">
        <f>'獎狀清單(勿動)'!G264</f>
        <v/>
      </c>
      <c r="H21" s="11">
        <f>'獎狀清單(勿動)'!H264</f>
        <v/>
      </c>
      <c r="I21" s="11">
        <f>'獎狀清單(勿動)'!I264</f>
        <v/>
      </c>
      <c r="J21" s="11">
        <f>'獎狀清單(勿動)'!J264</f>
        <v/>
      </c>
      <c r="K21" s="11">
        <f>'獎狀清單(勿動)'!K264</f>
        <v/>
      </c>
      <c r="L21" s="11">
        <f>'獎狀清單(勿動)'!L264</f>
        <v/>
      </c>
      <c r="M21" s="11">
        <f>'獎狀清單(勿動)'!M264</f>
        <v/>
      </c>
      <c r="N21" s="11">
        <f>'獎狀清單(勿動)'!N264</f>
        <v/>
      </c>
      <c r="O21" s="11">
        <f>'獎狀清單(勿動)'!O264</f>
        <v/>
      </c>
      <c r="P21" s="49">
        <f>'獎狀清單(勿動)'!P264</f>
        <v/>
      </c>
      <c r="Q21" s="11">
        <f>'獎狀清單(勿動)'!Q264</f>
        <v/>
      </c>
      <c r="R21" s="44">
        <f>INT(IF(AND(B21=B20,K21=K20,L21=L20),"0",IF(D21=1,"1","0")))</f>
        <v/>
      </c>
    </row>
    <row customHeight="1" ht="16.5" r="22" s="29">
      <c r="A22" s="11">
        <f>'獎狀清單(勿動)'!A305</f>
        <v/>
      </c>
      <c r="B22" s="11">
        <f>'獎狀清單(勿動)'!B305</f>
        <v/>
      </c>
      <c r="C22" s="11">
        <f>'獎狀清單(勿動)'!C305</f>
        <v/>
      </c>
      <c r="D22" s="11">
        <f>'獎狀清單(勿動)'!D305</f>
        <v/>
      </c>
      <c r="E22" s="11">
        <f>'獎狀清單(勿動)'!E305</f>
        <v/>
      </c>
      <c r="F22" s="11">
        <f>'獎狀清單(勿動)'!F305</f>
        <v/>
      </c>
      <c r="G22" s="11">
        <f>'獎狀清單(勿動)'!G305</f>
        <v/>
      </c>
      <c r="H22" s="11">
        <f>'獎狀清單(勿動)'!H305</f>
        <v/>
      </c>
      <c r="I22" s="11">
        <f>'獎狀清單(勿動)'!I305</f>
        <v/>
      </c>
      <c r="J22" s="11">
        <f>'獎狀清單(勿動)'!J305</f>
        <v/>
      </c>
      <c r="K22" s="11">
        <f>'獎狀清單(勿動)'!K305</f>
        <v/>
      </c>
      <c r="L22" s="11">
        <f>'獎狀清單(勿動)'!L305</f>
        <v/>
      </c>
      <c r="M22" s="11">
        <f>'獎狀清單(勿動)'!M305</f>
        <v/>
      </c>
      <c r="N22" s="11">
        <f>'獎狀清單(勿動)'!N305</f>
        <v/>
      </c>
      <c r="O22" s="11">
        <f>'獎狀清單(勿動)'!O305</f>
        <v/>
      </c>
      <c r="P22" s="49">
        <f>'獎狀清單(勿動)'!P305</f>
        <v/>
      </c>
      <c r="Q22" s="11">
        <f>'獎狀清單(勿動)'!Q305</f>
        <v/>
      </c>
      <c r="R22" s="44">
        <f>INT(IF(AND(B22=B21,K22=K21,L22=L21),"0",IF(D22=1,"1","0")))</f>
        <v/>
      </c>
    </row>
    <row customHeight="1" ht="16.5" r="23" s="29">
      <c r="A23" s="11">
        <f>'獎狀清單(勿動)'!A266</f>
        <v/>
      </c>
      <c r="B23" s="11">
        <f>'獎狀清單(勿動)'!B266</f>
        <v/>
      </c>
      <c r="C23" s="11">
        <f>'獎狀清單(勿動)'!C266</f>
        <v/>
      </c>
      <c r="D23" s="11">
        <f>'獎狀清單(勿動)'!D266</f>
        <v/>
      </c>
      <c r="E23" s="11">
        <f>'獎狀清單(勿動)'!E266</f>
        <v/>
      </c>
      <c r="F23" s="11">
        <f>'獎狀清單(勿動)'!F266</f>
        <v/>
      </c>
      <c r="G23" s="11">
        <f>'獎狀清單(勿動)'!G266</f>
        <v/>
      </c>
      <c r="H23" s="11">
        <f>'獎狀清單(勿動)'!H266</f>
        <v/>
      </c>
      <c r="I23" s="11">
        <f>'獎狀清單(勿動)'!I266</f>
        <v/>
      </c>
      <c r="J23" s="11">
        <f>'獎狀清單(勿動)'!J266</f>
        <v/>
      </c>
      <c r="K23" s="11">
        <f>'獎狀清單(勿動)'!K266</f>
        <v/>
      </c>
      <c r="L23" s="11">
        <f>'獎狀清單(勿動)'!L266</f>
        <v/>
      </c>
      <c r="M23" s="11">
        <f>'獎狀清單(勿動)'!M266</f>
        <v/>
      </c>
      <c r="N23" s="11">
        <f>'獎狀清單(勿動)'!N266</f>
        <v/>
      </c>
      <c r="O23" s="11">
        <f>'獎狀清單(勿動)'!O266</f>
        <v/>
      </c>
      <c r="P23" s="49">
        <f>'獎狀清單(勿動)'!P266</f>
        <v/>
      </c>
      <c r="Q23" s="11">
        <f>'獎狀清單(勿動)'!Q266</f>
        <v/>
      </c>
      <c r="R23" s="44">
        <f>INT(IF(AND(B23=B22,K23=K22,L23=L22),"0",IF(D23=1,"1","0")))</f>
        <v/>
      </c>
    </row>
    <row customHeight="1" ht="16.5" r="24" s="29">
      <c r="A24" s="11">
        <f>'獎狀清單(勿動)'!A187</f>
        <v/>
      </c>
      <c r="B24" s="11">
        <f>'獎狀清單(勿動)'!B187</f>
        <v/>
      </c>
      <c r="C24" s="11">
        <f>'獎狀清單(勿動)'!C187</f>
        <v/>
      </c>
      <c r="D24" s="11">
        <f>'獎狀清單(勿動)'!D187</f>
        <v/>
      </c>
      <c r="E24" s="11">
        <f>'獎狀清單(勿動)'!E187</f>
        <v/>
      </c>
      <c r="F24" s="11">
        <f>'獎狀清單(勿動)'!F187</f>
        <v/>
      </c>
      <c r="G24" s="11">
        <f>'獎狀清單(勿動)'!G187</f>
        <v/>
      </c>
      <c r="H24" s="11">
        <f>'獎狀清單(勿動)'!H187</f>
        <v/>
      </c>
      <c r="I24" s="11">
        <f>'獎狀清單(勿動)'!I187</f>
        <v/>
      </c>
      <c r="J24" s="11">
        <f>'獎狀清單(勿動)'!J187</f>
        <v/>
      </c>
      <c r="K24" s="11">
        <f>'獎狀清單(勿動)'!K187</f>
        <v/>
      </c>
      <c r="L24" s="11">
        <f>'獎狀清單(勿動)'!L187</f>
        <v/>
      </c>
      <c r="M24" s="11">
        <f>'獎狀清單(勿動)'!M187</f>
        <v/>
      </c>
      <c r="N24" s="11">
        <f>'獎狀清單(勿動)'!N187</f>
        <v/>
      </c>
      <c r="O24" s="11">
        <f>'獎狀清單(勿動)'!O187</f>
        <v/>
      </c>
      <c r="P24" s="11">
        <f>'獎狀清單(勿動)'!P187</f>
        <v/>
      </c>
      <c r="Q24" s="11">
        <f>'獎狀清單(勿動)'!Q187</f>
        <v/>
      </c>
      <c r="R24" s="44">
        <f>INT(IF(AND(B24=B23,K24=K23,L24=L23),"0",IF(D24=1,"1","0")))</f>
        <v/>
      </c>
    </row>
    <row customHeight="1" ht="16.5" r="25" s="29">
      <c r="A25" s="11">
        <f>'獎狀清單(勿動)'!A227</f>
        <v/>
      </c>
      <c r="B25" s="11">
        <f>'獎狀清單(勿動)'!B227</f>
        <v/>
      </c>
      <c r="C25" s="11">
        <f>'獎狀清單(勿動)'!C227</f>
        <v/>
      </c>
      <c r="D25" s="11">
        <f>'獎狀清單(勿動)'!D227</f>
        <v/>
      </c>
      <c r="E25" s="11">
        <f>'獎狀清單(勿動)'!E227</f>
        <v/>
      </c>
      <c r="F25" s="11">
        <f>'獎狀清單(勿動)'!F227</f>
        <v/>
      </c>
      <c r="G25" s="11">
        <f>'獎狀清單(勿動)'!G227</f>
        <v/>
      </c>
      <c r="H25" s="11">
        <f>'獎狀清單(勿動)'!H227</f>
        <v/>
      </c>
      <c r="I25" s="11">
        <f>'獎狀清單(勿動)'!I227</f>
        <v/>
      </c>
      <c r="J25" s="11">
        <f>'獎狀清單(勿動)'!J227</f>
        <v/>
      </c>
      <c r="K25" s="11">
        <f>'獎狀清單(勿動)'!K227</f>
        <v/>
      </c>
      <c r="L25" s="11">
        <f>'獎狀清單(勿動)'!L227</f>
        <v/>
      </c>
      <c r="M25" s="11">
        <f>'獎狀清單(勿動)'!M227</f>
        <v/>
      </c>
      <c r="N25" s="11">
        <f>'獎狀清單(勿動)'!N227</f>
        <v/>
      </c>
      <c r="O25" s="11">
        <f>'獎狀清單(勿動)'!O227</f>
        <v/>
      </c>
      <c r="P25" s="49">
        <f>'獎狀清單(勿動)'!P227</f>
        <v/>
      </c>
      <c r="Q25" s="11">
        <f>'獎狀清單(勿動)'!Q227</f>
        <v/>
      </c>
      <c r="R25" s="44">
        <f>INT(IF(AND(B25=B24,K25=K24,L25=L24),"0",IF(D25=1,"1","0")))</f>
        <v/>
      </c>
    </row>
    <row customHeight="1" ht="16.5" r="26" s="29">
      <c r="A26" s="11">
        <f>'獎狀清單(勿動)'!A308</f>
        <v/>
      </c>
      <c r="B26" s="11">
        <f>'獎狀清單(勿動)'!B308</f>
        <v/>
      </c>
      <c r="C26" s="11">
        <f>'獎狀清單(勿動)'!C308</f>
        <v/>
      </c>
      <c r="D26" s="11">
        <f>'獎狀清單(勿動)'!D308</f>
        <v/>
      </c>
      <c r="E26" s="11">
        <f>'獎狀清單(勿動)'!E308</f>
        <v/>
      </c>
      <c r="F26" s="11">
        <f>'獎狀清單(勿動)'!F308</f>
        <v/>
      </c>
      <c r="G26" s="11">
        <f>'獎狀清單(勿動)'!G308</f>
        <v/>
      </c>
      <c r="H26" s="11">
        <f>'獎狀清單(勿動)'!H308</f>
        <v/>
      </c>
      <c r="I26" s="11">
        <f>'獎狀清單(勿動)'!I308</f>
        <v/>
      </c>
      <c r="J26" s="11">
        <f>'獎狀清單(勿動)'!J308</f>
        <v/>
      </c>
      <c r="K26" s="11">
        <f>'獎狀清單(勿動)'!K308</f>
        <v/>
      </c>
      <c r="L26" s="11">
        <f>'獎狀清單(勿動)'!L308</f>
        <v/>
      </c>
      <c r="M26" s="11">
        <f>'獎狀清單(勿動)'!M308</f>
        <v/>
      </c>
      <c r="N26" s="11">
        <f>'獎狀清單(勿動)'!N308</f>
        <v/>
      </c>
      <c r="O26" s="11">
        <f>'獎狀清單(勿動)'!O308</f>
        <v/>
      </c>
      <c r="P26" s="49">
        <f>'獎狀清單(勿動)'!P308</f>
        <v/>
      </c>
      <c r="Q26" s="11">
        <f>'獎狀清單(勿動)'!Q308</f>
        <v/>
      </c>
      <c r="R26" s="44">
        <f>INT(IF(AND(B26=B25,K26=K25,L26=L25),"0",IF(D26=1,"1","0")))</f>
        <v/>
      </c>
    </row>
    <row customHeight="1" ht="16.5" r="27" s="29">
      <c r="A27" s="11">
        <f>'獎狀清單(勿動)'!A270</f>
        <v/>
      </c>
      <c r="B27" s="11">
        <f>'獎狀清單(勿動)'!B270</f>
        <v/>
      </c>
      <c r="C27" s="11">
        <f>'獎狀清單(勿動)'!C270</f>
        <v/>
      </c>
      <c r="D27" s="11">
        <f>'獎狀清單(勿動)'!D270</f>
        <v/>
      </c>
      <c r="E27" s="11">
        <f>'獎狀清單(勿動)'!E270</f>
        <v/>
      </c>
      <c r="F27" s="11">
        <f>'獎狀清單(勿動)'!F270</f>
        <v/>
      </c>
      <c r="G27" s="11">
        <f>'獎狀清單(勿動)'!G270</f>
        <v/>
      </c>
      <c r="H27" s="11">
        <f>'獎狀清單(勿動)'!H270</f>
        <v/>
      </c>
      <c r="I27" s="11">
        <f>'獎狀清單(勿動)'!I270</f>
        <v/>
      </c>
      <c r="J27" s="11">
        <f>'獎狀清單(勿動)'!J270</f>
        <v/>
      </c>
      <c r="K27" s="11">
        <f>'獎狀清單(勿動)'!K270</f>
        <v/>
      </c>
      <c r="L27" s="11">
        <f>'獎狀清單(勿動)'!L270</f>
        <v/>
      </c>
      <c r="M27" s="11">
        <f>'獎狀清單(勿動)'!M270</f>
        <v/>
      </c>
      <c r="N27" s="11">
        <f>'獎狀清單(勿動)'!N270</f>
        <v/>
      </c>
      <c r="O27" s="11">
        <f>'獎狀清單(勿動)'!O270</f>
        <v/>
      </c>
      <c r="P27" s="49">
        <f>'獎狀清單(勿動)'!P270</f>
        <v/>
      </c>
      <c r="Q27" s="11">
        <f>'獎狀清單(勿動)'!Q270</f>
        <v/>
      </c>
      <c r="R27" s="44">
        <f>INT(IF(AND(B27=B26,K27=K26,L27=L26),"0",IF(D27=1,"1","0")))</f>
        <v/>
      </c>
    </row>
    <row customHeight="1" ht="16.5" r="28" s="29">
      <c r="A28" s="11">
        <f>'獎狀清單(勿動)'!A191</f>
        <v/>
      </c>
      <c r="B28" s="11">
        <f>'獎狀清單(勿動)'!B191</f>
        <v/>
      </c>
      <c r="C28" s="11">
        <f>'獎狀清單(勿動)'!C191</f>
        <v/>
      </c>
      <c r="D28" s="11">
        <f>'獎狀清單(勿動)'!D191</f>
        <v/>
      </c>
      <c r="E28" s="11">
        <f>'獎狀清單(勿動)'!E191</f>
        <v/>
      </c>
      <c r="F28" s="11">
        <f>'獎狀清單(勿動)'!F191</f>
        <v/>
      </c>
      <c r="G28" s="11">
        <f>'獎狀清單(勿動)'!G191</f>
        <v/>
      </c>
      <c r="H28" s="11">
        <f>'獎狀清單(勿動)'!H191</f>
        <v/>
      </c>
      <c r="I28" s="11">
        <f>'獎狀清單(勿動)'!I191</f>
        <v/>
      </c>
      <c r="J28" s="11">
        <f>'獎狀清單(勿動)'!J191</f>
        <v/>
      </c>
      <c r="K28" s="11">
        <f>'獎狀清單(勿動)'!K191</f>
        <v/>
      </c>
      <c r="L28" s="11">
        <f>'獎狀清單(勿動)'!L191</f>
        <v/>
      </c>
      <c r="M28" s="11">
        <f>'獎狀清單(勿動)'!M191</f>
        <v/>
      </c>
      <c r="N28" s="11">
        <f>'獎狀清單(勿動)'!N191</f>
        <v/>
      </c>
      <c r="O28" s="11">
        <f>'獎狀清單(勿動)'!O191</f>
        <v/>
      </c>
      <c r="P28" s="11">
        <f>'獎狀清單(勿動)'!P191</f>
        <v/>
      </c>
      <c r="Q28" s="11">
        <f>'獎狀清單(勿動)'!Q191</f>
        <v/>
      </c>
      <c r="R28" s="44">
        <f>INT(IF(AND(B28=B27,K28=K27,L28=L27),"0",IF(D28=1,"1","0")))</f>
        <v/>
      </c>
    </row>
    <row customHeight="1" ht="16.5" r="29" s="29">
      <c r="A29" s="11">
        <f>'獎狀清單(勿動)'!A233</f>
        <v/>
      </c>
      <c r="B29" s="11">
        <f>'獎狀清單(勿動)'!B233</f>
        <v/>
      </c>
      <c r="C29" s="11">
        <f>'獎狀清單(勿動)'!C233</f>
        <v/>
      </c>
      <c r="D29" s="11">
        <f>'獎狀清單(勿動)'!D233</f>
        <v/>
      </c>
      <c r="E29" s="11">
        <f>'獎狀清單(勿動)'!E233</f>
        <v/>
      </c>
      <c r="F29" s="11">
        <f>'獎狀清單(勿動)'!F233</f>
        <v/>
      </c>
      <c r="G29" s="11">
        <f>'獎狀清單(勿動)'!G233</f>
        <v/>
      </c>
      <c r="H29" s="11">
        <f>'獎狀清單(勿動)'!H233</f>
        <v/>
      </c>
      <c r="I29" s="11">
        <f>'獎狀清單(勿動)'!I233</f>
        <v/>
      </c>
      <c r="J29" s="11">
        <f>'獎狀清單(勿動)'!J233</f>
        <v/>
      </c>
      <c r="K29" s="11">
        <f>'獎狀清單(勿動)'!K233</f>
        <v/>
      </c>
      <c r="L29" s="11">
        <f>'獎狀清單(勿動)'!L233</f>
        <v/>
      </c>
      <c r="M29" s="11">
        <f>'獎狀清單(勿動)'!M233</f>
        <v/>
      </c>
      <c r="N29" s="11">
        <f>'獎狀清單(勿動)'!N233</f>
        <v/>
      </c>
      <c r="O29" s="11">
        <f>'獎狀清單(勿動)'!O233</f>
        <v/>
      </c>
      <c r="P29" s="49">
        <f>'獎狀清單(勿動)'!P233</f>
        <v/>
      </c>
      <c r="Q29" s="11">
        <f>'獎狀清單(勿動)'!Q233</f>
        <v/>
      </c>
      <c r="R29" s="44">
        <f>INT(IF(AND(B29=B28,K29=K28,L29=L28),"0",IF(D29=1,"1","0")))</f>
        <v/>
      </c>
    </row>
    <row customHeight="1" ht="16.5" r="30" s="29">
      <c r="A30" s="11">
        <f>'獎狀清單(勿動)'!A313</f>
        <v/>
      </c>
      <c r="B30" s="11">
        <f>'獎狀清單(勿動)'!B313</f>
        <v/>
      </c>
      <c r="C30" s="11">
        <f>'獎狀清單(勿動)'!C313</f>
        <v/>
      </c>
      <c r="D30" s="11">
        <f>'獎狀清單(勿動)'!D313</f>
        <v/>
      </c>
      <c r="E30" s="11">
        <f>'獎狀清單(勿動)'!E313</f>
        <v/>
      </c>
      <c r="F30" s="11">
        <f>'獎狀清單(勿動)'!F313</f>
        <v/>
      </c>
      <c r="G30" s="11">
        <f>'獎狀清單(勿動)'!G313</f>
        <v/>
      </c>
      <c r="H30" s="11">
        <f>'獎狀清單(勿動)'!H313</f>
        <v/>
      </c>
      <c r="I30" s="11">
        <f>'獎狀清單(勿動)'!I313</f>
        <v/>
      </c>
      <c r="J30" s="11">
        <f>'獎狀清單(勿動)'!J313</f>
        <v/>
      </c>
      <c r="K30" s="11">
        <f>'獎狀清單(勿動)'!K313</f>
        <v/>
      </c>
      <c r="L30" s="11">
        <f>'獎狀清單(勿動)'!L313</f>
        <v/>
      </c>
      <c r="M30" s="11">
        <f>'獎狀清單(勿動)'!M313</f>
        <v/>
      </c>
      <c r="N30" s="11">
        <f>'獎狀清單(勿動)'!N313</f>
        <v/>
      </c>
      <c r="O30" s="11">
        <f>'獎狀清單(勿動)'!O313</f>
        <v/>
      </c>
      <c r="P30" s="49">
        <f>'獎狀清單(勿動)'!P313</f>
        <v/>
      </c>
      <c r="Q30" s="11">
        <f>'獎狀清單(勿動)'!Q313</f>
        <v/>
      </c>
      <c r="R30" s="44">
        <f>INT(IF(AND(B30=B29,K30=K29,L30=L29),"0",IF(D30=1,"1","0")))</f>
        <v/>
      </c>
    </row>
    <row customHeight="1" ht="16.5" r="31" s="29">
      <c r="A31" s="11">
        <f>'獎狀清單(勿動)'!A274</f>
        <v/>
      </c>
      <c r="B31" s="11">
        <f>'獎狀清單(勿動)'!B274</f>
        <v/>
      </c>
      <c r="C31" s="11">
        <f>'獎狀清單(勿動)'!C274</f>
        <v/>
      </c>
      <c r="D31" s="11">
        <f>'獎狀清單(勿動)'!D274</f>
        <v/>
      </c>
      <c r="E31" s="11">
        <f>'獎狀清單(勿動)'!E274</f>
        <v/>
      </c>
      <c r="F31" s="11">
        <f>'獎狀清單(勿動)'!F274</f>
        <v/>
      </c>
      <c r="G31" s="11">
        <f>'獎狀清單(勿動)'!G274</f>
        <v/>
      </c>
      <c r="H31" s="11">
        <f>'獎狀清單(勿動)'!H274</f>
        <v/>
      </c>
      <c r="I31" s="11">
        <f>'獎狀清單(勿動)'!I274</f>
        <v/>
      </c>
      <c r="J31" s="11">
        <f>'獎狀清單(勿動)'!J274</f>
        <v/>
      </c>
      <c r="K31" s="11">
        <f>'獎狀清單(勿動)'!K274</f>
        <v/>
      </c>
      <c r="L31" s="11">
        <f>'獎狀清單(勿動)'!L274</f>
        <v/>
      </c>
      <c r="M31" s="11">
        <f>'獎狀清單(勿動)'!M274</f>
        <v/>
      </c>
      <c r="N31" s="11">
        <f>'獎狀清單(勿動)'!N274</f>
        <v/>
      </c>
      <c r="O31" s="11">
        <f>'獎狀清單(勿動)'!O274</f>
        <v/>
      </c>
      <c r="P31" s="49">
        <f>'獎狀清單(勿動)'!P274</f>
        <v/>
      </c>
      <c r="Q31" s="11">
        <f>'獎狀清單(勿動)'!Q274</f>
        <v/>
      </c>
      <c r="R31" s="44">
        <f>INT(IF(AND(B31=B30,K31=K30,L31=L30),"0",IF(D31=1,"1","0")))</f>
        <v/>
      </c>
    </row>
    <row customHeight="1" ht="16.5" r="32" s="29">
      <c r="A32" s="11">
        <f>'獎狀清單(勿動)'!A275</f>
        <v/>
      </c>
      <c r="B32" s="11">
        <f>'獎狀清單(勿動)'!B275</f>
        <v/>
      </c>
      <c r="C32" s="11">
        <f>'獎狀清單(勿動)'!C275</f>
        <v/>
      </c>
      <c r="D32" s="11">
        <f>'獎狀清單(勿動)'!D275</f>
        <v/>
      </c>
      <c r="E32" s="11">
        <f>'獎狀清單(勿動)'!E275</f>
        <v/>
      </c>
      <c r="F32" s="11">
        <f>'獎狀清單(勿動)'!F275</f>
        <v/>
      </c>
      <c r="G32" s="11">
        <f>'獎狀清單(勿動)'!G275</f>
        <v/>
      </c>
      <c r="H32" s="11">
        <f>'獎狀清單(勿動)'!H275</f>
        <v/>
      </c>
      <c r="I32" s="11">
        <f>'獎狀清單(勿動)'!I275</f>
        <v/>
      </c>
      <c r="J32" s="11">
        <f>'獎狀清單(勿動)'!J275</f>
        <v/>
      </c>
      <c r="K32" s="11">
        <f>'獎狀清單(勿動)'!K275</f>
        <v/>
      </c>
      <c r="L32" s="11">
        <f>'獎狀清單(勿動)'!L275</f>
        <v/>
      </c>
      <c r="M32" s="11">
        <f>'獎狀清單(勿動)'!M275</f>
        <v/>
      </c>
      <c r="N32" s="11">
        <f>'獎狀清單(勿動)'!N275</f>
        <v/>
      </c>
      <c r="O32" s="11">
        <f>'獎狀清單(勿動)'!O275</f>
        <v/>
      </c>
      <c r="P32" s="49">
        <f>'獎狀清單(勿動)'!P275</f>
        <v/>
      </c>
      <c r="Q32" s="11">
        <f>'獎狀清單(勿動)'!Q275</f>
        <v/>
      </c>
      <c r="R32" s="44">
        <f>INT(IF(AND(B32=B31,K32=K31,L32=L31),"0",IF(D32=1,"1","0")))</f>
        <v/>
      </c>
    </row>
    <row customHeight="1" ht="16.5" r="33" s="29">
      <c r="A33" s="11">
        <f>'獎狀清單(勿動)'!A236</f>
        <v/>
      </c>
      <c r="B33" s="11">
        <f>'獎狀清單(勿動)'!B236</f>
        <v/>
      </c>
      <c r="C33" s="11">
        <f>'獎狀清單(勿動)'!C236</f>
        <v/>
      </c>
      <c r="D33" s="11">
        <f>'獎狀清單(勿動)'!D236</f>
        <v/>
      </c>
      <c r="E33" s="11">
        <f>'獎狀清單(勿動)'!E236</f>
        <v/>
      </c>
      <c r="F33" s="11">
        <f>'獎狀清單(勿動)'!F236</f>
        <v/>
      </c>
      <c r="G33" s="11">
        <f>'獎狀清單(勿動)'!G236</f>
        <v/>
      </c>
      <c r="H33" s="11">
        <f>'獎狀清單(勿動)'!H236</f>
        <v/>
      </c>
      <c r="I33" s="11">
        <f>'獎狀清單(勿動)'!I236</f>
        <v/>
      </c>
      <c r="J33" s="11">
        <f>'獎狀清單(勿動)'!J236</f>
        <v/>
      </c>
      <c r="K33" s="11">
        <f>'獎狀清單(勿動)'!K236</f>
        <v/>
      </c>
      <c r="L33" s="11">
        <f>'獎狀清單(勿動)'!L236</f>
        <v/>
      </c>
      <c r="M33" s="11">
        <f>'獎狀清單(勿動)'!M236</f>
        <v/>
      </c>
      <c r="N33" s="11">
        <f>'獎狀清單(勿動)'!N236</f>
        <v/>
      </c>
      <c r="O33" s="11">
        <f>'獎狀清單(勿動)'!O236</f>
        <v/>
      </c>
      <c r="P33" s="49">
        <f>'獎狀清單(勿動)'!P236</f>
        <v/>
      </c>
      <c r="Q33" s="11">
        <f>'獎狀清單(勿動)'!Q236</f>
        <v/>
      </c>
      <c r="R33" s="44">
        <f>INT(IF(AND(B33=B32,K33=K32,L33=L32),"0",IF(D33=1,"1","0")))</f>
        <v/>
      </c>
    </row>
    <row customHeight="1" ht="16.5" r="34" s="29">
      <c r="A34" s="11">
        <f>'獎狀清單(勿動)'!A197</f>
        <v/>
      </c>
      <c r="B34" s="11">
        <f>'獎狀清單(勿動)'!B197</f>
        <v/>
      </c>
      <c r="C34" s="11">
        <f>'獎狀清單(勿動)'!C197</f>
        <v/>
      </c>
      <c r="D34" s="11">
        <f>'獎狀清單(勿動)'!D197</f>
        <v/>
      </c>
      <c r="E34" s="11">
        <f>'獎狀清單(勿動)'!E197</f>
        <v/>
      </c>
      <c r="F34" s="11">
        <f>'獎狀清單(勿動)'!F197</f>
        <v/>
      </c>
      <c r="G34" s="11">
        <f>'獎狀清單(勿動)'!G197</f>
        <v/>
      </c>
      <c r="H34" s="11">
        <f>'獎狀清單(勿動)'!H197</f>
        <v/>
      </c>
      <c r="I34" s="11">
        <f>'獎狀清單(勿動)'!I197</f>
        <v/>
      </c>
      <c r="J34" s="11">
        <f>'獎狀清單(勿動)'!J197</f>
        <v/>
      </c>
      <c r="K34" s="11">
        <f>'獎狀清單(勿動)'!K197</f>
        <v/>
      </c>
      <c r="L34" s="11">
        <f>'獎狀清單(勿動)'!L197</f>
        <v/>
      </c>
      <c r="M34" s="11">
        <f>'獎狀清單(勿動)'!M197</f>
        <v/>
      </c>
      <c r="N34" s="11">
        <f>'獎狀清單(勿動)'!N197</f>
        <v/>
      </c>
      <c r="O34" s="11">
        <f>'獎狀清單(勿動)'!O197</f>
        <v/>
      </c>
      <c r="P34" s="11">
        <f>'獎狀清單(勿動)'!P197</f>
        <v/>
      </c>
      <c r="Q34" s="11">
        <f>'獎狀清單(勿動)'!Q197</f>
        <v/>
      </c>
      <c r="R34" s="44">
        <f>INT(IF(AND(B34=B33,K34=K33,L34=L33),"0",IF(D34=1,"1","0")))</f>
        <v/>
      </c>
    </row>
    <row customHeight="1" ht="16.5" r="35" s="29">
      <c r="A35" s="11">
        <f>'獎狀清單(勿動)'!A317</f>
        <v/>
      </c>
      <c r="B35" s="11">
        <f>'獎狀清單(勿動)'!B317</f>
        <v/>
      </c>
      <c r="C35" s="11">
        <f>'獎狀清單(勿動)'!C317</f>
        <v/>
      </c>
      <c r="D35" s="11">
        <f>'獎狀清單(勿動)'!D317</f>
        <v/>
      </c>
      <c r="E35" s="11">
        <f>'獎狀清單(勿動)'!E317</f>
        <v/>
      </c>
      <c r="F35" s="11">
        <f>'獎狀清單(勿動)'!F317</f>
        <v/>
      </c>
      <c r="G35" s="11">
        <f>'獎狀清單(勿動)'!G317</f>
        <v/>
      </c>
      <c r="H35" s="11">
        <f>'獎狀清單(勿動)'!H317</f>
        <v/>
      </c>
      <c r="I35" s="11">
        <f>'獎狀清單(勿動)'!I317</f>
        <v/>
      </c>
      <c r="J35" s="11">
        <f>'獎狀清單(勿動)'!J317</f>
        <v/>
      </c>
      <c r="K35" s="11">
        <f>'獎狀清單(勿動)'!K317</f>
        <v/>
      </c>
      <c r="L35" s="11">
        <f>'獎狀清單(勿動)'!L317</f>
        <v/>
      </c>
      <c r="M35" s="11">
        <f>'獎狀清單(勿動)'!M317</f>
        <v/>
      </c>
      <c r="N35" s="11">
        <f>'獎狀清單(勿動)'!N317</f>
        <v/>
      </c>
      <c r="O35" s="11">
        <f>'獎狀清單(勿動)'!O317</f>
        <v/>
      </c>
      <c r="P35" s="49">
        <f>'獎狀清單(勿動)'!P317</f>
        <v/>
      </c>
      <c r="Q35" s="11">
        <f>'獎狀清單(勿動)'!Q317</f>
        <v/>
      </c>
      <c r="R35" s="44">
        <f>INT(IF(AND(B35=B34,K35=K34,L35=L34),"0",IF(D35=1,"1","0")))</f>
        <v/>
      </c>
    </row>
    <row customHeight="1" ht="16.5" r="36" s="29">
      <c r="A36" s="11">
        <f>'獎狀清單(勿動)'!A319</f>
        <v/>
      </c>
      <c r="B36" s="11">
        <f>'獎狀清單(勿動)'!B319</f>
        <v/>
      </c>
      <c r="C36" s="11">
        <f>'獎狀清單(勿動)'!C319</f>
        <v/>
      </c>
      <c r="D36" s="11">
        <f>'獎狀清單(勿動)'!D319</f>
        <v/>
      </c>
      <c r="E36" s="11">
        <f>'獎狀清單(勿動)'!E319</f>
        <v/>
      </c>
      <c r="F36" s="11">
        <f>'獎狀清單(勿動)'!F319</f>
        <v/>
      </c>
      <c r="G36" s="11">
        <f>'獎狀清單(勿動)'!G319</f>
        <v/>
      </c>
      <c r="H36" s="11">
        <f>'獎狀清單(勿動)'!H319</f>
        <v/>
      </c>
      <c r="I36" s="11">
        <f>'獎狀清單(勿動)'!I319</f>
        <v/>
      </c>
      <c r="J36" s="11">
        <f>'獎狀清單(勿動)'!J319</f>
        <v/>
      </c>
      <c r="K36" s="11">
        <f>'獎狀清單(勿動)'!K319</f>
        <v/>
      </c>
      <c r="L36" s="11">
        <f>'獎狀清單(勿動)'!L319</f>
        <v/>
      </c>
      <c r="M36" s="11">
        <f>'獎狀清單(勿動)'!M319</f>
        <v/>
      </c>
      <c r="N36" s="11">
        <f>'獎狀清單(勿動)'!N319</f>
        <v/>
      </c>
      <c r="O36" s="11">
        <f>'獎狀清單(勿動)'!O319</f>
        <v/>
      </c>
      <c r="P36" s="49">
        <f>'獎狀清單(勿動)'!P319</f>
        <v/>
      </c>
      <c r="Q36" s="11">
        <f>'獎狀清單(勿動)'!Q319</f>
        <v/>
      </c>
      <c r="R36" s="44">
        <f>INT(IF(AND(B36=B35,K36=K35,L36=L35),"0",IF(D36=1,"1","0")))</f>
        <v/>
      </c>
    </row>
    <row customHeight="1" ht="16.5" r="37" s="29">
      <c r="A37" s="11">
        <f>'獎狀清單(勿動)'!A163</f>
        <v/>
      </c>
      <c r="B37" s="11">
        <f>'獎狀清單(勿動)'!B163</f>
        <v/>
      </c>
      <c r="C37" s="11">
        <f>'獎狀清單(勿動)'!C163</f>
        <v/>
      </c>
      <c r="D37" s="11">
        <f>'獎狀清單(勿動)'!D163</f>
        <v/>
      </c>
      <c r="E37" s="11">
        <f>'獎狀清單(勿動)'!E163</f>
        <v/>
      </c>
      <c r="F37" s="11">
        <f>'獎狀清單(勿動)'!F163</f>
        <v/>
      </c>
      <c r="G37" s="11">
        <f>'獎狀清單(勿動)'!G163</f>
        <v/>
      </c>
      <c r="H37" s="11">
        <f>'獎狀清單(勿動)'!H163</f>
        <v/>
      </c>
      <c r="I37" s="11">
        <f>'獎狀清單(勿動)'!I163</f>
        <v/>
      </c>
      <c r="J37" s="11">
        <f>'獎狀清單(勿動)'!J163</f>
        <v/>
      </c>
      <c r="K37" s="11">
        <f>'獎狀清單(勿動)'!K163</f>
        <v/>
      </c>
      <c r="L37" s="11">
        <f>'獎狀清單(勿動)'!L163</f>
        <v/>
      </c>
      <c r="M37" s="11">
        <f>'獎狀清單(勿動)'!M163</f>
        <v/>
      </c>
      <c r="N37" s="11">
        <f>'獎狀清單(勿動)'!N163</f>
        <v/>
      </c>
      <c r="O37" s="11">
        <f>'獎狀清單(勿動)'!O163</f>
        <v/>
      </c>
      <c r="P37" s="11">
        <f>'獎狀清單(勿動)'!P163</f>
        <v/>
      </c>
      <c r="Q37" s="11">
        <f>'獎狀清單(勿動)'!Q163</f>
        <v/>
      </c>
      <c r="R37" s="44">
        <f>INT(IF(AND(B37=B36,K37=K36,L37=L36),"0",IF(D37=1,"1","0")))</f>
        <v/>
      </c>
    </row>
    <row customHeight="1" ht="16.5" r="38" s="29">
      <c r="A38" s="11">
        <f>'獎狀清單(勿動)'!A283</f>
        <v/>
      </c>
      <c r="B38" s="11">
        <f>'獎狀清單(勿動)'!B283</f>
        <v/>
      </c>
      <c r="C38" s="11">
        <f>'獎狀清單(勿動)'!C283</f>
        <v/>
      </c>
      <c r="D38" s="11">
        <f>'獎狀清單(勿動)'!D283</f>
        <v/>
      </c>
      <c r="E38" s="11">
        <f>'獎狀清單(勿動)'!E283</f>
        <v/>
      </c>
      <c r="F38" s="11">
        <f>'獎狀清單(勿動)'!F283</f>
        <v/>
      </c>
      <c r="G38" s="11">
        <f>'獎狀清單(勿動)'!G283</f>
        <v/>
      </c>
      <c r="H38" s="11">
        <f>'獎狀清單(勿動)'!H283</f>
        <v/>
      </c>
      <c r="I38" s="11">
        <f>'獎狀清單(勿動)'!I283</f>
        <v/>
      </c>
      <c r="J38" s="11">
        <f>'獎狀清單(勿動)'!J283</f>
        <v/>
      </c>
      <c r="K38" s="11">
        <f>'獎狀清單(勿動)'!K283</f>
        <v/>
      </c>
      <c r="L38" s="11">
        <f>'獎狀清單(勿動)'!L283</f>
        <v/>
      </c>
      <c r="M38" s="11">
        <f>'獎狀清單(勿動)'!M283</f>
        <v/>
      </c>
      <c r="N38" s="11">
        <f>'獎狀清單(勿動)'!N283</f>
        <v/>
      </c>
      <c r="O38" s="11">
        <f>'獎狀清單(勿動)'!O283</f>
        <v/>
      </c>
      <c r="P38" s="49">
        <f>'獎狀清單(勿動)'!P283</f>
        <v/>
      </c>
      <c r="Q38" s="11">
        <f>'獎狀清單(勿動)'!Q283</f>
        <v/>
      </c>
      <c r="R38" s="44">
        <f>INT(IF(AND(B38=B37,K38=K37,L38=L37),"0",IF(D38=1,"1","0")))</f>
        <v/>
      </c>
    </row>
    <row customHeight="1" ht="16.5" r="39" s="29">
      <c r="A39" s="11">
        <f>'獎狀清單(勿動)'!A164</f>
        <v/>
      </c>
      <c r="B39" s="11">
        <f>'獎狀清單(勿動)'!B164</f>
        <v/>
      </c>
      <c r="C39" s="11">
        <f>'獎狀清單(勿動)'!C164</f>
        <v/>
      </c>
      <c r="D39" s="11">
        <f>'獎狀清單(勿動)'!D164</f>
        <v/>
      </c>
      <c r="E39" s="11">
        <f>'獎狀清單(勿動)'!E164</f>
        <v/>
      </c>
      <c r="F39" s="11">
        <f>'獎狀清單(勿動)'!F164</f>
        <v/>
      </c>
      <c r="G39" s="11">
        <f>'獎狀清單(勿動)'!G164</f>
        <v/>
      </c>
      <c r="H39" s="11">
        <f>'獎狀清單(勿動)'!H164</f>
        <v/>
      </c>
      <c r="I39" s="11">
        <f>'獎狀清單(勿動)'!I164</f>
        <v/>
      </c>
      <c r="J39" s="11">
        <f>'獎狀清單(勿動)'!J164</f>
        <v/>
      </c>
      <c r="K39" s="11">
        <f>'獎狀清單(勿動)'!K164</f>
        <v/>
      </c>
      <c r="L39" s="11">
        <f>'獎狀清單(勿動)'!L164</f>
        <v/>
      </c>
      <c r="M39" s="11">
        <f>'獎狀清單(勿動)'!M164</f>
        <v/>
      </c>
      <c r="N39" s="11">
        <f>'獎狀清單(勿動)'!N164</f>
        <v/>
      </c>
      <c r="O39" s="11">
        <f>'獎狀清單(勿動)'!O164</f>
        <v/>
      </c>
      <c r="P39" s="11">
        <f>'獎狀清單(勿動)'!P164</f>
        <v/>
      </c>
      <c r="Q39" s="11">
        <f>'獎狀清單(勿動)'!Q164</f>
        <v/>
      </c>
      <c r="R39" s="44">
        <f>INT(IF(AND(B39=B38,K39=K38,L39=L38),"0",IF(D39=1,"1","0")))</f>
        <v/>
      </c>
    </row>
    <row customHeight="1" ht="16.5" r="40" s="29">
      <c r="A40" s="11">
        <f>'獎狀清單(勿動)'!A204</f>
        <v/>
      </c>
      <c r="B40" s="11">
        <f>'獎狀清單(勿動)'!B204</f>
        <v/>
      </c>
      <c r="C40" s="11">
        <f>'獎狀清單(勿動)'!C204</f>
        <v/>
      </c>
      <c r="D40" s="11">
        <f>'獎狀清單(勿動)'!D204</f>
        <v/>
      </c>
      <c r="E40" s="11">
        <f>'獎狀清單(勿動)'!E204</f>
        <v/>
      </c>
      <c r="F40" s="11">
        <f>'獎狀清單(勿動)'!F204</f>
        <v/>
      </c>
      <c r="G40" s="11">
        <f>'獎狀清單(勿動)'!G204</f>
        <v/>
      </c>
      <c r="H40" s="11">
        <f>'獎狀清單(勿動)'!H204</f>
        <v/>
      </c>
      <c r="I40" s="11">
        <f>'獎狀清單(勿動)'!I204</f>
        <v/>
      </c>
      <c r="J40" s="11">
        <f>'獎狀清單(勿動)'!J204</f>
        <v/>
      </c>
      <c r="K40" s="11">
        <f>'獎狀清單(勿動)'!K204</f>
        <v/>
      </c>
      <c r="L40" s="11">
        <f>'獎狀清單(勿動)'!L204</f>
        <v/>
      </c>
      <c r="M40" s="11">
        <f>'獎狀清單(勿動)'!M204</f>
        <v/>
      </c>
      <c r="N40" s="11">
        <f>'獎狀清單(勿動)'!N204</f>
        <v/>
      </c>
      <c r="O40" s="11">
        <f>'獎狀清單(勿動)'!O204</f>
        <v/>
      </c>
      <c r="P40" s="11">
        <f>'獎狀清單(勿動)'!P204</f>
        <v/>
      </c>
      <c r="Q40" s="11">
        <f>'獎狀清單(勿動)'!Q204</f>
        <v/>
      </c>
      <c r="R40" s="44">
        <f>INT(IF(AND(B40=B39,K40=K39,L40=L39),"0",IF(D40=1,"1","0")))</f>
        <v/>
      </c>
    </row>
    <row customHeight="1" ht="16.5" r="41" s="29">
      <c r="A41" s="11">
        <f>'獎狀清單(勿動)'!A245</f>
        <v/>
      </c>
      <c r="B41" s="11">
        <f>'獎狀清單(勿動)'!B245</f>
        <v/>
      </c>
      <c r="C41" s="11">
        <f>'獎狀清單(勿動)'!C245</f>
        <v/>
      </c>
      <c r="D41" s="11">
        <f>'獎狀清單(勿動)'!D245</f>
        <v/>
      </c>
      <c r="E41" s="11">
        <f>'獎狀清單(勿動)'!E245</f>
        <v/>
      </c>
      <c r="F41" s="11">
        <f>'獎狀清單(勿動)'!F245</f>
        <v/>
      </c>
      <c r="G41" s="11">
        <f>'獎狀清單(勿動)'!G245</f>
        <v/>
      </c>
      <c r="H41" s="11">
        <f>'獎狀清單(勿動)'!H245</f>
        <v/>
      </c>
      <c r="I41" s="11">
        <f>'獎狀清單(勿動)'!I245</f>
        <v/>
      </c>
      <c r="J41" s="11">
        <f>'獎狀清單(勿動)'!J245</f>
        <v/>
      </c>
      <c r="K41" s="11">
        <f>'獎狀清單(勿動)'!K245</f>
        <v/>
      </c>
      <c r="L41" s="11">
        <f>'獎狀清單(勿動)'!L245</f>
        <v/>
      </c>
      <c r="M41" s="11">
        <f>'獎狀清單(勿動)'!M245</f>
        <v/>
      </c>
      <c r="N41" s="11">
        <f>'獎狀清單(勿動)'!N245</f>
        <v/>
      </c>
      <c r="O41" s="11">
        <f>'獎狀清單(勿動)'!O245</f>
        <v/>
      </c>
      <c r="P41" s="49">
        <f>'獎狀清單(勿動)'!P245</f>
        <v/>
      </c>
      <c r="Q41" s="11">
        <f>'獎狀清單(勿動)'!Q245</f>
        <v/>
      </c>
      <c r="R41" s="44">
        <f>INT(IF(AND(B41=B40,K41=K40,L41=L40),"0",IF(D41=1,"1","0")))</f>
        <v/>
      </c>
    </row>
    <row customHeight="1" ht="16.5" r="42" s="29">
      <c r="A42" s="11">
        <f>'獎狀清單(勿動)'!A285</f>
        <v/>
      </c>
      <c r="B42" s="11">
        <f>'獎狀清單(勿動)'!B285</f>
        <v/>
      </c>
      <c r="C42" s="11">
        <f>'獎狀清單(勿動)'!C285</f>
        <v/>
      </c>
      <c r="D42" s="11">
        <f>'獎狀清單(勿動)'!D285</f>
        <v/>
      </c>
      <c r="E42" s="11">
        <f>'獎狀清單(勿動)'!E285</f>
        <v/>
      </c>
      <c r="F42" s="11">
        <f>'獎狀清單(勿動)'!F285</f>
        <v/>
      </c>
      <c r="G42" s="11">
        <f>'獎狀清單(勿動)'!G285</f>
        <v/>
      </c>
      <c r="H42" s="11">
        <f>'獎狀清單(勿動)'!H285</f>
        <v/>
      </c>
      <c r="I42" s="11">
        <f>'獎狀清單(勿動)'!I285</f>
        <v/>
      </c>
      <c r="J42" s="11">
        <f>'獎狀清單(勿動)'!J285</f>
        <v/>
      </c>
      <c r="K42" s="11">
        <f>'獎狀清單(勿動)'!K285</f>
        <v/>
      </c>
      <c r="L42" s="11">
        <f>'獎狀清單(勿動)'!L285</f>
        <v/>
      </c>
      <c r="M42" s="11">
        <f>'獎狀清單(勿動)'!M285</f>
        <v/>
      </c>
      <c r="N42" s="11">
        <f>'獎狀清單(勿動)'!N285</f>
        <v/>
      </c>
      <c r="O42" s="11">
        <f>'獎狀清單(勿動)'!O285</f>
        <v/>
      </c>
      <c r="P42" s="49">
        <f>'獎狀清單(勿動)'!P285</f>
        <v/>
      </c>
      <c r="Q42" s="11">
        <f>'獎狀清單(勿動)'!Q285</f>
        <v/>
      </c>
      <c r="R42" s="44">
        <f>INT(IF(AND(B42=B41,K42=K41,L42=L41),"0",IF(D42=1,"1","0")))</f>
        <v/>
      </c>
    </row>
    <row customHeight="1" ht="16.5" r="43" s="29">
      <c r="A43" s="11">
        <f>'獎狀清單(勿動)'!A207</f>
        <v/>
      </c>
      <c r="B43" s="11">
        <f>'獎狀清單(勿動)'!B207</f>
        <v/>
      </c>
      <c r="C43" s="11">
        <f>'獎狀清單(勿動)'!C207</f>
        <v/>
      </c>
      <c r="D43" s="11">
        <f>'獎狀清單(勿動)'!D207</f>
        <v/>
      </c>
      <c r="E43" s="11">
        <f>'獎狀清單(勿動)'!E207</f>
        <v/>
      </c>
      <c r="F43" s="11">
        <f>'獎狀清單(勿動)'!F207</f>
        <v/>
      </c>
      <c r="G43" s="11">
        <f>'獎狀清單(勿動)'!G207</f>
        <v/>
      </c>
      <c r="H43" s="11">
        <f>'獎狀清單(勿動)'!H207</f>
        <v/>
      </c>
      <c r="I43" s="11">
        <f>'獎狀清單(勿動)'!I207</f>
        <v/>
      </c>
      <c r="J43" s="11">
        <f>'獎狀清單(勿動)'!J207</f>
        <v/>
      </c>
      <c r="K43" s="11">
        <f>'獎狀清單(勿動)'!K207</f>
        <v/>
      </c>
      <c r="L43" s="11">
        <f>'獎狀清單(勿動)'!L207</f>
        <v/>
      </c>
      <c r="M43" s="11">
        <f>'獎狀清單(勿動)'!M207</f>
        <v/>
      </c>
      <c r="N43" s="11">
        <f>'獎狀清單(勿動)'!N207</f>
        <v/>
      </c>
      <c r="O43" s="49">
        <f>'獎狀清單(勿動)'!O207</f>
        <v/>
      </c>
      <c r="P43" s="11">
        <f>'獎狀清單(勿動)'!P207</f>
        <v/>
      </c>
      <c r="Q43" s="11">
        <f>'獎狀清單(勿動)'!Q207</f>
        <v/>
      </c>
      <c r="R43" s="44">
        <f>INT(IF(AND(B43=B42,K43=K42,L43=L42),"0",IF(D43=1,"1","0")))</f>
        <v/>
      </c>
    </row>
    <row customHeight="1" ht="16.5" r="44" s="29">
      <c r="A44" s="11">
        <f>'獎狀清單(勿動)'!A209</f>
        <v/>
      </c>
      <c r="B44" s="11">
        <f>'獎狀清單(勿動)'!B209</f>
        <v/>
      </c>
      <c r="C44" s="11">
        <f>'獎狀清單(勿動)'!C209</f>
        <v/>
      </c>
      <c r="D44" s="11">
        <f>'獎狀清單(勿動)'!D209</f>
        <v/>
      </c>
      <c r="E44" s="11">
        <f>'獎狀清單(勿動)'!E209</f>
        <v/>
      </c>
      <c r="F44" s="11">
        <f>'獎狀清單(勿動)'!F209</f>
        <v/>
      </c>
      <c r="G44" s="11">
        <f>'獎狀清單(勿動)'!G209</f>
        <v/>
      </c>
      <c r="H44" s="11">
        <f>'獎狀清單(勿動)'!H209</f>
        <v/>
      </c>
      <c r="I44" s="11">
        <f>'獎狀清單(勿動)'!I209</f>
        <v/>
      </c>
      <c r="J44" s="11">
        <f>'獎狀清單(勿動)'!J209</f>
        <v/>
      </c>
      <c r="K44" s="11">
        <f>'獎狀清單(勿動)'!K209</f>
        <v/>
      </c>
      <c r="L44" s="11">
        <f>'獎狀清單(勿動)'!L209</f>
        <v/>
      </c>
      <c r="M44" s="11">
        <f>'獎狀清單(勿動)'!M209</f>
        <v/>
      </c>
      <c r="N44" s="11">
        <f>'獎狀清單(勿動)'!N209</f>
        <v/>
      </c>
      <c r="O44" s="49">
        <f>'獎狀清單(勿動)'!O209</f>
        <v/>
      </c>
      <c r="P44" s="11">
        <f>'獎狀清單(勿動)'!P209</f>
        <v/>
      </c>
      <c r="Q44" s="11">
        <f>'獎狀清單(勿動)'!Q209</f>
        <v/>
      </c>
      <c r="R44" s="44">
        <f>INT(IF(AND(B44=B43,K44=K43,L44=L43),"0",IF(D44=1,"1","0")))</f>
        <v/>
      </c>
    </row>
    <row customHeight="1" ht="16.5" r="45" s="29">
      <c r="A45" s="11">
        <f>'獎狀清單(勿動)'!A169</f>
        <v/>
      </c>
      <c r="B45" s="11">
        <f>'獎狀清單(勿動)'!B169</f>
        <v/>
      </c>
      <c r="C45" s="11">
        <f>'獎狀清單(勿動)'!C169</f>
        <v/>
      </c>
      <c r="D45" s="11">
        <f>'獎狀清單(勿動)'!D169</f>
        <v/>
      </c>
      <c r="E45" s="11">
        <f>'獎狀清單(勿動)'!E169</f>
        <v/>
      </c>
      <c r="F45" s="11">
        <f>'獎狀清單(勿動)'!F169</f>
        <v/>
      </c>
      <c r="G45" s="11">
        <f>'獎狀清單(勿動)'!G169</f>
        <v/>
      </c>
      <c r="H45" s="11">
        <f>'獎狀清單(勿動)'!H169</f>
        <v/>
      </c>
      <c r="I45" s="11">
        <f>'獎狀清單(勿動)'!I169</f>
        <v/>
      </c>
      <c r="J45" s="11">
        <f>'獎狀清單(勿動)'!J169</f>
        <v/>
      </c>
      <c r="K45" s="11">
        <f>'獎狀清單(勿動)'!K169</f>
        <v/>
      </c>
      <c r="L45" s="11">
        <f>'獎狀清單(勿動)'!L169</f>
        <v/>
      </c>
      <c r="M45" s="11">
        <f>'獎狀清單(勿動)'!M169</f>
        <v/>
      </c>
      <c r="N45" s="11">
        <f>'獎狀清單(勿動)'!N169</f>
        <v/>
      </c>
      <c r="O45" s="11">
        <f>'獎狀清單(勿動)'!O169</f>
        <v/>
      </c>
      <c r="P45" s="11">
        <f>'獎狀清單(勿動)'!P169</f>
        <v/>
      </c>
      <c r="Q45" s="11">
        <f>'獎狀清單(勿動)'!Q169</f>
        <v/>
      </c>
      <c r="R45" s="44">
        <f>INT(IF(AND(B45=B44,K45=K44,L45=L44),"0",IF(D45=1,"1","0")))</f>
        <v/>
      </c>
    </row>
    <row customHeight="1" ht="16.5" r="46" s="29">
      <c r="A46" s="11">
        <f>'獎狀清單(勿動)'!A213</f>
        <v/>
      </c>
      <c r="B46" s="11">
        <f>'獎狀清單(勿動)'!B213</f>
        <v/>
      </c>
      <c r="C46" s="11">
        <f>'獎狀清單(勿動)'!C213</f>
        <v/>
      </c>
      <c r="D46" s="11">
        <f>'獎狀清單(勿動)'!D213</f>
        <v/>
      </c>
      <c r="E46" s="11">
        <f>'獎狀清單(勿動)'!E213</f>
        <v/>
      </c>
      <c r="F46" s="11">
        <f>'獎狀清單(勿動)'!F213</f>
        <v/>
      </c>
      <c r="G46" s="11">
        <f>'獎狀清單(勿動)'!G213</f>
        <v/>
      </c>
      <c r="H46" s="11">
        <f>'獎狀清單(勿動)'!H213</f>
        <v/>
      </c>
      <c r="I46" s="11">
        <f>'獎狀清單(勿動)'!I213</f>
        <v/>
      </c>
      <c r="J46" s="11">
        <f>'獎狀清單(勿動)'!J213</f>
        <v/>
      </c>
      <c r="K46" s="11">
        <f>'獎狀清單(勿動)'!K213</f>
        <v/>
      </c>
      <c r="L46" s="11">
        <f>'獎狀清單(勿動)'!L213</f>
        <v/>
      </c>
      <c r="M46" s="11">
        <f>'獎狀清單(勿動)'!M213</f>
        <v/>
      </c>
      <c r="N46" s="11">
        <f>'獎狀清單(勿動)'!N213</f>
        <v/>
      </c>
      <c r="O46" s="49">
        <f>'獎狀清單(勿動)'!O213</f>
        <v/>
      </c>
      <c r="P46" s="11">
        <f>'獎狀清單(勿動)'!P213</f>
        <v/>
      </c>
      <c r="Q46" s="11">
        <f>'獎狀清單(勿動)'!Q213</f>
        <v/>
      </c>
      <c r="R46" s="44">
        <f>INT(IF(AND(B46=B45,K46=K45,L46=L45),"0",IF(D46=1,"1","0")))</f>
        <v/>
      </c>
    </row>
    <row customHeight="1" ht="16.5" r="47" s="29">
      <c r="A47" s="11">
        <f>'獎狀清單(勿動)'!A214</f>
        <v/>
      </c>
      <c r="B47" s="11">
        <f>'獎狀清單(勿動)'!B214</f>
        <v/>
      </c>
      <c r="C47" s="11">
        <f>'獎狀清單(勿動)'!C214</f>
        <v/>
      </c>
      <c r="D47" s="11">
        <f>'獎狀清單(勿動)'!D214</f>
        <v/>
      </c>
      <c r="E47" s="11">
        <f>'獎狀清單(勿動)'!E214</f>
        <v/>
      </c>
      <c r="F47" s="11">
        <f>'獎狀清單(勿動)'!F214</f>
        <v/>
      </c>
      <c r="G47" s="11">
        <f>'獎狀清單(勿動)'!G214</f>
        <v/>
      </c>
      <c r="H47" s="11">
        <f>'獎狀清單(勿動)'!H214</f>
        <v/>
      </c>
      <c r="I47" s="11">
        <f>'獎狀清單(勿動)'!I214</f>
        <v/>
      </c>
      <c r="J47" s="11">
        <f>'獎狀清單(勿動)'!J214</f>
        <v/>
      </c>
      <c r="K47" s="11">
        <f>'獎狀清單(勿動)'!K214</f>
        <v/>
      </c>
      <c r="L47" s="11">
        <f>'獎狀清單(勿動)'!L214</f>
        <v/>
      </c>
      <c r="M47" s="11">
        <f>'獎狀清單(勿動)'!M214</f>
        <v/>
      </c>
      <c r="N47" s="11">
        <f>'獎狀清單(勿動)'!N214</f>
        <v/>
      </c>
      <c r="O47" s="11">
        <f>'獎狀清單(勿動)'!O214</f>
        <v/>
      </c>
      <c r="P47" s="11">
        <f>'獎狀清單(勿動)'!P214</f>
        <v/>
      </c>
      <c r="Q47" s="11">
        <f>'獎狀清單(勿動)'!Q214</f>
        <v/>
      </c>
      <c r="R47" s="44">
        <f>INT(IF(AND(B47=B46,K47=K46,L47=L46),"0",IF(D47=1,"1","0")))</f>
        <v/>
      </c>
    </row>
    <row customHeight="1" ht="16.5" r="48" s="29">
      <c r="A48" s="11">
        <f>'獎狀清單(勿動)'!A258</f>
        <v/>
      </c>
      <c r="B48" s="11">
        <f>'獎狀清單(勿動)'!B258</f>
        <v/>
      </c>
      <c r="C48" s="11">
        <f>'獎狀清單(勿動)'!C258</f>
        <v/>
      </c>
      <c r="D48" s="11">
        <f>'獎狀清單(勿動)'!D258</f>
        <v/>
      </c>
      <c r="E48" s="11">
        <f>'獎狀清單(勿動)'!E258</f>
        <v/>
      </c>
      <c r="F48" s="11">
        <f>'獎狀清單(勿動)'!F258</f>
        <v/>
      </c>
      <c r="G48" s="11">
        <f>'獎狀清單(勿動)'!G258</f>
        <v/>
      </c>
      <c r="H48" s="11">
        <f>'獎狀清單(勿動)'!H258</f>
        <v/>
      </c>
      <c r="I48" s="11">
        <f>'獎狀清單(勿動)'!I258</f>
        <v/>
      </c>
      <c r="J48" s="11">
        <f>'獎狀清單(勿動)'!J258</f>
        <v/>
      </c>
      <c r="K48" s="11">
        <f>'獎狀清單(勿動)'!K258</f>
        <v/>
      </c>
      <c r="L48" s="11">
        <f>'獎狀清單(勿動)'!L258</f>
        <v/>
      </c>
      <c r="M48" s="11">
        <f>'獎狀清單(勿動)'!M258</f>
        <v/>
      </c>
      <c r="N48" s="11">
        <f>'獎狀清單(勿動)'!N258</f>
        <v/>
      </c>
      <c r="O48" s="11">
        <f>'獎狀清單(勿動)'!O258</f>
        <v/>
      </c>
      <c r="P48" s="49">
        <f>'獎狀清單(勿動)'!P258</f>
        <v/>
      </c>
      <c r="Q48" s="11">
        <f>'獎狀清單(勿動)'!Q258</f>
        <v/>
      </c>
      <c r="R48" s="44">
        <f>INT(IF(AND(B48=B47,K48=K47,L48=L47),"0",IF(D48=1,"1","0")))</f>
        <v/>
      </c>
    </row>
    <row customHeight="1" ht="16.5" r="49" s="29">
      <c r="A49" s="11">
        <f>'獎狀清單(勿動)'!A103</f>
        <v/>
      </c>
      <c r="B49" s="11">
        <f>'獎狀清單(勿動)'!B103</f>
        <v/>
      </c>
      <c r="C49" s="11">
        <f>'獎狀清單(勿動)'!C103</f>
        <v/>
      </c>
      <c r="D49" s="11">
        <f>'獎狀清單(勿動)'!D103</f>
        <v/>
      </c>
      <c r="E49" s="11">
        <f>'獎狀清單(勿動)'!E103</f>
        <v/>
      </c>
      <c r="F49" s="11">
        <f>'獎狀清單(勿動)'!F103</f>
        <v/>
      </c>
      <c r="G49" s="11">
        <f>'獎狀清單(勿動)'!G103</f>
        <v/>
      </c>
      <c r="H49" s="11">
        <f>'獎狀清單(勿動)'!H103</f>
        <v/>
      </c>
      <c r="I49" s="11">
        <f>'獎狀清單(勿動)'!I103</f>
        <v/>
      </c>
      <c r="J49" s="11">
        <f>'獎狀清單(勿動)'!J103</f>
        <v/>
      </c>
      <c r="K49" s="11">
        <f>'獎狀清單(勿動)'!K103</f>
        <v/>
      </c>
      <c r="L49" s="11">
        <f>'獎狀清單(勿動)'!L103</f>
        <v/>
      </c>
      <c r="M49" s="11">
        <f>'獎狀清單(勿動)'!M103</f>
        <v/>
      </c>
      <c r="N49" s="11">
        <f>'獎狀清單(勿動)'!N103</f>
        <v/>
      </c>
      <c r="O49" s="11">
        <f>'獎狀清單(勿動)'!O103</f>
        <v/>
      </c>
      <c r="P49" s="49">
        <f>'獎狀清單(勿動)'!P103</f>
        <v/>
      </c>
      <c r="Q49" s="11">
        <f>'獎狀清單(勿動)'!Q103</f>
        <v/>
      </c>
      <c r="R49" s="44">
        <f>INT(IF(AND(B49=B48,K49=K48,L49=L48),"0",IF(D49=1,"1","0")))</f>
        <v/>
      </c>
    </row>
    <row customHeight="1" ht="16.5" r="50" s="29">
      <c r="A50" s="11">
        <f>'獎狀清單(勿動)'!A144</f>
        <v/>
      </c>
      <c r="B50" s="11">
        <f>'獎狀清單(勿動)'!B144</f>
        <v/>
      </c>
      <c r="C50" s="11">
        <f>'獎狀清單(勿動)'!C144</f>
        <v/>
      </c>
      <c r="D50" s="11">
        <f>'獎狀清單(勿動)'!D144</f>
        <v/>
      </c>
      <c r="E50" s="11">
        <f>'獎狀清單(勿動)'!E144</f>
        <v/>
      </c>
      <c r="F50" s="11">
        <f>'獎狀清單(勿動)'!F144</f>
        <v/>
      </c>
      <c r="G50" s="11">
        <f>'獎狀清單(勿動)'!G144</f>
        <v/>
      </c>
      <c r="H50" s="11">
        <f>'獎狀清單(勿動)'!H144</f>
        <v/>
      </c>
      <c r="I50" s="11">
        <f>'獎狀清單(勿動)'!I144</f>
        <v/>
      </c>
      <c r="J50" s="11">
        <f>'獎狀清單(勿動)'!J144</f>
        <v/>
      </c>
      <c r="K50" s="11">
        <f>'獎狀清單(勿動)'!K144</f>
        <v/>
      </c>
      <c r="L50" s="11">
        <f>'獎狀清單(勿動)'!L144</f>
        <v/>
      </c>
      <c r="M50" s="11">
        <f>'獎狀清單(勿動)'!M144</f>
        <v/>
      </c>
      <c r="N50" s="11">
        <f>'獎狀清單(勿動)'!N144</f>
        <v/>
      </c>
      <c r="O50" s="11">
        <f>'獎狀清單(勿動)'!O144</f>
        <v/>
      </c>
      <c r="P50" s="49">
        <f>'獎狀清單(勿動)'!P144</f>
        <v/>
      </c>
      <c r="Q50" s="11">
        <f>'獎狀清單(勿動)'!Q144</f>
        <v/>
      </c>
      <c r="R50" s="44">
        <f>INT(IF(AND(B50=B49,K50=K49,L50=L49),"0",IF(D50=1,"1","0")))</f>
        <v/>
      </c>
    </row>
    <row customHeight="1" ht="16.5" r="51" s="29">
      <c r="A51" s="11">
        <f>'獎狀清單(勿動)'!A104</f>
        <v/>
      </c>
      <c r="B51" s="11">
        <f>'獎狀清單(勿動)'!B104</f>
        <v/>
      </c>
      <c r="C51" s="11">
        <f>'獎狀清單(勿動)'!C104</f>
        <v/>
      </c>
      <c r="D51" s="11">
        <f>'獎狀清單(勿動)'!D104</f>
        <v/>
      </c>
      <c r="E51" s="11">
        <f>'獎狀清單(勿動)'!E104</f>
        <v/>
      </c>
      <c r="F51" s="11">
        <f>'獎狀清單(勿動)'!F104</f>
        <v/>
      </c>
      <c r="G51" s="11">
        <f>'獎狀清單(勿動)'!G104</f>
        <v/>
      </c>
      <c r="H51" s="11">
        <f>'獎狀清單(勿動)'!H104</f>
        <v/>
      </c>
      <c r="I51" s="11">
        <f>'獎狀清單(勿動)'!I104</f>
        <v/>
      </c>
      <c r="J51" s="11">
        <f>'獎狀清單(勿動)'!J104</f>
        <v/>
      </c>
      <c r="K51" s="11">
        <f>'獎狀清單(勿動)'!K104</f>
        <v/>
      </c>
      <c r="L51" s="11">
        <f>'獎狀清單(勿動)'!L104</f>
        <v/>
      </c>
      <c r="M51" s="11">
        <f>'獎狀清單(勿動)'!M104</f>
        <v/>
      </c>
      <c r="N51" s="11">
        <f>'獎狀清單(勿動)'!N104</f>
        <v/>
      </c>
      <c r="O51" s="11">
        <f>'獎狀清單(勿動)'!O104</f>
        <v/>
      </c>
      <c r="P51" s="49">
        <f>'獎狀清單(勿動)'!P104</f>
        <v/>
      </c>
      <c r="Q51" s="11">
        <f>'獎狀清單(勿動)'!Q104</f>
        <v/>
      </c>
      <c r="R51" s="44">
        <f>INT(IF(AND(B51=B50,K51=K50,L51=L50),"0",IF(D51=1,"1","0")))</f>
        <v/>
      </c>
    </row>
    <row customHeight="1" ht="16.5" r="52" s="29">
      <c r="A52" s="11">
        <f>'獎狀清單(勿動)'!A145</f>
        <v/>
      </c>
      <c r="B52" s="11">
        <f>'獎狀清單(勿動)'!B145</f>
        <v/>
      </c>
      <c r="C52" s="11">
        <f>'獎狀清單(勿動)'!C145</f>
        <v/>
      </c>
      <c r="D52" s="11">
        <f>'獎狀清單(勿動)'!D145</f>
        <v/>
      </c>
      <c r="E52" s="11">
        <f>'獎狀清單(勿動)'!E145</f>
        <v/>
      </c>
      <c r="F52" s="11">
        <f>'獎狀清單(勿動)'!F145</f>
        <v/>
      </c>
      <c r="G52" s="11">
        <f>'獎狀清單(勿動)'!G145</f>
        <v/>
      </c>
      <c r="H52" s="11">
        <f>'獎狀清單(勿動)'!H145</f>
        <v/>
      </c>
      <c r="I52" s="11">
        <f>'獎狀清單(勿動)'!I145</f>
        <v/>
      </c>
      <c r="J52" s="11">
        <f>'獎狀清單(勿動)'!J145</f>
        <v/>
      </c>
      <c r="K52" s="11">
        <f>'獎狀清單(勿動)'!K145</f>
        <v/>
      </c>
      <c r="L52" s="11">
        <f>'獎狀清單(勿動)'!L145</f>
        <v/>
      </c>
      <c r="M52" s="11">
        <f>'獎狀清單(勿動)'!M145</f>
        <v/>
      </c>
      <c r="N52" s="11">
        <f>'獎狀清單(勿動)'!N145</f>
        <v/>
      </c>
      <c r="O52" s="11">
        <f>'獎狀清單(勿動)'!O145</f>
        <v/>
      </c>
      <c r="P52" s="49">
        <f>'獎狀清單(勿動)'!P145</f>
        <v/>
      </c>
      <c r="Q52" s="11">
        <f>'獎狀清單(勿動)'!Q145</f>
        <v/>
      </c>
      <c r="R52" s="44">
        <f>INT(IF(AND(B52=B51,K52=K51,L52=L51),"0",IF(D52=1,"1","0")))</f>
        <v/>
      </c>
    </row>
    <row customHeight="1" ht="16.5" r="53" s="29">
      <c r="A53" s="11">
        <f>'獎狀清單(勿動)'!A106</f>
        <v/>
      </c>
      <c r="B53" s="11">
        <f>'獎狀清單(勿動)'!B106</f>
        <v/>
      </c>
      <c r="C53" s="11">
        <f>'獎狀清單(勿動)'!C106</f>
        <v/>
      </c>
      <c r="D53" s="11">
        <f>'獎狀清單(勿動)'!D106</f>
        <v/>
      </c>
      <c r="E53" s="11">
        <f>'獎狀清單(勿動)'!E106</f>
        <v/>
      </c>
      <c r="F53" s="11">
        <f>'獎狀清單(勿動)'!F106</f>
        <v/>
      </c>
      <c r="G53" s="11">
        <f>'獎狀清單(勿動)'!G106</f>
        <v/>
      </c>
      <c r="H53" s="11">
        <f>'獎狀清單(勿動)'!H106</f>
        <v/>
      </c>
      <c r="I53" s="11">
        <f>'獎狀清單(勿動)'!I106</f>
        <v/>
      </c>
      <c r="J53" s="11">
        <f>'獎狀清單(勿動)'!J106</f>
        <v/>
      </c>
      <c r="K53" s="11">
        <f>'獎狀清單(勿動)'!K106</f>
        <v/>
      </c>
      <c r="L53" s="11">
        <f>'獎狀清單(勿動)'!L106</f>
        <v/>
      </c>
      <c r="M53" s="11">
        <f>'獎狀清單(勿動)'!M106</f>
        <v/>
      </c>
      <c r="N53" s="11">
        <f>'獎狀清單(勿動)'!N106</f>
        <v/>
      </c>
      <c r="O53" s="11">
        <f>'獎狀清單(勿動)'!O106</f>
        <v/>
      </c>
      <c r="P53" s="49">
        <f>'獎狀清單(勿動)'!P106</f>
        <v/>
      </c>
      <c r="Q53" s="11">
        <f>'獎狀清單(勿動)'!Q106</f>
        <v/>
      </c>
      <c r="R53" s="44">
        <f>INT(IF(AND(B53=B52,K53=K52,L53=L52),"0",IF(D53=1,"1","0")))</f>
        <v/>
      </c>
    </row>
    <row customHeight="1" ht="16.5" r="54" s="29">
      <c r="A54" s="11">
        <f>'獎狀清單(勿動)'!A27</f>
        <v/>
      </c>
      <c r="B54" s="11">
        <f>'獎狀清單(勿動)'!B27</f>
        <v/>
      </c>
      <c r="C54" s="11">
        <f>'獎狀清單(勿動)'!C27</f>
        <v/>
      </c>
      <c r="D54" s="11">
        <f>'獎狀清單(勿動)'!D27</f>
        <v/>
      </c>
      <c r="E54" s="11">
        <f>'獎狀清單(勿動)'!E27</f>
        <v/>
      </c>
      <c r="F54" s="11">
        <f>'獎狀清單(勿動)'!F27</f>
        <v/>
      </c>
      <c r="G54" s="11">
        <f>'獎狀清單(勿動)'!G27</f>
        <v/>
      </c>
      <c r="H54" s="11">
        <f>'獎狀清單(勿動)'!H27</f>
        <v/>
      </c>
      <c r="I54" s="11">
        <f>'獎狀清單(勿動)'!I27</f>
        <v/>
      </c>
      <c r="J54" s="11">
        <f>'獎狀清單(勿動)'!J27</f>
        <v/>
      </c>
      <c r="K54" s="11">
        <f>'獎狀清單(勿動)'!K27</f>
        <v/>
      </c>
      <c r="L54" s="11">
        <f>'獎狀清單(勿動)'!L27</f>
        <v/>
      </c>
      <c r="M54" s="11">
        <f>'獎狀清單(勿動)'!M27</f>
        <v/>
      </c>
      <c r="N54" s="11">
        <f>'獎狀清單(勿動)'!N27</f>
        <v/>
      </c>
      <c r="O54" s="11">
        <f>'獎狀清單(勿動)'!O27</f>
        <v/>
      </c>
      <c r="P54" s="11">
        <f>'獎狀清單(勿動)'!P27</f>
        <v/>
      </c>
      <c r="Q54" s="11">
        <f>'獎狀清單(勿動)'!Q27</f>
        <v/>
      </c>
      <c r="R54" s="44">
        <f>INT(IF(AND(B54=B53,K54=K53,L54=L53),"0",IF(D54=1,"1","0")))</f>
        <v/>
      </c>
    </row>
    <row customHeight="1" ht="16.5" r="55" s="29">
      <c r="A55" s="11">
        <f>'獎狀清單(勿動)'!A67</f>
        <v/>
      </c>
      <c r="B55" s="11">
        <f>'獎狀清單(勿動)'!B67</f>
        <v/>
      </c>
      <c r="C55" s="11">
        <f>'獎狀清單(勿動)'!C67</f>
        <v/>
      </c>
      <c r="D55" s="11">
        <f>'獎狀清單(勿動)'!D67</f>
        <v/>
      </c>
      <c r="E55" s="11">
        <f>'獎狀清單(勿動)'!E67</f>
        <v/>
      </c>
      <c r="F55" s="11">
        <f>'獎狀清單(勿動)'!F67</f>
        <v/>
      </c>
      <c r="G55" s="11">
        <f>'獎狀清單(勿動)'!G67</f>
        <v/>
      </c>
      <c r="H55" s="11">
        <f>'獎狀清單(勿動)'!H67</f>
        <v/>
      </c>
      <c r="I55" s="11">
        <f>'獎狀清單(勿動)'!I67</f>
        <v/>
      </c>
      <c r="J55" s="11">
        <f>'獎狀清單(勿動)'!J67</f>
        <v/>
      </c>
      <c r="K55" s="11">
        <f>'獎狀清單(勿動)'!K67</f>
        <v/>
      </c>
      <c r="L55" s="11">
        <f>'獎狀清單(勿動)'!L67</f>
        <v/>
      </c>
      <c r="M55" s="11">
        <f>'獎狀清單(勿動)'!M67</f>
        <v/>
      </c>
      <c r="N55" s="11">
        <f>'獎狀清單(勿動)'!N67</f>
        <v/>
      </c>
      <c r="O55" s="11">
        <f>'獎狀清單(勿動)'!O67</f>
        <v/>
      </c>
      <c r="P55" s="49">
        <f>'獎狀清單(勿動)'!P67</f>
        <v/>
      </c>
      <c r="Q55" s="11">
        <f>'獎狀清單(勿動)'!Q67</f>
        <v/>
      </c>
      <c r="R55" s="44">
        <f>INT(IF(AND(B55=B54,K55=K54,L55=L54),"0",IF(D55=1,"1","0")))</f>
        <v/>
      </c>
    </row>
    <row customHeight="1" ht="16.5" r="56" s="29">
      <c r="A56" s="11">
        <f>'獎狀清單(勿動)'!A148</f>
        <v/>
      </c>
      <c r="B56" s="11">
        <f>'獎狀清單(勿動)'!B148</f>
        <v/>
      </c>
      <c r="C56" s="11">
        <f>'獎狀清單(勿動)'!C148</f>
        <v/>
      </c>
      <c r="D56" s="11">
        <f>'獎狀清單(勿動)'!D148</f>
        <v/>
      </c>
      <c r="E56" s="11">
        <f>'獎狀清單(勿動)'!E148</f>
        <v/>
      </c>
      <c r="F56" s="11">
        <f>'獎狀清單(勿動)'!F148</f>
        <v/>
      </c>
      <c r="G56" s="11">
        <f>'獎狀清單(勿動)'!G148</f>
        <v/>
      </c>
      <c r="H56" s="11">
        <f>'獎狀清單(勿動)'!H148</f>
        <v/>
      </c>
      <c r="I56" s="11">
        <f>'獎狀清單(勿動)'!I148</f>
        <v/>
      </c>
      <c r="J56" s="11">
        <f>'獎狀清單(勿動)'!J148</f>
        <v/>
      </c>
      <c r="K56" s="11">
        <f>'獎狀清單(勿動)'!K148</f>
        <v/>
      </c>
      <c r="L56" s="11">
        <f>'獎狀清單(勿動)'!L148</f>
        <v/>
      </c>
      <c r="M56" s="11">
        <f>'獎狀清單(勿動)'!M148</f>
        <v/>
      </c>
      <c r="N56" s="11">
        <f>'獎狀清單(勿動)'!N148</f>
        <v/>
      </c>
      <c r="O56" s="11">
        <f>'獎狀清單(勿動)'!O148</f>
        <v/>
      </c>
      <c r="P56" s="49">
        <f>'獎狀清單(勿動)'!P148</f>
        <v/>
      </c>
      <c r="Q56" s="11">
        <f>'獎狀清單(勿動)'!Q148</f>
        <v/>
      </c>
      <c r="R56" s="44">
        <f>INT(IF(AND(B56=B55,K56=K55,L56=L55),"0",IF(D56=1,"1","0")))</f>
        <v/>
      </c>
    </row>
    <row customHeight="1" ht="16.5" r="57" s="29">
      <c r="A57" s="11">
        <f>'獎狀清單(勿動)'!A110</f>
        <v/>
      </c>
      <c r="B57" s="11">
        <f>'獎狀清單(勿動)'!B110</f>
        <v/>
      </c>
      <c r="C57" s="11">
        <f>'獎狀清單(勿動)'!C110</f>
        <v/>
      </c>
      <c r="D57" s="11">
        <f>'獎狀清單(勿動)'!D110</f>
        <v/>
      </c>
      <c r="E57" s="11">
        <f>'獎狀清單(勿動)'!E110</f>
        <v/>
      </c>
      <c r="F57" s="11">
        <f>'獎狀清單(勿動)'!F110</f>
        <v/>
      </c>
      <c r="G57" s="11">
        <f>'獎狀清單(勿動)'!G110</f>
        <v/>
      </c>
      <c r="H57" s="11">
        <f>'獎狀清單(勿動)'!H110</f>
        <v/>
      </c>
      <c r="I57" s="11">
        <f>'獎狀清單(勿動)'!I110</f>
        <v/>
      </c>
      <c r="J57" s="11">
        <f>'獎狀清單(勿動)'!J110</f>
        <v/>
      </c>
      <c r="K57" s="11">
        <f>'獎狀清單(勿動)'!K110</f>
        <v/>
      </c>
      <c r="L57" s="11">
        <f>'獎狀清單(勿動)'!L110</f>
        <v/>
      </c>
      <c r="M57" s="11">
        <f>'獎狀清單(勿動)'!M110</f>
        <v/>
      </c>
      <c r="N57" s="11">
        <f>'獎狀清單(勿動)'!N110</f>
        <v/>
      </c>
      <c r="O57" s="11">
        <f>'獎狀清單(勿動)'!O110</f>
        <v/>
      </c>
      <c r="P57" s="49">
        <f>'獎狀清單(勿動)'!P110</f>
        <v/>
      </c>
      <c r="Q57" s="11">
        <f>'獎狀清單(勿動)'!Q110</f>
        <v/>
      </c>
      <c r="R57" s="44">
        <f>INT(IF(AND(B57=B56,K57=K56,L57=L56),"0",IF(D57=1,"1","0")))</f>
        <v/>
      </c>
    </row>
    <row customHeight="1" ht="16.5" r="58" s="29">
      <c r="A58" s="11">
        <f>'獎狀清單(勿動)'!A31</f>
        <v/>
      </c>
      <c r="B58" s="11">
        <f>'獎狀清單(勿動)'!B31</f>
        <v/>
      </c>
      <c r="C58" s="11">
        <f>'獎狀清單(勿動)'!C31</f>
        <v/>
      </c>
      <c r="D58" s="11">
        <f>'獎狀清單(勿動)'!D31</f>
        <v/>
      </c>
      <c r="E58" s="11">
        <f>'獎狀清單(勿動)'!E31</f>
        <v/>
      </c>
      <c r="F58" s="11">
        <f>'獎狀清單(勿動)'!F31</f>
        <v/>
      </c>
      <c r="G58" s="11">
        <f>'獎狀清單(勿動)'!G31</f>
        <v/>
      </c>
      <c r="H58" s="11">
        <f>'獎狀清單(勿動)'!H31</f>
        <v/>
      </c>
      <c r="I58" s="11">
        <f>'獎狀清單(勿動)'!I31</f>
        <v/>
      </c>
      <c r="J58" s="11">
        <f>'獎狀清單(勿動)'!J31</f>
        <v/>
      </c>
      <c r="K58" s="11">
        <f>'獎狀清單(勿動)'!K31</f>
        <v/>
      </c>
      <c r="L58" s="11">
        <f>'獎狀清單(勿動)'!L31</f>
        <v/>
      </c>
      <c r="M58" s="11">
        <f>'獎狀清單(勿動)'!M31</f>
        <v/>
      </c>
      <c r="N58" s="11">
        <f>'獎狀清單(勿動)'!N31</f>
        <v/>
      </c>
      <c r="O58" s="11">
        <f>'獎狀清單(勿動)'!O31</f>
        <v/>
      </c>
      <c r="P58" s="11">
        <f>'獎狀清單(勿動)'!P31</f>
        <v/>
      </c>
      <c r="Q58" s="11">
        <f>'獎狀清單(勿動)'!Q31</f>
        <v/>
      </c>
      <c r="R58" s="44">
        <f>INT(IF(AND(B58=B57,K58=K57,L58=L57),"0",IF(D58=1,"1","0")))</f>
        <v/>
      </c>
    </row>
    <row customHeight="1" ht="16.5" r="59" s="29">
      <c r="A59" s="11">
        <f>'獎狀清單(勿動)'!A73</f>
        <v/>
      </c>
      <c r="B59" s="11">
        <f>'獎狀清單(勿動)'!B73</f>
        <v/>
      </c>
      <c r="C59" s="11">
        <f>'獎狀清單(勿動)'!C73</f>
        <v/>
      </c>
      <c r="D59" s="11">
        <f>'獎狀清單(勿動)'!D73</f>
        <v/>
      </c>
      <c r="E59" s="11">
        <f>'獎狀清單(勿動)'!E73</f>
        <v/>
      </c>
      <c r="F59" s="11">
        <f>'獎狀清單(勿動)'!F73</f>
        <v/>
      </c>
      <c r="G59" s="11">
        <f>'獎狀清單(勿動)'!G73</f>
        <v/>
      </c>
      <c r="H59" s="11">
        <f>'獎狀清單(勿動)'!H73</f>
        <v/>
      </c>
      <c r="I59" s="11">
        <f>'獎狀清單(勿動)'!I73</f>
        <v/>
      </c>
      <c r="J59" s="11">
        <f>'獎狀清單(勿動)'!J73</f>
        <v/>
      </c>
      <c r="K59" s="11">
        <f>'獎狀清單(勿動)'!K73</f>
        <v/>
      </c>
      <c r="L59" s="11">
        <f>'獎狀清單(勿動)'!L73</f>
        <v/>
      </c>
      <c r="M59" s="11">
        <f>'獎狀清單(勿動)'!M73</f>
        <v/>
      </c>
      <c r="N59" s="11">
        <f>'獎狀清單(勿動)'!N73</f>
        <v/>
      </c>
      <c r="O59" s="11">
        <f>'獎狀清單(勿動)'!O73</f>
        <v/>
      </c>
      <c r="P59" s="49">
        <f>'獎狀清單(勿動)'!P73</f>
        <v/>
      </c>
      <c r="Q59" s="11">
        <f>'獎狀清單(勿動)'!Q73</f>
        <v/>
      </c>
      <c r="R59" s="44">
        <f>INT(IF(AND(B59=B58,K59=K58,L59=L58),"0",IF(D59=1,"1","0")))</f>
        <v/>
      </c>
    </row>
    <row customHeight="1" ht="16.5" r="60" s="29">
      <c r="A60" s="11">
        <f>'獎狀清單(勿動)'!A153</f>
        <v/>
      </c>
      <c r="B60" s="11">
        <f>'獎狀清單(勿動)'!B153</f>
        <v/>
      </c>
      <c r="C60" s="11">
        <f>'獎狀清單(勿動)'!C153</f>
        <v/>
      </c>
      <c r="D60" s="11">
        <f>'獎狀清單(勿動)'!D153</f>
        <v/>
      </c>
      <c r="E60" s="11">
        <f>'獎狀清單(勿動)'!E153</f>
        <v/>
      </c>
      <c r="F60" s="11">
        <f>'獎狀清單(勿動)'!F153</f>
        <v/>
      </c>
      <c r="G60" s="11">
        <f>'獎狀清單(勿動)'!G153</f>
        <v/>
      </c>
      <c r="H60" s="11">
        <f>'獎狀清單(勿動)'!H153</f>
        <v/>
      </c>
      <c r="I60" s="11">
        <f>'獎狀清單(勿動)'!I153</f>
        <v/>
      </c>
      <c r="J60" s="11">
        <f>'獎狀清單(勿動)'!J153</f>
        <v/>
      </c>
      <c r="K60" s="11">
        <f>'獎狀清單(勿動)'!K153</f>
        <v/>
      </c>
      <c r="L60" s="11">
        <f>'獎狀清單(勿動)'!L153</f>
        <v/>
      </c>
      <c r="M60" s="11">
        <f>'獎狀清單(勿動)'!M153</f>
        <v/>
      </c>
      <c r="N60" s="11">
        <f>'獎狀清單(勿動)'!N153</f>
        <v/>
      </c>
      <c r="O60" s="11">
        <f>'獎狀清單(勿動)'!O153</f>
        <v/>
      </c>
      <c r="P60" s="49">
        <f>'獎狀清單(勿動)'!P153</f>
        <v/>
      </c>
      <c r="Q60" s="11">
        <f>'獎狀清單(勿動)'!Q153</f>
        <v/>
      </c>
      <c r="R60" s="44">
        <f>INT(IF(AND(B60=B59,K60=K59,L60=L59),"0",IF(D60=1,"1","0")))</f>
        <v/>
      </c>
    </row>
    <row customHeight="1" ht="16.5" r="61" s="29">
      <c r="A61" s="11">
        <f>'獎狀清單(勿動)'!A114</f>
        <v/>
      </c>
      <c r="B61" s="11">
        <f>'獎狀清單(勿動)'!B114</f>
        <v/>
      </c>
      <c r="C61" s="11">
        <f>'獎狀清單(勿動)'!C114</f>
        <v/>
      </c>
      <c r="D61" s="11">
        <f>'獎狀清單(勿動)'!D114</f>
        <v/>
      </c>
      <c r="E61" s="11">
        <f>'獎狀清單(勿動)'!E114</f>
        <v/>
      </c>
      <c r="F61" s="11">
        <f>'獎狀清單(勿動)'!F114</f>
        <v/>
      </c>
      <c r="G61" s="11">
        <f>'獎狀清單(勿動)'!G114</f>
        <v/>
      </c>
      <c r="H61" s="11">
        <f>'獎狀清單(勿動)'!H114</f>
        <v/>
      </c>
      <c r="I61" s="11">
        <f>'獎狀清單(勿動)'!I114</f>
        <v/>
      </c>
      <c r="J61" s="11">
        <f>'獎狀清單(勿動)'!J114</f>
        <v/>
      </c>
      <c r="K61" s="11">
        <f>'獎狀清單(勿動)'!K114</f>
        <v/>
      </c>
      <c r="L61" s="11">
        <f>'獎狀清單(勿動)'!L114</f>
        <v/>
      </c>
      <c r="M61" s="11">
        <f>'獎狀清單(勿動)'!M114</f>
        <v/>
      </c>
      <c r="N61" s="11">
        <f>'獎狀清單(勿動)'!N114</f>
        <v/>
      </c>
      <c r="O61" s="11">
        <f>'獎狀清單(勿動)'!O114</f>
        <v/>
      </c>
      <c r="P61" s="49">
        <f>'獎狀清單(勿動)'!P114</f>
        <v/>
      </c>
      <c r="Q61" s="11">
        <f>'獎狀清單(勿動)'!Q114</f>
        <v/>
      </c>
      <c r="R61" s="44">
        <f>INT(IF(AND(B61=B60,K61=K60,L61=L60),"0",IF(D61=1,"1","0")))</f>
        <v/>
      </c>
    </row>
    <row customHeight="1" ht="16.5" r="62" s="29">
      <c r="A62" s="11">
        <f>'獎狀清單(勿動)'!A115</f>
        <v/>
      </c>
      <c r="B62" s="11">
        <f>'獎狀清單(勿動)'!B115</f>
        <v/>
      </c>
      <c r="C62" s="11">
        <f>'獎狀清單(勿動)'!C115</f>
        <v/>
      </c>
      <c r="D62" s="11">
        <f>'獎狀清單(勿動)'!D115</f>
        <v/>
      </c>
      <c r="E62" s="11">
        <f>'獎狀清單(勿動)'!E115</f>
        <v/>
      </c>
      <c r="F62" s="11">
        <f>'獎狀清單(勿動)'!F115</f>
        <v/>
      </c>
      <c r="G62" s="11">
        <f>'獎狀清單(勿動)'!G115</f>
        <v/>
      </c>
      <c r="H62" s="11">
        <f>'獎狀清單(勿動)'!H115</f>
        <v/>
      </c>
      <c r="I62" s="11">
        <f>'獎狀清單(勿動)'!I115</f>
        <v/>
      </c>
      <c r="J62" s="11">
        <f>'獎狀清單(勿動)'!J115</f>
        <v/>
      </c>
      <c r="K62" s="11">
        <f>'獎狀清單(勿動)'!K115</f>
        <v/>
      </c>
      <c r="L62" s="11">
        <f>'獎狀清單(勿動)'!L115</f>
        <v/>
      </c>
      <c r="M62" s="11">
        <f>'獎狀清單(勿動)'!M115</f>
        <v/>
      </c>
      <c r="N62" s="11">
        <f>'獎狀清單(勿動)'!N115</f>
        <v/>
      </c>
      <c r="O62" s="11">
        <f>'獎狀清單(勿動)'!O115</f>
        <v/>
      </c>
      <c r="P62" s="49">
        <f>'獎狀清單(勿動)'!P115</f>
        <v/>
      </c>
      <c r="Q62" s="11">
        <f>'獎狀清單(勿動)'!Q115</f>
        <v/>
      </c>
      <c r="R62" s="44">
        <f>INT(IF(AND(B62=B61,K62=K61,L62=L61),"0",IF(D62=1,"1","0")))</f>
        <v/>
      </c>
    </row>
    <row customHeight="1" ht="16.5" r="63" s="29">
      <c r="A63" s="11">
        <f>'獎狀清單(勿動)'!A76</f>
        <v/>
      </c>
      <c r="B63" s="11">
        <f>'獎狀清單(勿動)'!B76</f>
        <v/>
      </c>
      <c r="C63" s="11">
        <f>'獎狀清單(勿動)'!C76</f>
        <v/>
      </c>
      <c r="D63" s="11">
        <f>'獎狀清單(勿動)'!D76</f>
        <v/>
      </c>
      <c r="E63" s="11">
        <f>'獎狀清單(勿動)'!E76</f>
        <v/>
      </c>
      <c r="F63" s="11">
        <f>'獎狀清單(勿動)'!F76</f>
        <v/>
      </c>
      <c r="G63" s="11">
        <f>'獎狀清單(勿動)'!G76</f>
        <v/>
      </c>
      <c r="H63" s="11">
        <f>'獎狀清單(勿動)'!H76</f>
        <v/>
      </c>
      <c r="I63" s="11">
        <f>'獎狀清單(勿動)'!I76</f>
        <v/>
      </c>
      <c r="J63" s="11">
        <f>'獎狀清單(勿動)'!J76</f>
        <v/>
      </c>
      <c r="K63" s="11">
        <f>'獎狀清單(勿動)'!K76</f>
        <v/>
      </c>
      <c r="L63" s="11">
        <f>'獎狀清單(勿動)'!L76</f>
        <v/>
      </c>
      <c r="M63" s="11">
        <f>'獎狀清單(勿動)'!M76</f>
        <v/>
      </c>
      <c r="N63" s="11">
        <f>'獎狀清單(勿動)'!N76</f>
        <v/>
      </c>
      <c r="O63" s="11">
        <f>'獎狀清單(勿動)'!O76</f>
        <v/>
      </c>
      <c r="P63" s="49">
        <f>'獎狀清單(勿動)'!P76</f>
        <v/>
      </c>
      <c r="Q63" s="11">
        <f>'獎狀清單(勿動)'!Q76</f>
        <v/>
      </c>
      <c r="R63" s="44">
        <f>INT(IF(AND(B63=B62,K63=K62,L63=L62),"0",IF(D63=1,"1","0")))</f>
        <v/>
      </c>
    </row>
    <row customHeight="1" ht="16.5" r="64" s="29">
      <c r="A64" s="11">
        <f>'獎狀清單(勿動)'!A37</f>
        <v/>
      </c>
      <c r="B64" s="11">
        <f>'獎狀清單(勿動)'!B37</f>
        <v/>
      </c>
      <c r="C64" s="11">
        <f>'獎狀清單(勿動)'!C37</f>
        <v/>
      </c>
      <c r="D64" s="11">
        <f>'獎狀清單(勿動)'!D37</f>
        <v/>
      </c>
      <c r="E64" s="11">
        <f>'獎狀清單(勿動)'!E37</f>
        <v/>
      </c>
      <c r="F64" s="11">
        <f>'獎狀清單(勿動)'!F37</f>
        <v/>
      </c>
      <c r="G64" s="11">
        <f>'獎狀清單(勿動)'!G37</f>
        <v/>
      </c>
      <c r="H64" s="11">
        <f>'獎狀清單(勿動)'!H37</f>
        <v/>
      </c>
      <c r="I64" s="11">
        <f>'獎狀清單(勿動)'!I37</f>
        <v/>
      </c>
      <c r="J64" s="11">
        <f>'獎狀清單(勿動)'!J37</f>
        <v/>
      </c>
      <c r="K64" s="11">
        <f>'獎狀清單(勿動)'!K37</f>
        <v/>
      </c>
      <c r="L64" s="11">
        <f>'獎狀清單(勿動)'!L37</f>
        <v/>
      </c>
      <c r="M64" s="11">
        <f>'獎狀清單(勿動)'!M37</f>
        <v/>
      </c>
      <c r="N64" s="11">
        <f>'獎狀清單(勿動)'!N37</f>
        <v/>
      </c>
      <c r="O64" s="11">
        <f>'獎狀清單(勿動)'!O37</f>
        <v/>
      </c>
      <c r="P64" s="11">
        <f>'獎狀清單(勿動)'!P37</f>
        <v/>
      </c>
      <c r="Q64" s="11">
        <f>'獎狀清單(勿動)'!Q37</f>
        <v/>
      </c>
      <c r="R64" s="44">
        <f>INT(IF(AND(B64=B63,K64=K63,L64=L63),"0",IF(D64=1,"1","0")))</f>
        <v/>
      </c>
    </row>
    <row customHeight="1" ht="16.5" r="65" s="29">
      <c r="A65" s="11">
        <f>'獎狀清單(勿動)'!A157</f>
        <v/>
      </c>
      <c r="B65" s="11">
        <f>'獎狀清單(勿動)'!B157</f>
        <v/>
      </c>
      <c r="C65" s="11">
        <f>'獎狀清單(勿動)'!C157</f>
        <v/>
      </c>
      <c r="D65" s="11">
        <f>'獎狀清單(勿動)'!D157</f>
        <v/>
      </c>
      <c r="E65" s="11">
        <f>'獎狀清單(勿動)'!E157</f>
        <v/>
      </c>
      <c r="F65" s="11">
        <f>'獎狀清單(勿動)'!F157</f>
        <v/>
      </c>
      <c r="G65" s="11">
        <f>'獎狀清單(勿動)'!G157</f>
        <v/>
      </c>
      <c r="H65" s="11">
        <f>'獎狀清單(勿動)'!H157</f>
        <v/>
      </c>
      <c r="I65" s="11">
        <f>'獎狀清單(勿動)'!I157</f>
        <v/>
      </c>
      <c r="J65" s="11">
        <f>'獎狀清單(勿動)'!J157</f>
        <v/>
      </c>
      <c r="K65" s="11">
        <f>'獎狀清單(勿動)'!K157</f>
        <v/>
      </c>
      <c r="L65" s="11">
        <f>'獎狀清單(勿動)'!L157</f>
        <v/>
      </c>
      <c r="M65" s="11">
        <f>'獎狀清單(勿動)'!M157</f>
        <v/>
      </c>
      <c r="N65" s="11">
        <f>'獎狀清單(勿動)'!N157</f>
        <v/>
      </c>
      <c r="O65" s="11">
        <f>'獎狀清單(勿動)'!O157</f>
        <v/>
      </c>
      <c r="P65" s="49">
        <f>'獎狀清單(勿動)'!P157</f>
        <v/>
      </c>
      <c r="Q65" s="11">
        <f>'獎狀清單(勿動)'!Q157</f>
        <v/>
      </c>
      <c r="R65" s="44">
        <f>INT(IF(AND(B65=B64,K65=K64,L65=L64),"0",IF(D65=1,"1","0")))</f>
        <v/>
      </c>
    </row>
    <row customHeight="1" ht="16.5" r="66" s="29">
      <c r="A66" s="11">
        <f>'獎狀清單(勿動)'!A159</f>
        <v/>
      </c>
      <c r="B66" s="11">
        <f>'獎狀清單(勿動)'!B159</f>
        <v/>
      </c>
      <c r="C66" s="11">
        <f>'獎狀清單(勿動)'!C159</f>
        <v/>
      </c>
      <c r="D66" s="11">
        <f>'獎狀清單(勿動)'!D159</f>
        <v/>
      </c>
      <c r="E66" s="11">
        <f>'獎狀清單(勿動)'!E159</f>
        <v/>
      </c>
      <c r="F66" s="11">
        <f>'獎狀清單(勿動)'!F159</f>
        <v/>
      </c>
      <c r="G66" s="11">
        <f>'獎狀清單(勿動)'!G159</f>
        <v/>
      </c>
      <c r="H66" s="11">
        <f>'獎狀清單(勿動)'!H159</f>
        <v/>
      </c>
      <c r="I66" s="11">
        <f>'獎狀清單(勿動)'!I159</f>
        <v/>
      </c>
      <c r="J66" s="11">
        <f>'獎狀清單(勿動)'!J159</f>
        <v/>
      </c>
      <c r="K66" s="11">
        <f>'獎狀清單(勿動)'!K159</f>
        <v/>
      </c>
      <c r="L66" s="11">
        <f>'獎狀清單(勿動)'!L159</f>
        <v/>
      </c>
      <c r="M66" s="11">
        <f>'獎狀清單(勿動)'!M159</f>
        <v/>
      </c>
      <c r="N66" s="11">
        <f>'獎狀清單(勿動)'!N159</f>
        <v/>
      </c>
      <c r="O66" s="11">
        <f>'獎狀清單(勿動)'!O159</f>
        <v/>
      </c>
      <c r="P66" s="49">
        <f>'獎狀清單(勿動)'!P159</f>
        <v/>
      </c>
      <c r="Q66" s="11">
        <f>'獎狀清單(勿動)'!Q159</f>
        <v/>
      </c>
      <c r="R66" s="44">
        <f>INT(IF(AND(B66=B65,K66=K65,L66=L65),"0",IF(D66=1,"1","0")))</f>
        <v/>
      </c>
    </row>
    <row customHeight="1" ht="16.5" r="67" s="29">
      <c r="A67" s="11">
        <f>'獎狀清單(勿動)'!A3</f>
        <v/>
      </c>
      <c r="B67" s="11">
        <f>'獎狀清單(勿動)'!B3</f>
        <v/>
      </c>
      <c r="C67" s="11">
        <f>'獎狀清單(勿動)'!C3</f>
        <v/>
      </c>
      <c r="D67" s="11">
        <f>'獎狀清單(勿動)'!D3</f>
        <v/>
      </c>
      <c r="E67" s="11">
        <f>'獎狀清單(勿動)'!E3</f>
        <v/>
      </c>
      <c r="F67" s="11">
        <f>'獎狀清單(勿動)'!F3</f>
        <v/>
      </c>
      <c r="G67" s="11">
        <f>'獎狀清單(勿動)'!G3</f>
        <v/>
      </c>
      <c r="H67" s="11">
        <f>'獎狀清單(勿動)'!H3</f>
        <v/>
      </c>
      <c r="I67" s="11">
        <f>'獎狀清單(勿動)'!I3</f>
        <v/>
      </c>
      <c r="J67" s="11">
        <f>'獎狀清單(勿動)'!J3</f>
        <v/>
      </c>
      <c r="K67" s="11">
        <f>'獎狀清單(勿動)'!K3</f>
        <v/>
      </c>
      <c r="L67" s="11">
        <f>'獎狀清單(勿動)'!L3</f>
        <v/>
      </c>
      <c r="M67" s="11">
        <f>'獎狀清單(勿動)'!M3</f>
        <v/>
      </c>
      <c r="N67" s="11">
        <f>'獎狀清單(勿動)'!N3</f>
        <v/>
      </c>
      <c r="O67" s="11">
        <f>'獎狀清單(勿動)'!O3</f>
        <v/>
      </c>
      <c r="P67" s="11">
        <f>'獎狀清單(勿動)'!P3</f>
        <v/>
      </c>
      <c r="Q67" s="11">
        <f>'獎狀清單(勿動)'!Q3</f>
        <v/>
      </c>
      <c r="R67" s="44">
        <f>INT(IF(AND(B67=B66,K67=K66,L67=L66),"0",IF(D67=1,"1","0")))</f>
        <v/>
      </c>
    </row>
    <row customHeight="1" ht="16.5" r="68" s="29">
      <c r="A68" s="11">
        <f>'獎狀清單(勿動)'!A123</f>
        <v/>
      </c>
      <c r="B68" s="11">
        <f>'獎狀清單(勿動)'!B123</f>
        <v/>
      </c>
      <c r="C68" s="11">
        <f>'獎狀清單(勿動)'!C123</f>
        <v/>
      </c>
      <c r="D68" s="11">
        <f>'獎狀清單(勿動)'!D123</f>
        <v/>
      </c>
      <c r="E68" s="11">
        <f>'獎狀清單(勿動)'!E123</f>
        <v/>
      </c>
      <c r="F68" s="11">
        <f>'獎狀清單(勿動)'!F123</f>
        <v/>
      </c>
      <c r="G68" s="11">
        <f>'獎狀清單(勿動)'!G123</f>
        <v/>
      </c>
      <c r="H68" s="11">
        <f>'獎狀清單(勿動)'!H123</f>
        <v/>
      </c>
      <c r="I68" s="11">
        <f>'獎狀清單(勿動)'!I123</f>
        <v/>
      </c>
      <c r="J68" s="11">
        <f>'獎狀清單(勿動)'!J123</f>
        <v/>
      </c>
      <c r="K68" s="11">
        <f>'獎狀清單(勿動)'!K123</f>
        <v/>
      </c>
      <c r="L68" s="11">
        <f>'獎狀清單(勿動)'!L123</f>
        <v/>
      </c>
      <c r="M68" s="11">
        <f>'獎狀清單(勿動)'!M123</f>
        <v/>
      </c>
      <c r="N68" s="11">
        <f>'獎狀清單(勿動)'!N123</f>
        <v/>
      </c>
      <c r="O68" s="11">
        <f>'獎狀清單(勿動)'!O123</f>
        <v/>
      </c>
      <c r="P68" s="49">
        <f>'獎狀清單(勿動)'!P123</f>
        <v/>
      </c>
      <c r="Q68" s="11">
        <f>'獎狀清單(勿動)'!Q123</f>
        <v/>
      </c>
      <c r="R68" s="44">
        <f>INT(IF(AND(B68=B67,K68=K67,L68=L67),"0",IF(D68=1,"1","0")))</f>
        <v/>
      </c>
    </row>
    <row customHeight="1" ht="16.5" r="69" s="29">
      <c r="A69" s="11">
        <f>'獎狀清單(勿動)'!A4</f>
        <v/>
      </c>
      <c r="B69" s="11">
        <f>'獎狀清單(勿動)'!B4</f>
        <v/>
      </c>
      <c r="C69" s="11">
        <f>'獎狀清單(勿動)'!C4</f>
        <v/>
      </c>
      <c r="D69" s="11">
        <f>'獎狀清單(勿動)'!D4</f>
        <v/>
      </c>
      <c r="E69" s="11">
        <f>'獎狀清單(勿動)'!E4</f>
        <v/>
      </c>
      <c r="F69" s="11">
        <f>'獎狀清單(勿動)'!F4</f>
        <v/>
      </c>
      <c r="G69" s="11">
        <f>'獎狀清單(勿動)'!G4</f>
        <v/>
      </c>
      <c r="H69" s="11">
        <f>'獎狀清單(勿動)'!H4</f>
        <v/>
      </c>
      <c r="I69" s="11">
        <f>'獎狀清單(勿動)'!I4</f>
        <v/>
      </c>
      <c r="J69" s="11">
        <f>'獎狀清單(勿動)'!J4</f>
        <v/>
      </c>
      <c r="K69" s="11">
        <f>'獎狀清單(勿動)'!K4</f>
        <v/>
      </c>
      <c r="L69" s="11">
        <f>'獎狀清單(勿動)'!L4</f>
        <v/>
      </c>
      <c r="M69" s="11">
        <f>'獎狀清單(勿動)'!M4</f>
        <v/>
      </c>
      <c r="N69" s="11">
        <f>'獎狀清單(勿動)'!N4</f>
        <v/>
      </c>
      <c r="O69" s="11">
        <f>'獎狀清單(勿動)'!O4</f>
        <v/>
      </c>
      <c r="P69" s="11">
        <f>'獎狀清單(勿動)'!P4</f>
        <v/>
      </c>
      <c r="Q69" s="11">
        <f>'獎狀清單(勿動)'!Q4</f>
        <v/>
      </c>
      <c r="R69" s="44">
        <f>INT(IF(AND(B69=B68,K69=K68,L69=L68),"0",IF(D69=1,"1","0")))</f>
        <v/>
      </c>
    </row>
    <row customHeight="1" ht="16.5" r="70" s="29">
      <c r="A70" s="11">
        <f>'獎狀清單(勿動)'!A44</f>
        <v/>
      </c>
      <c r="B70" s="11">
        <f>'獎狀清單(勿動)'!B44</f>
        <v/>
      </c>
      <c r="C70" s="11">
        <f>'獎狀清單(勿動)'!C44</f>
        <v/>
      </c>
      <c r="D70" s="11">
        <f>'獎狀清單(勿動)'!D44</f>
        <v/>
      </c>
      <c r="E70" s="11">
        <f>'獎狀清單(勿動)'!E44</f>
        <v/>
      </c>
      <c r="F70" s="11">
        <f>'獎狀清單(勿動)'!F44</f>
        <v/>
      </c>
      <c r="G70" s="11">
        <f>'獎狀清單(勿動)'!G44</f>
        <v/>
      </c>
      <c r="H70" s="11">
        <f>'獎狀清單(勿動)'!H44</f>
        <v/>
      </c>
      <c r="I70" s="11">
        <f>'獎狀清單(勿動)'!I44</f>
        <v/>
      </c>
      <c r="J70" s="11">
        <f>'獎狀清單(勿動)'!J44</f>
        <v/>
      </c>
      <c r="K70" s="11">
        <f>'獎狀清單(勿動)'!K44</f>
        <v/>
      </c>
      <c r="L70" s="11">
        <f>'獎狀清單(勿動)'!L44</f>
        <v/>
      </c>
      <c r="M70" s="11">
        <f>'獎狀清單(勿動)'!M44</f>
        <v/>
      </c>
      <c r="N70" s="11">
        <f>'獎狀清單(勿動)'!N44</f>
        <v/>
      </c>
      <c r="O70" s="11">
        <f>'獎狀清單(勿動)'!O44</f>
        <v/>
      </c>
      <c r="P70" s="11">
        <f>'獎狀清單(勿動)'!P44</f>
        <v/>
      </c>
      <c r="Q70" s="11">
        <f>'獎狀清單(勿動)'!Q44</f>
        <v/>
      </c>
      <c r="R70" s="44">
        <f>INT(IF(AND(B70=B69,K70=K69,L70=L69),"0",IF(D70=1,"1","0")))</f>
        <v/>
      </c>
    </row>
    <row customHeight="1" ht="16.5" r="71" s="29">
      <c r="A71" s="11">
        <f>'獎狀清單(勿動)'!A85</f>
        <v/>
      </c>
      <c r="B71" s="11">
        <f>'獎狀清單(勿動)'!B85</f>
        <v/>
      </c>
      <c r="C71" s="11">
        <f>'獎狀清單(勿動)'!C85</f>
        <v/>
      </c>
      <c r="D71" s="11">
        <f>'獎狀清單(勿動)'!D85</f>
        <v/>
      </c>
      <c r="E71" s="11">
        <f>'獎狀清單(勿動)'!E85</f>
        <v/>
      </c>
      <c r="F71" s="11">
        <f>'獎狀清單(勿動)'!F85</f>
        <v/>
      </c>
      <c r="G71" s="11">
        <f>'獎狀清單(勿動)'!G85</f>
        <v/>
      </c>
      <c r="H71" s="11">
        <f>'獎狀清單(勿動)'!H85</f>
        <v/>
      </c>
      <c r="I71" s="11">
        <f>'獎狀清單(勿動)'!I85</f>
        <v/>
      </c>
      <c r="J71" s="11">
        <f>'獎狀清單(勿動)'!J85</f>
        <v/>
      </c>
      <c r="K71" s="11">
        <f>'獎狀清單(勿動)'!K85</f>
        <v/>
      </c>
      <c r="L71" s="11">
        <f>'獎狀清單(勿動)'!L85</f>
        <v/>
      </c>
      <c r="M71" s="11">
        <f>'獎狀清單(勿動)'!M85</f>
        <v/>
      </c>
      <c r="N71" s="11">
        <f>'獎狀清單(勿動)'!N85</f>
        <v/>
      </c>
      <c r="O71" s="11">
        <f>'獎狀清單(勿動)'!O85</f>
        <v/>
      </c>
      <c r="P71" s="49">
        <f>'獎狀清單(勿動)'!P85</f>
        <v/>
      </c>
      <c r="Q71" s="11">
        <f>'獎狀清單(勿動)'!Q85</f>
        <v/>
      </c>
      <c r="R71" s="44">
        <f>INT(IF(AND(B71=B70,K71=K70,L71=L70),"0",IF(D71=1,"1","0")))</f>
        <v/>
      </c>
    </row>
    <row customHeight="1" ht="16.5" r="72" s="29">
      <c r="A72" s="11">
        <f>'獎狀清單(勿動)'!A125</f>
        <v/>
      </c>
      <c r="B72" s="11">
        <f>'獎狀清單(勿動)'!B125</f>
        <v/>
      </c>
      <c r="C72" s="11">
        <f>'獎狀清單(勿動)'!C125</f>
        <v/>
      </c>
      <c r="D72" s="11">
        <f>'獎狀清單(勿動)'!D125</f>
        <v/>
      </c>
      <c r="E72" s="11">
        <f>'獎狀清單(勿動)'!E125</f>
        <v/>
      </c>
      <c r="F72" s="11">
        <f>'獎狀清單(勿動)'!F125</f>
        <v/>
      </c>
      <c r="G72" s="11">
        <f>'獎狀清單(勿動)'!G125</f>
        <v/>
      </c>
      <c r="H72" s="11">
        <f>'獎狀清單(勿動)'!H125</f>
        <v/>
      </c>
      <c r="I72" s="11">
        <f>'獎狀清單(勿動)'!I125</f>
        <v/>
      </c>
      <c r="J72" s="11">
        <f>'獎狀清單(勿動)'!J125</f>
        <v/>
      </c>
      <c r="K72" s="11">
        <f>'獎狀清單(勿動)'!K125</f>
        <v/>
      </c>
      <c r="L72" s="11">
        <f>'獎狀清單(勿動)'!L125</f>
        <v/>
      </c>
      <c r="M72" s="11">
        <f>'獎狀清單(勿動)'!M125</f>
        <v/>
      </c>
      <c r="N72" s="11">
        <f>'獎狀清單(勿動)'!N125</f>
        <v/>
      </c>
      <c r="O72" s="11">
        <f>'獎狀清單(勿動)'!O125</f>
        <v/>
      </c>
      <c r="P72" s="49">
        <f>'獎狀清單(勿動)'!P125</f>
        <v/>
      </c>
      <c r="Q72" s="11">
        <f>'獎狀清單(勿動)'!Q125</f>
        <v/>
      </c>
      <c r="R72" s="44">
        <f>INT(IF(AND(B72=B71,K72=K71,L72=L71),"0",IF(D72=1,"1","0")))</f>
        <v/>
      </c>
    </row>
    <row customHeight="1" ht="16.5" r="73" s="29">
      <c r="A73" s="11">
        <f>'獎狀清單(勿動)'!A126</f>
        <v/>
      </c>
      <c r="B73" s="11">
        <f>'獎狀清單(勿動)'!B126</f>
        <v/>
      </c>
      <c r="C73" s="11">
        <f>'獎狀清單(勿動)'!C126</f>
        <v/>
      </c>
      <c r="D73" s="11">
        <f>'獎狀清單(勿動)'!D126</f>
        <v/>
      </c>
      <c r="E73" s="11">
        <f>'獎狀清單(勿動)'!E126</f>
        <v/>
      </c>
      <c r="F73" s="11">
        <f>'獎狀清單(勿動)'!F126</f>
        <v/>
      </c>
      <c r="G73" s="11">
        <f>'獎狀清單(勿動)'!G126</f>
        <v/>
      </c>
      <c r="H73" s="11">
        <f>'獎狀清單(勿動)'!H126</f>
        <v/>
      </c>
      <c r="I73" s="11">
        <f>'獎狀清單(勿動)'!I126</f>
        <v/>
      </c>
      <c r="J73" s="11">
        <f>'獎狀清單(勿動)'!J126</f>
        <v/>
      </c>
      <c r="K73" s="11">
        <f>'獎狀清單(勿動)'!K126</f>
        <v/>
      </c>
      <c r="L73" s="11">
        <f>'獎狀清單(勿動)'!L126</f>
        <v/>
      </c>
      <c r="M73" s="11">
        <f>'獎狀清單(勿動)'!M126</f>
        <v/>
      </c>
      <c r="N73" s="11">
        <f>'獎狀清單(勿動)'!N126</f>
        <v/>
      </c>
      <c r="O73" s="11">
        <f>'獎狀清單(勿動)'!O126</f>
        <v/>
      </c>
      <c r="P73" s="49">
        <f>'獎狀清單(勿動)'!P126</f>
        <v/>
      </c>
      <c r="Q73" s="11">
        <f>'獎狀清單(勿動)'!Q126</f>
        <v/>
      </c>
      <c r="R73" s="44">
        <f>INT(IF(AND(B73=B72,K73=K72,L73=L72),"0",IF(D73=1,"1","0")))</f>
        <v/>
      </c>
    </row>
    <row customHeight="1" ht="16.5" r="74" s="29">
      <c r="A74" s="11">
        <f>'獎狀清單(勿動)'!A47</f>
        <v/>
      </c>
      <c r="B74" s="11">
        <f>'獎狀清單(勿動)'!B47</f>
        <v/>
      </c>
      <c r="C74" s="11">
        <f>'獎狀清單(勿動)'!C47</f>
        <v/>
      </c>
      <c r="D74" s="11">
        <f>'獎狀清單(勿動)'!D47</f>
        <v/>
      </c>
      <c r="E74" s="11">
        <f>'獎狀清單(勿動)'!E47</f>
        <v/>
      </c>
      <c r="F74" s="11">
        <f>'獎狀清單(勿動)'!F47</f>
        <v/>
      </c>
      <c r="G74" s="11">
        <f>'獎狀清單(勿動)'!G47</f>
        <v/>
      </c>
      <c r="H74" s="11">
        <f>'獎狀清單(勿動)'!H47</f>
        <v/>
      </c>
      <c r="I74" s="11">
        <f>'獎狀清單(勿動)'!I47</f>
        <v/>
      </c>
      <c r="J74" s="11">
        <f>'獎狀清單(勿動)'!J47</f>
        <v/>
      </c>
      <c r="K74" s="11">
        <f>'獎狀清單(勿動)'!K47</f>
        <v/>
      </c>
      <c r="L74" s="11">
        <f>'獎狀清單(勿動)'!L47</f>
        <v/>
      </c>
      <c r="M74" s="11">
        <f>'獎狀清單(勿動)'!M47</f>
        <v/>
      </c>
      <c r="N74" s="11">
        <f>'獎狀清單(勿動)'!N47</f>
        <v/>
      </c>
      <c r="O74" s="49">
        <f>'獎狀清單(勿動)'!O47</f>
        <v/>
      </c>
      <c r="P74" s="11">
        <f>'獎狀清單(勿動)'!P47</f>
        <v/>
      </c>
      <c r="Q74" s="11">
        <f>'獎狀清單(勿動)'!Q47</f>
        <v/>
      </c>
      <c r="R74" s="44">
        <f>INT(IF(AND(B74=B73,K74=K73,L74=L73),"0",IF(D74=1,"1","0")))</f>
        <v/>
      </c>
    </row>
    <row customHeight="1" ht="16.5" r="75" s="29">
      <c r="A75" s="11">
        <f>'獎狀清單(勿動)'!A49</f>
        <v/>
      </c>
      <c r="B75" s="11">
        <f>'獎狀清單(勿動)'!B49</f>
        <v/>
      </c>
      <c r="C75" s="11">
        <f>'獎狀清單(勿動)'!C49</f>
        <v/>
      </c>
      <c r="D75" s="11">
        <f>'獎狀清單(勿動)'!D49</f>
        <v/>
      </c>
      <c r="E75" s="11">
        <f>'獎狀清單(勿動)'!E49</f>
        <v/>
      </c>
      <c r="F75" s="11">
        <f>'獎狀清單(勿動)'!F49</f>
        <v/>
      </c>
      <c r="G75" s="11">
        <f>'獎狀清單(勿動)'!G49</f>
        <v/>
      </c>
      <c r="H75" s="11">
        <f>'獎狀清單(勿動)'!H49</f>
        <v/>
      </c>
      <c r="I75" s="11">
        <f>'獎狀清單(勿動)'!I49</f>
        <v/>
      </c>
      <c r="J75" s="11">
        <f>'獎狀清單(勿動)'!J49</f>
        <v/>
      </c>
      <c r="K75" s="11">
        <f>'獎狀清單(勿動)'!K49</f>
        <v/>
      </c>
      <c r="L75" s="11">
        <f>'獎狀清單(勿動)'!L49</f>
        <v/>
      </c>
      <c r="M75" s="11">
        <f>'獎狀清單(勿動)'!M49</f>
        <v/>
      </c>
      <c r="N75" s="11">
        <f>'獎狀清單(勿動)'!N49</f>
        <v/>
      </c>
      <c r="O75" s="49">
        <f>'獎狀清單(勿動)'!O49</f>
        <v/>
      </c>
      <c r="P75" s="11">
        <f>'獎狀清單(勿動)'!P49</f>
        <v/>
      </c>
      <c r="Q75" s="11">
        <f>'獎狀清單(勿動)'!Q49</f>
        <v/>
      </c>
      <c r="R75" s="44">
        <f>INT(IF(AND(B75=B74,K75=K74,L75=L74),"0",IF(D75=1,"1","0")))</f>
        <v/>
      </c>
    </row>
    <row customHeight="1" ht="16.5" r="76" s="29">
      <c r="A76" s="11">
        <f>'獎狀清單(勿動)'!A9</f>
        <v/>
      </c>
      <c r="B76" s="11">
        <f>'獎狀清單(勿動)'!B9</f>
        <v/>
      </c>
      <c r="C76" s="11">
        <f>'獎狀清單(勿動)'!C9</f>
        <v/>
      </c>
      <c r="D76" s="11">
        <f>'獎狀清單(勿動)'!D9</f>
        <v/>
      </c>
      <c r="E76" s="11">
        <f>'獎狀清單(勿動)'!E9</f>
        <v/>
      </c>
      <c r="F76" s="11">
        <f>'獎狀清單(勿動)'!F9</f>
        <v/>
      </c>
      <c r="G76" s="11">
        <f>'獎狀清單(勿動)'!G9</f>
        <v/>
      </c>
      <c r="H76" s="11">
        <f>'獎狀清單(勿動)'!H9</f>
        <v/>
      </c>
      <c r="I76" s="11">
        <f>'獎狀清單(勿動)'!I9</f>
        <v/>
      </c>
      <c r="J76" s="11">
        <f>'獎狀清單(勿動)'!J9</f>
        <v/>
      </c>
      <c r="K76" s="11">
        <f>'獎狀清單(勿動)'!K9</f>
        <v/>
      </c>
      <c r="L76" s="11">
        <f>'獎狀清單(勿動)'!L9</f>
        <v/>
      </c>
      <c r="M76" s="11">
        <f>'獎狀清單(勿動)'!M9</f>
        <v/>
      </c>
      <c r="N76" s="11">
        <f>'獎狀清單(勿動)'!N9</f>
        <v/>
      </c>
      <c r="O76" s="11">
        <f>'獎狀清單(勿動)'!O9</f>
        <v/>
      </c>
      <c r="P76" s="11">
        <f>'獎狀清單(勿動)'!P9</f>
        <v/>
      </c>
      <c r="Q76" s="11">
        <f>'獎狀清單(勿動)'!Q9</f>
        <v/>
      </c>
      <c r="R76" s="44">
        <f>INT(IF(AND(B76=B75,K76=K75,L76=L75),"0",IF(D76=1,"1","0")))</f>
        <v/>
      </c>
    </row>
    <row customHeight="1" ht="16.5" r="77" s="29">
      <c r="A77" s="11">
        <f>'獎狀清單(勿動)'!A53</f>
        <v/>
      </c>
      <c r="B77" s="11">
        <f>'獎狀清單(勿動)'!B53</f>
        <v/>
      </c>
      <c r="C77" s="11">
        <f>'獎狀清單(勿動)'!C53</f>
        <v/>
      </c>
      <c r="D77" s="11">
        <f>'獎狀清單(勿動)'!D53</f>
        <v/>
      </c>
      <c r="E77" s="11">
        <f>'獎狀清單(勿動)'!E53</f>
        <v/>
      </c>
      <c r="F77" s="11">
        <f>'獎狀清單(勿動)'!F53</f>
        <v/>
      </c>
      <c r="G77" s="11">
        <f>'獎狀清單(勿動)'!G53</f>
        <v/>
      </c>
      <c r="H77" s="11">
        <f>'獎狀清單(勿動)'!H53</f>
        <v/>
      </c>
      <c r="I77" s="11">
        <f>'獎狀清單(勿動)'!I53</f>
        <v/>
      </c>
      <c r="J77" s="11">
        <f>'獎狀清單(勿動)'!J53</f>
        <v/>
      </c>
      <c r="K77" s="11">
        <f>'獎狀清單(勿動)'!K53</f>
        <v/>
      </c>
      <c r="L77" s="11">
        <f>'獎狀清單(勿動)'!L53</f>
        <v/>
      </c>
      <c r="M77" s="11">
        <f>'獎狀清單(勿動)'!M53</f>
        <v/>
      </c>
      <c r="N77" s="11">
        <f>'獎狀清單(勿動)'!N53</f>
        <v/>
      </c>
      <c r="O77" s="49">
        <f>'獎狀清單(勿動)'!O53</f>
        <v/>
      </c>
      <c r="P77" s="11">
        <f>'獎狀清單(勿動)'!P53</f>
        <v/>
      </c>
      <c r="Q77" s="11">
        <f>'獎狀清單(勿動)'!Q53</f>
        <v/>
      </c>
      <c r="R77" s="44">
        <f>INT(IF(AND(B77=B76,K77=K76,L77=L76),"0",IF(D77=1,"1","0")))</f>
        <v/>
      </c>
    </row>
    <row customHeight="1" ht="16.5" r="78" s="29">
      <c r="A78" s="11">
        <f>'獎狀清單(勿動)'!A54</f>
        <v/>
      </c>
      <c r="B78" s="11">
        <f>'獎狀清單(勿動)'!B54</f>
        <v/>
      </c>
      <c r="C78" s="11">
        <f>'獎狀清單(勿動)'!C54</f>
        <v/>
      </c>
      <c r="D78" s="11">
        <f>'獎狀清單(勿動)'!D54</f>
        <v/>
      </c>
      <c r="E78" s="11">
        <f>'獎狀清單(勿動)'!E54</f>
        <v/>
      </c>
      <c r="F78" s="11">
        <f>'獎狀清單(勿動)'!F54</f>
        <v/>
      </c>
      <c r="G78" s="11">
        <f>'獎狀清單(勿動)'!G54</f>
        <v/>
      </c>
      <c r="H78" s="11">
        <f>'獎狀清單(勿動)'!H54</f>
        <v/>
      </c>
      <c r="I78" s="11">
        <f>'獎狀清單(勿動)'!I54</f>
        <v/>
      </c>
      <c r="J78" s="11">
        <f>'獎狀清單(勿動)'!J54</f>
        <v/>
      </c>
      <c r="K78" s="11">
        <f>'獎狀清單(勿動)'!K54</f>
        <v/>
      </c>
      <c r="L78" s="11">
        <f>'獎狀清單(勿動)'!L54</f>
        <v/>
      </c>
      <c r="M78" s="11">
        <f>'獎狀清單(勿動)'!M54</f>
        <v/>
      </c>
      <c r="N78" s="11">
        <f>'獎狀清單(勿動)'!N54</f>
        <v/>
      </c>
      <c r="O78" s="11">
        <f>'獎狀清單(勿動)'!O54</f>
        <v/>
      </c>
      <c r="P78" s="11">
        <f>'獎狀清單(勿動)'!P54</f>
        <v/>
      </c>
      <c r="Q78" s="11">
        <f>'獎狀清單(勿動)'!Q54</f>
        <v/>
      </c>
      <c r="R78" s="44">
        <f>INT(IF(AND(B78=B77,K78=K77,L78=L77),"0",IF(D78=1,"1","0")))</f>
        <v/>
      </c>
    </row>
    <row customHeight="1" ht="16.5" r="79" s="29">
      <c r="A79" s="11">
        <f>'獎狀清單(勿動)'!A98</f>
        <v/>
      </c>
      <c r="B79" s="11">
        <f>'獎狀清單(勿動)'!B98</f>
        <v/>
      </c>
      <c r="C79" s="11">
        <f>'獎狀清單(勿動)'!C98</f>
        <v/>
      </c>
      <c r="D79" s="11">
        <f>'獎狀清單(勿動)'!D98</f>
        <v/>
      </c>
      <c r="E79" s="11">
        <f>'獎狀清單(勿動)'!E98</f>
        <v/>
      </c>
      <c r="F79" s="11">
        <f>'獎狀清單(勿動)'!F98</f>
        <v/>
      </c>
      <c r="G79" s="11">
        <f>'獎狀清單(勿動)'!G98</f>
        <v/>
      </c>
      <c r="H79" s="11">
        <f>'獎狀清單(勿動)'!H98</f>
        <v/>
      </c>
      <c r="I79" s="11">
        <f>'獎狀清單(勿動)'!I98</f>
        <v/>
      </c>
      <c r="J79" s="11">
        <f>'獎狀清單(勿動)'!J98</f>
        <v/>
      </c>
      <c r="K79" s="11">
        <f>'獎狀清單(勿動)'!K98</f>
        <v/>
      </c>
      <c r="L79" s="11">
        <f>'獎狀清單(勿動)'!L98</f>
        <v/>
      </c>
      <c r="M79" s="11">
        <f>'獎狀清單(勿動)'!M98</f>
        <v/>
      </c>
      <c r="N79" s="11">
        <f>'獎狀清單(勿動)'!N98</f>
        <v/>
      </c>
      <c r="O79" s="11">
        <f>'獎狀清單(勿動)'!O98</f>
        <v/>
      </c>
      <c r="P79" s="49">
        <f>'獎狀清單(勿動)'!P98</f>
        <v/>
      </c>
      <c r="Q79" s="11">
        <f>'獎狀清單(勿動)'!Q98</f>
        <v/>
      </c>
      <c r="R79" s="44">
        <f>INT(IF(AND(B79=B78,K79=K78,L79=L78),"0",IF(D79=1,"1","0")))</f>
        <v/>
      </c>
    </row>
    <row customHeight="1" ht="16.5" r="80" s="29">
      <c r="A80" s="11">
        <f>'獎狀清單(勿動)'!A99</f>
        <v/>
      </c>
      <c r="B80" s="11">
        <f>'獎狀清單(勿動)'!B99</f>
        <v/>
      </c>
      <c r="C80" s="11">
        <f>'獎狀清單(勿動)'!C99</f>
        <v/>
      </c>
      <c r="D80" s="11">
        <f>'獎狀清單(勿動)'!D99</f>
        <v/>
      </c>
      <c r="E80" s="11">
        <f>'獎狀清單(勿動)'!E99</f>
        <v/>
      </c>
      <c r="F80" s="11">
        <f>'獎狀清單(勿動)'!F99</f>
        <v/>
      </c>
      <c r="G80" s="11">
        <f>'獎狀清單(勿動)'!G99</f>
        <v/>
      </c>
      <c r="H80" s="11">
        <f>'獎狀清單(勿動)'!H99</f>
        <v/>
      </c>
      <c r="I80" s="11">
        <f>'獎狀清單(勿動)'!I99</f>
        <v/>
      </c>
      <c r="J80" s="11">
        <f>'獎狀清單(勿動)'!J99</f>
        <v/>
      </c>
      <c r="K80" s="11">
        <f>'獎狀清單(勿動)'!K99</f>
        <v/>
      </c>
      <c r="L80" s="11">
        <f>'獎狀清單(勿動)'!L99</f>
        <v/>
      </c>
      <c r="M80" s="11">
        <f>'獎狀清單(勿動)'!M99</f>
        <v/>
      </c>
      <c r="N80" s="11">
        <f>'獎狀清單(勿動)'!N99</f>
        <v/>
      </c>
      <c r="O80" s="11">
        <f>'獎狀清單(勿動)'!O99</f>
        <v/>
      </c>
      <c r="P80" s="49">
        <f>'獎狀清單(勿動)'!P99</f>
        <v/>
      </c>
      <c r="Q80" s="11">
        <f>'獎狀清單(勿動)'!Q99</f>
        <v/>
      </c>
      <c r="R80" s="44">
        <f>INT(IF(AND(B80=B79,K80=K79,L80=L79),"0",IF(D80=1,"1","0")))</f>
        <v/>
      </c>
    </row>
    <row customHeight="1" ht="16.5" r="81" s="29">
      <c r="A81" s="11">
        <f>'獎狀清單(勿動)'!A306</f>
        <v/>
      </c>
      <c r="B81" s="11">
        <f>'獎狀清單(勿動)'!B306</f>
        <v/>
      </c>
      <c r="C81" s="11">
        <f>'獎狀清單(勿動)'!C306</f>
        <v/>
      </c>
      <c r="D81" s="11">
        <f>'獎狀清單(勿動)'!D306</f>
        <v/>
      </c>
      <c r="E81" s="11">
        <f>'獎狀清單(勿動)'!E306</f>
        <v/>
      </c>
      <c r="F81" s="11">
        <f>'獎狀清單(勿動)'!F306</f>
        <v/>
      </c>
      <c r="G81" s="11">
        <f>'獎狀清單(勿動)'!G306</f>
        <v/>
      </c>
      <c r="H81" s="11">
        <f>'獎狀清單(勿動)'!H306</f>
        <v/>
      </c>
      <c r="I81" s="11">
        <f>'獎狀清單(勿動)'!I306</f>
        <v/>
      </c>
      <c r="J81" s="11">
        <f>'獎狀清單(勿動)'!J306</f>
        <v/>
      </c>
      <c r="K81" s="11">
        <f>'獎狀清單(勿動)'!K306</f>
        <v/>
      </c>
      <c r="L81" s="11">
        <f>'獎狀清單(勿動)'!L306</f>
        <v/>
      </c>
      <c r="M81" s="11">
        <f>'獎狀清單(勿動)'!M306</f>
        <v/>
      </c>
      <c r="N81" s="11">
        <f>'獎狀清單(勿動)'!N306</f>
        <v/>
      </c>
      <c r="O81" s="11">
        <f>'獎狀清單(勿動)'!O306</f>
        <v/>
      </c>
      <c r="P81" s="49">
        <f>'獎狀清單(勿動)'!P306</f>
        <v/>
      </c>
      <c r="Q81" s="11">
        <f>'獎狀清單(勿動)'!Q306</f>
        <v/>
      </c>
      <c r="R81" s="44">
        <f>INT(IF(AND(B81=B80,K81=K80,L81=L80),"0",IF(D81=1,"1","0")))</f>
        <v/>
      </c>
    </row>
    <row customHeight="1" ht="16.5" r="82" s="29">
      <c r="A82" s="11">
        <f>'獎狀清單(勿動)'!A311</f>
        <v/>
      </c>
      <c r="B82" s="11">
        <f>'獎狀清單(勿動)'!B311</f>
        <v/>
      </c>
      <c r="C82" s="11">
        <f>'獎狀清單(勿動)'!C311</f>
        <v/>
      </c>
      <c r="D82" s="11">
        <f>'獎狀清單(勿動)'!D311</f>
        <v/>
      </c>
      <c r="E82" s="11">
        <f>'獎狀清單(勿動)'!E311</f>
        <v/>
      </c>
      <c r="F82" s="11">
        <f>'獎狀清單(勿動)'!F311</f>
        <v/>
      </c>
      <c r="G82" s="11">
        <f>'獎狀清單(勿動)'!G311</f>
        <v/>
      </c>
      <c r="H82" s="11">
        <f>'獎狀清單(勿動)'!H311</f>
        <v/>
      </c>
      <c r="I82" s="11">
        <f>'獎狀清單(勿動)'!I311</f>
        <v/>
      </c>
      <c r="J82" s="11">
        <f>'獎狀清單(勿動)'!J311</f>
        <v/>
      </c>
      <c r="K82" s="11">
        <f>'獎狀清單(勿動)'!K311</f>
        <v/>
      </c>
      <c r="L82" s="11">
        <f>'獎狀清單(勿動)'!L311</f>
        <v/>
      </c>
      <c r="M82" s="11">
        <f>'獎狀清單(勿動)'!M311</f>
        <v/>
      </c>
      <c r="N82" s="11">
        <f>'獎狀清單(勿動)'!N311</f>
        <v/>
      </c>
      <c r="O82" s="11">
        <f>'獎狀清單(勿動)'!O311</f>
        <v/>
      </c>
      <c r="P82" s="49">
        <f>'獎狀清單(勿動)'!P311</f>
        <v/>
      </c>
      <c r="Q82" s="11">
        <f>'獎狀清單(勿動)'!Q311</f>
        <v/>
      </c>
      <c r="R82" s="44">
        <f>INT(IF(AND(B82=B81,K82=K81,L82=L81),"0",IF(D82=1,"1","0")))</f>
        <v/>
      </c>
    </row>
    <row customHeight="1" ht="16.5" r="83" s="29">
      <c r="A83" s="11">
        <f>'獎狀清單(勿動)'!A312</f>
        <v/>
      </c>
      <c r="B83" s="11">
        <f>'獎狀清單(勿動)'!B312</f>
        <v/>
      </c>
      <c r="C83" s="11">
        <f>'獎狀清單(勿動)'!C312</f>
        <v/>
      </c>
      <c r="D83" s="11">
        <f>'獎狀清單(勿動)'!D312</f>
        <v/>
      </c>
      <c r="E83" s="11">
        <f>'獎狀清單(勿動)'!E312</f>
        <v/>
      </c>
      <c r="F83" s="11">
        <f>'獎狀清單(勿動)'!F312</f>
        <v/>
      </c>
      <c r="G83" s="11">
        <f>'獎狀清單(勿動)'!G312</f>
        <v/>
      </c>
      <c r="H83" s="11">
        <f>'獎狀清單(勿動)'!H312</f>
        <v/>
      </c>
      <c r="I83" s="11">
        <f>'獎狀清單(勿動)'!I312</f>
        <v/>
      </c>
      <c r="J83" s="11">
        <f>'獎狀清單(勿動)'!J312</f>
        <v/>
      </c>
      <c r="K83" s="11">
        <f>'獎狀清單(勿動)'!K312</f>
        <v/>
      </c>
      <c r="L83" s="11">
        <f>'獎狀清單(勿動)'!L312</f>
        <v/>
      </c>
      <c r="M83" s="11">
        <f>'獎狀清單(勿動)'!M312</f>
        <v/>
      </c>
      <c r="N83" s="11">
        <f>'獎狀清單(勿動)'!N312</f>
        <v/>
      </c>
      <c r="O83" s="11">
        <f>'獎狀清單(勿動)'!O312</f>
        <v/>
      </c>
      <c r="P83" s="49">
        <f>'獎狀清單(勿動)'!P312</f>
        <v/>
      </c>
      <c r="Q83" s="11">
        <f>'獎狀清單(勿動)'!Q312</f>
        <v/>
      </c>
      <c r="R83" s="44">
        <f>INT(IF(AND(B83=B82,K83=K82,L83=L82),"0",IF(D83=1,"1","0")))</f>
        <v/>
      </c>
    </row>
    <row customHeight="1" ht="16.5" r="84" s="29">
      <c r="A84" s="11">
        <f>'獎狀清單(勿動)'!A314</f>
        <v/>
      </c>
      <c r="B84" s="11">
        <f>'獎狀清單(勿動)'!B314</f>
        <v/>
      </c>
      <c r="C84" s="11">
        <f>'獎狀清單(勿動)'!C314</f>
        <v/>
      </c>
      <c r="D84" s="11">
        <f>'獎狀清單(勿動)'!D314</f>
        <v/>
      </c>
      <c r="E84" s="11">
        <f>'獎狀清單(勿動)'!E314</f>
        <v/>
      </c>
      <c r="F84" s="11">
        <f>'獎狀清單(勿動)'!F314</f>
        <v/>
      </c>
      <c r="G84" s="11">
        <f>'獎狀清單(勿動)'!G314</f>
        <v/>
      </c>
      <c r="H84" s="11">
        <f>'獎狀清單(勿動)'!H314</f>
        <v/>
      </c>
      <c r="I84" s="11">
        <f>'獎狀清單(勿動)'!I314</f>
        <v/>
      </c>
      <c r="J84" s="11">
        <f>'獎狀清單(勿動)'!J314</f>
        <v/>
      </c>
      <c r="K84" s="11">
        <f>'獎狀清單(勿動)'!K314</f>
        <v/>
      </c>
      <c r="L84" s="11">
        <f>'獎狀清單(勿動)'!L314</f>
        <v/>
      </c>
      <c r="M84" s="11">
        <f>'獎狀清單(勿動)'!M314</f>
        <v/>
      </c>
      <c r="N84" s="11">
        <f>'獎狀清單(勿動)'!N314</f>
        <v/>
      </c>
      <c r="O84" s="11">
        <f>'獎狀清單(勿動)'!O314</f>
        <v/>
      </c>
      <c r="P84" s="49">
        <f>'獎狀清單(勿動)'!P314</f>
        <v/>
      </c>
      <c r="Q84" s="11">
        <f>'獎狀清單(勿動)'!Q314</f>
        <v/>
      </c>
      <c r="R84" s="44">
        <f>INT(IF(AND(B84=B83,K84=K83,L84=L83),"0",IF(D84=1,"1","0")))</f>
        <v/>
      </c>
    </row>
    <row customHeight="1" ht="16.5" r="85" s="29">
      <c r="A85" s="11">
        <f>'獎狀清單(勿動)'!A276</f>
        <v/>
      </c>
      <c r="B85" s="11">
        <f>'獎狀清單(勿動)'!B276</f>
        <v/>
      </c>
      <c r="C85" s="11">
        <f>'獎狀清單(勿動)'!C276</f>
        <v/>
      </c>
      <c r="D85" s="11">
        <f>'獎狀清單(勿動)'!D276</f>
        <v/>
      </c>
      <c r="E85" s="11">
        <f>'獎狀清單(勿動)'!E276</f>
        <v/>
      </c>
      <c r="F85" s="11">
        <f>'獎狀清單(勿動)'!F276</f>
        <v/>
      </c>
      <c r="G85" s="11">
        <f>'獎狀清單(勿動)'!G276</f>
        <v/>
      </c>
      <c r="H85" s="11">
        <f>'獎狀清單(勿動)'!H276</f>
        <v/>
      </c>
      <c r="I85" s="11">
        <f>'獎狀清單(勿動)'!I276</f>
        <v/>
      </c>
      <c r="J85" s="11">
        <f>'獎狀清單(勿動)'!J276</f>
        <v/>
      </c>
      <c r="K85" s="11">
        <f>'獎狀清單(勿動)'!K276</f>
        <v/>
      </c>
      <c r="L85" s="11">
        <f>'獎狀清單(勿動)'!L276</f>
        <v/>
      </c>
      <c r="M85" s="11">
        <f>'獎狀清單(勿動)'!M276</f>
        <v/>
      </c>
      <c r="N85" s="11">
        <f>'獎狀清單(勿動)'!N276</f>
        <v/>
      </c>
      <c r="O85" s="11">
        <f>'獎狀清單(勿動)'!O276</f>
        <v/>
      </c>
      <c r="P85" s="49">
        <f>'獎狀清單(勿動)'!P276</f>
        <v/>
      </c>
      <c r="Q85" s="11">
        <f>'獎狀清單(勿動)'!Q276</f>
        <v/>
      </c>
      <c r="R85" s="44">
        <f>INT(IF(AND(B85=B84,K85=K84,L85=L84),"0",IF(D85=1,"1","0")))</f>
        <v/>
      </c>
    </row>
    <row customHeight="1" ht="16.5" r="86" s="29">
      <c r="A86" s="11">
        <f>'獎狀清單(勿動)'!A278</f>
        <v/>
      </c>
      <c r="B86" s="11">
        <f>'獎狀清單(勿動)'!B278</f>
        <v/>
      </c>
      <c r="C86" s="11">
        <f>'獎狀清單(勿動)'!C278</f>
        <v/>
      </c>
      <c r="D86" s="11">
        <f>'獎狀清單(勿動)'!D278</f>
        <v/>
      </c>
      <c r="E86" s="11">
        <f>'獎狀清單(勿動)'!E278</f>
        <v/>
      </c>
      <c r="F86" s="11">
        <f>'獎狀清單(勿動)'!F278</f>
        <v/>
      </c>
      <c r="G86" s="11">
        <f>'獎狀清單(勿動)'!G278</f>
        <v/>
      </c>
      <c r="H86" s="11">
        <f>'獎狀清單(勿動)'!H278</f>
        <v/>
      </c>
      <c r="I86" s="11">
        <f>'獎狀清單(勿動)'!I278</f>
        <v/>
      </c>
      <c r="J86" s="11">
        <f>'獎狀清單(勿動)'!J278</f>
        <v/>
      </c>
      <c r="K86" s="11">
        <f>'獎狀清單(勿動)'!K278</f>
        <v/>
      </c>
      <c r="L86" s="11">
        <f>'獎狀清單(勿動)'!L278</f>
        <v/>
      </c>
      <c r="M86" s="11">
        <f>'獎狀清單(勿動)'!M278</f>
        <v/>
      </c>
      <c r="N86" s="11">
        <f>'獎狀清單(勿動)'!N278</f>
        <v/>
      </c>
      <c r="O86" s="11">
        <f>'獎狀清單(勿動)'!O278</f>
        <v/>
      </c>
      <c r="P86" s="49">
        <f>'獎狀清單(勿動)'!P278</f>
        <v/>
      </c>
      <c r="Q86" s="11">
        <f>'獎狀清單(勿動)'!Q278</f>
        <v/>
      </c>
      <c r="R86" s="44">
        <f>INT(IF(AND(B86=B85,K86=K85,L86=L85),"0",IF(D86=1,"1","0")))</f>
        <v/>
      </c>
    </row>
    <row customHeight="1" ht="16.5" r="87" s="29">
      <c r="A87" s="11">
        <f>'獎狀清單(勿動)'!A320</f>
        <v/>
      </c>
      <c r="B87" s="11">
        <f>'獎狀清單(勿動)'!B320</f>
        <v/>
      </c>
      <c r="C87" s="11">
        <f>'獎狀清單(勿動)'!C320</f>
        <v/>
      </c>
      <c r="D87" s="11">
        <f>'獎狀清單(勿動)'!D320</f>
        <v/>
      </c>
      <c r="E87" s="11">
        <f>'獎狀清單(勿動)'!E320</f>
        <v/>
      </c>
      <c r="F87" s="11">
        <f>'獎狀清單(勿動)'!F320</f>
        <v/>
      </c>
      <c r="G87" s="11">
        <f>'獎狀清單(勿動)'!G320</f>
        <v/>
      </c>
      <c r="H87" s="11">
        <f>'獎狀清單(勿動)'!H320</f>
        <v/>
      </c>
      <c r="I87" s="11">
        <f>'獎狀清單(勿動)'!I320</f>
        <v/>
      </c>
      <c r="J87" s="11">
        <f>'獎狀清單(勿動)'!J320</f>
        <v/>
      </c>
      <c r="K87" s="11">
        <f>'獎狀清單(勿動)'!K320</f>
        <v/>
      </c>
      <c r="L87" s="11">
        <f>'獎狀清單(勿動)'!L320</f>
        <v/>
      </c>
      <c r="M87" s="11">
        <f>'獎狀清單(勿動)'!M320</f>
        <v/>
      </c>
      <c r="N87" s="11">
        <f>'獎狀清單(勿動)'!N320</f>
        <v/>
      </c>
      <c r="O87" s="11">
        <f>'獎狀清單(勿動)'!O320</f>
        <v/>
      </c>
      <c r="P87" s="49">
        <f>'獎狀清單(勿動)'!P320</f>
        <v/>
      </c>
      <c r="Q87" s="11">
        <f>'獎狀清單(勿動)'!Q320</f>
        <v/>
      </c>
      <c r="R87" s="44">
        <f>INT(IF(AND(B87=B86,K87=K86,L87=L86),"0",IF(D87=1,"1","0")))</f>
        <v/>
      </c>
    </row>
    <row customHeight="1" ht="16.5" r="88" s="29">
      <c r="A88" s="11">
        <f>'獎狀清單(勿動)'!A284</f>
        <v/>
      </c>
      <c r="B88" s="11">
        <f>'獎狀清單(勿動)'!B284</f>
        <v/>
      </c>
      <c r="C88" s="11">
        <f>'獎狀清單(勿動)'!C284</f>
        <v/>
      </c>
      <c r="D88" s="11">
        <f>'獎狀清單(勿動)'!D284</f>
        <v/>
      </c>
      <c r="E88" s="11">
        <f>'獎狀清單(勿動)'!E284</f>
        <v/>
      </c>
      <c r="F88" s="11">
        <f>'獎狀清單(勿動)'!F284</f>
        <v/>
      </c>
      <c r="G88" s="11">
        <f>'獎狀清單(勿動)'!G284</f>
        <v/>
      </c>
      <c r="H88" s="11">
        <f>'獎狀清單(勿動)'!H284</f>
        <v/>
      </c>
      <c r="I88" s="11">
        <f>'獎狀清單(勿動)'!I284</f>
        <v/>
      </c>
      <c r="J88" s="11">
        <f>'獎狀清單(勿動)'!J284</f>
        <v/>
      </c>
      <c r="K88" s="11">
        <f>'獎狀清單(勿動)'!K284</f>
        <v/>
      </c>
      <c r="L88" s="11">
        <f>'獎狀清單(勿動)'!L284</f>
        <v/>
      </c>
      <c r="M88" s="11">
        <f>'獎狀清單(勿動)'!M284</f>
        <v/>
      </c>
      <c r="N88" s="11">
        <f>'獎狀清單(勿動)'!N284</f>
        <v/>
      </c>
      <c r="O88" s="11">
        <f>'獎狀清單(勿動)'!O284</f>
        <v/>
      </c>
      <c r="P88" s="49">
        <f>'獎狀清單(勿動)'!P284</f>
        <v/>
      </c>
      <c r="Q88" s="11">
        <f>'獎狀清單(勿動)'!Q284</f>
        <v/>
      </c>
      <c r="R88" s="44">
        <f>INT(IF(AND(B88=B87,K88=K87,L88=L87),"0",IF(D88=1,"1","0")))</f>
        <v/>
      </c>
    </row>
    <row customHeight="1" ht="16.5" r="89" s="29">
      <c r="A89" s="11">
        <f>'獎狀清單(勿動)'!A146</f>
        <v/>
      </c>
      <c r="B89" s="11">
        <f>'獎狀清單(勿動)'!B146</f>
        <v/>
      </c>
      <c r="C89" s="11">
        <f>'獎狀清單(勿動)'!C146</f>
        <v/>
      </c>
      <c r="D89" s="11">
        <f>'獎狀清單(勿動)'!D146</f>
        <v/>
      </c>
      <c r="E89" s="11">
        <f>'獎狀清單(勿動)'!E146</f>
        <v/>
      </c>
      <c r="F89" s="11">
        <f>'獎狀清單(勿動)'!F146</f>
        <v/>
      </c>
      <c r="G89" s="11">
        <f>'獎狀清單(勿動)'!G146</f>
        <v/>
      </c>
      <c r="H89" s="11">
        <f>'獎狀清單(勿動)'!H146</f>
        <v/>
      </c>
      <c r="I89" s="11">
        <f>'獎狀清單(勿動)'!I146</f>
        <v/>
      </c>
      <c r="J89" s="11">
        <f>'獎狀清單(勿動)'!J146</f>
        <v/>
      </c>
      <c r="K89" s="11">
        <f>'獎狀清單(勿動)'!K146</f>
        <v/>
      </c>
      <c r="L89" s="11">
        <f>'獎狀清單(勿動)'!L146</f>
        <v/>
      </c>
      <c r="M89" s="11">
        <f>'獎狀清單(勿動)'!M146</f>
        <v/>
      </c>
      <c r="N89" s="11">
        <f>'獎狀清單(勿動)'!N146</f>
        <v/>
      </c>
      <c r="O89" s="11">
        <f>'獎狀清單(勿動)'!O146</f>
        <v/>
      </c>
      <c r="P89" s="49">
        <f>'獎狀清單(勿動)'!P146</f>
        <v/>
      </c>
      <c r="Q89" s="11">
        <f>'獎狀清單(勿動)'!Q146</f>
        <v/>
      </c>
      <c r="R89" s="44">
        <f>INT(IF(AND(B89=B88,K89=K88,L89=L88),"0",IF(D89=1,"1","0")))</f>
        <v/>
      </c>
    </row>
    <row customHeight="1" ht="16.5" r="90" s="29">
      <c r="A90" s="11">
        <f>'獎狀清單(勿動)'!A151</f>
        <v/>
      </c>
      <c r="B90" s="11">
        <f>'獎狀清單(勿動)'!B151</f>
        <v/>
      </c>
      <c r="C90" s="11">
        <f>'獎狀清單(勿動)'!C151</f>
        <v/>
      </c>
      <c r="D90" s="11">
        <f>'獎狀清單(勿動)'!D151</f>
        <v/>
      </c>
      <c r="E90" s="11">
        <f>'獎狀清單(勿動)'!E151</f>
        <v/>
      </c>
      <c r="F90" s="11">
        <f>'獎狀清單(勿動)'!F151</f>
        <v/>
      </c>
      <c r="G90" s="11">
        <f>'獎狀清單(勿動)'!G151</f>
        <v/>
      </c>
      <c r="H90" s="11">
        <f>'獎狀清單(勿動)'!H151</f>
        <v/>
      </c>
      <c r="I90" s="11">
        <f>'獎狀清單(勿動)'!I151</f>
        <v/>
      </c>
      <c r="J90" s="11">
        <f>'獎狀清單(勿動)'!J151</f>
        <v/>
      </c>
      <c r="K90" s="11">
        <f>'獎狀清單(勿動)'!K151</f>
        <v/>
      </c>
      <c r="L90" s="11">
        <f>'獎狀清單(勿動)'!L151</f>
        <v/>
      </c>
      <c r="M90" s="11">
        <f>'獎狀清單(勿動)'!M151</f>
        <v/>
      </c>
      <c r="N90" s="11">
        <f>'獎狀清單(勿動)'!N151</f>
        <v/>
      </c>
      <c r="O90" s="11">
        <f>'獎狀清單(勿動)'!O151</f>
        <v/>
      </c>
      <c r="P90" s="49">
        <f>'獎狀清單(勿動)'!P151</f>
        <v/>
      </c>
      <c r="Q90" s="11">
        <f>'獎狀清單(勿動)'!Q151</f>
        <v/>
      </c>
      <c r="R90" s="44">
        <f>INT(IF(AND(B90=B89,K90=K89,L90=L89),"0",IF(D90=1,"1","0")))</f>
        <v/>
      </c>
    </row>
    <row customHeight="1" ht="16.5" r="91" s="29">
      <c r="A91" s="11">
        <f>'獎狀清單(勿動)'!A152</f>
        <v/>
      </c>
      <c r="B91" s="11">
        <f>'獎狀清單(勿動)'!B152</f>
        <v/>
      </c>
      <c r="C91" s="11">
        <f>'獎狀清單(勿動)'!C152</f>
        <v/>
      </c>
      <c r="D91" s="11">
        <f>'獎狀清單(勿動)'!D152</f>
        <v/>
      </c>
      <c r="E91" s="11">
        <f>'獎狀清單(勿動)'!E152</f>
        <v/>
      </c>
      <c r="F91" s="11">
        <f>'獎狀清單(勿動)'!F152</f>
        <v/>
      </c>
      <c r="G91" s="11">
        <f>'獎狀清單(勿動)'!G152</f>
        <v/>
      </c>
      <c r="H91" s="11">
        <f>'獎狀清單(勿動)'!H152</f>
        <v/>
      </c>
      <c r="I91" s="11">
        <f>'獎狀清單(勿動)'!I152</f>
        <v/>
      </c>
      <c r="J91" s="11">
        <f>'獎狀清單(勿動)'!J152</f>
        <v/>
      </c>
      <c r="K91" s="11">
        <f>'獎狀清單(勿動)'!K152</f>
        <v/>
      </c>
      <c r="L91" s="11">
        <f>'獎狀清單(勿動)'!L152</f>
        <v/>
      </c>
      <c r="M91" s="11">
        <f>'獎狀清單(勿動)'!M152</f>
        <v/>
      </c>
      <c r="N91" s="11">
        <f>'獎狀清單(勿動)'!N152</f>
        <v/>
      </c>
      <c r="O91" s="11">
        <f>'獎狀清單(勿動)'!O152</f>
        <v/>
      </c>
      <c r="P91" s="49">
        <f>'獎狀清單(勿動)'!P152</f>
        <v/>
      </c>
      <c r="Q91" s="11">
        <f>'獎狀清單(勿動)'!Q152</f>
        <v/>
      </c>
      <c r="R91" s="44">
        <f>INT(IF(AND(B91=B90,K91=K90,L91=L90),"0",IF(D91=1,"1","0")))</f>
        <v/>
      </c>
    </row>
    <row customHeight="1" ht="16.5" r="92" s="29">
      <c r="A92" s="11">
        <f>'獎狀清單(勿動)'!A154</f>
        <v/>
      </c>
      <c r="B92" s="11">
        <f>'獎狀清單(勿動)'!B154</f>
        <v/>
      </c>
      <c r="C92" s="11">
        <f>'獎狀清單(勿動)'!C154</f>
        <v/>
      </c>
      <c r="D92" s="11">
        <f>'獎狀清單(勿動)'!D154</f>
        <v/>
      </c>
      <c r="E92" s="11">
        <f>'獎狀清單(勿動)'!E154</f>
        <v/>
      </c>
      <c r="F92" s="11">
        <f>'獎狀清單(勿動)'!F154</f>
        <v/>
      </c>
      <c r="G92" s="11">
        <f>'獎狀清單(勿動)'!G154</f>
        <v/>
      </c>
      <c r="H92" s="11">
        <f>'獎狀清單(勿動)'!H154</f>
        <v/>
      </c>
      <c r="I92" s="11">
        <f>'獎狀清單(勿動)'!I154</f>
        <v/>
      </c>
      <c r="J92" s="11">
        <f>'獎狀清單(勿動)'!J154</f>
        <v/>
      </c>
      <c r="K92" s="11">
        <f>'獎狀清單(勿動)'!K154</f>
        <v/>
      </c>
      <c r="L92" s="11">
        <f>'獎狀清單(勿動)'!L154</f>
        <v/>
      </c>
      <c r="M92" s="11">
        <f>'獎狀清單(勿動)'!M154</f>
        <v/>
      </c>
      <c r="N92" s="11">
        <f>'獎狀清單(勿動)'!N154</f>
        <v/>
      </c>
      <c r="O92" s="11">
        <f>'獎狀清單(勿動)'!O154</f>
        <v/>
      </c>
      <c r="P92" s="49">
        <f>'獎狀清單(勿動)'!P154</f>
        <v/>
      </c>
      <c r="Q92" s="11">
        <f>'獎狀清單(勿動)'!Q154</f>
        <v/>
      </c>
      <c r="R92" s="44">
        <f>INT(IF(AND(B92=B91,K92=K91,L92=L91),"0",IF(D92=1,"1","0")))</f>
        <v/>
      </c>
    </row>
    <row customHeight="1" ht="16.5" r="93" s="29">
      <c r="A93" s="11">
        <f>'獎狀清單(勿動)'!A116</f>
        <v/>
      </c>
      <c r="B93" s="11">
        <f>'獎狀清單(勿動)'!B116</f>
        <v/>
      </c>
      <c r="C93" s="11">
        <f>'獎狀清單(勿動)'!C116</f>
        <v/>
      </c>
      <c r="D93" s="11">
        <f>'獎狀清單(勿動)'!D116</f>
        <v/>
      </c>
      <c r="E93" s="11">
        <f>'獎狀清單(勿動)'!E116</f>
        <v/>
      </c>
      <c r="F93" s="11">
        <f>'獎狀清單(勿動)'!F116</f>
        <v/>
      </c>
      <c r="G93" s="11">
        <f>'獎狀清單(勿動)'!G116</f>
        <v/>
      </c>
      <c r="H93" s="11">
        <f>'獎狀清單(勿動)'!H116</f>
        <v/>
      </c>
      <c r="I93" s="11">
        <f>'獎狀清單(勿動)'!I116</f>
        <v/>
      </c>
      <c r="J93" s="11">
        <f>'獎狀清單(勿動)'!J116</f>
        <v/>
      </c>
      <c r="K93" s="11">
        <f>'獎狀清單(勿動)'!K116</f>
        <v/>
      </c>
      <c r="L93" s="11">
        <f>'獎狀清單(勿動)'!L116</f>
        <v/>
      </c>
      <c r="M93" s="11">
        <f>'獎狀清單(勿動)'!M116</f>
        <v/>
      </c>
      <c r="N93" s="11">
        <f>'獎狀清單(勿動)'!N116</f>
        <v/>
      </c>
      <c r="O93" s="11">
        <f>'獎狀清單(勿動)'!O116</f>
        <v/>
      </c>
      <c r="P93" s="49">
        <f>'獎狀清單(勿動)'!P116</f>
        <v/>
      </c>
      <c r="Q93" s="11">
        <f>'獎狀清單(勿動)'!Q116</f>
        <v/>
      </c>
      <c r="R93" s="44">
        <f>INT(IF(AND(B93=B92,K93=K92,L93=L92),"0",IF(D93=1,"1","0")))</f>
        <v/>
      </c>
    </row>
    <row customHeight="1" ht="16.5" r="94" s="29">
      <c r="A94" s="11">
        <f>'獎狀清單(勿動)'!A118</f>
        <v/>
      </c>
      <c r="B94" s="11">
        <f>'獎狀清單(勿動)'!B118</f>
        <v/>
      </c>
      <c r="C94" s="11">
        <f>'獎狀清單(勿動)'!C118</f>
        <v/>
      </c>
      <c r="D94" s="11">
        <f>'獎狀清單(勿動)'!D118</f>
        <v/>
      </c>
      <c r="E94" s="11">
        <f>'獎狀清單(勿動)'!E118</f>
        <v/>
      </c>
      <c r="F94" s="11">
        <f>'獎狀清單(勿動)'!F118</f>
        <v/>
      </c>
      <c r="G94" s="11">
        <f>'獎狀清單(勿動)'!G118</f>
        <v/>
      </c>
      <c r="H94" s="11">
        <f>'獎狀清單(勿動)'!H118</f>
        <v/>
      </c>
      <c r="I94" s="11">
        <f>'獎狀清單(勿動)'!I118</f>
        <v/>
      </c>
      <c r="J94" s="11">
        <f>'獎狀清單(勿動)'!J118</f>
        <v/>
      </c>
      <c r="K94" s="11">
        <f>'獎狀清單(勿動)'!K118</f>
        <v/>
      </c>
      <c r="L94" s="11">
        <f>'獎狀清單(勿動)'!L118</f>
        <v/>
      </c>
      <c r="M94" s="11">
        <f>'獎狀清單(勿動)'!M118</f>
        <v/>
      </c>
      <c r="N94" s="11">
        <f>'獎狀清單(勿動)'!N118</f>
        <v/>
      </c>
      <c r="O94" s="11">
        <f>'獎狀清單(勿動)'!O118</f>
        <v/>
      </c>
      <c r="P94" s="49">
        <f>'獎狀清單(勿動)'!P118</f>
        <v/>
      </c>
      <c r="Q94" s="11">
        <f>'獎狀清單(勿動)'!Q118</f>
        <v/>
      </c>
      <c r="R94" s="44">
        <f>INT(IF(AND(B94=B93,K94=K93,L94=L93),"0",IF(D94=1,"1","0")))</f>
        <v/>
      </c>
    </row>
    <row customHeight="1" ht="16.5" r="95" s="29">
      <c r="A95" s="11">
        <f>'獎狀清單(勿動)'!A160</f>
        <v/>
      </c>
      <c r="B95" s="11">
        <f>'獎狀清單(勿動)'!B160</f>
        <v/>
      </c>
      <c r="C95" s="11">
        <f>'獎狀清單(勿動)'!C160</f>
        <v/>
      </c>
      <c r="D95" s="11">
        <f>'獎狀清單(勿動)'!D160</f>
        <v/>
      </c>
      <c r="E95" s="11">
        <f>'獎狀清單(勿動)'!E160</f>
        <v/>
      </c>
      <c r="F95" s="11">
        <f>'獎狀清單(勿動)'!F160</f>
        <v/>
      </c>
      <c r="G95" s="11">
        <f>'獎狀清單(勿動)'!G160</f>
        <v/>
      </c>
      <c r="H95" s="11">
        <f>'獎狀清單(勿動)'!H160</f>
        <v/>
      </c>
      <c r="I95" s="11">
        <f>'獎狀清單(勿動)'!I160</f>
        <v/>
      </c>
      <c r="J95" s="11">
        <f>'獎狀清單(勿動)'!J160</f>
        <v/>
      </c>
      <c r="K95" s="11">
        <f>'獎狀清單(勿動)'!K160</f>
        <v/>
      </c>
      <c r="L95" s="11">
        <f>'獎狀清單(勿動)'!L160</f>
        <v/>
      </c>
      <c r="M95" s="11">
        <f>'獎狀清單(勿動)'!M160</f>
        <v/>
      </c>
      <c r="N95" s="11">
        <f>'獎狀清單(勿動)'!N160</f>
        <v/>
      </c>
      <c r="O95" s="11">
        <f>'獎狀清單(勿動)'!O160</f>
        <v/>
      </c>
      <c r="P95" s="49">
        <f>'獎狀清單(勿動)'!P160</f>
        <v/>
      </c>
      <c r="Q95" s="11">
        <f>'獎狀清單(勿動)'!Q160</f>
        <v/>
      </c>
      <c r="R95" s="44">
        <f>INT(IF(AND(B95=B94,K95=K94,L95=L94),"0",IF(D95=1,"1","0")))</f>
        <v/>
      </c>
    </row>
    <row customHeight="1" ht="16.5" r="96" s="29">
      <c r="A96" s="11">
        <f>'獎狀清單(勿動)'!A124</f>
        <v/>
      </c>
      <c r="B96" s="11">
        <f>'獎狀清單(勿動)'!B124</f>
        <v/>
      </c>
      <c r="C96" s="11">
        <f>'獎狀清單(勿動)'!C124</f>
        <v/>
      </c>
      <c r="D96" s="11">
        <f>'獎狀清單(勿動)'!D124</f>
        <v/>
      </c>
      <c r="E96" s="11">
        <f>'獎狀清單(勿動)'!E124</f>
        <v/>
      </c>
      <c r="F96" s="11">
        <f>'獎狀清單(勿動)'!F124</f>
        <v/>
      </c>
      <c r="G96" s="11">
        <f>'獎狀清單(勿動)'!G124</f>
        <v/>
      </c>
      <c r="H96" s="11">
        <f>'獎狀清單(勿動)'!H124</f>
        <v/>
      </c>
      <c r="I96" s="11">
        <f>'獎狀清單(勿動)'!I124</f>
        <v/>
      </c>
      <c r="J96" s="11">
        <f>'獎狀清單(勿動)'!J124</f>
        <v/>
      </c>
      <c r="K96" s="11">
        <f>'獎狀清單(勿動)'!K124</f>
        <v/>
      </c>
      <c r="L96" s="11">
        <f>'獎狀清單(勿動)'!L124</f>
        <v/>
      </c>
      <c r="M96" s="11">
        <f>'獎狀清單(勿動)'!M124</f>
        <v/>
      </c>
      <c r="N96" s="11">
        <f>'獎狀清單(勿動)'!N124</f>
        <v/>
      </c>
      <c r="O96" s="11">
        <f>'獎狀清單(勿動)'!O124</f>
        <v/>
      </c>
      <c r="P96" s="49">
        <f>'獎狀清單(勿動)'!P124</f>
        <v/>
      </c>
      <c r="Q96" s="11">
        <f>'獎狀清單(勿動)'!Q124</f>
        <v/>
      </c>
      <c r="R96" s="44">
        <f>INT(IF(AND(B96=B95,K96=K95,L96=L95),"0",IF(D96=1,"1","0")))</f>
        <v/>
      </c>
    </row>
    <row customHeight="1" ht="16.5" r="97" s="29">
      <c r="A97" s="11">
        <f>'獎狀清單(勿動)'!A177</f>
        <v/>
      </c>
      <c r="B97" s="11">
        <f>'獎狀清單(勿動)'!B177</f>
        <v/>
      </c>
      <c r="C97" s="11">
        <f>'獎狀清單(勿動)'!C177</f>
        <v/>
      </c>
      <c r="D97" s="11">
        <f>'獎狀清單(勿動)'!D177</f>
        <v/>
      </c>
      <c r="E97" s="11">
        <f>'獎狀清單(勿動)'!E177</f>
        <v/>
      </c>
      <c r="F97" s="11">
        <f>'獎狀清單(勿動)'!F177</f>
        <v/>
      </c>
      <c r="G97" s="11">
        <f>'獎狀清單(勿動)'!G177</f>
        <v/>
      </c>
      <c r="H97" s="11">
        <f>'獎狀清單(勿動)'!H177</f>
        <v/>
      </c>
      <c r="I97" s="11">
        <f>'獎狀清單(勿動)'!I177</f>
        <v/>
      </c>
      <c r="J97" s="11">
        <f>'獎狀清單(勿動)'!J177</f>
        <v/>
      </c>
      <c r="K97" s="11">
        <f>'獎狀清單(勿動)'!K177</f>
        <v/>
      </c>
      <c r="L97" s="11">
        <f>'獎狀清單(勿動)'!L177</f>
        <v/>
      </c>
      <c r="M97" s="11">
        <f>'獎狀清單(勿動)'!M177</f>
        <v/>
      </c>
      <c r="N97" s="11">
        <f>'獎狀清單(勿動)'!N177</f>
        <v/>
      </c>
      <c r="O97" s="11">
        <f>'獎狀清單(勿動)'!O177</f>
        <v/>
      </c>
      <c r="P97" s="11">
        <f>'獎狀清單(勿動)'!P177</f>
        <v/>
      </c>
      <c r="Q97" s="11">
        <f>'獎狀清單(勿動)'!Q177</f>
        <v/>
      </c>
      <c r="R97" s="44">
        <f>INT(IF(AND(B97=B96,K97=K96,L97=L96),"0",IF(D97=1,"1","0")))</f>
        <v/>
      </c>
    </row>
    <row customHeight="1" ht="16.5" r="98" s="29">
      <c r="A98" s="11">
        <f>'獎狀清單(勿動)'!A17</f>
        <v/>
      </c>
      <c r="B98" s="11">
        <f>'獎狀清單(勿動)'!B17</f>
        <v/>
      </c>
      <c r="C98" s="11">
        <f>'獎狀清單(勿動)'!C17</f>
        <v/>
      </c>
      <c r="D98" s="11">
        <f>'獎狀清單(勿動)'!D17</f>
        <v/>
      </c>
      <c r="E98" s="11">
        <f>'獎狀清單(勿動)'!E17</f>
        <v/>
      </c>
      <c r="F98" s="11">
        <f>'獎狀清單(勿動)'!F17</f>
        <v/>
      </c>
      <c r="G98" s="11">
        <f>'獎狀清單(勿動)'!G17</f>
        <v/>
      </c>
      <c r="H98" s="11">
        <f>'獎狀清單(勿動)'!H17</f>
        <v/>
      </c>
      <c r="I98" s="11">
        <f>'獎狀清單(勿動)'!I17</f>
        <v/>
      </c>
      <c r="J98" s="11">
        <f>'獎狀清單(勿動)'!J17</f>
        <v/>
      </c>
      <c r="K98" s="11">
        <f>'獎狀清單(勿動)'!K17</f>
        <v/>
      </c>
      <c r="L98" s="11">
        <f>'獎狀清單(勿動)'!L17</f>
        <v/>
      </c>
      <c r="M98" s="11">
        <f>'獎狀清單(勿動)'!M17</f>
        <v/>
      </c>
      <c r="N98" s="11">
        <f>'獎狀清單(勿動)'!N17</f>
        <v/>
      </c>
      <c r="O98" s="11">
        <f>'獎狀清單(勿動)'!O17</f>
        <v/>
      </c>
      <c r="P98" s="11">
        <f>'獎狀清單(勿動)'!P17</f>
        <v/>
      </c>
      <c r="Q98" s="11">
        <f>'獎狀清單(勿動)'!Q17</f>
        <v/>
      </c>
      <c r="R98" s="44">
        <f>INT(IF(AND(B98=B97,K98=K97,L98=L97),"0",IF(D98=1,"1","0")))</f>
        <v/>
      </c>
    </row>
    <row customHeight="1" ht="16.5" r="99" s="29">
      <c r="A99" s="11">
        <f>'獎狀清單(勿動)'!A303</f>
        <v/>
      </c>
      <c r="B99" s="11">
        <f>'獎狀清單(勿動)'!B303</f>
        <v/>
      </c>
      <c r="C99" s="11">
        <f>'獎狀清單(勿動)'!C303</f>
        <v/>
      </c>
      <c r="D99" s="11">
        <f>'獎狀清單(勿動)'!D303</f>
        <v/>
      </c>
      <c r="E99" s="11">
        <f>'獎狀清單(勿動)'!E303</f>
        <v/>
      </c>
      <c r="F99" s="11">
        <f>'獎狀清單(勿動)'!F303</f>
        <v/>
      </c>
      <c r="G99" s="11">
        <f>'獎狀清單(勿動)'!G303</f>
        <v/>
      </c>
      <c r="H99" s="11">
        <f>'獎狀清單(勿動)'!H303</f>
        <v/>
      </c>
      <c r="I99" s="11">
        <f>'獎狀清單(勿動)'!I303</f>
        <v/>
      </c>
      <c r="J99" s="11">
        <f>'獎狀清單(勿動)'!J303</f>
        <v/>
      </c>
      <c r="K99" s="11">
        <f>'獎狀清單(勿動)'!K303</f>
        <v/>
      </c>
      <c r="L99" s="11">
        <f>'獎狀清單(勿動)'!L303</f>
        <v/>
      </c>
      <c r="M99" s="11">
        <f>'獎狀清單(勿動)'!M303</f>
        <v/>
      </c>
      <c r="N99" s="11">
        <f>'獎狀清單(勿動)'!N303</f>
        <v/>
      </c>
      <c r="O99" s="11">
        <f>'獎狀清單(勿動)'!O303</f>
        <v/>
      </c>
      <c r="P99" s="49">
        <f>'獎狀清單(勿動)'!P303</f>
        <v/>
      </c>
      <c r="Q99" s="11">
        <f>'獎狀清單(勿動)'!Q303</f>
        <v/>
      </c>
      <c r="R99" s="44">
        <f>INT(IF(AND(B99=B98,K99=K98,L99=L98),"0",IF(D99=1,"1","0")))</f>
        <v/>
      </c>
    </row>
    <row customHeight="1" ht="16.5" r="100" s="29">
      <c r="A100" s="11">
        <f>'獎狀清單(勿動)'!A226</f>
        <v/>
      </c>
      <c r="B100" s="11">
        <f>'獎狀清單(勿動)'!B226</f>
        <v/>
      </c>
      <c r="C100" s="11">
        <f>'獎狀清單(勿動)'!C226</f>
        <v/>
      </c>
      <c r="D100" s="11">
        <f>'獎狀清單(勿動)'!D226</f>
        <v/>
      </c>
      <c r="E100" s="11">
        <f>'獎狀清單(勿動)'!E226</f>
        <v/>
      </c>
      <c r="F100" s="11">
        <f>'獎狀清單(勿動)'!F226</f>
        <v/>
      </c>
      <c r="G100" s="11">
        <f>'獎狀清單(勿動)'!G226</f>
        <v/>
      </c>
      <c r="H100" s="11">
        <f>'獎狀清單(勿動)'!H226</f>
        <v/>
      </c>
      <c r="I100" s="11">
        <f>'獎狀清單(勿動)'!I226</f>
        <v/>
      </c>
      <c r="J100" s="11">
        <f>'獎狀清單(勿動)'!J226</f>
        <v/>
      </c>
      <c r="K100" s="11">
        <f>'獎狀清單(勿動)'!K226</f>
        <v/>
      </c>
      <c r="L100" s="11">
        <f>'獎狀清單(勿動)'!L226</f>
        <v/>
      </c>
      <c r="M100" s="11">
        <f>'獎狀清單(勿動)'!M226</f>
        <v/>
      </c>
      <c r="N100" s="11">
        <f>'獎狀清單(勿動)'!N226</f>
        <v/>
      </c>
      <c r="O100" s="11">
        <f>'獎狀清單(勿動)'!O226</f>
        <v/>
      </c>
      <c r="P100" s="11">
        <f>'獎狀清單(勿動)'!P226</f>
        <v/>
      </c>
      <c r="Q100" s="11">
        <f>'獎狀清單(勿動)'!Q226</f>
        <v/>
      </c>
      <c r="R100" s="44">
        <f>INT(IF(AND(B100=B99,K100=K99,L100=L99),"0",IF(D100=1,"1","0")))</f>
        <v/>
      </c>
    </row>
    <row customHeight="1" ht="16.5" r="101" s="29">
      <c r="A101" s="11">
        <f>'獎狀清單(勿動)'!A267</f>
        <v/>
      </c>
      <c r="B101" s="11">
        <f>'獎狀清單(勿動)'!B267</f>
        <v/>
      </c>
      <c r="C101" s="11">
        <f>'獎狀清單(勿動)'!C267</f>
        <v/>
      </c>
      <c r="D101" s="11">
        <f>'獎狀清單(勿動)'!D267</f>
        <v/>
      </c>
      <c r="E101" s="11">
        <f>'獎狀清單(勿動)'!E267</f>
        <v/>
      </c>
      <c r="F101" s="11">
        <f>'獎狀清單(勿動)'!F267</f>
        <v/>
      </c>
      <c r="G101" s="11">
        <f>'獎狀清單(勿動)'!G267</f>
        <v/>
      </c>
      <c r="H101" s="11">
        <f>'獎狀清單(勿動)'!H267</f>
        <v/>
      </c>
      <c r="I101" s="11">
        <f>'獎狀清單(勿動)'!I267</f>
        <v/>
      </c>
      <c r="J101" s="11">
        <f>'獎狀清單(勿動)'!J267</f>
        <v/>
      </c>
      <c r="K101" s="11">
        <f>'獎狀清單(勿動)'!K267</f>
        <v/>
      </c>
      <c r="L101" s="11">
        <f>'獎狀清單(勿動)'!L267</f>
        <v/>
      </c>
      <c r="M101" s="11">
        <f>'獎狀清單(勿動)'!M267</f>
        <v/>
      </c>
      <c r="N101" s="11">
        <f>'獎狀清單(勿動)'!N267</f>
        <v/>
      </c>
      <c r="O101" s="11">
        <f>'獎狀清單(勿動)'!O267</f>
        <v/>
      </c>
      <c r="P101" s="49">
        <f>'獎狀清單(勿動)'!P267</f>
        <v/>
      </c>
      <c r="Q101" s="11">
        <f>'獎狀清單(勿動)'!Q267</f>
        <v/>
      </c>
      <c r="R101" s="44">
        <f>INT(IF(AND(B101=B100,K101=K100,L101=L100),"0",IF(D101=1,"1","0")))</f>
        <v/>
      </c>
    </row>
    <row customHeight="1" ht="16.5" r="102" s="29">
      <c r="A102" s="11">
        <f>'獎狀清單(勿動)'!A229</f>
        <v/>
      </c>
      <c r="B102" s="11">
        <f>'獎狀清單(勿動)'!B229</f>
        <v/>
      </c>
      <c r="C102" s="11">
        <f>'獎狀清單(勿動)'!C229</f>
        <v/>
      </c>
      <c r="D102" s="11">
        <f>'獎狀清單(勿動)'!D229</f>
        <v/>
      </c>
      <c r="E102" s="11">
        <f>'獎狀清單(勿動)'!E229</f>
        <v/>
      </c>
      <c r="F102" s="11">
        <f>'獎狀清單(勿動)'!F229</f>
        <v/>
      </c>
      <c r="G102" s="11">
        <f>'獎狀清單(勿動)'!G229</f>
        <v/>
      </c>
      <c r="H102" s="11">
        <f>'獎狀清單(勿動)'!H229</f>
        <v/>
      </c>
      <c r="I102" s="11">
        <f>'獎狀清單(勿動)'!I229</f>
        <v/>
      </c>
      <c r="J102" s="11">
        <f>'獎狀清單(勿動)'!J229</f>
        <v/>
      </c>
      <c r="K102" s="11">
        <f>'獎狀清單(勿動)'!K229</f>
        <v/>
      </c>
      <c r="L102" s="11">
        <f>'獎狀清單(勿動)'!L229</f>
        <v/>
      </c>
      <c r="M102" s="11">
        <f>'獎狀清單(勿動)'!M229</f>
        <v/>
      </c>
      <c r="N102" s="11">
        <f>'獎狀清單(勿動)'!N229</f>
        <v/>
      </c>
      <c r="O102" s="11">
        <f>'獎狀清單(勿動)'!O229</f>
        <v/>
      </c>
      <c r="P102" s="49">
        <f>'獎狀清單(勿動)'!P229</f>
        <v/>
      </c>
      <c r="Q102" s="11">
        <f>'獎狀清單(勿動)'!Q229</f>
        <v/>
      </c>
      <c r="R102" s="44">
        <f>INT(IF(AND(B102=B101,K102=K101,L102=L101),"0",IF(D102=1,"1","0")))</f>
        <v/>
      </c>
    </row>
    <row customHeight="1" ht="16.5" r="103" s="29">
      <c r="A103" s="11">
        <f>'獎狀清單(勿動)'!A272</f>
        <v/>
      </c>
      <c r="B103" s="11">
        <f>'獎狀清單(勿動)'!B272</f>
        <v/>
      </c>
      <c r="C103" s="11">
        <f>'獎狀清單(勿動)'!C272</f>
        <v/>
      </c>
      <c r="D103" s="11">
        <f>'獎狀清單(勿動)'!D272</f>
        <v/>
      </c>
      <c r="E103" s="11">
        <f>'獎狀清單(勿動)'!E272</f>
        <v/>
      </c>
      <c r="F103" s="11">
        <f>'獎狀清單(勿動)'!F272</f>
        <v/>
      </c>
      <c r="G103" s="11">
        <f>'獎狀清單(勿動)'!G272</f>
        <v/>
      </c>
      <c r="H103" s="11">
        <f>'獎狀清單(勿動)'!H272</f>
        <v/>
      </c>
      <c r="I103" s="11">
        <f>'獎狀清單(勿動)'!I272</f>
        <v/>
      </c>
      <c r="J103" s="11">
        <f>'獎狀清單(勿動)'!J272</f>
        <v/>
      </c>
      <c r="K103" s="11">
        <f>'獎狀清單(勿動)'!K272</f>
        <v/>
      </c>
      <c r="L103" s="11">
        <f>'獎狀清單(勿動)'!L272</f>
        <v/>
      </c>
      <c r="M103" s="11">
        <f>'獎狀清單(勿動)'!M272</f>
        <v/>
      </c>
      <c r="N103" s="11">
        <f>'獎狀清單(勿動)'!N272</f>
        <v/>
      </c>
      <c r="O103" s="11">
        <f>'獎狀清單(勿動)'!O272</f>
        <v/>
      </c>
      <c r="P103" s="49">
        <f>'獎狀清單(勿動)'!P272</f>
        <v/>
      </c>
      <c r="Q103" s="11">
        <f>'獎狀清單(勿動)'!Q272</f>
        <v/>
      </c>
      <c r="R103" s="44">
        <f>INT(IF(AND(B103=B102,K103=K102,L103=L102),"0",IF(D103=1,"1","0")))</f>
        <v/>
      </c>
    </row>
    <row customHeight="1" ht="16.5" r="104" s="29">
      <c r="A104" s="11">
        <f>'獎狀清單(勿動)'!A195</f>
        <v/>
      </c>
      <c r="B104" s="11">
        <f>'獎狀清單(勿動)'!B195</f>
        <v/>
      </c>
      <c r="C104" s="11">
        <f>'獎狀清單(勿動)'!C195</f>
        <v/>
      </c>
      <c r="D104" s="11">
        <f>'獎狀清單(勿動)'!D195</f>
        <v/>
      </c>
      <c r="E104" s="11">
        <f>'獎狀清單(勿動)'!E195</f>
        <v/>
      </c>
      <c r="F104" s="11">
        <f>'獎狀清單(勿動)'!F195</f>
        <v/>
      </c>
      <c r="G104" s="11">
        <f>'獎狀清單(勿動)'!G195</f>
        <v/>
      </c>
      <c r="H104" s="11">
        <f>'獎狀清單(勿動)'!H195</f>
        <v/>
      </c>
      <c r="I104" s="11">
        <f>'獎狀清單(勿動)'!I195</f>
        <v/>
      </c>
      <c r="J104" s="11">
        <f>'獎狀清單(勿動)'!J195</f>
        <v/>
      </c>
      <c r="K104" s="11">
        <f>'獎狀清單(勿動)'!K195</f>
        <v/>
      </c>
      <c r="L104" s="11">
        <f>'獎狀清單(勿動)'!L195</f>
        <v/>
      </c>
      <c r="M104" s="11">
        <f>'獎狀清單(勿動)'!M195</f>
        <v/>
      </c>
      <c r="N104" s="11">
        <f>'獎狀清單(勿動)'!N195</f>
        <v/>
      </c>
      <c r="O104" s="11">
        <f>'獎狀清單(勿動)'!O195</f>
        <v/>
      </c>
      <c r="P104" s="11">
        <f>'獎狀清單(勿動)'!P195</f>
        <v/>
      </c>
      <c r="Q104" s="11">
        <f>'獎狀清單(勿動)'!Q195</f>
        <v/>
      </c>
      <c r="R104" s="44">
        <f>INT(IF(AND(B104=B103,K104=K103,L104=L103),"0",IF(D104=1,"1","0")))</f>
        <v/>
      </c>
    </row>
    <row customHeight="1" ht="16.5" r="105" s="29">
      <c r="A105" s="11">
        <f>'獎狀清單(勿動)'!A315</f>
        <v/>
      </c>
      <c r="B105" s="11">
        <f>'獎狀清單(勿動)'!B315</f>
        <v/>
      </c>
      <c r="C105" s="11">
        <f>'獎狀清單(勿動)'!C315</f>
        <v/>
      </c>
      <c r="D105" s="11">
        <f>'獎狀清單(勿動)'!D315</f>
        <v/>
      </c>
      <c r="E105" s="11">
        <f>'獎狀清單(勿動)'!E315</f>
        <v/>
      </c>
      <c r="F105" s="11">
        <f>'獎狀清單(勿動)'!F315</f>
        <v/>
      </c>
      <c r="G105" s="11">
        <f>'獎狀清單(勿動)'!G315</f>
        <v/>
      </c>
      <c r="H105" s="11">
        <f>'獎狀清單(勿動)'!H315</f>
        <v/>
      </c>
      <c r="I105" s="11">
        <f>'獎狀清單(勿動)'!I315</f>
        <v/>
      </c>
      <c r="J105" s="11">
        <f>'獎狀清單(勿動)'!J315</f>
        <v/>
      </c>
      <c r="K105" s="11">
        <f>'獎狀清單(勿動)'!K315</f>
        <v/>
      </c>
      <c r="L105" s="11">
        <f>'獎狀清單(勿動)'!L315</f>
        <v/>
      </c>
      <c r="M105" s="11">
        <f>'獎狀清單(勿動)'!M315</f>
        <v/>
      </c>
      <c r="N105" s="11">
        <f>'獎狀清單(勿動)'!N315</f>
        <v/>
      </c>
      <c r="O105" s="11">
        <f>'獎狀清單(勿動)'!O315</f>
        <v/>
      </c>
      <c r="P105" s="49">
        <f>'獎狀清單(勿動)'!P315</f>
        <v/>
      </c>
      <c r="Q105" s="11">
        <f>'獎狀清單(勿動)'!Q315</f>
        <v/>
      </c>
      <c r="R105" s="44">
        <f>INT(IF(AND(B105=B104,K105=K104,L105=L104),"0",IF(D105=1,"1","0")))</f>
        <v/>
      </c>
    </row>
    <row customHeight="1" ht="16.5" r="106" s="29">
      <c r="A106" s="11">
        <f>'獎狀清單(勿動)'!A165</f>
        <v/>
      </c>
      <c r="B106" s="11">
        <f>'獎狀清單(勿動)'!B165</f>
        <v/>
      </c>
      <c r="C106" s="11">
        <f>'獎狀清單(勿動)'!C165</f>
        <v/>
      </c>
      <c r="D106" s="11">
        <f>'獎狀清單(勿動)'!D165</f>
        <v/>
      </c>
      <c r="E106" s="11">
        <f>'獎狀清單(勿動)'!E165</f>
        <v/>
      </c>
      <c r="F106" s="11">
        <f>'獎狀清單(勿動)'!F165</f>
        <v/>
      </c>
      <c r="G106" s="11">
        <f>'獎狀清單(勿動)'!G165</f>
        <v/>
      </c>
      <c r="H106" s="11">
        <f>'獎狀清單(勿動)'!H165</f>
        <v/>
      </c>
      <c r="I106" s="11">
        <f>'獎狀清單(勿動)'!I165</f>
        <v/>
      </c>
      <c r="J106" s="11">
        <f>'獎狀清單(勿動)'!J165</f>
        <v/>
      </c>
      <c r="K106" s="11">
        <f>'獎狀清單(勿動)'!K165</f>
        <v/>
      </c>
      <c r="L106" s="11">
        <f>'獎狀清單(勿動)'!L165</f>
        <v/>
      </c>
      <c r="M106" s="11">
        <f>'獎狀清單(勿動)'!M165</f>
        <v/>
      </c>
      <c r="N106" s="11">
        <f>'獎狀清單(勿動)'!N165</f>
        <v/>
      </c>
      <c r="O106" s="11">
        <f>'獎狀清單(勿動)'!O165</f>
        <v/>
      </c>
      <c r="P106" s="11">
        <f>'獎狀清單(勿動)'!P165</f>
        <v/>
      </c>
      <c r="Q106" s="11">
        <f>'獎狀清單(勿動)'!Q165</f>
        <v/>
      </c>
      <c r="R106" s="44">
        <f>INT(IF(AND(B106=B105,K106=K105,L106=L105),"0",IF(D106=1,"1","0")))</f>
        <v/>
      </c>
    </row>
    <row customHeight="1" ht="16.5" r="107" s="29">
      <c r="A107" s="11">
        <f>'獎狀清單(勿動)'!A166</f>
        <v/>
      </c>
      <c r="B107" s="11">
        <f>'獎狀清單(勿動)'!B166</f>
        <v/>
      </c>
      <c r="C107" s="11">
        <f>'獎狀清單(勿動)'!C166</f>
        <v/>
      </c>
      <c r="D107" s="11">
        <f>'獎狀清單(勿動)'!D166</f>
        <v/>
      </c>
      <c r="E107" s="11">
        <f>'獎狀清單(勿動)'!E166</f>
        <v/>
      </c>
      <c r="F107" s="11">
        <f>'獎狀清單(勿動)'!F166</f>
        <v/>
      </c>
      <c r="G107" s="11">
        <f>'獎狀清單(勿動)'!G166</f>
        <v/>
      </c>
      <c r="H107" s="11">
        <f>'獎狀清單(勿動)'!H166</f>
        <v/>
      </c>
      <c r="I107" s="11">
        <f>'獎狀清單(勿動)'!I166</f>
        <v/>
      </c>
      <c r="J107" s="11">
        <f>'獎狀清單(勿動)'!J166</f>
        <v/>
      </c>
      <c r="K107" s="11">
        <f>'獎狀清單(勿動)'!K166</f>
        <v/>
      </c>
      <c r="L107" s="11">
        <f>'獎狀清單(勿動)'!L166</f>
        <v/>
      </c>
      <c r="M107" s="11">
        <f>'獎狀清單(勿動)'!M166</f>
        <v/>
      </c>
      <c r="N107" s="11">
        <f>'獎狀清單(勿動)'!N166</f>
        <v/>
      </c>
      <c r="O107" s="11">
        <f>'獎狀清單(勿動)'!O166</f>
        <v/>
      </c>
      <c r="P107" s="11">
        <f>'獎狀清單(勿動)'!P166</f>
        <v/>
      </c>
      <c r="Q107" s="11">
        <f>'獎狀清單(勿動)'!Q166</f>
        <v/>
      </c>
      <c r="R107" s="44">
        <f>INT(IF(AND(B107=B106,K107=K106,L107=L106),"0",IF(D107=1,"1","0")))</f>
        <v/>
      </c>
    </row>
    <row customHeight="1" ht="16.5" r="108" s="29">
      <c r="A108" s="11">
        <f>'獎狀清單(勿動)'!A247</f>
        <v/>
      </c>
      <c r="B108" s="11">
        <f>'獎狀清單(勿動)'!B247</f>
        <v/>
      </c>
      <c r="C108" s="11">
        <f>'獎狀清單(勿動)'!C247</f>
        <v/>
      </c>
      <c r="D108" s="11">
        <f>'獎狀清單(勿動)'!D247</f>
        <v/>
      </c>
      <c r="E108" s="11">
        <f>'獎狀清單(勿動)'!E247</f>
        <v/>
      </c>
      <c r="F108" s="11">
        <f>'獎狀清單(勿動)'!F247</f>
        <v/>
      </c>
      <c r="G108" s="11">
        <f>'獎狀清單(勿動)'!G247</f>
        <v/>
      </c>
      <c r="H108" s="11">
        <f>'獎狀清單(勿動)'!H247</f>
        <v/>
      </c>
      <c r="I108" s="11">
        <f>'獎狀清單(勿動)'!I247</f>
        <v/>
      </c>
      <c r="J108" s="11">
        <f>'獎狀清單(勿動)'!J247</f>
        <v/>
      </c>
      <c r="K108" s="11">
        <f>'獎狀清單(勿動)'!K247</f>
        <v/>
      </c>
      <c r="L108" s="11">
        <f>'獎狀清單(勿動)'!L247</f>
        <v/>
      </c>
      <c r="M108" s="11">
        <f>'獎狀清單(勿動)'!M247</f>
        <v/>
      </c>
      <c r="N108" s="11">
        <f>'獎狀清單(勿動)'!N247</f>
        <v/>
      </c>
      <c r="O108" s="11">
        <f>'獎狀清單(勿動)'!O247</f>
        <v/>
      </c>
      <c r="P108" s="49">
        <f>'獎狀清單(勿動)'!P247</f>
        <v/>
      </c>
      <c r="Q108" s="11">
        <f>'獎狀清單(勿動)'!Q247</f>
        <v/>
      </c>
      <c r="R108" s="44">
        <f>INT(IF(AND(B108=B107,K108=K107,L108=L107),"0",IF(D108=1,"1","0")))</f>
        <v/>
      </c>
    </row>
    <row customHeight="1" ht="16.5" r="109" s="29">
      <c r="A109" s="11">
        <f>'獎狀清單(勿動)'!A287</f>
        <v/>
      </c>
      <c r="B109" s="11">
        <f>'獎狀清單(勿動)'!B287</f>
        <v/>
      </c>
      <c r="C109" s="11">
        <f>'獎狀清單(勿動)'!C287</f>
        <v/>
      </c>
      <c r="D109" s="11">
        <f>'獎狀清單(勿動)'!D287</f>
        <v/>
      </c>
      <c r="E109" s="11">
        <f>'獎狀清單(勿動)'!E287</f>
        <v/>
      </c>
      <c r="F109" s="11">
        <f>'獎狀清單(勿動)'!F287</f>
        <v/>
      </c>
      <c r="G109" s="11">
        <f>'獎狀清單(勿動)'!G287</f>
        <v/>
      </c>
      <c r="H109" s="11">
        <f>'獎狀清單(勿動)'!H287</f>
        <v/>
      </c>
      <c r="I109" s="11">
        <f>'獎狀清單(勿動)'!I287</f>
        <v/>
      </c>
      <c r="J109" s="11">
        <f>'獎狀清單(勿動)'!J287</f>
        <v/>
      </c>
      <c r="K109" s="11">
        <f>'獎狀清單(勿動)'!K287</f>
        <v/>
      </c>
      <c r="L109" s="11">
        <f>'獎狀清單(勿動)'!L287</f>
        <v/>
      </c>
      <c r="M109" s="11">
        <f>'獎狀清單(勿動)'!M287</f>
        <v/>
      </c>
      <c r="N109" s="11">
        <f>'獎狀清單(勿動)'!N287</f>
        <v/>
      </c>
      <c r="O109" s="11">
        <f>'獎狀清單(勿動)'!O287</f>
        <v/>
      </c>
      <c r="P109" s="49">
        <f>'獎狀清單(勿動)'!P287</f>
        <v/>
      </c>
      <c r="Q109" s="11">
        <f>'獎狀清單(勿動)'!Q287</f>
        <v/>
      </c>
      <c r="R109" s="44">
        <f>INT(IF(AND(B109=B108,K109=K108,L109=L108),"0",IF(D109=1,"1","0")))</f>
        <v/>
      </c>
    </row>
    <row customHeight="1" ht="16.5" r="110" s="29">
      <c r="A110" s="11">
        <f>'獎狀清單(勿動)'!A167</f>
        <v/>
      </c>
      <c r="B110" s="11">
        <f>'獎狀清單(勿動)'!B167</f>
        <v/>
      </c>
      <c r="C110" s="11">
        <f>'獎狀清單(勿動)'!C167</f>
        <v/>
      </c>
      <c r="D110" s="11">
        <f>'獎狀清單(勿動)'!D167</f>
        <v/>
      </c>
      <c r="E110" s="11">
        <f>'獎狀清單(勿動)'!E167</f>
        <v/>
      </c>
      <c r="F110" s="11">
        <f>'獎狀清單(勿動)'!F167</f>
        <v/>
      </c>
      <c r="G110" s="11">
        <f>'獎狀清單(勿動)'!G167</f>
        <v/>
      </c>
      <c r="H110" s="11">
        <f>'獎狀清單(勿動)'!H167</f>
        <v/>
      </c>
      <c r="I110" s="11">
        <f>'獎狀清單(勿動)'!I167</f>
        <v/>
      </c>
      <c r="J110" s="11">
        <f>'獎狀清單(勿動)'!J167</f>
        <v/>
      </c>
      <c r="K110" s="11">
        <f>'獎狀清單(勿動)'!K167</f>
        <v/>
      </c>
      <c r="L110" s="11">
        <f>'獎狀清單(勿動)'!L167</f>
        <v/>
      </c>
      <c r="M110" s="11">
        <f>'獎狀清單(勿動)'!M167</f>
        <v/>
      </c>
      <c r="N110" s="11">
        <f>'獎狀清單(勿動)'!N167</f>
        <v/>
      </c>
      <c r="O110" s="11">
        <f>'獎狀清單(勿動)'!O167</f>
        <v/>
      </c>
      <c r="P110" s="11">
        <f>'獎狀清單(勿動)'!P167</f>
        <v/>
      </c>
      <c r="Q110" s="11">
        <f>'獎狀清單(勿動)'!Q167</f>
        <v/>
      </c>
      <c r="R110" s="44">
        <f>INT(IF(AND(B110=B109,K110=K109,L110=L109),"0",IF(D110=1,"1","0")))</f>
        <v/>
      </c>
    </row>
    <row customHeight="1" ht="16.5" r="111" s="29">
      <c r="A111" s="11">
        <f>'獎狀清單(勿動)'!A208</f>
        <v/>
      </c>
      <c r="B111" s="11">
        <f>'獎狀清單(勿動)'!B208</f>
        <v/>
      </c>
      <c r="C111" s="11">
        <f>'獎狀清單(勿動)'!C208</f>
        <v/>
      </c>
      <c r="D111" s="11">
        <f>'獎狀清單(勿動)'!D208</f>
        <v/>
      </c>
      <c r="E111" s="11">
        <f>'獎狀清單(勿動)'!E208</f>
        <v/>
      </c>
      <c r="F111" s="11">
        <f>'獎狀清單(勿動)'!F208</f>
        <v/>
      </c>
      <c r="G111" s="11">
        <f>'獎狀清單(勿動)'!G208</f>
        <v/>
      </c>
      <c r="H111" s="11">
        <f>'獎狀清單(勿動)'!H208</f>
        <v/>
      </c>
      <c r="I111" s="11">
        <f>'獎狀清單(勿動)'!I208</f>
        <v/>
      </c>
      <c r="J111" s="11">
        <f>'獎狀清單(勿動)'!J208</f>
        <v/>
      </c>
      <c r="K111" s="11">
        <f>'獎狀清單(勿動)'!K208</f>
        <v/>
      </c>
      <c r="L111" s="11">
        <f>'獎狀清單(勿動)'!L208</f>
        <v/>
      </c>
      <c r="M111" s="11">
        <f>'獎狀清單(勿動)'!M208</f>
        <v/>
      </c>
      <c r="N111" s="11">
        <f>'獎狀清單(勿動)'!N208</f>
        <v/>
      </c>
      <c r="O111" s="11">
        <f>'獎狀清單(勿動)'!O208</f>
        <v/>
      </c>
      <c r="P111" s="11">
        <f>'獎狀清單(勿動)'!P208</f>
        <v/>
      </c>
      <c r="Q111" s="11">
        <f>'獎狀清單(勿動)'!Q208</f>
        <v/>
      </c>
      <c r="R111" s="44">
        <f>INT(IF(AND(B111=B110,K111=K110,L111=L110),"0",IF(D111=1,"1","0")))</f>
        <v/>
      </c>
    </row>
    <row customHeight="1" ht="16.5" r="112" s="29">
      <c r="A112" s="11">
        <f>'獎狀清單(勿動)'!A249</f>
        <v/>
      </c>
      <c r="B112" s="11">
        <f>'獎狀清單(勿動)'!B249</f>
        <v/>
      </c>
      <c r="C112" s="11">
        <f>'獎狀清單(勿動)'!C249</f>
        <v/>
      </c>
      <c r="D112" s="11">
        <f>'獎狀清單(勿動)'!D249</f>
        <v/>
      </c>
      <c r="E112" s="11">
        <f>'獎狀清單(勿動)'!E249</f>
        <v/>
      </c>
      <c r="F112" s="11">
        <f>'獎狀清單(勿動)'!F249</f>
        <v/>
      </c>
      <c r="G112" s="11">
        <f>'獎狀清單(勿動)'!G249</f>
        <v/>
      </c>
      <c r="H112" s="11">
        <f>'獎狀清單(勿動)'!H249</f>
        <v/>
      </c>
      <c r="I112" s="11">
        <f>'獎狀清單(勿動)'!I249</f>
        <v/>
      </c>
      <c r="J112" s="11">
        <f>'獎狀清單(勿動)'!J249</f>
        <v/>
      </c>
      <c r="K112" s="11">
        <f>'獎狀清單(勿動)'!K249</f>
        <v/>
      </c>
      <c r="L112" s="11">
        <f>'獎狀清單(勿動)'!L249</f>
        <v/>
      </c>
      <c r="M112" s="11">
        <f>'獎狀清單(勿動)'!M249</f>
        <v/>
      </c>
      <c r="N112" s="11">
        <f>'獎狀清單(勿動)'!N249</f>
        <v/>
      </c>
      <c r="O112" s="11">
        <f>'獎狀清單(勿動)'!O249</f>
        <v/>
      </c>
      <c r="P112" s="49">
        <f>'獎狀清單(勿動)'!P249</f>
        <v/>
      </c>
      <c r="Q112" s="11">
        <f>'獎狀清單(勿動)'!Q249</f>
        <v/>
      </c>
      <c r="R112" s="44">
        <f>INT(IF(AND(B112=B111,K112=K111,L112=L111),"0",IF(D112=1,"1","0")))</f>
        <v/>
      </c>
    </row>
    <row customHeight="1" ht="16.5" r="113" s="29">
      <c r="A113" s="11">
        <f>'獎狀清單(勿動)'!A212</f>
        <v/>
      </c>
      <c r="B113" s="11">
        <f>'獎狀清單(勿動)'!B212</f>
        <v/>
      </c>
      <c r="C113" s="11">
        <f>'獎狀清單(勿動)'!C212</f>
        <v/>
      </c>
      <c r="D113" s="11">
        <f>'獎狀清單(勿動)'!D212</f>
        <v/>
      </c>
      <c r="E113" s="11">
        <f>'獎狀清單(勿動)'!E212</f>
        <v/>
      </c>
      <c r="F113" s="11">
        <f>'獎狀清單(勿動)'!F212</f>
        <v/>
      </c>
      <c r="G113" s="11">
        <f>'獎狀清單(勿動)'!G212</f>
        <v/>
      </c>
      <c r="H113" s="11">
        <f>'獎狀清單(勿動)'!H212</f>
        <v/>
      </c>
      <c r="I113" s="11">
        <f>'獎狀清單(勿動)'!I212</f>
        <v/>
      </c>
      <c r="J113" s="11">
        <f>'獎狀清單(勿動)'!J212</f>
        <v/>
      </c>
      <c r="K113" s="11">
        <f>'獎狀清單(勿動)'!K212</f>
        <v/>
      </c>
      <c r="L113" s="11">
        <f>'獎狀清單(勿動)'!L212</f>
        <v/>
      </c>
      <c r="M113" s="11">
        <f>'獎狀清單(勿動)'!M212</f>
        <v/>
      </c>
      <c r="N113" s="11">
        <f>'獎狀清單(勿動)'!N212</f>
        <v/>
      </c>
      <c r="O113" s="49">
        <f>'獎狀清單(勿動)'!O212</f>
        <v/>
      </c>
      <c r="P113" s="11">
        <f>'獎狀清單(勿動)'!P212</f>
        <v/>
      </c>
      <c r="Q113" s="11">
        <f>'獎狀清單(勿動)'!Q212</f>
        <v/>
      </c>
      <c r="R113" s="44">
        <f>INT(IF(AND(B113=B112,K113=K112,L113=L112),"0",IF(D113=1,"1","0")))</f>
        <v/>
      </c>
    </row>
    <row customHeight="1" ht="16.5" r="114" s="29">
      <c r="A114" s="11">
        <f>'獎狀清單(勿動)'!A252</f>
        <v/>
      </c>
      <c r="B114" s="11">
        <f>'獎狀清單(勿動)'!B252</f>
        <v/>
      </c>
      <c r="C114" s="11">
        <f>'獎狀清單(勿動)'!C252</f>
        <v/>
      </c>
      <c r="D114" s="11">
        <f>'獎狀清單(勿動)'!D252</f>
        <v/>
      </c>
      <c r="E114" s="11">
        <f>'獎狀清單(勿動)'!E252</f>
        <v/>
      </c>
      <c r="F114" s="11">
        <f>'獎狀清單(勿動)'!F252</f>
        <v/>
      </c>
      <c r="G114" s="11">
        <f>'獎狀清單(勿動)'!G252</f>
        <v/>
      </c>
      <c r="H114" s="11">
        <f>'獎狀清單(勿動)'!H252</f>
        <v/>
      </c>
      <c r="I114" s="11">
        <f>'獎狀清單(勿動)'!I252</f>
        <v/>
      </c>
      <c r="J114" s="11">
        <f>'獎狀清單(勿動)'!J252</f>
        <v/>
      </c>
      <c r="K114" s="11">
        <f>'獎狀清單(勿動)'!K252</f>
        <v/>
      </c>
      <c r="L114" s="11">
        <f>'獎狀清單(勿動)'!L252</f>
        <v/>
      </c>
      <c r="M114" s="11">
        <f>'獎狀清單(勿動)'!M252</f>
        <v/>
      </c>
      <c r="N114" s="11">
        <f>'獎狀清單(勿動)'!N252</f>
        <v/>
      </c>
      <c r="O114" s="11">
        <f>'獎狀清單(勿動)'!O252</f>
        <v/>
      </c>
      <c r="P114" s="49">
        <f>'獎狀清單(勿動)'!P252</f>
        <v/>
      </c>
      <c r="Q114" s="11">
        <f>'獎狀清單(勿動)'!Q252</f>
        <v/>
      </c>
      <c r="R114" s="44">
        <f>INT(IF(AND(B114=B113,K114=K113,L114=L113),"0",IF(D114=1,"1","0")))</f>
        <v/>
      </c>
    </row>
    <row customHeight="1" ht="16.5" r="115" s="29">
      <c r="A115" s="11">
        <f>'獎狀清單(勿動)'!A174</f>
        <v/>
      </c>
      <c r="B115" s="11">
        <f>'獎狀清單(勿動)'!B174</f>
        <v/>
      </c>
      <c r="C115" s="11">
        <f>'獎狀清單(勿動)'!C174</f>
        <v/>
      </c>
      <c r="D115" s="11">
        <f>'獎狀清單(勿動)'!D174</f>
        <v/>
      </c>
      <c r="E115" s="11">
        <f>'獎狀清單(勿動)'!E174</f>
        <v/>
      </c>
      <c r="F115" s="11">
        <f>'獎狀清單(勿動)'!F174</f>
        <v/>
      </c>
      <c r="G115" s="11">
        <f>'獎狀清單(勿動)'!G174</f>
        <v/>
      </c>
      <c r="H115" s="11">
        <f>'獎狀清單(勿動)'!H174</f>
        <v/>
      </c>
      <c r="I115" s="11">
        <f>'獎狀清單(勿動)'!I174</f>
        <v/>
      </c>
      <c r="J115" s="11">
        <f>'獎狀清單(勿動)'!J174</f>
        <v/>
      </c>
      <c r="K115" s="11">
        <f>'獎狀清單(勿動)'!K174</f>
        <v/>
      </c>
      <c r="L115" s="11">
        <f>'獎狀清單(勿動)'!L174</f>
        <v/>
      </c>
      <c r="M115" s="11">
        <f>'獎狀清單(勿動)'!M174</f>
        <v/>
      </c>
      <c r="N115" s="11">
        <f>'獎狀清單(勿動)'!N174</f>
        <v/>
      </c>
      <c r="O115" s="11">
        <f>'獎狀清單(勿動)'!O174</f>
        <v/>
      </c>
      <c r="P115" s="11">
        <f>'獎狀清單(勿動)'!P174</f>
        <v/>
      </c>
      <c r="Q115" s="11">
        <f>'獎狀清單(勿動)'!Q174</f>
        <v/>
      </c>
      <c r="R115" s="44">
        <f>INT(IF(AND(B115=B114,K115=K114,L115=L114),"0",IF(D115=1,"1","0")))</f>
        <v/>
      </c>
    </row>
    <row customHeight="1" ht="16.5" r="116" s="29">
      <c r="A116" s="11">
        <f>'獎狀清單(勿動)'!A255</f>
        <v/>
      </c>
      <c r="B116" s="11">
        <f>'獎狀清單(勿動)'!B255</f>
        <v/>
      </c>
      <c r="C116" s="11">
        <f>'獎狀清單(勿動)'!C255</f>
        <v/>
      </c>
      <c r="D116" s="11">
        <f>'獎狀清單(勿動)'!D255</f>
        <v/>
      </c>
      <c r="E116" s="11">
        <f>'獎狀清單(勿動)'!E255</f>
        <v/>
      </c>
      <c r="F116" s="11">
        <f>'獎狀清單(勿動)'!F255</f>
        <v/>
      </c>
      <c r="G116" s="11">
        <f>'獎狀清單(勿動)'!G255</f>
        <v/>
      </c>
      <c r="H116" s="11">
        <f>'獎狀清單(勿動)'!H255</f>
        <v/>
      </c>
      <c r="I116" s="11">
        <f>'獎狀清單(勿動)'!I255</f>
        <v/>
      </c>
      <c r="J116" s="11">
        <f>'獎狀清單(勿動)'!J255</f>
        <v/>
      </c>
      <c r="K116" s="11">
        <f>'獎狀清單(勿動)'!K255</f>
        <v/>
      </c>
      <c r="L116" s="11">
        <f>'獎狀清單(勿動)'!L255</f>
        <v/>
      </c>
      <c r="M116" s="11">
        <f>'獎狀清單(勿動)'!M255</f>
        <v/>
      </c>
      <c r="N116" s="11">
        <f>'獎狀清單(勿動)'!N255</f>
        <v/>
      </c>
      <c r="O116" s="11">
        <f>'獎狀清單(勿動)'!O255</f>
        <v/>
      </c>
      <c r="P116" s="49">
        <f>'獎狀清單(勿動)'!P255</f>
        <v/>
      </c>
      <c r="Q116" s="11">
        <f>'獎狀清單(勿動)'!Q255</f>
        <v/>
      </c>
      <c r="R116" s="44">
        <f>INT(IF(AND(B116=B115,K116=K115,L116=L115),"0",IF(D116=1,"1","0")))</f>
        <v/>
      </c>
    </row>
    <row customHeight="1" ht="16.5" r="117" s="29">
      <c r="A117" s="11">
        <f>'獎狀清單(勿動)'!A176</f>
        <v/>
      </c>
      <c r="B117" s="11">
        <f>'獎狀清單(勿動)'!B176</f>
        <v/>
      </c>
      <c r="C117" s="11">
        <f>'獎狀清單(勿動)'!C176</f>
        <v/>
      </c>
      <c r="D117" s="11">
        <f>'獎狀清單(勿動)'!D176</f>
        <v/>
      </c>
      <c r="E117" s="11">
        <f>'獎狀清單(勿動)'!E176</f>
        <v/>
      </c>
      <c r="F117" s="11">
        <f>'獎狀清單(勿動)'!F176</f>
        <v/>
      </c>
      <c r="G117" s="11">
        <f>'獎狀清單(勿動)'!G176</f>
        <v/>
      </c>
      <c r="H117" s="11">
        <f>'獎狀清單(勿動)'!H176</f>
        <v/>
      </c>
      <c r="I117" s="11">
        <f>'獎狀清單(勿動)'!I176</f>
        <v/>
      </c>
      <c r="J117" s="11">
        <f>'獎狀清單(勿動)'!J176</f>
        <v/>
      </c>
      <c r="K117" s="11">
        <f>'獎狀清單(勿動)'!K176</f>
        <v/>
      </c>
      <c r="L117" s="11">
        <f>'獎狀清單(勿動)'!L176</f>
        <v/>
      </c>
      <c r="M117" s="11">
        <f>'獎狀清單(勿動)'!M176</f>
        <v/>
      </c>
      <c r="N117" s="11">
        <f>'獎狀清單(勿動)'!N176</f>
        <v/>
      </c>
      <c r="O117" s="11">
        <f>'獎狀清單(勿動)'!O176</f>
        <v/>
      </c>
      <c r="P117" s="11">
        <f>'獎狀清單(勿動)'!P176</f>
        <v/>
      </c>
      <c r="Q117" s="11">
        <f>'獎狀清單(勿動)'!Q176</f>
        <v/>
      </c>
      <c r="R117" s="44">
        <f>INT(IF(AND(B117=B116,K117=K116,L117=L116),"0",IF(D117=1,"1","0")))</f>
        <v/>
      </c>
    </row>
    <row customHeight="1" ht="16.5" r="118" s="29">
      <c r="A118" s="11">
        <f>'獎狀清單(勿動)'!A256</f>
        <v/>
      </c>
      <c r="B118" s="11">
        <f>'獎狀清單(勿動)'!B256</f>
        <v/>
      </c>
      <c r="C118" s="11">
        <f>'獎狀清單(勿動)'!C256</f>
        <v/>
      </c>
      <c r="D118" s="11">
        <f>'獎狀清單(勿動)'!D256</f>
        <v/>
      </c>
      <c r="E118" s="11">
        <f>'獎狀清單(勿動)'!E256</f>
        <v/>
      </c>
      <c r="F118" s="11">
        <f>'獎狀清單(勿動)'!F256</f>
        <v/>
      </c>
      <c r="G118" s="11">
        <f>'獎狀清單(勿動)'!G256</f>
        <v/>
      </c>
      <c r="H118" s="11">
        <f>'獎狀清單(勿動)'!H256</f>
        <v/>
      </c>
      <c r="I118" s="11">
        <f>'獎狀清單(勿動)'!I256</f>
        <v/>
      </c>
      <c r="J118" s="11">
        <f>'獎狀清單(勿動)'!J256</f>
        <v/>
      </c>
      <c r="K118" s="11">
        <f>'獎狀清單(勿動)'!K256</f>
        <v/>
      </c>
      <c r="L118" s="11">
        <f>'獎狀清單(勿動)'!L256</f>
        <v/>
      </c>
      <c r="M118" s="11">
        <f>'獎狀清單(勿動)'!M256</f>
        <v/>
      </c>
      <c r="N118" s="11">
        <f>'獎狀清單(勿動)'!N256</f>
        <v/>
      </c>
      <c r="O118" s="11">
        <f>'獎狀清單(勿動)'!O256</f>
        <v/>
      </c>
      <c r="P118" s="49">
        <f>'獎狀清單(勿動)'!P256</f>
        <v/>
      </c>
      <c r="Q118" s="11">
        <f>'獎狀清單(勿動)'!Q256</f>
        <v/>
      </c>
      <c r="R118" s="44">
        <f>INT(IF(AND(B118=B117,K118=K117,L118=L117),"0",IF(D118=1,"1","0")))</f>
        <v/>
      </c>
    </row>
    <row customHeight="1" ht="16.5" r="119" s="29">
      <c r="A119" s="11">
        <f>'獎狀清單(勿動)'!A218</f>
        <v/>
      </c>
      <c r="B119" s="11">
        <f>'獎狀清單(勿動)'!B218</f>
        <v/>
      </c>
      <c r="C119" s="11">
        <f>'獎狀清單(勿動)'!C218</f>
        <v/>
      </c>
      <c r="D119" s="11">
        <f>'獎狀清單(勿動)'!D218</f>
        <v/>
      </c>
      <c r="E119" s="11">
        <f>'獎狀清單(勿動)'!E218</f>
        <v/>
      </c>
      <c r="F119" s="11">
        <f>'獎狀清單(勿動)'!F218</f>
        <v/>
      </c>
      <c r="G119" s="11">
        <f>'獎狀清單(勿動)'!G218</f>
        <v/>
      </c>
      <c r="H119" s="11">
        <f>'獎狀清單(勿動)'!H218</f>
        <v/>
      </c>
      <c r="I119" s="11">
        <f>'獎狀清單(勿動)'!I218</f>
        <v/>
      </c>
      <c r="J119" s="11">
        <f>'獎狀清單(勿動)'!J218</f>
        <v/>
      </c>
      <c r="K119" s="11">
        <f>'獎狀清單(勿動)'!K218</f>
        <v/>
      </c>
      <c r="L119" s="11">
        <f>'獎狀清單(勿動)'!L218</f>
        <v/>
      </c>
      <c r="M119" s="11">
        <f>'獎狀清單(勿動)'!M218</f>
        <v/>
      </c>
      <c r="N119" s="11">
        <f>'獎狀清單(勿動)'!N218</f>
        <v/>
      </c>
      <c r="O119" s="49">
        <f>'獎狀清單(勿動)'!O218</f>
        <v/>
      </c>
      <c r="P119" s="11">
        <f>'獎狀清單(勿動)'!P218</f>
        <v/>
      </c>
      <c r="Q119" s="11">
        <f>'獎狀清單(勿動)'!Q218</f>
        <v/>
      </c>
      <c r="R119" s="44">
        <f>INT(IF(AND(B119=B118,K119=K118,L119=L118),"0",IF(D119=1,"1","0")))</f>
        <v/>
      </c>
    </row>
    <row customHeight="1" ht="16.5" r="120" s="29">
      <c r="A120" s="11">
        <f>'獎狀清單(勿動)'!A298</f>
        <v/>
      </c>
      <c r="B120" s="11">
        <f>'獎狀清單(勿動)'!B298</f>
        <v/>
      </c>
      <c r="C120" s="11">
        <f>'獎狀清單(勿動)'!C298</f>
        <v/>
      </c>
      <c r="D120" s="11">
        <f>'獎狀清單(勿動)'!D298</f>
        <v/>
      </c>
      <c r="E120" s="11">
        <f>'獎狀清單(勿動)'!E298</f>
        <v/>
      </c>
      <c r="F120" s="11">
        <f>'獎狀清單(勿動)'!F298</f>
        <v/>
      </c>
      <c r="G120" s="11">
        <f>'獎狀清單(勿動)'!G298</f>
        <v/>
      </c>
      <c r="H120" s="11">
        <f>'獎狀清單(勿動)'!H298</f>
        <v/>
      </c>
      <c r="I120" s="11">
        <f>'獎狀清單(勿動)'!I298</f>
        <v/>
      </c>
      <c r="J120" s="11">
        <f>'獎狀清單(勿動)'!J298</f>
        <v/>
      </c>
      <c r="K120" s="11">
        <f>'獎狀清單(勿動)'!K298</f>
        <v/>
      </c>
      <c r="L120" s="11">
        <f>'獎狀清單(勿動)'!L298</f>
        <v/>
      </c>
      <c r="M120" s="11">
        <f>'獎狀清單(勿動)'!M298</f>
        <v/>
      </c>
      <c r="N120" s="11">
        <f>'獎狀清單(勿動)'!N298</f>
        <v/>
      </c>
      <c r="O120" s="11">
        <f>'獎狀清單(勿動)'!O298</f>
        <v/>
      </c>
      <c r="P120" s="49">
        <f>'獎狀清單(勿動)'!P298</f>
        <v/>
      </c>
      <c r="Q120" s="11">
        <f>'獎狀清單(勿動)'!Q298</f>
        <v/>
      </c>
      <c r="R120" s="44">
        <f>INT(IF(AND(B120=B119,K120=K119,L120=L119),"0",IF(D120=1,"1","0")))</f>
        <v/>
      </c>
    </row>
    <row customHeight="1" ht="16.5" r="121" s="29">
      <c r="A121" s="11">
        <f>'獎狀清單(勿動)'!A143</f>
        <v/>
      </c>
      <c r="B121" s="11">
        <f>'獎狀清單(勿動)'!B143</f>
        <v/>
      </c>
      <c r="C121" s="11">
        <f>'獎狀清單(勿動)'!C143</f>
        <v/>
      </c>
      <c r="D121" s="11">
        <f>'獎狀清單(勿動)'!D143</f>
        <v/>
      </c>
      <c r="E121" s="11">
        <f>'獎狀清單(勿動)'!E143</f>
        <v/>
      </c>
      <c r="F121" s="11">
        <f>'獎狀清單(勿動)'!F143</f>
        <v/>
      </c>
      <c r="G121" s="11">
        <f>'獎狀清單(勿動)'!G143</f>
        <v/>
      </c>
      <c r="H121" s="11">
        <f>'獎狀清單(勿動)'!H143</f>
        <v/>
      </c>
      <c r="I121" s="11">
        <f>'獎狀清單(勿動)'!I143</f>
        <v/>
      </c>
      <c r="J121" s="11">
        <f>'獎狀清單(勿動)'!J143</f>
        <v/>
      </c>
      <c r="K121" s="11">
        <f>'獎狀清單(勿動)'!K143</f>
        <v/>
      </c>
      <c r="L121" s="11">
        <f>'獎狀清單(勿動)'!L143</f>
        <v/>
      </c>
      <c r="M121" s="11">
        <f>'獎狀清單(勿動)'!M143</f>
        <v/>
      </c>
      <c r="N121" s="11">
        <f>'獎狀清單(勿動)'!N143</f>
        <v/>
      </c>
      <c r="O121" s="11">
        <f>'獎狀清單(勿動)'!O143</f>
        <v/>
      </c>
      <c r="P121" s="49">
        <f>'獎狀清單(勿動)'!P143</f>
        <v/>
      </c>
      <c r="Q121" s="11">
        <f>'獎狀清單(勿動)'!Q143</f>
        <v/>
      </c>
      <c r="R121" s="44">
        <f>INT(IF(AND(B121=B120,K121=K120,L121=L120),"0",IF(D121=1,"1","0")))</f>
        <v/>
      </c>
    </row>
    <row customHeight="1" ht="16.5" r="122" s="29">
      <c r="A122" s="11">
        <f>'獎狀清單(勿動)'!A66</f>
        <v/>
      </c>
      <c r="B122" s="11">
        <f>'獎狀清單(勿動)'!B66</f>
        <v/>
      </c>
      <c r="C122" s="11">
        <f>'獎狀清單(勿動)'!C66</f>
        <v/>
      </c>
      <c r="D122" s="11">
        <f>'獎狀清單(勿動)'!D66</f>
        <v/>
      </c>
      <c r="E122" s="11">
        <f>'獎狀清單(勿動)'!E66</f>
        <v/>
      </c>
      <c r="F122" s="11">
        <f>'獎狀清單(勿動)'!F66</f>
        <v/>
      </c>
      <c r="G122" s="11">
        <f>'獎狀清單(勿動)'!G66</f>
        <v/>
      </c>
      <c r="H122" s="11">
        <f>'獎狀清單(勿動)'!H66</f>
        <v/>
      </c>
      <c r="I122" s="11">
        <f>'獎狀清單(勿動)'!I66</f>
        <v/>
      </c>
      <c r="J122" s="11">
        <f>'獎狀清單(勿動)'!J66</f>
        <v/>
      </c>
      <c r="K122" s="11">
        <f>'獎狀清單(勿動)'!K66</f>
        <v/>
      </c>
      <c r="L122" s="11">
        <f>'獎狀清單(勿動)'!L66</f>
        <v/>
      </c>
      <c r="M122" s="11">
        <f>'獎狀清單(勿動)'!M66</f>
        <v/>
      </c>
      <c r="N122" s="11">
        <f>'獎狀清單(勿動)'!N66</f>
        <v/>
      </c>
      <c r="O122" s="11">
        <f>'獎狀清單(勿動)'!O66</f>
        <v/>
      </c>
      <c r="P122" s="11">
        <f>'獎狀清單(勿動)'!P66</f>
        <v/>
      </c>
      <c r="Q122" s="11">
        <f>'獎狀清單(勿動)'!Q66</f>
        <v/>
      </c>
      <c r="R122" s="44">
        <f>INT(IF(AND(B122=B121,K122=K121,L122=L121),"0",IF(D122=1,"1","0")))</f>
        <v/>
      </c>
    </row>
    <row customHeight="1" ht="16.5" r="123" s="29">
      <c r="A123" s="11">
        <f>'獎狀清單(勿動)'!A107</f>
        <v/>
      </c>
      <c r="B123" s="11">
        <f>'獎狀清單(勿動)'!B107</f>
        <v/>
      </c>
      <c r="C123" s="11">
        <f>'獎狀清單(勿動)'!C107</f>
        <v/>
      </c>
      <c r="D123" s="11">
        <f>'獎狀清單(勿動)'!D107</f>
        <v/>
      </c>
      <c r="E123" s="11">
        <f>'獎狀清單(勿動)'!E107</f>
        <v/>
      </c>
      <c r="F123" s="11">
        <f>'獎狀清單(勿動)'!F107</f>
        <v/>
      </c>
      <c r="G123" s="11">
        <f>'獎狀清單(勿動)'!G107</f>
        <v/>
      </c>
      <c r="H123" s="11">
        <f>'獎狀清單(勿動)'!H107</f>
        <v/>
      </c>
      <c r="I123" s="11">
        <f>'獎狀清單(勿動)'!I107</f>
        <v/>
      </c>
      <c r="J123" s="11">
        <f>'獎狀清單(勿動)'!J107</f>
        <v/>
      </c>
      <c r="K123" s="11">
        <f>'獎狀清單(勿動)'!K107</f>
        <v/>
      </c>
      <c r="L123" s="11">
        <f>'獎狀清單(勿動)'!L107</f>
        <v/>
      </c>
      <c r="M123" s="11">
        <f>'獎狀清單(勿動)'!M107</f>
        <v/>
      </c>
      <c r="N123" s="11">
        <f>'獎狀清單(勿動)'!N107</f>
        <v/>
      </c>
      <c r="O123" s="11">
        <f>'獎狀清單(勿動)'!O107</f>
        <v/>
      </c>
      <c r="P123" s="49">
        <f>'獎狀清單(勿動)'!P107</f>
        <v/>
      </c>
      <c r="Q123" s="11">
        <f>'獎狀清單(勿動)'!Q107</f>
        <v/>
      </c>
      <c r="R123" s="44">
        <f>INT(IF(AND(B123=B122,K123=K122,L123=L122),"0",IF(D123=1,"1","0")))</f>
        <v/>
      </c>
    </row>
    <row customHeight="1" ht="16.5" r="124" s="29">
      <c r="A124" s="11">
        <f>'獎狀清單(勿動)'!A69</f>
        <v/>
      </c>
      <c r="B124" s="11">
        <f>'獎狀清單(勿動)'!B69</f>
        <v/>
      </c>
      <c r="C124" s="11">
        <f>'獎狀清單(勿動)'!C69</f>
        <v/>
      </c>
      <c r="D124" s="11">
        <f>'獎狀清單(勿動)'!D69</f>
        <v/>
      </c>
      <c r="E124" s="11">
        <f>'獎狀清單(勿動)'!E69</f>
        <v/>
      </c>
      <c r="F124" s="11">
        <f>'獎狀清單(勿動)'!F69</f>
        <v/>
      </c>
      <c r="G124" s="11">
        <f>'獎狀清單(勿動)'!G69</f>
        <v/>
      </c>
      <c r="H124" s="11">
        <f>'獎狀清單(勿動)'!H69</f>
        <v/>
      </c>
      <c r="I124" s="11">
        <f>'獎狀清單(勿動)'!I69</f>
        <v/>
      </c>
      <c r="J124" s="11">
        <f>'獎狀清單(勿動)'!J69</f>
        <v/>
      </c>
      <c r="K124" s="11">
        <f>'獎狀清單(勿動)'!K69</f>
        <v/>
      </c>
      <c r="L124" s="11">
        <f>'獎狀清單(勿動)'!L69</f>
        <v/>
      </c>
      <c r="M124" s="11">
        <f>'獎狀清單(勿動)'!M69</f>
        <v/>
      </c>
      <c r="N124" s="11">
        <f>'獎狀清單(勿動)'!N69</f>
        <v/>
      </c>
      <c r="O124" s="11">
        <f>'獎狀清單(勿動)'!O69</f>
        <v/>
      </c>
      <c r="P124" s="49">
        <f>'獎狀清單(勿動)'!P69</f>
        <v/>
      </c>
      <c r="Q124" s="11">
        <f>'獎狀清單(勿動)'!Q69</f>
        <v/>
      </c>
      <c r="R124" s="44">
        <f>INT(IF(AND(B124=B123,K124=K123,L124=L123),"0",IF(D124=1,"1","0")))</f>
        <v/>
      </c>
    </row>
    <row customHeight="1" ht="16.5" r="125" s="29">
      <c r="A125" s="11">
        <f>'獎狀清單(勿動)'!A112</f>
        <v/>
      </c>
      <c r="B125" s="11">
        <f>'獎狀清單(勿動)'!B112</f>
        <v/>
      </c>
      <c r="C125" s="11">
        <f>'獎狀清單(勿動)'!C112</f>
        <v/>
      </c>
      <c r="D125" s="11">
        <f>'獎狀清單(勿動)'!D112</f>
        <v/>
      </c>
      <c r="E125" s="11">
        <f>'獎狀清單(勿動)'!E112</f>
        <v/>
      </c>
      <c r="F125" s="11">
        <f>'獎狀清單(勿動)'!F112</f>
        <v/>
      </c>
      <c r="G125" s="11">
        <f>'獎狀清單(勿動)'!G112</f>
        <v/>
      </c>
      <c r="H125" s="11">
        <f>'獎狀清單(勿動)'!H112</f>
        <v/>
      </c>
      <c r="I125" s="11">
        <f>'獎狀清單(勿動)'!I112</f>
        <v/>
      </c>
      <c r="J125" s="11">
        <f>'獎狀清單(勿動)'!J112</f>
        <v/>
      </c>
      <c r="K125" s="11">
        <f>'獎狀清單(勿動)'!K112</f>
        <v/>
      </c>
      <c r="L125" s="11">
        <f>'獎狀清單(勿動)'!L112</f>
        <v/>
      </c>
      <c r="M125" s="11">
        <f>'獎狀清單(勿動)'!M112</f>
        <v/>
      </c>
      <c r="N125" s="11">
        <f>'獎狀清單(勿動)'!N112</f>
        <v/>
      </c>
      <c r="O125" s="11">
        <f>'獎狀清單(勿動)'!O112</f>
        <v/>
      </c>
      <c r="P125" s="49">
        <f>'獎狀清單(勿動)'!P112</f>
        <v/>
      </c>
      <c r="Q125" s="11">
        <f>'獎狀清單(勿動)'!Q112</f>
        <v/>
      </c>
      <c r="R125" s="44">
        <f>INT(IF(AND(B125=B124,K125=K124,L125=L124),"0",IF(D125=1,"1","0")))</f>
        <v/>
      </c>
    </row>
    <row customHeight="1" ht="16.5" r="126" s="29">
      <c r="A126" s="11">
        <f>'獎狀清單(勿動)'!A35</f>
        <v/>
      </c>
      <c r="B126" s="11">
        <f>'獎狀清單(勿動)'!B35</f>
        <v/>
      </c>
      <c r="C126" s="11">
        <f>'獎狀清單(勿動)'!C35</f>
        <v/>
      </c>
      <c r="D126" s="11">
        <f>'獎狀清單(勿動)'!D35</f>
        <v/>
      </c>
      <c r="E126" s="11">
        <f>'獎狀清單(勿動)'!E35</f>
        <v/>
      </c>
      <c r="F126" s="11">
        <f>'獎狀清單(勿動)'!F35</f>
        <v/>
      </c>
      <c r="G126" s="11">
        <f>'獎狀清單(勿動)'!G35</f>
        <v/>
      </c>
      <c r="H126" s="11">
        <f>'獎狀清單(勿動)'!H35</f>
        <v/>
      </c>
      <c r="I126" s="11">
        <f>'獎狀清單(勿動)'!I35</f>
        <v/>
      </c>
      <c r="J126" s="11">
        <f>'獎狀清單(勿動)'!J35</f>
        <v/>
      </c>
      <c r="K126" s="11">
        <f>'獎狀清單(勿動)'!K35</f>
        <v/>
      </c>
      <c r="L126" s="11">
        <f>'獎狀清單(勿動)'!L35</f>
        <v/>
      </c>
      <c r="M126" s="11">
        <f>'獎狀清單(勿動)'!M35</f>
        <v/>
      </c>
      <c r="N126" s="11">
        <f>'獎狀清單(勿動)'!N35</f>
        <v/>
      </c>
      <c r="O126" s="11">
        <f>'獎狀清單(勿動)'!O35</f>
        <v/>
      </c>
      <c r="P126" s="11">
        <f>'獎狀清單(勿動)'!P35</f>
        <v/>
      </c>
      <c r="Q126" s="11">
        <f>'獎狀清單(勿動)'!Q35</f>
        <v/>
      </c>
      <c r="R126" s="44">
        <f>INT(IF(AND(B126=B125,K126=K125,L126=L125),"0",IF(D126=1,"1","0")))</f>
        <v/>
      </c>
    </row>
    <row customHeight="1" ht="16.5" r="127" s="29">
      <c r="A127" s="11">
        <f>'獎狀清單(勿動)'!A155</f>
        <v/>
      </c>
      <c r="B127" s="11">
        <f>'獎狀清單(勿動)'!B155</f>
        <v/>
      </c>
      <c r="C127" s="11">
        <f>'獎狀清單(勿動)'!C155</f>
        <v/>
      </c>
      <c r="D127" s="11">
        <f>'獎狀清單(勿動)'!D155</f>
        <v/>
      </c>
      <c r="E127" s="11">
        <f>'獎狀清單(勿動)'!E155</f>
        <v/>
      </c>
      <c r="F127" s="11">
        <f>'獎狀清單(勿動)'!F155</f>
        <v/>
      </c>
      <c r="G127" s="11">
        <f>'獎狀清單(勿動)'!G155</f>
        <v/>
      </c>
      <c r="H127" s="11">
        <f>'獎狀清單(勿動)'!H155</f>
        <v/>
      </c>
      <c r="I127" s="11">
        <f>'獎狀清單(勿動)'!I155</f>
        <v/>
      </c>
      <c r="J127" s="11">
        <f>'獎狀清單(勿動)'!J155</f>
        <v/>
      </c>
      <c r="K127" s="11">
        <f>'獎狀清單(勿動)'!K155</f>
        <v/>
      </c>
      <c r="L127" s="11">
        <f>'獎狀清單(勿動)'!L155</f>
        <v/>
      </c>
      <c r="M127" s="11">
        <f>'獎狀清單(勿動)'!M155</f>
        <v/>
      </c>
      <c r="N127" s="11">
        <f>'獎狀清單(勿動)'!N155</f>
        <v/>
      </c>
      <c r="O127" s="11">
        <f>'獎狀清單(勿動)'!O155</f>
        <v/>
      </c>
      <c r="P127" s="49">
        <f>'獎狀清單(勿動)'!P155</f>
        <v/>
      </c>
      <c r="Q127" s="11">
        <f>'獎狀清單(勿動)'!Q155</f>
        <v/>
      </c>
      <c r="R127" s="44">
        <f>INT(IF(AND(B127=B126,K127=K126,L127=L126),"0",IF(D127=1,"1","0")))</f>
        <v/>
      </c>
    </row>
    <row customHeight="1" ht="16.5" r="128" s="29">
      <c r="A128" s="11">
        <f>'獎狀清單(勿動)'!A5</f>
        <v/>
      </c>
      <c r="B128" s="11">
        <f>'獎狀清單(勿動)'!B5</f>
        <v/>
      </c>
      <c r="C128" s="11">
        <f>'獎狀清單(勿動)'!C5</f>
        <v/>
      </c>
      <c r="D128" s="11">
        <f>'獎狀清單(勿動)'!D5</f>
        <v/>
      </c>
      <c r="E128" s="11">
        <f>'獎狀清單(勿動)'!E5</f>
        <v/>
      </c>
      <c r="F128" s="11">
        <f>'獎狀清單(勿動)'!F5</f>
        <v/>
      </c>
      <c r="G128" s="11">
        <f>'獎狀清單(勿動)'!G5</f>
        <v/>
      </c>
      <c r="H128" s="11">
        <f>'獎狀清單(勿動)'!H5</f>
        <v/>
      </c>
      <c r="I128" s="11">
        <f>'獎狀清單(勿動)'!I5</f>
        <v/>
      </c>
      <c r="J128" s="11">
        <f>'獎狀清單(勿動)'!J5</f>
        <v/>
      </c>
      <c r="K128" s="11">
        <f>'獎狀清單(勿動)'!K5</f>
        <v/>
      </c>
      <c r="L128" s="11">
        <f>'獎狀清單(勿動)'!L5</f>
        <v/>
      </c>
      <c r="M128" s="11">
        <f>'獎狀清單(勿動)'!M5</f>
        <v/>
      </c>
      <c r="N128" s="11">
        <f>'獎狀清單(勿動)'!N5</f>
        <v/>
      </c>
      <c r="O128" s="11">
        <f>'獎狀清單(勿動)'!O5</f>
        <v/>
      </c>
      <c r="P128" s="11">
        <f>'獎狀清單(勿動)'!P5</f>
        <v/>
      </c>
      <c r="Q128" s="11">
        <f>'獎狀清單(勿動)'!Q5</f>
        <v/>
      </c>
      <c r="R128" s="44">
        <f>INT(IF(AND(B128=B127,K128=K127,L128=L127),"0",IF(D128=1,"1","0")))</f>
        <v/>
      </c>
    </row>
    <row customHeight="1" ht="16.5" r="129" s="29">
      <c r="A129" s="11">
        <f>'獎狀清單(勿動)'!A6</f>
        <v/>
      </c>
      <c r="B129" s="11">
        <f>'獎狀清單(勿動)'!B6</f>
        <v/>
      </c>
      <c r="C129" s="11">
        <f>'獎狀清單(勿動)'!C6</f>
        <v/>
      </c>
      <c r="D129" s="11">
        <f>'獎狀清單(勿動)'!D6</f>
        <v/>
      </c>
      <c r="E129" s="11">
        <f>'獎狀清單(勿動)'!E6</f>
        <v/>
      </c>
      <c r="F129" s="11">
        <f>'獎狀清單(勿動)'!F6</f>
        <v/>
      </c>
      <c r="G129" s="11">
        <f>'獎狀清單(勿動)'!G6</f>
        <v/>
      </c>
      <c r="H129" s="11">
        <f>'獎狀清單(勿動)'!H6</f>
        <v/>
      </c>
      <c r="I129" s="11">
        <f>'獎狀清單(勿動)'!I6</f>
        <v/>
      </c>
      <c r="J129" s="11">
        <f>'獎狀清單(勿動)'!J6</f>
        <v/>
      </c>
      <c r="K129" s="11">
        <f>'獎狀清單(勿動)'!K6</f>
        <v/>
      </c>
      <c r="L129" s="11">
        <f>'獎狀清單(勿動)'!L6</f>
        <v/>
      </c>
      <c r="M129" s="11">
        <f>'獎狀清單(勿動)'!M6</f>
        <v/>
      </c>
      <c r="N129" s="11">
        <f>'獎狀清單(勿動)'!N6</f>
        <v/>
      </c>
      <c r="O129" s="11">
        <f>'獎狀清單(勿動)'!O6</f>
        <v/>
      </c>
      <c r="P129" s="11">
        <f>'獎狀清單(勿動)'!P6</f>
        <v/>
      </c>
      <c r="Q129" s="11">
        <f>'獎狀清單(勿動)'!Q6</f>
        <v/>
      </c>
      <c r="R129" s="44">
        <f>INT(IF(AND(B129=B128,K129=K128,L129=L128),"0",IF(D129=1,"1","0")))</f>
        <v/>
      </c>
    </row>
    <row customHeight="1" ht="16.5" r="130" s="29">
      <c r="A130" s="11">
        <f>'獎狀清單(勿動)'!A87</f>
        <v/>
      </c>
      <c r="B130" s="11">
        <f>'獎狀清單(勿動)'!B87</f>
        <v/>
      </c>
      <c r="C130" s="11">
        <f>'獎狀清單(勿動)'!C87</f>
        <v/>
      </c>
      <c r="D130" s="11">
        <f>'獎狀清單(勿動)'!D87</f>
        <v/>
      </c>
      <c r="E130" s="11">
        <f>'獎狀清單(勿動)'!E87</f>
        <v/>
      </c>
      <c r="F130" s="11">
        <f>'獎狀清單(勿動)'!F87</f>
        <v/>
      </c>
      <c r="G130" s="11">
        <f>'獎狀清單(勿動)'!G87</f>
        <v/>
      </c>
      <c r="H130" s="11">
        <f>'獎狀清單(勿動)'!H87</f>
        <v/>
      </c>
      <c r="I130" s="11">
        <f>'獎狀清單(勿動)'!I87</f>
        <v/>
      </c>
      <c r="J130" s="11">
        <f>'獎狀清單(勿動)'!J87</f>
        <v/>
      </c>
      <c r="K130" s="11">
        <f>'獎狀清單(勿動)'!K87</f>
        <v/>
      </c>
      <c r="L130" s="11">
        <f>'獎狀清單(勿動)'!L87</f>
        <v/>
      </c>
      <c r="M130" s="11">
        <f>'獎狀清單(勿動)'!M87</f>
        <v/>
      </c>
      <c r="N130" s="11">
        <f>'獎狀清單(勿動)'!N87</f>
        <v/>
      </c>
      <c r="O130" s="11">
        <f>'獎狀清單(勿動)'!O87</f>
        <v/>
      </c>
      <c r="P130" s="49">
        <f>'獎狀清單(勿動)'!P87</f>
        <v/>
      </c>
      <c r="Q130" s="11">
        <f>'獎狀清單(勿動)'!Q87</f>
        <v/>
      </c>
      <c r="R130" s="44">
        <f>INT(IF(AND(B130=B129,K130=K129,L130=L129),"0",IF(D130=1,"1","0")))</f>
        <v/>
      </c>
    </row>
    <row customHeight="1" ht="16.5" r="131" s="29">
      <c r="A131" s="11">
        <f>'獎狀清單(勿動)'!A127</f>
        <v/>
      </c>
      <c r="B131" s="11">
        <f>'獎狀清單(勿動)'!B127</f>
        <v/>
      </c>
      <c r="C131" s="11">
        <f>'獎狀清單(勿動)'!C127</f>
        <v/>
      </c>
      <c r="D131" s="11">
        <f>'獎狀清單(勿動)'!D127</f>
        <v/>
      </c>
      <c r="E131" s="11">
        <f>'獎狀清單(勿動)'!E127</f>
        <v/>
      </c>
      <c r="F131" s="11">
        <f>'獎狀清單(勿動)'!F127</f>
        <v/>
      </c>
      <c r="G131" s="11">
        <f>'獎狀清單(勿動)'!G127</f>
        <v/>
      </c>
      <c r="H131" s="11">
        <f>'獎狀清單(勿動)'!H127</f>
        <v/>
      </c>
      <c r="I131" s="11">
        <f>'獎狀清單(勿動)'!I127</f>
        <v/>
      </c>
      <c r="J131" s="11">
        <f>'獎狀清單(勿動)'!J127</f>
        <v/>
      </c>
      <c r="K131" s="11">
        <f>'獎狀清單(勿動)'!K127</f>
        <v/>
      </c>
      <c r="L131" s="11">
        <f>'獎狀清單(勿動)'!L127</f>
        <v/>
      </c>
      <c r="M131" s="11">
        <f>'獎狀清單(勿動)'!M127</f>
        <v/>
      </c>
      <c r="N131" s="11">
        <f>'獎狀清單(勿動)'!N127</f>
        <v/>
      </c>
      <c r="O131" s="11">
        <f>'獎狀清單(勿動)'!O127</f>
        <v/>
      </c>
      <c r="P131" s="49">
        <f>'獎狀清單(勿動)'!P127</f>
        <v/>
      </c>
      <c r="Q131" s="11">
        <f>'獎狀清單(勿動)'!Q127</f>
        <v/>
      </c>
      <c r="R131" s="44">
        <f>INT(IF(AND(B131=B130,K131=K130,L131=L130),"0",IF(D131=1,"1","0")))</f>
        <v/>
      </c>
    </row>
    <row customHeight="1" ht="16.5" r="132" s="29">
      <c r="A132" s="11">
        <f>'獎狀清單(勿動)'!A7</f>
        <v/>
      </c>
      <c r="B132" s="11">
        <f>'獎狀清單(勿動)'!B7</f>
        <v/>
      </c>
      <c r="C132" s="11">
        <f>'獎狀清單(勿動)'!C7</f>
        <v/>
      </c>
      <c r="D132" s="11">
        <f>'獎狀清單(勿動)'!D7</f>
        <v/>
      </c>
      <c r="E132" s="11">
        <f>'獎狀清單(勿動)'!E7</f>
        <v/>
      </c>
      <c r="F132" s="11">
        <f>'獎狀清單(勿動)'!F7</f>
        <v/>
      </c>
      <c r="G132" s="11">
        <f>'獎狀清單(勿動)'!G7</f>
        <v/>
      </c>
      <c r="H132" s="11">
        <f>'獎狀清單(勿動)'!H7</f>
        <v/>
      </c>
      <c r="I132" s="11">
        <f>'獎狀清單(勿動)'!I7</f>
        <v/>
      </c>
      <c r="J132" s="11">
        <f>'獎狀清單(勿動)'!J7</f>
        <v/>
      </c>
      <c r="K132" s="11">
        <f>'獎狀清單(勿動)'!K7</f>
        <v/>
      </c>
      <c r="L132" s="11">
        <f>'獎狀清單(勿動)'!L7</f>
        <v/>
      </c>
      <c r="M132" s="11">
        <f>'獎狀清單(勿動)'!M7</f>
        <v/>
      </c>
      <c r="N132" s="11">
        <f>'獎狀清單(勿動)'!N7</f>
        <v/>
      </c>
      <c r="O132" s="11">
        <f>'獎狀清單(勿動)'!O7</f>
        <v/>
      </c>
      <c r="P132" s="11">
        <f>'獎狀清單(勿動)'!P7</f>
        <v/>
      </c>
      <c r="Q132" s="11">
        <f>'獎狀清單(勿動)'!Q7</f>
        <v/>
      </c>
      <c r="R132" s="44">
        <f>INT(IF(AND(B132=B131,K132=K131,L132=L131),"0",IF(D132=1,"1","0")))</f>
        <v/>
      </c>
    </row>
    <row customHeight="1" ht="16.5" r="133" s="29">
      <c r="A133" s="11">
        <f>'獎狀清單(勿動)'!A48</f>
        <v/>
      </c>
      <c r="B133" s="11">
        <f>'獎狀清單(勿動)'!B48</f>
        <v/>
      </c>
      <c r="C133" s="11">
        <f>'獎狀清單(勿動)'!C48</f>
        <v/>
      </c>
      <c r="D133" s="11">
        <f>'獎狀清單(勿動)'!D48</f>
        <v/>
      </c>
      <c r="E133" s="11">
        <f>'獎狀清單(勿動)'!E48</f>
        <v/>
      </c>
      <c r="F133" s="11">
        <f>'獎狀清單(勿動)'!F48</f>
        <v/>
      </c>
      <c r="G133" s="11">
        <f>'獎狀清單(勿動)'!G48</f>
        <v/>
      </c>
      <c r="H133" s="11">
        <f>'獎狀清單(勿動)'!H48</f>
        <v/>
      </c>
      <c r="I133" s="11">
        <f>'獎狀清單(勿動)'!I48</f>
        <v/>
      </c>
      <c r="J133" s="11">
        <f>'獎狀清單(勿動)'!J48</f>
        <v/>
      </c>
      <c r="K133" s="11">
        <f>'獎狀清單(勿動)'!K48</f>
        <v/>
      </c>
      <c r="L133" s="11">
        <f>'獎狀清單(勿動)'!L48</f>
        <v/>
      </c>
      <c r="M133" s="11">
        <f>'獎狀清單(勿動)'!M48</f>
        <v/>
      </c>
      <c r="N133" s="11">
        <f>'獎狀清單(勿動)'!N48</f>
        <v/>
      </c>
      <c r="O133" s="11">
        <f>'獎狀清單(勿動)'!O48</f>
        <v/>
      </c>
      <c r="P133" s="11">
        <f>'獎狀清單(勿動)'!P48</f>
        <v/>
      </c>
      <c r="Q133" s="11">
        <f>'獎狀清單(勿動)'!Q48</f>
        <v/>
      </c>
      <c r="R133" s="44">
        <f>INT(IF(AND(B133=B132,K133=K132,L133=L132),"0",IF(D133=1,"1","0")))</f>
        <v/>
      </c>
    </row>
    <row customHeight="1" ht="16.5" r="134" s="29">
      <c r="A134" s="11">
        <f>'獎狀清單(勿動)'!A89</f>
        <v/>
      </c>
      <c r="B134" s="11">
        <f>'獎狀清單(勿動)'!B89</f>
        <v/>
      </c>
      <c r="C134" s="11">
        <f>'獎狀清單(勿動)'!C89</f>
        <v/>
      </c>
      <c r="D134" s="11">
        <f>'獎狀清單(勿動)'!D89</f>
        <v/>
      </c>
      <c r="E134" s="11">
        <f>'獎狀清單(勿動)'!E89</f>
        <v/>
      </c>
      <c r="F134" s="11">
        <f>'獎狀清單(勿動)'!F89</f>
        <v/>
      </c>
      <c r="G134" s="11">
        <f>'獎狀清單(勿動)'!G89</f>
        <v/>
      </c>
      <c r="H134" s="11">
        <f>'獎狀清單(勿動)'!H89</f>
        <v/>
      </c>
      <c r="I134" s="11">
        <f>'獎狀清單(勿動)'!I89</f>
        <v/>
      </c>
      <c r="J134" s="11">
        <f>'獎狀清單(勿動)'!J89</f>
        <v/>
      </c>
      <c r="K134" s="11">
        <f>'獎狀清單(勿動)'!K89</f>
        <v/>
      </c>
      <c r="L134" s="11">
        <f>'獎狀清單(勿動)'!L89</f>
        <v/>
      </c>
      <c r="M134" s="11">
        <f>'獎狀清單(勿動)'!M89</f>
        <v/>
      </c>
      <c r="N134" s="11">
        <f>'獎狀清單(勿動)'!N89</f>
        <v/>
      </c>
      <c r="O134" s="11">
        <f>'獎狀清單(勿動)'!O89</f>
        <v/>
      </c>
      <c r="P134" s="49">
        <f>'獎狀清單(勿動)'!P89</f>
        <v/>
      </c>
      <c r="Q134" s="11">
        <f>'獎狀清單(勿動)'!Q89</f>
        <v/>
      </c>
      <c r="R134" s="44">
        <f>INT(IF(AND(B134=B133,K134=K133,L134=L133),"0",IF(D134=1,"1","0")))</f>
        <v/>
      </c>
    </row>
    <row customHeight="1" ht="16.5" r="135" s="29">
      <c r="A135" s="11">
        <f>'獎狀清單(勿動)'!A52</f>
        <v/>
      </c>
      <c r="B135" s="11">
        <f>'獎狀清單(勿動)'!B52</f>
        <v/>
      </c>
      <c r="C135" s="11">
        <f>'獎狀清單(勿動)'!C52</f>
        <v/>
      </c>
      <c r="D135" s="11">
        <f>'獎狀清單(勿動)'!D52</f>
        <v/>
      </c>
      <c r="E135" s="11">
        <f>'獎狀清單(勿動)'!E52</f>
        <v/>
      </c>
      <c r="F135" s="11">
        <f>'獎狀清單(勿動)'!F52</f>
        <v/>
      </c>
      <c r="G135" s="11">
        <f>'獎狀清單(勿動)'!G52</f>
        <v/>
      </c>
      <c r="H135" s="11">
        <f>'獎狀清單(勿動)'!H52</f>
        <v/>
      </c>
      <c r="I135" s="11">
        <f>'獎狀清單(勿動)'!I52</f>
        <v/>
      </c>
      <c r="J135" s="11">
        <f>'獎狀清單(勿動)'!J52</f>
        <v/>
      </c>
      <c r="K135" s="11">
        <f>'獎狀清單(勿動)'!K52</f>
        <v/>
      </c>
      <c r="L135" s="11">
        <f>'獎狀清單(勿動)'!L52</f>
        <v/>
      </c>
      <c r="M135" s="11">
        <f>'獎狀清單(勿動)'!M52</f>
        <v/>
      </c>
      <c r="N135" s="11">
        <f>'獎狀清單(勿動)'!N52</f>
        <v/>
      </c>
      <c r="O135" s="49">
        <f>'獎狀清單(勿動)'!O52</f>
        <v/>
      </c>
      <c r="P135" s="11">
        <f>'獎狀清單(勿動)'!P52</f>
        <v/>
      </c>
      <c r="Q135" s="11">
        <f>'獎狀清單(勿動)'!Q52</f>
        <v/>
      </c>
      <c r="R135" s="44">
        <f>INT(IF(AND(B135=B134,K135=K134,L135=L134),"0",IF(D135=1,"1","0")))</f>
        <v/>
      </c>
    </row>
    <row customHeight="1" ht="16.5" r="136" s="29">
      <c r="A136" s="11">
        <f>'獎狀清單(勿動)'!A92</f>
        <v/>
      </c>
      <c r="B136" s="11">
        <f>'獎狀清單(勿動)'!B92</f>
        <v/>
      </c>
      <c r="C136" s="11">
        <f>'獎狀清單(勿動)'!C92</f>
        <v/>
      </c>
      <c r="D136" s="11">
        <f>'獎狀清單(勿動)'!D92</f>
        <v/>
      </c>
      <c r="E136" s="11">
        <f>'獎狀清單(勿動)'!E92</f>
        <v/>
      </c>
      <c r="F136" s="11">
        <f>'獎狀清單(勿動)'!F92</f>
        <v/>
      </c>
      <c r="G136" s="11">
        <f>'獎狀清單(勿動)'!G92</f>
        <v/>
      </c>
      <c r="H136" s="11">
        <f>'獎狀清單(勿動)'!H92</f>
        <v/>
      </c>
      <c r="I136" s="11">
        <f>'獎狀清單(勿動)'!I92</f>
        <v/>
      </c>
      <c r="J136" s="11">
        <f>'獎狀清單(勿動)'!J92</f>
        <v/>
      </c>
      <c r="K136" s="11">
        <f>'獎狀清單(勿動)'!K92</f>
        <v/>
      </c>
      <c r="L136" s="11">
        <f>'獎狀清單(勿動)'!L92</f>
        <v/>
      </c>
      <c r="M136" s="11">
        <f>'獎狀清單(勿動)'!M92</f>
        <v/>
      </c>
      <c r="N136" s="11">
        <f>'獎狀清單(勿動)'!N92</f>
        <v/>
      </c>
      <c r="O136" s="11">
        <f>'獎狀清單(勿動)'!O92</f>
        <v/>
      </c>
      <c r="P136" s="49">
        <f>'獎狀清單(勿動)'!P92</f>
        <v/>
      </c>
      <c r="Q136" s="11">
        <f>'獎狀清單(勿動)'!Q92</f>
        <v/>
      </c>
      <c r="R136" s="44">
        <f>INT(IF(AND(B136=B135,K136=K135,L136=L135),"0",IF(D136=1,"1","0")))</f>
        <v/>
      </c>
    </row>
    <row customHeight="1" ht="16.5" r="137" s="29">
      <c r="A137" s="11">
        <f>'獎狀清單(勿動)'!A14</f>
        <v/>
      </c>
      <c r="B137" s="11">
        <f>'獎狀清單(勿動)'!B14</f>
        <v/>
      </c>
      <c r="C137" s="11">
        <f>'獎狀清單(勿動)'!C14</f>
        <v/>
      </c>
      <c r="D137" s="11">
        <f>'獎狀清單(勿動)'!D14</f>
        <v/>
      </c>
      <c r="E137" s="11">
        <f>'獎狀清單(勿動)'!E14</f>
        <v/>
      </c>
      <c r="F137" s="11">
        <f>'獎狀清單(勿動)'!F14</f>
        <v/>
      </c>
      <c r="G137" s="11">
        <f>'獎狀清單(勿動)'!G14</f>
        <v/>
      </c>
      <c r="H137" s="11">
        <f>'獎狀清單(勿動)'!H14</f>
        <v/>
      </c>
      <c r="I137" s="11">
        <f>'獎狀清單(勿動)'!I14</f>
        <v/>
      </c>
      <c r="J137" s="11">
        <f>'獎狀清單(勿動)'!J14</f>
        <v/>
      </c>
      <c r="K137" s="11">
        <f>'獎狀清單(勿動)'!K14</f>
        <v/>
      </c>
      <c r="L137" s="11">
        <f>'獎狀清單(勿動)'!L14</f>
        <v/>
      </c>
      <c r="M137" s="11">
        <f>'獎狀清單(勿動)'!M14</f>
        <v/>
      </c>
      <c r="N137" s="11">
        <f>'獎狀清單(勿動)'!N14</f>
        <v/>
      </c>
      <c r="O137" s="11">
        <f>'獎狀清單(勿動)'!O14</f>
        <v/>
      </c>
      <c r="P137" s="11">
        <f>'獎狀清單(勿動)'!P14</f>
        <v/>
      </c>
      <c r="Q137" s="11">
        <f>'獎狀清單(勿動)'!Q14</f>
        <v/>
      </c>
      <c r="R137" s="44">
        <f>INT(IF(AND(B137=B136,K137=K136,L137=L136),"0",IF(D137=1,"1","0")))</f>
        <v/>
      </c>
    </row>
    <row customHeight="1" ht="16.5" r="138" s="29">
      <c r="A138" s="11">
        <f>'獎狀清單(勿動)'!A95</f>
        <v/>
      </c>
      <c r="B138" s="11">
        <f>'獎狀清單(勿動)'!B95</f>
        <v/>
      </c>
      <c r="C138" s="11">
        <f>'獎狀清單(勿動)'!C95</f>
        <v/>
      </c>
      <c r="D138" s="11">
        <f>'獎狀清單(勿動)'!D95</f>
        <v/>
      </c>
      <c r="E138" s="11">
        <f>'獎狀清單(勿動)'!E95</f>
        <v/>
      </c>
      <c r="F138" s="11">
        <f>'獎狀清單(勿動)'!F95</f>
        <v/>
      </c>
      <c r="G138" s="11">
        <f>'獎狀清單(勿動)'!G95</f>
        <v/>
      </c>
      <c r="H138" s="11">
        <f>'獎狀清單(勿動)'!H95</f>
        <v/>
      </c>
      <c r="I138" s="11">
        <f>'獎狀清單(勿動)'!I95</f>
        <v/>
      </c>
      <c r="J138" s="11">
        <f>'獎狀清單(勿動)'!J95</f>
        <v/>
      </c>
      <c r="K138" s="11">
        <f>'獎狀清單(勿動)'!K95</f>
        <v/>
      </c>
      <c r="L138" s="11">
        <f>'獎狀清單(勿動)'!L95</f>
        <v/>
      </c>
      <c r="M138" s="11">
        <f>'獎狀清單(勿動)'!M95</f>
        <v/>
      </c>
      <c r="N138" s="11">
        <f>'獎狀清單(勿動)'!N95</f>
        <v/>
      </c>
      <c r="O138" s="11">
        <f>'獎狀清單(勿動)'!O95</f>
        <v/>
      </c>
      <c r="P138" s="49">
        <f>'獎狀清單(勿動)'!P95</f>
        <v/>
      </c>
      <c r="Q138" s="11">
        <f>'獎狀清單(勿動)'!Q95</f>
        <v/>
      </c>
      <c r="R138" s="44">
        <f>INT(IF(AND(B138=B137,K138=K137,L138=L137),"0",IF(D138=1,"1","0")))</f>
        <v/>
      </c>
    </row>
    <row customHeight="1" ht="16.5" r="139" s="29">
      <c r="A139" s="11">
        <f>'獎狀清單(勿動)'!A16</f>
        <v/>
      </c>
      <c r="B139" s="11">
        <f>'獎狀清單(勿動)'!B16</f>
        <v/>
      </c>
      <c r="C139" s="11">
        <f>'獎狀清單(勿動)'!C16</f>
        <v/>
      </c>
      <c r="D139" s="11">
        <f>'獎狀清單(勿動)'!D16</f>
        <v/>
      </c>
      <c r="E139" s="11">
        <f>'獎狀清單(勿動)'!E16</f>
        <v/>
      </c>
      <c r="F139" s="11">
        <f>'獎狀清單(勿動)'!F16</f>
        <v/>
      </c>
      <c r="G139" s="11">
        <f>'獎狀清單(勿動)'!G16</f>
        <v/>
      </c>
      <c r="H139" s="11">
        <f>'獎狀清單(勿動)'!H16</f>
        <v/>
      </c>
      <c r="I139" s="11">
        <f>'獎狀清單(勿動)'!I16</f>
        <v/>
      </c>
      <c r="J139" s="11">
        <f>'獎狀清單(勿動)'!J16</f>
        <v/>
      </c>
      <c r="K139" s="11">
        <f>'獎狀清單(勿動)'!K16</f>
        <v/>
      </c>
      <c r="L139" s="11">
        <f>'獎狀清單(勿動)'!L16</f>
        <v/>
      </c>
      <c r="M139" s="11">
        <f>'獎狀清單(勿動)'!M16</f>
        <v/>
      </c>
      <c r="N139" s="11">
        <f>'獎狀清單(勿動)'!N16</f>
        <v/>
      </c>
      <c r="O139" s="11">
        <f>'獎狀清單(勿動)'!O16</f>
        <v/>
      </c>
      <c r="P139" s="11">
        <f>'獎狀清單(勿動)'!P16</f>
        <v/>
      </c>
      <c r="Q139" s="11">
        <f>'獎狀清單(勿動)'!Q16</f>
        <v/>
      </c>
      <c r="R139" s="44">
        <f>INT(IF(AND(B139=B138,K139=K138,L139=L138),"0",IF(D139=1,"1","0")))</f>
        <v/>
      </c>
    </row>
    <row customHeight="1" ht="16.5" r="140" s="29">
      <c r="A140" s="11">
        <f>'獎狀清單(勿動)'!A96</f>
        <v/>
      </c>
      <c r="B140" s="11">
        <f>'獎狀清單(勿動)'!B96</f>
        <v/>
      </c>
      <c r="C140" s="11">
        <f>'獎狀清單(勿動)'!C96</f>
        <v/>
      </c>
      <c r="D140" s="11">
        <f>'獎狀清單(勿動)'!D96</f>
        <v/>
      </c>
      <c r="E140" s="11">
        <f>'獎狀清單(勿動)'!E96</f>
        <v/>
      </c>
      <c r="F140" s="11">
        <f>'獎狀清單(勿動)'!F96</f>
        <v/>
      </c>
      <c r="G140" s="11">
        <f>'獎狀清單(勿動)'!G96</f>
        <v/>
      </c>
      <c r="H140" s="11">
        <f>'獎狀清單(勿動)'!H96</f>
        <v/>
      </c>
      <c r="I140" s="11">
        <f>'獎狀清單(勿動)'!I96</f>
        <v/>
      </c>
      <c r="J140" s="11">
        <f>'獎狀清單(勿動)'!J96</f>
        <v/>
      </c>
      <c r="K140" s="11">
        <f>'獎狀清單(勿動)'!K96</f>
        <v/>
      </c>
      <c r="L140" s="11">
        <f>'獎狀清單(勿動)'!L96</f>
        <v/>
      </c>
      <c r="M140" s="11">
        <f>'獎狀清單(勿動)'!M96</f>
        <v/>
      </c>
      <c r="N140" s="11">
        <f>'獎狀清單(勿動)'!N96</f>
        <v/>
      </c>
      <c r="O140" s="11">
        <f>'獎狀清單(勿動)'!O96</f>
        <v/>
      </c>
      <c r="P140" s="49">
        <f>'獎狀清單(勿動)'!P96</f>
        <v/>
      </c>
      <c r="Q140" s="11">
        <f>'獎狀清單(勿動)'!Q96</f>
        <v/>
      </c>
      <c r="R140" s="44">
        <f>INT(IF(AND(B140=B139,K140=K139,L140=L139),"0",IF(D140=1,"1","0")))</f>
        <v/>
      </c>
    </row>
    <row customHeight="1" ht="16.5" r="141" s="29">
      <c r="A141" s="11">
        <f>'獎狀清單(勿動)'!A97</f>
        <v/>
      </c>
      <c r="B141" s="11">
        <f>'獎狀清單(勿動)'!B97</f>
        <v/>
      </c>
      <c r="C141" s="11">
        <f>'獎狀清單(勿動)'!C97</f>
        <v/>
      </c>
      <c r="D141" s="11">
        <f>'獎狀清單(勿動)'!D97</f>
        <v/>
      </c>
      <c r="E141" s="11">
        <f>'獎狀清單(勿動)'!E97</f>
        <v/>
      </c>
      <c r="F141" s="11">
        <f>'獎狀清單(勿動)'!F97</f>
        <v/>
      </c>
      <c r="G141" s="11">
        <f>'獎狀清單(勿動)'!G97</f>
        <v/>
      </c>
      <c r="H141" s="11">
        <f>'獎狀清單(勿動)'!H97</f>
        <v/>
      </c>
      <c r="I141" s="11">
        <f>'獎狀清單(勿動)'!I97</f>
        <v/>
      </c>
      <c r="J141" s="11">
        <f>'獎狀清單(勿動)'!J97</f>
        <v/>
      </c>
      <c r="K141" s="11">
        <f>'獎狀清單(勿動)'!K97</f>
        <v/>
      </c>
      <c r="L141" s="11">
        <f>'獎狀清單(勿動)'!L97</f>
        <v/>
      </c>
      <c r="M141" s="11">
        <f>'獎狀清單(勿動)'!M97</f>
        <v/>
      </c>
      <c r="N141" s="11">
        <f>'獎狀清單(勿動)'!N97</f>
        <v/>
      </c>
      <c r="O141" s="11">
        <f>'獎狀清單(勿動)'!O97</f>
        <v/>
      </c>
      <c r="P141" s="49">
        <f>'獎狀清單(勿動)'!P97</f>
        <v/>
      </c>
      <c r="Q141" s="11">
        <f>'獎狀清單(勿動)'!Q97</f>
        <v/>
      </c>
      <c r="R141" s="44">
        <f>INT(IF(AND(B141=B140,K141=K140,L141=L140),"0",IF(D141=1,"1","0")))</f>
        <v/>
      </c>
    </row>
    <row customHeight="1" ht="16.5" r="142" s="29">
      <c r="A142" s="11">
        <f>'獎狀清單(勿動)'!A58</f>
        <v/>
      </c>
      <c r="B142" s="11">
        <f>'獎狀清單(勿動)'!B58</f>
        <v/>
      </c>
      <c r="C142" s="11">
        <f>'獎狀清單(勿動)'!C58</f>
        <v/>
      </c>
      <c r="D142" s="11">
        <f>'獎狀清單(勿動)'!D58</f>
        <v/>
      </c>
      <c r="E142" s="11">
        <f>'獎狀清單(勿動)'!E58</f>
        <v/>
      </c>
      <c r="F142" s="11">
        <f>'獎狀清單(勿動)'!F58</f>
        <v/>
      </c>
      <c r="G142" s="11">
        <f>'獎狀清單(勿動)'!G58</f>
        <v/>
      </c>
      <c r="H142" s="11">
        <f>'獎狀清單(勿動)'!H58</f>
        <v/>
      </c>
      <c r="I142" s="11">
        <f>'獎狀清單(勿動)'!I58</f>
        <v/>
      </c>
      <c r="J142" s="11">
        <f>'獎狀清單(勿動)'!J58</f>
        <v/>
      </c>
      <c r="K142" s="11">
        <f>'獎狀清單(勿動)'!K58</f>
        <v/>
      </c>
      <c r="L142" s="11">
        <f>'獎狀清單(勿動)'!L58</f>
        <v/>
      </c>
      <c r="M142" s="11">
        <f>'獎狀清單(勿動)'!M58</f>
        <v/>
      </c>
      <c r="N142" s="11">
        <f>'獎狀清單(勿動)'!N58</f>
        <v/>
      </c>
      <c r="O142" s="49">
        <f>'獎狀清單(勿動)'!O58</f>
        <v/>
      </c>
      <c r="P142" s="11">
        <f>'獎狀清單(勿動)'!P58</f>
        <v/>
      </c>
      <c r="Q142" s="11">
        <f>'獎狀清單(勿動)'!Q58</f>
        <v/>
      </c>
      <c r="R142" s="44">
        <f>INT(IF(AND(B142=B141,K142=K141,L142=L141),"0",IF(D142=1,"1","0")))</f>
        <v/>
      </c>
    </row>
    <row customHeight="1" ht="16.5" r="143" s="29">
      <c r="A143" s="11">
        <f>'獎狀清單(勿動)'!A138</f>
        <v/>
      </c>
      <c r="B143" s="11">
        <f>'獎狀清單(勿動)'!B138</f>
        <v/>
      </c>
      <c r="C143" s="11">
        <f>'獎狀清單(勿動)'!C138</f>
        <v/>
      </c>
      <c r="D143" s="11">
        <f>'獎狀清單(勿動)'!D138</f>
        <v/>
      </c>
      <c r="E143" s="11">
        <f>'獎狀清單(勿動)'!E138</f>
        <v/>
      </c>
      <c r="F143" s="11">
        <f>'獎狀清單(勿動)'!F138</f>
        <v/>
      </c>
      <c r="G143" s="11">
        <f>'獎狀清單(勿動)'!G138</f>
        <v/>
      </c>
      <c r="H143" s="11">
        <f>'獎狀清單(勿動)'!H138</f>
        <v/>
      </c>
      <c r="I143" s="11">
        <f>'獎狀清單(勿動)'!I138</f>
        <v/>
      </c>
      <c r="J143" s="11">
        <f>'獎狀清單(勿動)'!J138</f>
        <v/>
      </c>
      <c r="K143" s="11">
        <f>'獎狀清單(勿動)'!K138</f>
        <v/>
      </c>
      <c r="L143" s="11">
        <f>'獎狀清單(勿動)'!L138</f>
        <v/>
      </c>
      <c r="M143" s="11">
        <f>'獎狀清單(勿動)'!M138</f>
        <v/>
      </c>
      <c r="N143" s="11">
        <f>'獎狀清單(勿動)'!N138</f>
        <v/>
      </c>
      <c r="O143" s="11">
        <f>'獎狀清單(勿動)'!O138</f>
        <v/>
      </c>
      <c r="P143" s="49">
        <f>'獎狀清單(勿動)'!P138</f>
        <v/>
      </c>
      <c r="Q143" s="11">
        <f>'獎狀清單(勿動)'!Q138</f>
        <v/>
      </c>
      <c r="R143" s="44">
        <f>INT(IF(AND(B143=B142,K143=K142,L143=L142),"0",IF(D143=1,"1","0")))</f>
        <v/>
      </c>
    </row>
    <row customHeight="1" ht="16.5" r="144" s="29">
      <c r="A144" s="11">
        <f>'獎狀清單(勿動)'!A206</f>
        <v/>
      </c>
      <c r="B144" s="11">
        <f>'獎狀清單(勿動)'!B206</f>
        <v/>
      </c>
      <c r="C144" s="11">
        <f>'獎狀清單(勿動)'!C206</f>
        <v/>
      </c>
      <c r="D144" s="11">
        <f>'獎狀清單(勿動)'!D206</f>
        <v/>
      </c>
      <c r="E144" s="11">
        <f>'獎狀清單(勿動)'!E206</f>
        <v/>
      </c>
      <c r="F144" s="11">
        <f>'獎狀清單(勿動)'!F206</f>
        <v/>
      </c>
      <c r="G144" s="11">
        <f>'獎狀清單(勿動)'!G206</f>
        <v/>
      </c>
      <c r="H144" s="11">
        <f>'獎狀清單(勿動)'!H206</f>
        <v/>
      </c>
      <c r="I144" s="11">
        <f>'獎狀清單(勿動)'!I206</f>
        <v/>
      </c>
      <c r="J144" s="11">
        <f>'獎狀清單(勿動)'!J206</f>
        <v/>
      </c>
      <c r="K144" s="11">
        <f>'獎狀清單(勿動)'!K206</f>
        <v/>
      </c>
      <c r="L144" s="11">
        <f>'獎狀清單(勿動)'!L206</f>
        <v/>
      </c>
      <c r="M144" s="11">
        <f>'獎狀清單(勿動)'!M206</f>
        <v/>
      </c>
      <c r="N144" s="11">
        <f>'獎狀清單(勿動)'!N206</f>
        <v/>
      </c>
      <c r="O144" s="49">
        <f>'獎狀清單(勿動)'!O206</f>
        <v/>
      </c>
      <c r="P144" s="11">
        <f>'獎狀清單(勿動)'!P206</f>
        <v/>
      </c>
      <c r="Q144" s="11">
        <f>'獎狀清單(勿動)'!Q206</f>
        <v/>
      </c>
      <c r="R144" s="44">
        <f>INT(IF(AND(B144=B143,K144=K143,L144=L143),"0",IF(D144=1,"1","0")))</f>
        <v/>
      </c>
    </row>
    <row customHeight="1" ht="16.5" r="145" s="29">
      <c r="A145" s="11">
        <f>'獎狀清單(勿動)'!A210</f>
        <v/>
      </c>
      <c r="B145" s="11">
        <f>'獎狀清單(勿動)'!B210</f>
        <v/>
      </c>
      <c r="C145" s="11">
        <f>'獎狀清單(勿動)'!C210</f>
        <v/>
      </c>
      <c r="D145" s="11">
        <f>'獎狀清單(勿動)'!D210</f>
        <v/>
      </c>
      <c r="E145" s="11">
        <f>'獎狀清單(勿動)'!E210</f>
        <v/>
      </c>
      <c r="F145" s="11">
        <f>'獎狀清單(勿動)'!F210</f>
        <v/>
      </c>
      <c r="G145" s="11">
        <f>'獎狀清單(勿動)'!G210</f>
        <v/>
      </c>
      <c r="H145" s="11">
        <f>'獎狀清單(勿動)'!H210</f>
        <v/>
      </c>
      <c r="I145" s="11">
        <f>'獎狀清單(勿動)'!I210</f>
        <v/>
      </c>
      <c r="J145" s="11">
        <f>'獎狀清單(勿動)'!J210</f>
        <v/>
      </c>
      <c r="K145" s="11">
        <f>'獎狀清單(勿動)'!K210</f>
        <v/>
      </c>
      <c r="L145" s="11">
        <f>'獎狀清單(勿動)'!L210</f>
        <v/>
      </c>
      <c r="M145" s="11">
        <f>'獎狀清單(勿動)'!M210</f>
        <v/>
      </c>
      <c r="N145" s="11">
        <f>'獎狀清單(勿動)'!N210</f>
        <v/>
      </c>
      <c r="O145" s="49">
        <f>'獎狀清單(勿動)'!O210</f>
        <v/>
      </c>
      <c r="P145" s="11">
        <f>'獎狀清單(勿動)'!P210</f>
        <v/>
      </c>
      <c r="Q145" s="11">
        <f>'獎狀清單(勿動)'!Q210</f>
        <v/>
      </c>
      <c r="R145" s="44">
        <f>INT(IF(AND(B145=B144,K145=K144,L145=L144),"0",IF(D145=1,"1","0")))</f>
        <v/>
      </c>
    </row>
    <row customHeight="1" ht="16.5" r="146" s="29">
      <c r="A146" s="11">
        <f>'獎狀清單(勿動)'!A46</f>
        <v/>
      </c>
      <c r="B146" s="11">
        <f>'獎狀清單(勿動)'!B46</f>
        <v/>
      </c>
      <c r="C146" s="11">
        <f>'獎狀清單(勿動)'!C46</f>
        <v/>
      </c>
      <c r="D146" s="11">
        <f>'獎狀清單(勿動)'!D46</f>
        <v/>
      </c>
      <c r="E146" s="11">
        <f>'獎狀清單(勿動)'!E46</f>
        <v/>
      </c>
      <c r="F146" s="11">
        <f>'獎狀清單(勿動)'!F46</f>
        <v/>
      </c>
      <c r="G146" s="11">
        <f>'獎狀清單(勿動)'!G46</f>
        <v/>
      </c>
      <c r="H146" s="11">
        <f>'獎狀清單(勿動)'!H46</f>
        <v/>
      </c>
      <c r="I146" s="11">
        <f>'獎狀清單(勿動)'!I46</f>
        <v/>
      </c>
      <c r="J146" s="11">
        <f>'獎狀清單(勿動)'!J46</f>
        <v/>
      </c>
      <c r="K146" s="11">
        <f>'獎狀清單(勿動)'!K46</f>
        <v/>
      </c>
      <c r="L146" s="11">
        <f>'獎狀清單(勿動)'!L46</f>
        <v/>
      </c>
      <c r="M146" s="11">
        <f>'獎狀清單(勿動)'!M46</f>
        <v/>
      </c>
      <c r="N146" s="11">
        <f>'獎狀清單(勿動)'!N46</f>
        <v/>
      </c>
      <c r="O146" s="49">
        <f>'獎狀清單(勿動)'!O46</f>
        <v/>
      </c>
      <c r="P146" s="11">
        <f>'獎狀清單(勿動)'!P46</f>
        <v/>
      </c>
      <c r="Q146" s="11">
        <f>'獎狀清單(勿動)'!Q46</f>
        <v/>
      </c>
      <c r="R146" s="44">
        <f>INT(IF(AND(B146=B145,K146=K145,L146=L145),"0",IF(D146=1,"1","0")))</f>
        <v/>
      </c>
    </row>
    <row customHeight="1" ht="16.5" r="147" s="29">
      <c r="A147" s="11">
        <f>'獎狀清單(勿動)'!A50</f>
        <v/>
      </c>
      <c r="B147" s="11">
        <f>'獎狀清單(勿動)'!B50</f>
        <v/>
      </c>
      <c r="C147" s="11">
        <f>'獎狀清單(勿動)'!C50</f>
        <v/>
      </c>
      <c r="D147" s="11">
        <f>'獎狀清單(勿動)'!D50</f>
        <v/>
      </c>
      <c r="E147" s="11">
        <f>'獎狀清單(勿動)'!E50</f>
        <v/>
      </c>
      <c r="F147" s="11">
        <f>'獎狀清單(勿動)'!F50</f>
        <v/>
      </c>
      <c r="G147" s="11">
        <f>'獎狀清單(勿動)'!G50</f>
        <v/>
      </c>
      <c r="H147" s="11">
        <f>'獎狀清單(勿動)'!H50</f>
        <v/>
      </c>
      <c r="I147" s="11">
        <f>'獎狀清單(勿動)'!I50</f>
        <v/>
      </c>
      <c r="J147" s="11">
        <f>'獎狀清單(勿動)'!J50</f>
        <v/>
      </c>
      <c r="K147" s="11">
        <f>'獎狀清單(勿動)'!K50</f>
        <v/>
      </c>
      <c r="L147" s="11">
        <f>'獎狀清單(勿動)'!L50</f>
        <v/>
      </c>
      <c r="M147" s="11">
        <f>'獎狀清單(勿動)'!M50</f>
        <v/>
      </c>
      <c r="N147" s="11">
        <f>'獎狀清單(勿動)'!N50</f>
        <v/>
      </c>
      <c r="O147" s="49">
        <f>'獎狀清單(勿動)'!O50</f>
        <v/>
      </c>
      <c r="P147" s="11">
        <f>'獎狀清單(勿動)'!P50</f>
        <v/>
      </c>
      <c r="Q147" s="11">
        <f>'獎狀清單(勿動)'!Q50</f>
        <v/>
      </c>
      <c r="R147" s="44">
        <f>INT(IF(AND(B147=B146,K147=K146,L147=L146),"0",IF(D147=1,"1","0")))</f>
        <v/>
      </c>
    </row>
    <row customHeight="1" ht="16.5" r="148" s="29">
      <c r="A148" s="11">
        <f>'獎狀清單(勿動)'!A57</f>
        <v/>
      </c>
      <c r="B148" s="11">
        <f>'獎狀清單(勿動)'!B57</f>
        <v/>
      </c>
      <c r="C148" s="11">
        <f>'獎狀清單(勿動)'!C57</f>
        <v/>
      </c>
      <c r="D148" s="11">
        <f>'獎狀清單(勿動)'!D57</f>
        <v/>
      </c>
      <c r="E148" s="11">
        <f>'獎狀清單(勿動)'!E57</f>
        <v/>
      </c>
      <c r="F148" s="11">
        <f>'獎狀清單(勿動)'!F57</f>
        <v/>
      </c>
      <c r="G148" s="11">
        <f>'獎狀清單(勿動)'!G57</f>
        <v/>
      </c>
      <c r="H148" s="11">
        <f>'獎狀清單(勿動)'!H57</f>
        <v/>
      </c>
      <c r="I148" s="11">
        <f>'獎狀清單(勿動)'!I57</f>
        <v/>
      </c>
      <c r="J148" s="11">
        <f>'獎狀清單(勿動)'!J57</f>
        <v/>
      </c>
      <c r="K148" s="11">
        <f>'獎狀清單(勿動)'!K57</f>
        <v/>
      </c>
      <c r="L148" s="11">
        <f>'獎狀清單(勿動)'!L57</f>
        <v/>
      </c>
      <c r="M148" s="11">
        <f>'獎狀清單(勿動)'!M57</f>
        <v/>
      </c>
      <c r="N148" s="11">
        <f>'獎狀清單(勿動)'!N57</f>
        <v/>
      </c>
      <c r="O148" s="49">
        <f>'獎狀清單(勿動)'!O57</f>
        <v/>
      </c>
      <c r="P148" s="11">
        <f>'獎狀清單(勿動)'!P57</f>
        <v/>
      </c>
      <c r="Q148" s="11">
        <f>'獎狀清單(勿動)'!Q57</f>
        <v/>
      </c>
      <c r="R148" s="44">
        <f>INT(IF(AND(B148=B147,K148=K147,L148=L147),"0",IF(D148=1,"1","0")))</f>
        <v/>
      </c>
    </row>
    <row customHeight="1" ht="16.5" r="149" s="29">
      <c r="A149" s="11">
        <f>'獎狀清單(勿動)'!A235</f>
        <v/>
      </c>
      <c r="B149" s="11">
        <f>'獎狀清單(勿動)'!B235</f>
        <v/>
      </c>
      <c r="C149" s="11">
        <f>'獎狀清單(勿動)'!C235</f>
        <v/>
      </c>
      <c r="D149" s="11">
        <f>'獎狀清單(勿動)'!D235</f>
        <v/>
      </c>
      <c r="E149" s="11">
        <f>'獎狀清單(勿動)'!E235</f>
        <v/>
      </c>
      <c r="F149" s="11">
        <f>'獎狀清單(勿動)'!F235</f>
        <v/>
      </c>
      <c r="G149" s="11">
        <f>'獎狀清單(勿動)'!G235</f>
        <v/>
      </c>
      <c r="H149" s="11">
        <f>'獎狀清單(勿動)'!H235</f>
        <v/>
      </c>
      <c r="I149" s="11">
        <f>'獎狀清單(勿動)'!I235</f>
        <v/>
      </c>
      <c r="J149" s="11">
        <f>'獎狀清單(勿動)'!J235</f>
        <v/>
      </c>
      <c r="K149" s="11">
        <f>'獎狀清單(勿動)'!K235</f>
        <v/>
      </c>
      <c r="L149" s="11">
        <f>'獎狀清單(勿動)'!L235</f>
        <v/>
      </c>
      <c r="M149" s="11">
        <f>'獎狀清單(勿動)'!M235</f>
        <v/>
      </c>
      <c r="N149" s="11">
        <f>'獎狀清單(勿動)'!N235</f>
        <v/>
      </c>
      <c r="O149" s="11">
        <f>'獎狀清單(勿動)'!O235</f>
        <v/>
      </c>
      <c r="P149" s="49">
        <f>'獎狀清單(勿動)'!P235</f>
        <v/>
      </c>
      <c r="Q149" s="11">
        <f>'獎狀清單(勿動)'!Q235</f>
        <v/>
      </c>
      <c r="R149" s="44">
        <f>INT(IF(AND(B149=B148,K149=K148,L149=L148),"0",IF(D149=1,"1","0")))</f>
        <v/>
      </c>
    </row>
    <row customHeight="1" ht="16.5" r="150" s="29">
      <c r="A150" s="11">
        <f>'獎狀清單(勿動)'!A203</f>
        <v/>
      </c>
      <c r="B150" s="11">
        <f>'獎狀清單(勿動)'!B203</f>
        <v/>
      </c>
      <c r="C150" s="11">
        <f>'獎狀清單(勿動)'!C203</f>
        <v/>
      </c>
      <c r="D150" s="11">
        <f>'獎狀清單(勿動)'!D203</f>
        <v/>
      </c>
      <c r="E150" s="11">
        <f>'獎狀清單(勿動)'!E203</f>
        <v/>
      </c>
      <c r="F150" s="11">
        <f>'獎狀清單(勿動)'!F203</f>
        <v/>
      </c>
      <c r="G150" s="11">
        <f>'獎狀清單(勿動)'!G203</f>
        <v/>
      </c>
      <c r="H150" s="11">
        <f>'獎狀清單(勿動)'!H203</f>
        <v/>
      </c>
      <c r="I150" s="11">
        <f>'獎狀清單(勿動)'!I203</f>
        <v/>
      </c>
      <c r="J150" s="11">
        <f>'獎狀清單(勿動)'!J203</f>
        <v/>
      </c>
      <c r="K150" s="11">
        <f>'獎狀清單(勿動)'!K203</f>
        <v/>
      </c>
      <c r="L150" s="11">
        <f>'獎狀清單(勿動)'!L203</f>
        <v/>
      </c>
      <c r="M150" s="11">
        <f>'獎狀清單(勿動)'!M203</f>
        <v/>
      </c>
      <c r="N150" s="11">
        <f>'獎狀清單(勿動)'!N203</f>
        <v/>
      </c>
      <c r="O150" s="49">
        <f>'獎狀清單(勿動)'!O203</f>
        <v/>
      </c>
      <c r="P150" s="11">
        <f>'獎狀清單(勿動)'!P203</f>
        <v/>
      </c>
      <c r="Q150" s="11">
        <f>'獎狀清單(勿動)'!Q203</f>
        <v/>
      </c>
      <c r="R150" s="44">
        <f>INT(IF(AND(B150=B149,K150=K149,L150=L149),"0",IF(D150=1,"1","0")))</f>
        <v/>
      </c>
    </row>
    <row customHeight="1" ht="16.5" r="151" s="29">
      <c r="A151" s="11">
        <f>'獎狀清單(勿動)'!A75</f>
        <v/>
      </c>
      <c r="B151" s="11">
        <f>'獎狀清單(勿動)'!B75</f>
        <v/>
      </c>
      <c r="C151" s="11">
        <f>'獎狀清單(勿動)'!C75</f>
        <v/>
      </c>
      <c r="D151" s="11">
        <f>'獎狀清單(勿動)'!D75</f>
        <v/>
      </c>
      <c r="E151" s="11">
        <f>'獎狀清單(勿動)'!E75</f>
        <v/>
      </c>
      <c r="F151" s="11">
        <f>'獎狀清單(勿動)'!F75</f>
        <v/>
      </c>
      <c r="G151" s="11">
        <f>'獎狀清單(勿動)'!G75</f>
        <v/>
      </c>
      <c r="H151" s="11">
        <f>'獎狀清單(勿動)'!H75</f>
        <v/>
      </c>
      <c r="I151" s="11">
        <f>'獎狀清單(勿動)'!I75</f>
        <v/>
      </c>
      <c r="J151" s="11">
        <f>'獎狀清單(勿動)'!J75</f>
        <v/>
      </c>
      <c r="K151" s="11">
        <f>'獎狀清單(勿動)'!K75</f>
        <v/>
      </c>
      <c r="L151" s="11">
        <f>'獎狀清單(勿動)'!L75</f>
        <v/>
      </c>
      <c r="M151" s="11">
        <f>'獎狀清單(勿動)'!M75</f>
        <v/>
      </c>
      <c r="N151" s="11">
        <f>'獎狀清單(勿動)'!N75</f>
        <v/>
      </c>
      <c r="O151" s="11">
        <f>'獎狀清單(勿動)'!O75</f>
        <v/>
      </c>
      <c r="P151" s="49">
        <f>'獎狀清單(勿動)'!P75</f>
        <v/>
      </c>
      <c r="Q151" s="11">
        <f>'獎狀清單(勿動)'!Q75</f>
        <v/>
      </c>
      <c r="R151" s="44">
        <f>INT(IF(AND(B151=B150,K151=K150,L151=L150),"0",IF(D151=1,"1","0")))</f>
        <v/>
      </c>
    </row>
    <row customHeight="1" ht="16.5" r="152" s="29">
      <c r="A152" s="11">
        <f>'獎狀清單(勿動)'!A43</f>
        <v/>
      </c>
      <c r="B152" s="11">
        <f>'獎狀清單(勿動)'!B43</f>
        <v/>
      </c>
      <c r="C152" s="11">
        <f>'獎狀清單(勿動)'!C43</f>
        <v/>
      </c>
      <c r="D152" s="11">
        <f>'獎狀清單(勿動)'!D43</f>
        <v/>
      </c>
      <c r="E152" s="11">
        <f>'獎狀清單(勿動)'!E43</f>
        <v/>
      </c>
      <c r="F152" s="11">
        <f>'獎狀清單(勿動)'!F43</f>
        <v/>
      </c>
      <c r="G152" s="11">
        <f>'獎狀清單(勿動)'!G43</f>
        <v/>
      </c>
      <c r="H152" s="11">
        <f>'獎狀清單(勿動)'!H43</f>
        <v/>
      </c>
      <c r="I152" s="11">
        <f>'獎狀清單(勿動)'!I43</f>
        <v/>
      </c>
      <c r="J152" s="11">
        <f>'獎狀清單(勿動)'!J43</f>
        <v/>
      </c>
      <c r="K152" s="11">
        <f>'獎狀清單(勿動)'!K43</f>
        <v/>
      </c>
      <c r="L152" s="11">
        <f>'獎狀清單(勿動)'!L43</f>
        <v/>
      </c>
      <c r="M152" s="11">
        <f>'獎狀清單(勿動)'!M43</f>
        <v/>
      </c>
      <c r="N152" s="11">
        <f>'獎狀清單(勿動)'!N43</f>
        <v/>
      </c>
      <c r="O152" s="49">
        <f>'獎狀清單(勿動)'!O43</f>
        <v/>
      </c>
      <c r="P152" s="11">
        <f>'獎狀清單(勿動)'!P43</f>
        <v/>
      </c>
      <c r="Q152" s="11">
        <f>'獎狀清單(勿動)'!Q43</f>
        <v/>
      </c>
      <c r="R152" s="44">
        <f>INT(IF(AND(B152=B151,K152=K151,L152=L151),"0",IF(D152=1,"1","0")))</f>
        <v/>
      </c>
    </row>
    <row customHeight="1" ht="16.5" r="153" s="29">
      <c r="A153" s="11">
        <f>'獎狀清單(勿動)'!A183</f>
        <v/>
      </c>
      <c r="B153" s="11">
        <f>'獎狀清單(勿動)'!B183</f>
        <v/>
      </c>
      <c r="C153" s="11">
        <f>'獎狀清單(勿動)'!C183</f>
        <v/>
      </c>
      <c r="D153" s="11">
        <f>'獎狀清單(勿動)'!D183</f>
        <v/>
      </c>
      <c r="E153" s="11">
        <f>'獎狀清單(勿動)'!E183</f>
        <v/>
      </c>
      <c r="F153" s="11">
        <f>'獎狀清單(勿動)'!F183</f>
        <v/>
      </c>
      <c r="G153" s="11">
        <f>'獎狀清單(勿動)'!G183</f>
        <v/>
      </c>
      <c r="H153" s="11">
        <f>'獎狀清單(勿動)'!H183</f>
        <v/>
      </c>
      <c r="I153" s="11">
        <f>'獎狀清單(勿動)'!I183</f>
        <v/>
      </c>
      <c r="J153" s="11">
        <f>'獎狀清單(勿動)'!J183</f>
        <v/>
      </c>
      <c r="K153" s="11">
        <f>'獎狀清單(勿動)'!K183</f>
        <v/>
      </c>
      <c r="L153" s="11">
        <f>'獎狀清單(勿動)'!L183</f>
        <v/>
      </c>
      <c r="M153" s="11">
        <f>'獎狀清單(勿動)'!M183</f>
        <v/>
      </c>
      <c r="N153" s="11">
        <f>'獎狀清單(勿動)'!N183</f>
        <v/>
      </c>
      <c r="O153" s="11">
        <f>'獎狀清單(勿動)'!O183</f>
        <v/>
      </c>
      <c r="P153" s="11">
        <f>'獎狀清單(勿動)'!P183</f>
        <v/>
      </c>
      <c r="Q153" s="11">
        <f>'獎狀清單(勿動)'!Q183</f>
        <v/>
      </c>
      <c r="R153" s="44">
        <f>INT(IF(AND(B153=B152,K153=K152,L153=L152),"0",IF(D153=1,"1","0")))</f>
        <v/>
      </c>
    </row>
    <row customHeight="1" ht="16.5" r="154" s="29">
      <c r="A154" s="11">
        <f>'獎狀清單(勿動)'!A171</f>
        <v/>
      </c>
      <c r="B154" s="11">
        <f>'獎狀清單(勿動)'!B171</f>
        <v/>
      </c>
      <c r="C154" s="11">
        <f>'獎狀清單(勿動)'!C171</f>
        <v/>
      </c>
      <c r="D154" s="11">
        <f>'獎狀清單(勿動)'!D171</f>
        <v/>
      </c>
      <c r="E154" s="11">
        <f>'獎狀清單(勿動)'!E171</f>
        <v/>
      </c>
      <c r="F154" s="11">
        <f>'獎狀清單(勿動)'!F171</f>
        <v/>
      </c>
      <c r="G154" s="11">
        <f>'獎狀清單(勿動)'!G171</f>
        <v/>
      </c>
      <c r="H154" s="11">
        <f>'獎狀清單(勿動)'!H171</f>
        <v/>
      </c>
      <c r="I154" s="11">
        <f>'獎狀清單(勿動)'!I171</f>
        <v/>
      </c>
      <c r="J154" s="11">
        <f>'獎狀清單(勿動)'!J171</f>
        <v/>
      </c>
      <c r="K154" s="11">
        <f>'獎狀清單(勿動)'!K171</f>
        <v/>
      </c>
      <c r="L154" s="11">
        <f>'獎狀清單(勿動)'!L171</f>
        <v/>
      </c>
      <c r="M154" s="11">
        <f>'獎狀清單(勿動)'!M171</f>
        <v/>
      </c>
      <c r="N154" s="11">
        <f>'獎狀清單(勿動)'!N171</f>
        <v/>
      </c>
      <c r="O154" s="11">
        <f>'獎狀清單(勿動)'!O171</f>
        <v/>
      </c>
      <c r="P154" s="11">
        <f>'獎狀清單(勿動)'!P171</f>
        <v/>
      </c>
      <c r="Q154" s="11">
        <f>'獎狀清單(勿動)'!Q171</f>
        <v/>
      </c>
      <c r="R154" s="44">
        <f>INT(IF(AND(B154=B153,K154=K153,L154=L153),"0",IF(D154=1,"1","0")))</f>
        <v/>
      </c>
    </row>
    <row customHeight="1" ht="16.5" r="155" s="29">
      <c r="A155" s="11">
        <f>'獎狀清單(勿動)'!A23</f>
        <v/>
      </c>
      <c r="B155" s="11">
        <f>'獎狀清單(勿動)'!B23</f>
        <v/>
      </c>
      <c r="C155" s="11">
        <f>'獎狀清單(勿動)'!C23</f>
        <v/>
      </c>
      <c r="D155" s="11">
        <f>'獎狀清單(勿動)'!D23</f>
        <v/>
      </c>
      <c r="E155" s="11">
        <f>'獎狀清單(勿動)'!E23</f>
        <v/>
      </c>
      <c r="F155" s="11">
        <f>'獎狀清單(勿動)'!F23</f>
        <v/>
      </c>
      <c r="G155" s="11">
        <f>'獎狀清單(勿動)'!G23</f>
        <v/>
      </c>
      <c r="H155" s="11">
        <f>'獎狀清單(勿動)'!H23</f>
        <v/>
      </c>
      <c r="I155" s="11">
        <f>'獎狀清單(勿動)'!I23</f>
        <v/>
      </c>
      <c r="J155" s="11">
        <f>'獎狀清單(勿動)'!J23</f>
        <v/>
      </c>
      <c r="K155" s="11">
        <f>'獎狀清單(勿動)'!K23</f>
        <v/>
      </c>
      <c r="L155" s="11">
        <f>'獎狀清單(勿動)'!L23</f>
        <v/>
      </c>
      <c r="M155" s="11">
        <f>'獎狀清單(勿動)'!M23</f>
        <v/>
      </c>
      <c r="N155" s="11">
        <f>'獎狀清單(勿動)'!N23</f>
        <v/>
      </c>
      <c r="O155" s="11">
        <f>'獎狀清單(勿動)'!O23</f>
        <v/>
      </c>
      <c r="P155" s="11">
        <f>'獎狀清單(勿動)'!P23</f>
        <v/>
      </c>
      <c r="Q155" s="11">
        <f>'獎狀清單(勿動)'!Q23</f>
        <v/>
      </c>
      <c r="R155" s="44">
        <f>INT(IF(AND(B155=B154,K155=K154,L155=L154),"0",IF(D155=1,"1","0")))</f>
        <v/>
      </c>
    </row>
    <row customHeight="1" ht="16.5" r="156" s="29">
      <c r="A156" s="11">
        <f>'獎狀清單(勿動)'!A30</f>
        <v/>
      </c>
      <c r="B156" s="11">
        <f>'獎狀清單(勿動)'!B30</f>
        <v/>
      </c>
      <c r="C156" s="11">
        <f>'獎狀清單(勿動)'!C30</f>
        <v/>
      </c>
      <c r="D156" s="11">
        <f>'獎狀清單(勿動)'!D30</f>
        <v/>
      </c>
      <c r="E156" s="11">
        <f>'獎狀清單(勿動)'!E30</f>
        <v/>
      </c>
      <c r="F156" s="11">
        <f>'獎狀清單(勿動)'!F30</f>
        <v/>
      </c>
      <c r="G156" s="11">
        <f>'獎狀清單(勿動)'!G30</f>
        <v/>
      </c>
      <c r="H156" s="11">
        <f>'獎狀清單(勿動)'!H30</f>
        <v/>
      </c>
      <c r="I156" s="11">
        <f>'獎狀清單(勿動)'!I30</f>
        <v/>
      </c>
      <c r="J156" s="11">
        <f>'獎狀清單(勿動)'!J30</f>
        <v/>
      </c>
      <c r="K156" s="11">
        <f>'獎狀清單(勿動)'!K30</f>
        <v/>
      </c>
      <c r="L156" s="11">
        <f>'獎狀清單(勿動)'!L30</f>
        <v/>
      </c>
      <c r="M156" s="11">
        <f>'獎狀清單(勿動)'!M30</f>
        <v/>
      </c>
      <c r="N156" s="11">
        <f>'獎狀清單(勿動)'!N30</f>
        <v/>
      </c>
      <c r="O156" s="11">
        <f>'獎狀清單(勿動)'!O30</f>
        <v/>
      </c>
      <c r="P156" s="11">
        <f>'獎狀清單(勿動)'!P30</f>
        <v/>
      </c>
      <c r="Q156" s="11">
        <f>'獎狀清單(勿動)'!Q30</f>
        <v/>
      </c>
      <c r="R156" s="44">
        <f>INT(IF(AND(B156=B155,K156=K155,L156=L155),"0",IF(D156=1,"1","0")))</f>
        <v/>
      </c>
    </row>
    <row customHeight="1" ht="16.5" r="157" s="29">
      <c r="A157" s="11">
        <f>'獎狀清單(勿動)'!A11</f>
        <v/>
      </c>
      <c r="B157" s="11">
        <f>'獎狀清單(勿動)'!B11</f>
        <v/>
      </c>
      <c r="C157" s="11">
        <f>'獎狀清單(勿動)'!C11</f>
        <v/>
      </c>
      <c r="D157" s="11">
        <f>'獎狀清單(勿動)'!D11</f>
        <v/>
      </c>
      <c r="E157" s="11">
        <f>'獎狀清單(勿動)'!E11</f>
        <v/>
      </c>
      <c r="F157" s="11">
        <f>'獎狀清單(勿動)'!F11</f>
        <v/>
      </c>
      <c r="G157" s="11">
        <f>'獎狀清單(勿動)'!G11</f>
        <v/>
      </c>
      <c r="H157" s="11">
        <f>'獎狀清單(勿動)'!H11</f>
        <v/>
      </c>
      <c r="I157" s="11">
        <f>'獎狀清單(勿動)'!I11</f>
        <v/>
      </c>
      <c r="J157" s="11">
        <f>'獎狀清單(勿動)'!J11</f>
        <v/>
      </c>
      <c r="K157" s="11">
        <f>'獎狀清單(勿動)'!K11</f>
        <v/>
      </c>
      <c r="L157" s="11">
        <f>'獎狀清單(勿動)'!L11</f>
        <v/>
      </c>
      <c r="M157" s="11">
        <f>'獎狀清單(勿動)'!M11</f>
        <v/>
      </c>
      <c r="N157" s="11">
        <f>'獎狀清單(勿動)'!N11</f>
        <v/>
      </c>
      <c r="O157" s="11">
        <f>'獎狀清單(勿動)'!O11</f>
        <v/>
      </c>
      <c r="P157" s="11">
        <f>'獎狀清單(勿動)'!P11</f>
        <v/>
      </c>
      <c r="Q157" s="11">
        <f>'獎狀清單(勿動)'!Q11</f>
        <v/>
      </c>
      <c r="R157" s="44">
        <f>INT(IF(AND(B157=B156,K157=K156,L157=L156),"0",IF(D157=1,"1","0")))</f>
        <v/>
      </c>
    </row>
    <row customHeight="1" ht="16.5" r="158" s="29">
      <c r="A158" s="11">
        <f>'獎狀清單(勿動)'!A196</f>
        <v/>
      </c>
      <c r="B158" s="11">
        <f>'獎狀清單(勿動)'!B196</f>
        <v/>
      </c>
      <c r="C158" s="11">
        <f>'獎狀清單(勿動)'!C196</f>
        <v/>
      </c>
      <c r="D158" s="11">
        <f>'獎狀清單(勿動)'!D196</f>
        <v/>
      </c>
      <c r="E158" s="11">
        <f>'獎狀清單(勿動)'!E196</f>
        <v/>
      </c>
      <c r="F158" s="11">
        <f>'獎狀清單(勿動)'!F196</f>
        <v/>
      </c>
      <c r="G158" s="11">
        <f>'獎狀清單(勿動)'!G196</f>
        <v/>
      </c>
      <c r="H158" s="11">
        <f>'獎狀清單(勿動)'!H196</f>
        <v/>
      </c>
      <c r="I158" s="11">
        <f>'獎狀清單(勿動)'!I196</f>
        <v/>
      </c>
      <c r="J158" s="11">
        <f>'獎狀清單(勿動)'!J196</f>
        <v/>
      </c>
      <c r="K158" s="11">
        <f>'獎狀清單(勿動)'!K196</f>
        <v/>
      </c>
      <c r="L158" s="11">
        <f>'獎狀清單(勿動)'!L196</f>
        <v/>
      </c>
      <c r="M158" s="11">
        <f>'獎狀清單(勿動)'!M196</f>
        <v/>
      </c>
      <c r="N158" s="11">
        <f>'獎狀清單(勿動)'!N196</f>
        <v/>
      </c>
      <c r="O158" s="11">
        <f>'獎狀清單(勿動)'!O196</f>
        <v/>
      </c>
      <c r="P158" s="11">
        <f>'獎狀清單(勿動)'!P196</f>
        <v/>
      </c>
      <c r="Q158" s="11">
        <f>'獎狀清單(勿動)'!Q196</f>
        <v/>
      </c>
      <c r="R158" s="44">
        <f>INT(IF(AND(B158=B157,K158=K157,L158=L157),"0",IF(D158=1,"1","0")))</f>
        <v/>
      </c>
    </row>
    <row customHeight="1" ht="16.5" r="159" s="29">
      <c r="A159" s="11">
        <f>'獎狀清單(勿動)'!A36</f>
        <v/>
      </c>
      <c r="B159" s="11">
        <f>'獎狀清單(勿動)'!B36</f>
        <v/>
      </c>
      <c r="C159" s="11">
        <f>'獎狀清單(勿動)'!C36</f>
        <v/>
      </c>
      <c r="D159" s="11">
        <f>'獎狀清單(勿動)'!D36</f>
        <v/>
      </c>
      <c r="E159" s="11">
        <f>'獎狀清單(勿動)'!E36</f>
        <v/>
      </c>
      <c r="F159" s="11">
        <f>'獎狀清單(勿動)'!F36</f>
        <v/>
      </c>
      <c r="G159" s="11">
        <f>'獎狀清單(勿動)'!G36</f>
        <v/>
      </c>
      <c r="H159" s="11">
        <f>'獎狀清單(勿動)'!H36</f>
        <v/>
      </c>
      <c r="I159" s="11">
        <f>'獎狀清單(勿動)'!I36</f>
        <v/>
      </c>
      <c r="J159" s="11">
        <f>'獎狀清單(勿動)'!J36</f>
        <v/>
      </c>
      <c r="K159" s="11">
        <f>'獎狀清單(勿動)'!K36</f>
        <v/>
      </c>
      <c r="L159" s="11">
        <f>'獎狀清單(勿動)'!L36</f>
        <v/>
      </c>
      <c r="M159" s="11">
        <f>'獎狀清單(勿動)'!M36</f>
        <v/>
      </c>
      <c r="N159" s="11">
        <f>'獎狀清單(勿動)'!N36</f>
        <v/>
      </c>
      <c r="O159" s="11">
        <f>'獎狀清單(勿動)'!O36</f>
        <v/>
      </c>
      <c r="P159" s="11">
        <f>'獎狀清單(勿動)'!P36</f>
        <v/>
      </c>
      <c r="Q159" s="11">
        <f>'獎狀清單(勿動)'!Q36</f>
        <v/>
      </c>
      <c r="R159" s="44">
        <f>INT(IF(AND(B159=B158,K159=K158,L159=L158),"0",IF(D159=1,"1","0")))</f>
        <v/>
      </c>
    </row>
    <row customHeight="1" ht="16.5" r="160" s="29">
      <c r="A160" s="11">
        <f>'獎狀清單(勿動)'!A185</f>
        <v/>
      </c>
      <c r="B160" s="11">
        <f>'獎狀清單(勿動)'!B185</f>
        <v/>
      </c>
      <c r="C160" s="11">
        <f>'獎狀清單(勿動)'!C185</f>
        <v/>
      </c>
      <c r="D160" s="11">
        <f>'獎狀清單(勿動)'!D185</f>
        <v/>
      </c>
      <c r="E160" s="11">
        <f>'獎狀清單(勿動)'!E185</f>
        <v/>
      </c>
      <c r="F160" s="11">
        <f>'獎狀清單(勿動)'!F185</f>
        <v/>
      </c>
      <c r="G160" s="11">
        <f>'獎狀清單(勿動)'!G185</f>
        <v/>
      </c>
      <c r="H160" s="11">
        <f>'獎狀清單(勿動)'!H185</f>
        <v/>
      </c>
      <c r="I160" s="11">
        <f>'獎狀清單(勿動)'!I185</f>
        <v/>
      </c>
      <c r="J160" s="11">
        <f>'獎狀清單(勿動)'!J185</f>
        <v/>
      </c>
      <c r="K160" s="11">
        <f>'獎狀清單(勿動)'!K185</f>
        <v/>
      </c>
      <c r="L160" s="11">
        <f>'獎狀清單(勿動)'!L185</f>
        <v/>
      </c>
      <c r="M160" s="11">
        <f>'獎狀清單(勿動)'!M185</f>
        <v/>
      </c>
      <c r="N160" s="11">
        <f>'獎狀清單(勿動)'!N185</f>
        <v/>
      </c>
      <c r="O160" s="11">
        <f>'獎狀清單(勿動)'!O185</f>
        <v/>
      </c>
      <c r="P160" s="11">
        <f>'獎狀清單(勿動)'!P185</f>
        <v/>
      </c>
      <c r="Q160" s="11">
        <f>'獎狀清單(勿動)'!Q185</f>
        <v/>
      </c>
      <c r="R160" s="44">
        <f>INT(IF(AND(B160=B159,K160=K159,L160=L159),"0",IF(D160=1,"1","0")))</f>
        <v/>
      </c>
    </row>
    <row customHeight="1" ht="16.5" r="161" s="29">
      <c r="A161" s="11">
        <f>'獎狀清單(勿動)'!A296</f>
        <v/>
      </c>
      <c r="B161" s="11">
        <f>'獎狀清單(勿動)'!B296</f>
        <v/>
      </c>
      <c r="C161" s="11">
        <f>'獎狀清單(勿動)'!C296</f>
        <v/>
      </c>
      <c r="D161" s="11">
        <f>'獎狀清單(勿動)'!D296</f>
        <v/>
      </c>
      <c r="E161" s="11">
        <f>'獎狀清單(勿動)'!E296</f>
        <v/>
      </c>
      <c r="F161" s="11">
        <f>'獎狀清單(勿動)'!F296</f>
        <v/>
      </c>
      <c r="G161" s="11">
        <f>'獎狀清單(勿動)'!G296</f>
        <v/>
      </c>
      <c r="H161" s="11">
        <f>'獎狀清單(勿動)'!H296</f>
        <v/>
      </c>
      <c r="I161" s="11">
        <f>'獎狀清單(勿動)'!I296</f>
        <v/>
      </c>
      <c r="J161" s="11">
        <f>'獎狀清單(勿動)'!J296</f>
        <v/>
      </c>
      <c r="K161" s="11">
        <f>'獎狀清單(勿動)'!K296</f>
        <v/>
      </c>
      <c r="L161" s="11">
        <f>'獎狀清單(勿動)'!L296</f>
        <v/>
      </c>
      <c r="M161" s="11">
        <f>'獎狀清單(勿動)'!M296</f>
        <v/>
      </c>
      <c r="N161" s="11">
        <f>'獎狀清單(勿動)'!N296</f>
        <v/>
      </c>
      <c r="O161" s="11">
        <f>'獎狀清單(勿動)'!O296</f>
        <v/>
      </c>
      <c r="P161" s="49">
        <f>'獎狀清單(勿動)'!P296</f>
        <v/>
      </c>
      <c r="Q161" s="11">
        <f>'獎狀清單(勿動)'!Q296</f>
        <v/>
      </c>
      <c r="R161" s="44">
        <f>INT(IF(AND(B161=B160,K161=K160,L161=L160),"0",IF(D161=1,"1","0")))</f>
        <v/>
      </c>
    </row>
    <row customHeight="1" ht="16.5" r="162" s="29">
      <c r="A162" s="11">
        <f>'獎狀清單(勿動)'!A25</f>
        <v/>
      </c>
      <c r="B162" s="11">
        <f>'獎狀清單(勿動)'!B25</f>
        <v/>
      </c>
      <c r="C162" s="11">
        <f>'獎狀清單(勿動)'!C25</f>
        <v/>
      </c>
      <c r="D162" s="11">
        <f>'獎狀清單(勿動)'!D25</f>
        <v/>
      </c>
      <c r="E162" s="11">
        <f>'獎狀清單(勿動)'!E25</f>
        <v/>
      </c>
      <c r="F162" s="11">
        <f>'獎狀清單(勿動)'!F25</f>
        <v/>
      </c>
      <c r="G162" s="11">
        <f>'獎狀清單(勿動)'!G25</f>
        <v/>
      </c>
      <c r="H162" s="11">
        <f>'獎狀清單(勿動)'!H25</f>
        <v/>
      </c>
      <c r="I162" s="11">
        <f>'獎狀清單(勿動)'!I25</f>
        <v/>
      </c>
      <c r="J162" s="11">
        <f>'獎狀清單(勿動)'!J25</f>
        <v/>
      </c>
      <c r="K162" s="11">
        <f>'獎狀清單(勿動)'!K25</f>
        <v/>
      </c>
      <c r="L162" s="11">
        <f>'獎狀清單(勿動)'!L25</f>
        <v/>
      </c>
      <c r="M162" s="11">
        <f>'獎狀清單(勿動)'!M25</f>
        <v/>
      </c>
      <c r="N162" s="11">
        <f>'獎狀清單(勿動)'!N25</f>
        <v/>
      </c>
      <c r="O162" s="11">
        <f>'獎狀清單(勿動)'!O25</f>
        <v/>
      </c>
      <c r="P162" s="11">
        <f>'獎狀清單(勿動)'!P25</f>
        <v/>
      </c>
      <c r="Q162" s="11">
        <f>'獎狀清單(勿動)'!Q25</f>
        <v/>
      </c>
      <c r="R162" s="44">
        <f>INT(IF(AND(B162=B161,K162=K161,L162=L161),"0",IF(D162=1,"1","0")))</f>
        <v/>
      </c>
    </row>
    <row customHeight="1" ht="16.5" r="163" s="29">
      <c r="A163" s="11">
        <f>'獎狀清單(勿動)'!A136</f>
        <v/>
      </c>
      <c r="B163" s="11">
        <f>'獎狀清單(勿動)'!B136</f>
        <v/>
      </c>
      <c r="C163" s="11">
        <f>'獎狀清單(勿動)'!C136</f>
        <v/>
      </c>
      <c r="D163" s="11">
        <f>'獎狀清單(勿動)'!D136</f>
        <v/>
      </c>
      <c r="E163" s="11">
        <f>'獎狀清單(勿動)'!E136</f>
        <v/>
      </c>
      <c r="F163" s="11">
        <f>'獎狀清單(勿動)'!F136</f>
        <v/>
      </c>
      <c r="G163" s="11">
        <f>'獎狀清單(勿動)'!G136</f>
        <v/>
      </c>
      <c r="H163" s="11">
        <f>'獎狀清單(勿動)'!H136</f>
        <v/>
      </c>
      <c r="I163" s="11">
        <f>'獎狀清單(勿動)'!I136</f>
        <v/>
      </c>
      <c r="J163" s="11">
        <f>'獎狀清單(勿動)'!J136</f>
        <v/>
      </c>
      <c r="K163" s="11">
        <f>'獎狀清單(勿動)'!K136</f>
        <v/>
      </c>
      <c r="L163" s="11">
        <f>'獎狀清單(勿動)'!L136</f>
        <v/>
      </c>
      <c r="M163" s="11">
        <f>'獎狀清單(勿動)'!M136</f>
        <v/>
      </c>
      <c r="N163" s="11">
        <f>'獎狀清單(勿動)'!N136</f>
        <v/>
      </c>
      <c r="O163" s="11">
        <f>'獎狀清單(勿動)'!O136</f>
        <v/>
      </c>
      <c r="P163" s="49">
        <f>'獎狀清單(勿動)'!P136</f>
        <v/>
      </c>
      <c r="Q163" s="11">
        <f>'獎狀清單(勿動)'!Q136</f>
        <v/>
      </c>
      <c r="R163" s="44">
        <f>INT(IF(AND(B163=B162,K163=K162,L163=L162),"0",IF(D163=1,"1","0")))</f>
        <v/>
      </c>
    </row>
    <row customHeight="1" ht="16.5" r="164" s="29">
      <c r="A164" s="11">
        <f>'獎狀清單(勿動)'!A265</f>
        <v/>
      </c>
      <c r="B164" s="11">
        <f>'獎狀清單(勿動)'!B265</f>
        <v/>
      </c>
      <c r="C164" s="11">
        <f>'獎狀清單(勿動)'!C265</f>
        <v/>
      </c>
      <c r="D164" s="11">
        <f>'獎狀清單(勿動)'!D265</f>
        <v/>
      </c>
      <c r="E164" s="11">
        <f>'獎狀清單(勿動)'!E265</f>
        <v/>
      </c>
      <c r="F164" s="11">
        <f>'獎狀清單(勿動)'!F265</f>
        <v/>
      </c>
      <c r="G164" s="11">
        <f>'獎狀清單(勿動)'!G265</f>
        <v/>
      </c>
      <c r="H164" s="11">
        <f>'獎狀清單(勿動)'!H265</f>
        <v/>
      </c>
      <c r="I164" s="11">
        <f>'獎狀清單(勿動)'!I265</f>
        <v/>
      </c>
      <c r="J164" s="11">
        <f>'獎狀清單(勿動)'!J265</f>
        <v/>
      </c>
      <c r="K164" s="11">
        <f>'獎狀清單(勿動)'!K265</f>
        <v/>
      </c>
      <c r="L164" s="11">
        <f>'獎狀清單(勿動)'!L265</f>
        <v/>
      </c>
      <c r="M164" s="11">
        <f>'獎狀清單(勿動)'!M265</f>
        <v/>
      </c>
      <c r="N164" s="11">
        <f>'獎狀清單(勿動)'!N265</f>
        <v/>
      </c>
      <c r="O164" s="11">
        <f>'獎狀清單(勿動)'!O265</f>
        <v/>
      </c>
      <c r="P164" s="49">
        <f>'獎狀清單(勿動)'!P265</f>
        <v/>
      </c>
      <c r="Q164" s="11">
        <f>'獎狀清單(勿動)'!Q265</f>
        <v/>
      </c>
      <c r="R164" s="44">
        <f>INT(IF(AND(B164=B163,K164=K163,L164=L163),"0",IF(D164=1,"1","0")))</f>
        <v/>
      </c>
    </row>
    <row customHeight="1" ht="16.5" r="165" s="29">
      <c r="A165" s="11">
        <f>'獎狀清單(勿動)'!A310</f>
        <v/>
      </c>
      <c r="B165" s="11">
        <f>'獎狀清單(勿動)'!B310</f>
        <v/>
      </c>
      <c r="C165" s="11">
        <f>'獎狀清單(勿動)'!C310</f>
        <v/>
      </c>
      <c r="D165" s="11">
        <f>'獎狀清單(勿動)'!D310</f>
        <v/>
      </c>
      <c r="E165" s="11">
        <f>'獎狀清單(勿動)'!E310</f>
        <v/>
      </c>
      <c r="F165" s="11">
        <f>'獎狀清單(勿動)'!F310</f>
        <v/>
      </c>
      <c r="G165" s="11">
        <f>'獎狀清單(勿動)'!G310</f>
        <v/>
      </c>
      <c r="H165" s="11">
        <f>'獎狀清單(勿動)'!H310</f>
        <v/>
      </c>
      <c r="I165" s="11">
        <f>'獎狀清單(勿動)'!I310</f>
        <v/>
      </c>
      <c r="J165" s="11">
        <f>'獎狀清單(勿動)'!J310</f>
        <v/>
      </c>
      <c r="K165" s="11">
        <f>'獎狀清單(勿動)'!K310</f>
        <v/>
      </c>
      <c r="L165" s="11">
        <f>'獎狀清單(勿動)'!L310</f>
        <v/>
      </c>
      <c r="M165" s="11">
        <f>'獎狀清單(勿動)'!M310</f>
        <v/>
      </c>
      <c r="N165" s="11">
        <f>'獎狀清單(勿動)'!N310</f>
        <v/>
      </c>
      <c r="O165" s="11">
        <f>'獎狀清單(勿動)'!O310</f>
        <v/>
      </c>
      <c r="P165" s="49">
        <f>'獎狀清單(勿動)'!P310</f>
        <v/>
      </c>
      <c r="Q165" s="11">
        <f>'獎狀清單(勿動)'!Q310</f>
        <v/>
      </c>
      <c r="R165" s="44">
        <f>INT(IF(AND(B165=B164,K165=K164,L165=L164),"0",IF(D165=1,"1","0")))</f>
        <v/>
      </c>
    </row>
    <row customHeight="1" ht="16.5" r="166" s="29">
      <c r="A166" s="11">
        <f>'獎狀清單(勿動)'!A273</f>
        <v/>
      </c>
      <c r="B166" s="11">
        <f>'獎狀清單(勿動)'!B273</f>
        <v/>
      </c>
      <c r="C166" s="11">
        <f>'獎狀清單(勿動)'!C273</f>
        <v/>
      </c>
      <c r="D166" s="11">
        <f>'獎狀清單(勿動)'!D273</f>
        <v/>
      </c>
      <c r="E166" s="11">
        <f>'獎狀清單(勿動)'!E273</f>
        <v/>
      </c>
      <c r="F166" s="11">
        <f>'獎狀清單(勿動)'!F273</f>
        <v/>
      </c>
      <c r="G166" s="11">
        <f>'獎狀清單(勿動)'!G273</f>
        <v/>
      </c>
      <c r="H166" s="11">
        <f>'獎狀清單(勿動)'!H273</f>
        <v/>
      </c>
      <c r="I166" s="11">
        <f>'獎狀清單(勿動)'!I273</f>
        <v/>
      </c>
      <c r="J166" s="11">
        <f>'獎狀清單(勿動)'!J273</f>
        <v/>
      </c>
      <c r="K166" s="11">
        <f>'獎狀清單(勿動)'!K273</f>
        <v/>
      </c>
      <c r="L166" s="11">
        <f>'獎狀清單(勿動)'!L273</f>
        <v/>
      </c>
      <c r="M166" s="11">
        <f>'獎狀清單(勿動)'!M273</f>
        <v/>
      </c>
      <c r="N166" s="11">
        <f>'獎狀清單(勿動)'!N273</f>
        <v/>
      </c>
      <c r="O166" s="11">
        <f>'獎狀清單(勿動)'!O273</f>
        <v/>
      </c>
      <c r="P166" s="49">
        <f>'獎狀清單(勿動)'!P273</f>
        <v/>
      </c>
      <c r="Q166" s="11">
        <f>'獎狀清單(勿動)'!Q273</f>
        <v/>
      </c>
      <c r="R166" s="44">
        <f>INT(IF(AND(B166=B165,K166=K165,L166=L165),"0",IF(D166=1,"1","0")))</f>
        <v/>
      </c>
    </row>
    <row customHeight="1" ht="16.5" r="167" s="29">
      <c r="A167" s="11">
        <f>'獎狀清單(勿動)'!A194</f>
        <v/>
      </c>
      <c r="B167" s="11">
        <f>'獎狀清單(勿動)'!B194</f>
        <v/>
      </c>
      <c r="C167" s="11">
        <f>'獎狀清單(勿動)'!C194</f>
        <v/>
      </c>
      <c r="D167" s="11">
        <f>'獎狀清單(勿動)'!D194</f>
        <v/>
      </c>
      <c r="E167" s="11">
        <f>'獎狀清單(勿動)'!E194</f>
        <v/>
      </c>
      <c r="F167" s="11">
        <f>'獎狀清單(勿動)'!F194</f>
        <v/>
      </c>
      <c r="G167" s="11">
        <f>'獎狀清單(勿動)'!G194</f>
        <v/>
      </c>
      <c r="H167" s="11">
        <f>'獎狀清單(勿動)'!H194</f>
        <v/>
      </c>
      <c r="I167" s="11">
        <f>'獎狀清單(勿動)'!I194</f>
        <v/>
      </c>
      <c r="J167" s="11">
        <f>'獎狀清單(勿動)'!J194</f>
        <v/>
      </c>
      <c r="K167" s="11">
        <f>'獎狀清單(勿動)'!K194</f>
        <v/>
      </c>
      <c r="L167" s="11">
        <f>'獎狀清單(勿動)'!L194</f>
        <v/>
      </c>
      <c r="M167" s="11">
        <f>'獎狀清單(勿動)'!M194</f>
        <v/>
      </c>
      <c r="N167" s="11">
        <f>'獎狀清單(勿動)'!N194</f>
        <v/>
      </c>
      <c r="O167" s="11">
        <f>'獎狀清單(勿動)'!O194</f>
        <v/>
      </c>
      <c r="P167" s="11">
        <f>'獎狀清單(勿動)'!P194</f>
        <v/>
      </c>
      <c r="Q167" s="11">
        <f>'獎狀清單(勿動)'!Q194</f>
        <v/>
      </c>
      <c r="R167" s="44">
        <f>INT(IF(AND(B167=B166,K167=K166,L167=L166),"0",IF(D167=1,"1","0")))</f>
        <v/>
      </c>
    </row>
    <row customHeight="1" ht="16.5" r="168" s="29">
      <c r="A168" s="11">
        <f>'獎狀清單(勿動)'!A237</f>
        <v/>
      </c>
      <c r="B168" s="11">
        <f>'獎狀清單(勿動)'!B237</f>
        <v/>
      </c>
      <c r="C168" s="11">
        <f>'獎狀清單(勿動)'!C237</f>
        <v/>
      </c>
      <c r="D168" s="11">
        <f>'獎狀清單(勿動)'!D237</f>
        <v/>
      </c>
      <c r="E168" s="11">
        <f>'獎狀清單(勿動)'!E237</f>
        <v/>
      </c>
      <c r="F168" s="11">
        <f>'獎狀清單(勿動)'!F237</f>
        <v/>
      </c>
      <c r="G168" s="11">
        <f>'獎狀清單(勿動)'!G237</f>
        <v/>
      </c>
      <c r="H168" s="11">
        <f>'獎狀清單(勿動)'!H237</f>
        <v/>
      </c>
      <c r="I168" s="11">
        <f>'獎狀清單(勿動)'!I237</f>
        <v/>
      </c>
      <c r="J168" s="11">
        <f>'獎狀清單(勿動)'!J237</f>
        <v/>
      </c>
      <c r="K168" s="11">
        <f>'獎狀清單(勿動)'!K237</f>
        <v/>
      </c>
      <c r="L168" s="11">
        <f>'獎狀清單(勿動)'!L237</f>
        <v/>
      </c>
      <c r="M168" s="11">
        <f>'獎狀清單(勿動)'!M237</f>
        <v/>
      </c>
      <c r="N168" s="11">
        <f>'獎狀清單(勿動)'!N237</f>
        <v/>
      </c>
      <c r="O168" s="11">
        <f>'獎狀清單(勿動)'!O237</f>
        <v/>
      </c>
      <c r="P168" s="49">
        <f>'獎狀清單(勿動)'!P237</f>
        <v/>
      </c>
      <c r="Q168" s="11">
        <f>'獎狀清單(勿動)'!Q237</f>
        <v/>
      </c>
      <c r="R168" s="44">
        <f>INT(IF(AND(B168=B167,K168=K167,L168=L167),"0",IF(D168=1,"1","0")))</f>
        <v/>
      </c>
    </row>
    <row customHeight="1" ht="16.5" r="169" s="29">
      <c r="A169" s="11">
        <f>'獎狀清單(勿動)'!A173</f>
        <v/>
      </c>
      <c r="B169" s="11">
        <f>'獎狀清單(勿動)'!B173</f>
        <v/>
      </c>
      <c r="C169" s="11">
        <f>'獎狀清單(勿動)'!C173</f>
        <v/>
      </c>
      <c r="D169" s="11">
        <f>'獎狀清單(勿動)'!D173</f>
        <v/>
      </c>
      <c r="E169" s="11">
        <f>'獎狀清單(勿動)'!E173</f>
        <v/>
      </c>
      <c r="F169" s="11">
        <f>'獎狀清單(勿動)'!F173</f>
        <v/>
      </c>
      <c r="G169" s="11">
        <f>'獎狀清單(勿動)'!G173</f>
        <v/>
      </c>
      <c r="H169" s="11">
        <f>'獎狀清單(勿動)'!H173</f>
        <v/>
      </c>
      <c r="I169" s="11">
        <f>'獎狀清單(勿動)'!I173</f>
        <v/>
      </c>
      <c r="J169" s="11">
        <f>'獎狀清單(勿動)'!J173</f>
        <v/>
      </c>
      <c r="K169" s="11">
        <f>'獎狀清單(勿動)'!K173</f>
        <v/>
      </c>
      <c r="L169" s="11">
        <f>'獎狀清單(勿動)'!L173</f>
        <v/>
      </c>
      <c r="M169" s="11">
        <f>'獎狀清單(勿動)'!M173</f>
        <v/>
      </c>
      <c r="N169" s="11">
        <f>'獎狀清單(勿動)'!N173</f>
        <v/>
      </c>
      <c r="O169" s="11">
        <f>'獎狀清單(勿動)'!O173</f>
        <v/>
      </c>
      <c r="P169" s="11">
        <f>'獎狀清單(勿動)'!P173</f>
        <v/>
      </c>
      <c r="Q169" s="11">
        <f>'獎狀清單(勿動)'!Q173</f>
        <v/>
      </c>
      <c r="R169" s="44">
        <f>INT(IF(AND(B169=B168,K169=K168,L169=L168),"0",IF(D169=1,"1","0")))</f>
        <v/>
      </c>
    </row>
    <row customHeight="1" ht="16.5" r="170" s="29">
      <c r="A170" s="11">
        <f>'獎狀清單(勿動)'!A294</f>
        <v/>
      </c>
      <c r="B170" s="11">
        <f>'獎狀清單(勿動)'!B294</f>
        <v/>
      </c>
      <c r="C170" s="11">
        <f>'獎狀清單(勿動)'!C294</f>
        <v/>
      </c>
      <c r="D170" s="11">
        <f>'獎狀清單(勿動)'!D294</f>
        <v/>
      </c>
      <c r="E170" s="11">
        <f>'獎狀清單(勿動)'!E294</f>
        <v/>
      </c>
      <c r="F170" s="11">
        <f>'獎狀清單(勿動)'!F294</f>
        <v/>
      </c>
      <c r="G170" s="11">
        <f>'獎狀清單(勿動)'!G294</f>
        <v/>
      </c>
      <c r="H170" s="11">
        <f>'獎狀清單(勿動)'!H294</f>
        <v/>
      </c>
      <c r="I170" s="11">
        <f>'獎狀清單(勿動)'!I294</f>
        <v/>
      </c>
      <c r="J170" s="11">
        <f>'獎狀清單(勿動)'!J294</f>
        <v/>
      </c>
      <c r="K170" s="11">
        <f>'獎狀清單(勿動)'!K294</f>
        <v/>
      </c>
      <c r="L170" s="11">
        <f>'獎狀清單(勿動)'!L294</f>
        <v/>
      </c>
      <c r="M170" s="11">
        <f>'獎狀清單(勿動)'!M294</f>
        <v/>
      </c>
      <c r="N170" s="11">
        <f>'獎狀清單(勿動)'!N294</f>
        <v/>
      </c>
      <c r="O170" s="11">
        <f>'獎狀清單(勿動)'!O294</f>
        <v/>
      </c>
      <c r="P170" s="49">
        <f>'獎狀清單(勿動)'!P294</f>
        <v/>
      </c>
      <c r="Q170" s="11">
        <f>'獎狀清單(勿動)'!Q294</f>
        <v/>
      </c>
      <c r="R170" s="44">
        <f>INT(IF(AND(B170=B169,K170=K169,L170=L169),"0",IF(D170=1,"1","0")))</f>
        <v/>
      </c>
    </row>
    <row customHeight="1" ht="16.5" r="171" s="29">
      <c r="A171" s="11">
        <f>'獎狀清單(勿動)'!A215</f>
        <v/>
      </c>
      <c r="B171" s="11">
        <f>'獎狀清單(勿動)'!B215</f>
        <v/>
      </c>
      <c r="C171" s="11">
        <f>'獎狀清單(勿動)'!C215</f>
        <v/>
      </c>
      <c r="D171" s="11">
        <f>'獎狀清單(勿動)'!D215</f>
        <v/>
      </c>
      <c r="E171" s="11">
        <f>'獎狀清單(勿動)'!E215</f>
        <v/>
      </c>
      <c r="F171" s="11">
        <f>'獎狀清單(勿動)'!F215</f>
        <v/>
      </c>
      <c r="G171" s="11">
        <f>'獎狀清單(勿動)'!G215</f>
        <v/>
      </c>
      <c r="H171" s="11">
        <f>'獎狀清單(勿動)'!H215</f>
        <v/>
      </c>
      <c r="I171" s="11">
        <f>'獎狀清單(勿動)'!I215</f>
        <v/>
      </c>
      <c r="J171" s="11">
        <f>'獎狀清單(勿動)'!J215</f>
        <v/>
      </c>
      <c r="K171" s="11">
        <f>'獎狀清單(勿動)'!K215</f>
        <v/>
      </c>
      <c r="L171" s="11">
        <f>'獎狀清單(勿動)'!L215</f>
        <v/>
      </c>
      <c r="M171" s="11">
        <f>'獎狀清單(勿動)'!M215</f>
        <v/>
      </c>
      <c r="N171" s="11">
        <f>'獎狀清單(勿動)'!N215</f>
        <v/>
      </c>
      <c r="O171" s="11">
        <f>'獎狀清單(勿動)'!O215</f>
        <v/>
      </c>
      <c r="P171" s="11">
        <f>'獎狀清單(勿動)'!P215</f>
        <v/>
      </c>
      <c r="Q171" s="11">
        <f>'獎狀清單(勿動)'!Q215</f>
        <v/>
      </c>
      <c r="R171" s="44">
        <f>INT(IF(AND(B171=B170,K171=K170,L171=L170),"0",IF(D171=1,"1","0")))</f>
        <v/>
      </c>
    </row>
    <row customHeight="1" ht="16.5" r="172" s="29">
      <c r="A172" s="11">
        <f>'獎狀清單(勿動)'!A105</f>
        <v/>
      </c>
      <c r="B172" s="11">
        <f>'獎狀清單(勿動)'!B105</f>
        <v/>
      </c>
      <c r="C172" s="11">
        <f>'獎狀清單(勿動)'!C105</f>
        <v/>
      </c>
      <c r="D172" s="11">
        <f>'獎狀清單(勿動)'!D105</f>
        <v/>
      </c>
      <c r="E172" s="11">
        <f>'獎狀清單(勿動)'!E105</f>
        <v/>
      </c>
      <c r="F172" s="11">
        <f>'獎狀清單(勿動)'!F105</f>
        <v/>
      </c>
      <c r="G172" s="11">
        <f>'獎狀清單(勿動)'!G105</f>
        <v/>
      </c>
      <c r="H172" s="11">
        <f>'獎狀清單(勿動)'!H105</f>
        <v/>
      </c>
      <c r="I172" s="11">
        <f>'獎狀清單(勿動)'!I105</f>
        <v/>
      </c>
      <c r="J172" s="11">
        <f>'獎狀清單(勿動)'!J105</f>
        <v/>
      </c>
      <c r="K172" s="11">
        <f>'獎狀清單(勿動)'!K105</f>
        <v/>
      </c>
      <c r="L172" s="11">
        <f>'獎狀清單(勿動)'!L105</f>
        <v/>
      </c>
      <c r="M172" s="11">
        <f>'獎狀清單(勿動)'!M105</f>
        <v/>
      </c>
      <c r="N172" s="11">
        <f>'獎狀清單(勿動)'!N105</f>
        <v/>
      </c>
      <c r="O172" s="11">
        <f>'獎狀清單(勿動)'!O105</f>
        <v/>
      </c>
      <c r="P172" s="49">
        <f>'獎狀清單(勿動)'!P105</f>
        <v/>
      </c>
      <c r="Q172" s="11">
        <f>'獎狀清單(勿動)'!Q105</f>
        <v/>
      </c>
      <c r="R172" s="44">
        <f>INT(IF(AND(B172=B171,K172=K171,L172=L171),"0",IF(D172=1,"1","0")))</f>
        <v/>
      </c>
    </row>
    <row customHeight="1" ht="16.5" r="173" s="29">
      <c r="A173" s="11">
        <f>'獎狀清單(勿動)'!A150</f>
        <v/>
      </c>
      <c r="B173" s="11">
        <f>'獎狀清單(勿動)'!B150</f>
        <v/>
      </c>
      <c r="C173" s="11">
        <f>'獎狀清單(勿動)'!C150</f>
        <v/>
      </c>
      <c r="D173" s="11">
        <f>'獎狀清單(勿動)'!D150</f>
        <v/>
      </c>
      <c r="E173" s="11">
        <f>'獎狀清單(勿動)'!E150</f>
        <v/>
      </c>
      <c r="F173" s="11">
        <f>'獎狀清單(勿動)'!F150</f>
        <v/>
      </c>
      <c r="G173" s="11">
        <f>'獎狀清單(勿動)'!G150</f>
        <v/>
      </c>
      <c r="H173" s="11">
        <f>'獎狀清單(勿動)'!H150</f>
        <v/>
      </c>
      <c r="I173" s="11">
        <f>'獎狀清單(勿動)'!I150</f>
        <v/>
      </c>
      <c r="J173" s="11">
        <f>'獎狀清單(勿動)'!J150</f>
        <v/>
      </c>
      <c r="K173" s="11">
        <f>'獎狀清單(勿動)'!K150</f>
        <v/>
      </c>
      <c r="L173" s="11">
        <f>'獎狀清單(勿動)'!L150</f>
        <v/>
      </c>
      <c r="M173" s="11">
        <f>'獎狀清單(勿動)'!M150</f>
        <v/>
      </c>
      <c r="N173" s="11">
        <f>'獎狀清單(勿動)'!N150</f>
        <v/>
      </c>
      <c r="O173" s="11">
        <f>'獎狀清單(勿動)'!O150</f>
        <v/>
      </c>
      <c r="P173" s="49">
        <f>'獎狀清單(勿動)'!P150</f>
        <v/>
      </c>
      <c r="Q173" s="11">
        <f>'獎狀清單(勿動)'!Q150</f>
        <v/>
      </c>
      <c r="R173" s="44">
        <f>INT(IF(AND(B173=B172,K173=K172,L173=L172),"0",IF(D173=1,"1","0")))</f>
        <v/>
      </c>
    </row>
    <row customHeight="1" ht="16.5" r="174" s="29">
      <c r="A174" s="11">
        <f>'獎狀清單(勿動)'!A113</f>
        <v/>
      </c>
      <c r="B174" s="11">
        <f>'獎狀清單(勿動)'!B113</f>
        <v/>
      </c>
      <c r="C174" s="11">
        <f>'獎狀清單(勿動)'!C113</f>
        <v/>
      </c>
      <c r="D174" s="11">
        <f>'獎狀清單(勿動)'!D113</f>
        <v/>
      </c>
      <c r="E174" s="11">
        <f>'獎狀清單(勿動)'!E113</f>
        <v/>
      </c>
      <c r="F174" s="11">
        <f>'獎狀清單(勿動)'!F113</f>
        <v/>
      </c>
      <c r="G174" s="11">
        <f>'獎狀清單(勿動)'!G113</f>
        <v/>
      </c>
      <c r="H174" s="11">
        <f>'獎狀清單(勿動)'!H113</f>
        <v/>
      </c>
      <c r="I174" s="11">
        <f>'獎狀清單(勿動)'!I113</f>
        <v/>
      </c>
      <c r="J174" s="11">
        <f>'獎狀清單(勿動)'!J113</f>
        <v/>
      </c>
      <c r="K174" s="11">
        <f>'獎狀清單(勿動)'!K113</f>
        <v/>
      </c>
      <c r="L174" s="11">
        <f>'獎狀清單(勿動)'!L113</f>
        <v/>
      </c>
      <c r="M174" s="11">
        <f>'獎狀清單(勿動)'!M113</f>
        <v/>
      </c>
      <c r="N174" s="11">
        <f>'獎狀清單(勿動)'!N113</f>
        <v/>
      </c>
      <c r="O174" s="11">
        <f>'獎狀清單(勿動)'!O113</f>
        <v/>
      </c>
      <c r="P174" s="49">
        <f>'獎狀清單(勿動)'!P113</f>
        <v/>
      </c>
      <c r="Q174" s="11">
        <f>'獎狀清單(勿動)'!Q113</f>
        <v/>
      </c>
      <c r="R174" s="44">
        <f>INT(IF(AND(B174=B173,K174=K173,L174=L173),"0",IF(D174=1,"1","0")))</f>
        <v/>
      </c>
    </row>
    <row customHeight="1" ht="16.5" r="175" s="29">
      <c r="A175" s="11">
        <f>'獎狀清單(勿動)'!A34</f>
        <v/>
      </c>
      <c r="B175" s="11">
        <f>'獎狀清單(勿動)'!B34</f>
        <v/>
      </c>
      <c r="C175" s="11">
        <f>'獎狀清單(勿動)'!C34</f>
        <v/>
      </c>
      <c r="D175" s="11">
        <f>'獎狀清單(勿動)'!D34</f>
        <v/>
      </c>
      <c r="E175" s="11">
        <f>'獎狀清單(勿動)'!E34</f>
        <v/>
      </c>
      <c r="F175" s="11">
        <f>'獎狀清單(勿動)'!F34</f>
        <v/>
      </c>
      <c r="G175" s="11">
        <f>'獎狀清單(勿動)'!G34</f>
        <v/>
      </c>
      <c r="H175" s="11">
        <f>'獎狀清單(勿動)'!H34</f>
        <v/>
      </c>
      <c r="I175" s="11">
        <f>'獎狀清單(勿動)'!I34</f>
        <v/>
      </c>
      <c r="J175" s="11">
        <f>'獎狀清單(勿動)'!J34</f>
        <v/>
      </c>
      <c r="K175" s="11">
        <f>'獎狀清單(勿動)'!K34</f>
        <v/>
      </c>
      <c r="L175" s="11">
        <f>'獎狀清單(勿動)'!L34</f>
        <v/>
      </c>
      <c r="M175" s="11">
        <f>'獎狀清單(勿動)'!M34</f>
        <v/>
      </c>
      <c r="N175" s="11">
        <f>'獎狀清單(勿動)'!N34</f>
        <v/>
      </c>
      <c r="O175" s="11">
        <f>'獎狀清單(勿動)'!O34</f>
        <v/>
      </c>
      <c r="P175" s="11">
        <f>'獎狀清單(勿動)'!P34</f>
        <v/>
      </c>
      <c r="Q175" s="11">
        <f>'獎狀清單(勿動)'!Q34</f>
        <v/>
      </c>
      <c r="R175" s="44">
        <f>INT(IF(AND(B175=B174,K175=K174,L175=L174),"0",IF(D175=1,"1","0")))</f>
        <v/>
      </c>
    </row>
    <row customHeight="1" ht="16.5" r="176" s="29">
      <c r="A176" s="11">
        <f>'獎狀清單(勿動)'!A77</f>
        <v/>
      </c>
      <c r="B176" s="11">
        <f>'獎狀清單(勿動)'!B77</f>
        <v/>
      </c>
      <c r="C176" s="11">
        <f>'獎狀清單(勿動)'!C77</f>
        <v/>
      </c>
      <c r="D176" s="11">
        <f>'獎狀清單(勿動)'!D77</f>
        <v/>
      </c>
      <c r="E176" s="11">
        <f>'獎狀清單(勿動)'!E77</f>
        <v/>
      </c>
      <c r="F176" s="11">
        <f>'獎狀清單(勿動)'!F77</f>
        <v/>
      </c>
      <c r="G176" s="11">
        <f>'獎狀清單(勿動)'!G77</f>
        <v/>
      </c>
      <c r="H176" s="11">
        <f>'獎狀清單(勿動)'!H77</f>
        <v/>
      </c>
      <c r="I176" s="11">
        <f>'獎狀清單(勿動)'!I77</f>
        <v/>
      </c>
      <c r="J176" s="11">
        <f>'獎狀清單(勿動)'!J77</f>
        <v/>
      </c>
      <c r="K176" s="11">
        <f>'獎狀清單(勿動)'!K77</f>
        <v/>
      </c>
      <c r="L176" s="11">
        <f>'獎狀清單(勿動)'!L77</f>
        <v/>
      </c>
      <c r="M176" s="11">
        <f>'獎狀清單(勿動)'!M77</f>
        <v/>
      </c>
      <c r="N176" s="11">
        <f>'獎狀清單(勿動)'!N77</f>
        <v/>
      </c>
      <c r="O176" s="11">
        <f>'獎狀清單(勿動)'!O77</f>
        <v/>
      </c>
      <c r="P176" s="49">
        <f>'獎狀清單(勿動)'!P77</f>
        <v/>
      </c>
      <c r="Q176" s="11">
        <f>'獎狀清單(勿動)'!Q77</f>
        <v/>
      </c>
      <c r="R176" s="44">
        <f>INT(IF(AND(B176=B175,K176=K175,L176=L175),"0",IF(D176=1,"1","0")))</f>
        <v/>
      </c>
    </row>
    <row customHeight="1" ht="16.5" r="177" s="29">
      <c r="A177" s="11">
        <f>'獎狀清單(勿動)'!A13</f>
        <v/>
      </c>
      <c r="B177" s="11">
        <f>'獎狀清單(勿動)'!B13</f>
        <v/>
      </c>
      <c r="C177" s="11">
        <f>'獎狀清單(勿動)'!C13</f>
        <v/>
      </c>
      <c r="D177" s="11">
        <f>'獎狀清單(勿動)'!D13</f>
        <v/>
      </c>
      <c r="E177" s="11">
        <f>'獎狀清單(勿動)'!E13</f>
        <v/>
      </c>
      <c r="F177" s="11">
        <f>'獎狀清單(勿動)'!F13</f>
        <v/>
      </c>
      <c r="G177" s="11">
        <f>'獎狀清單(勿動)'!G13</f>
        <v/>
      </c>
      <c r="H177" s="11">
        <f>'獎狀清單(勿動)'!H13</f>
        <v/>
      </c>
      <c r="I177" s="11">
        <f>'獎狀清單(勿動)'!I13</f>
        <v/>
      </c>
      <c r="J177" s="11">
        <f>'獎狀清單(勿動)'!J13</f>
        <v/>
      </c>
      <c r="K177" s="11">
        <f>'獎狀清單(勿動)'!K13</f>
        <v/>
      </c>
      <c r="L177" s="11">
        <f>'獎狀清單(勿動)'!L13</f>
        <v/>
      </c>
      <c r="M177" s="11">
        <f>'獎狀清單(勿動)'!M13</f>
        <v/>
      </c>
      <c r="N177" s="11">
        <f>'獎狀清單(勿動)'!N13</f>
        <v/>
      </c>
      <c r="O177" s="11">
        <f>'獎狀清單(勿動)'!O13</f>
        <v/>
      </c>
      <c r="P177" s="11">
        <f>'獎狀清單(勿動)'!P13</f>
        <v/>
      </c>
      <c r="Q177" s="11">
        <f>'獎狀清單(勿動)'!Q13</f>
        <v/>
      </c>
      <c r="R177" s="44">
        <f>INT(IF(AND(B177=B176,K177=K176,L177=L176),"0",IF(D177=1,"1","0")))</f>
        <v/>
      </c>
    </row>
    <row customHeight="1" ht="16.5" r="178" s="29">
      <c r="A178" s="11">
        <f>'獎狀清單(勿動)'!A134</f>
        <v/>
      </c>
      <c r="B178" s="11">
        <f>'獎狀清單(勿動)'!B134</f>
        <v/>
      </c>
      <c r="C178" s="11">
        <f>'獎狀清單(勿動)'!C134</f>
        <v/>
      </c>
      <c r="D178" s="11">
        <f>'獎狀清單(勿動)'!D134</f>
        <v/>
      </c>
      <c r="E178" s="11">
        <f>'獎狀清單(勿動)'!E134</f>
        <v/>
      </c>
      <c r="F178" s="11">
        <f>'獎狀清單(勿動)'!F134</f>
        <v/>
      </c>
      <c r="G178" s="11">
        <f>'獎狀清單(勿動)'!G134</f>
        <v/>
      </c>
      <c r="H178" s="11">
        <f>'獎狀清單(勿動)'!H134</f>
        <v/>
      </c>
      <c r="I178" s="11">
        <f>'獎狀清單(勿動)'!I134</f>
        <v/>
      </c>
      <c r="J178" s="11">
        <f>'獎狀清單(勿動)'!J134</f>
        <v/>
      </c>
      <c r="K178" s="11">
        <f>'獎狀清單(勿動)'!K134</f>
        <v/>
      </c>
      <c r="L178" s="11">
        <f>'獎狀清單(勿動)'!L134</f>
        <v/>
      </c>
      <c r="M178" s="11">
        <f>'獎狀清單(勿動)'!M134</f>
        <v/>
      </c>
      <c r="N178" s="11">
        <f>'獎狀清單(勿動)'!N134</f>
        <v/>
      </c>
      <c r="O178" s="11">
        <f>'獎狀清單(勿動)'!O134</f>
        <v/>
      </c>
      <c r="P178" s="49">
        <f>'獎狀清單(勿動)'!P134</f>
        <v/>
      </c>
      <c r="Q178" s="11">
        <f>'獎狀清單(勿動)'!Q134</f>
        <v/>
      </c>
      <c r="R178" s="44">
        <f>INT(IF(AND(B178=B177,K178=K177,L178=L177),"0",IF(D178=1,"1","0")))</f>
        <v/>
      </c>
    </row>
    <row customHeight="1" ht="16.5" r="179" s="29">
      <c r="A179" s="11">
        <f>'獎狀清單(勿動)'!A55</f>
        <v/>
      </c>
      <c r="B179" s="11">
        <f>'獎狀清單(勿動)'!B55</f>
        <v/>
      </c>
      <c r="C179" s="11">
        <f>'獎狀清單(勿動)'!C55</f>
        <v/>
      </c>
      <c r="D179" s="11">
        <f>'獎狀清單(勿動)'!D55</f>
        <v/>
      </c>
      <c r="E179" s="11">
        <f>'獎狀清單(勿動)'!E55</f>
        <v/>
      </c>
      <c r="F179" s="11">
        <f>'獎狀清單(勿動)'!F55</f>
        <v/>
      </c>
      <c r="G179" s="11">
        <f>'獎狀清單(勿動)'!G55</f>
        <v/>
      </c>
      <c r="H179" s="11">
        <f>'獎狀清單(勿動)'!H55</f>
        <v/>
      </c>
      <c r="I179" s="11">
        <f>'獎狀清單(勿動)'!I55</f>
        <v/>
      </c>
      <c r="J179" s="11">
        <f>'獎狀清單(勿動)'!J55</f>
        <v/>
      </c>
      <c r="K179" s="11">
        <f>'獎狀清單(勿動)'!K55</f>
        <v/>
      </c>
      <c r="L179" s="11">
        <f>'獎狀清單(勿動)'!L55</f>
        <v/>
      </c>
      <c r="M179" s="11">
        <f>'獎狀清單(勿動)'!M55</f>
        <v/>
      </c>
      <c r="N179" s="11">
        <f>'獎狀清單(勿動)'!N55</f>
        <v/>
      </c>
      <c r="O179" s="11">
        <f>'獎狀清單(勿動)'!O55</f>
        <v/>
      </c>
      <c r="P179" s="11">
        <f>'獎狀清單(勿動)'!P55</f>
        <v/>
      </c>
      <c r="Q179" s="11">
        <f>'獎狀清單(勿動)'!Q55</f>
        <v/>
      </c>
      <c r="R179" s="44">
        <f>INT(IF(AND(B179=B178,K179=K178,L179=L178),"0",IF(D179=1,"1","0")))</f>
        <v/>
      </c>
    </row>
    <row customHeight="1" ht="16.5" r="180" s="29">
      <c r="A180" s="11">
        <f>'獎狀清單(勿動)'!A309</f>
        <v/>
      </c>
      <c r="B180" s="11">
        <f>'獎狀清單(勿動)'!B309</f>
        <v/>
      </c>
      <c r="C180" s="11">
        <f>'獎狀清單(勿動)'!C309</f>
        <v/>
      </c>
      <c r="D180" s="11">
        <f>'獎狀清單(勿動)'!D309</f>
        <v/>
      </c>
      <c r="E180" s="11">
        <f>'獎狀清單(勿動)'!E309</f>
        <v/>
      </c>
      <c r="F180" s="11">
        <f>'獎狀清單(勿動)'!F309</f>
        <v/>
      </c>
      <c r="G180" s="11">
        <f>'獎狀清單(勿動)'!G309</f>
        <v/>
      </c>
      <c r="H180" s="11">
        <f>'獎狀清單(勿動)'!H309</f>
        <v/>
      </c>
      <c r="I180" s="11">
        <f>'獎狀清單(勿動)'!I309</f>
        <v/>
      </c>
      <c r="J180" s="11">
        <f>'獎狀清單(勿動)'!J309</f>
        <v/>
      </c>
      <c r="K180" s="11">
        <f>'獎狀清單(勿動)'!K309</f>
        <v/>
      </c>
      <c r="L180" s="11">
        <f>'獎狀清單(勿動)'!L309</f>
        <v/>
      </c>
      <c r="M180" s="11">
        <f>'獎狀清單(勿動)'!M309</f>
        <v/>
      </c>
      <c r="N180" s="11">
        <f>'獎狀清單(勿動)'!N309</f>
        <v/>
      </c>
      <c r="O180" s="11">
        <f>'獎狀清單(勿動)'!O309</f>
        <v/>
      </c>
      <c r="P180" s="49">
        <f>'獎狀清單(勿動)'!P309</f>
        <v/>
      </c>
      <c r="Q180" s="11">
        <f>'獎狀清單(勿動)'!Q309</f>
        <v/>
      </c>
      <c r="R180" s="44">
        <f>INT(IF(AND(B180=B179,K180=K179,L180=L179),"0",IF(D180=1,"1","0")))</f>
        <v/>
      </c>
    </row>
    <row customHeight="1" ht="16.5" r="181" s="29">
      <c r="A181" s="11">
        <f>'獎狀清單(勿動)'!A293</f>
        <v/>
      </c>
      <c r="B181" s="11">
        <f>'獎狀清單(勿動)'!B293</f>
        <v/>
      </c>
      <c r="C181" s="11">
        <f>'獎狀清單(勿動)'!C293</f>
        <v/>
      </c>
      <c r="D181" s="11">
        <f>'獎狀清單(勿動)'!D293</f>
        <v/>
      </c>
      <c r="E181" s="11">
        <f>'獎狀清單(勿動)'!E293</f>
        <v/>
      </c>
      <c r="F181" s="11">
        <f>'獎狀清單(勿動)'!F293</f>
        <v/>
      </c>
      <c r="G181" s="11">
        <f>'獎狀清單(勿動)'!G293</f>
        <v/>
      </c>
      <c r="H181" s="11">
        <f>'獎狀清單(勿動)'!H293</f>
        <v/>
      </c>
      <c r="I181" s="11">
        <f>'獎狀清單(勿動)'!I293</f>
        <v/>
      </c>
      <c r="J181" s="11">
        <f>'獎狀清單(勿動)'!J293</f>
        <v/>
      </c>
      <c r="K181" s="11">
        <f>'獎狀清單(勿動)'!K293</f>
        <v/>
      </c>
      <c r="L181" s="11">
        <f>'獎狀清單(勿動)'!L293</f>
        <v/>
      </c>
      <c r="M181" s="11">
        <f>'獎狀清單(勿動)'!M293</f>
        <v/>
      </c>
      <c r="N181" s="11">
        <f>'獎狀清單(勿動)'!N293</f>
        <v/>
      </c>
      <c r="O181" s="11">
        <f>'獎狀清單(勿動)'!O293</f>
        <v/>
      </c>
      <c r="P181" s="49">
        <f>'獎狀清單(勿動)'!P293</f>
        <v/>
      </c>
      <c r="Q181" s="11">
        <f>'獎狀清單(勿動)'!Q293</f>
        <v/>
      </c>
      <c r="R181" s="44">
        <f>INT(IF(AND(B181=B180,K181=K180,L181=L180),"0",IF(D181=1,"1","0")))</f>
        <v/>
      </c>
    </row>
    <row customHeight="1" ht="16.5" r="182" s="29">
      <c r="A182" s="11">
        <f>'獎狀清單(勿動)'!A149</f>
        <v/>
      </c>
      <c r="B182" s="11">
        <f>'獎狀清單(勿動)'!B149</f>
        <v/>
      </c>
      <c r="C182" s="11">
        <f>'獎狀清單(勿動)'!C149</f>
        <v/>
      </c>
      <c r="D182" s="11">
        <f>'獎狀清單(勿動)'!D149</f>
        <v/>
      </c>
      <c r="E182" s="11">
        <f>'獎狀清單(勿動)'!E149</f>
        <v/>
      </c>
      <c r="F182" s="11">
        <f>'獎狀清單(勿動)'!F149</f>
        <v/>
      </c>
      <c r="G182" s="11">
        <f>'獎狀清單(勿動)'!G149</f>
        <v/>
      </c>
      <c r="H182" s="11">
        <f>'獎狀清單(勿動)'!H149</f>
        <v/>
      </c>
      <c r="I182" s="11">
        <f>'獎狀清單(勿動)'!I149</f>
        <v/>
      </c>
      <c r="J182" s="11">
        <f>'獎狀清單(勿動)'!J149</f>
        <v/>
      </c>
      <c r="K182" s="11">
        <f>'獎狀清單(勿動)'!K149</f>
        <v/>
      </c>
      <c r="L182" s="11">
        <f>'獎狀清單(勿動)'!L149</f>
        <v/>
      </c>
      <c r="M182" s="11">
        <f>'獎狀清單(勿動)'!M149</f>
        <v/>
      </c>
      <c r="N182" s="11">
        <f>'獎狀清單(勿動)'!N149</f>
        <v/>
      </c>
      <c r="O182" s="11">
        <f>'獎狀清單(勿動)'!O149</f>
        <v/>
      </c>
      <c r="P182" s="49">
        <f>'獎狀清單(勿動)'!P149</f>
        <v/>
      </c>
      <c r="Q182" s="11">
        <f>'獎狀清單(勿動)'!Q149</f>
        <v/>
      </c>
      <c r="R182" s="44">
        <f>INT(IF(AND(B182=B181,K182=K181,L182=L181),"0",IF(D182=1,"1","0")))</f>
        <v/>
      </c>
    </row>
    <row customHeight="1" ht="16.5" r="183" s="29">
      <c r="A183" s="11">
        <f>'獎狀清單(勿動)'!A133</f>
        <v/>
      </c>
      <c r="B183" s="11">
        <f>'獎狀清單(勿動)'!B133</f>
        <v/>
      </c>
      <c r="C183" s="11">
        <f>'獎狀清單(勿動)'!C133</f>
        <v/>
      </c>
      <c r="D183" s="11">
        <f>'獎狀清單(勿動)'!D133</f>
        <v/>
      </c>
      <c r="E183" s="11">
        <f>'獎狀清單(勿動)'!E133</f>
        <v/>
      </c>
      <c r="F183" s="11">
        <f>'獎狀清單(勿動)'!F133</f>
        <v/>
      </c>
      <c r="G183" s="11">
        <f>'獎狀清單(勿動)'!G133</f>
        <v/>
      </c>
      <c r="H183" s="11">
        <f>'獎狀清單(勿動)'!H133</f>
        <v/>
      </c>
      <c r="I183" s="11">
        <f>'獎狀清單(勿動)'!I133</f>
        <v/>
      </c>
      <c r="J183" s="11">
        <f>'獎狀清單(勿動)'!J133</f>
        <v/>
      </c>
      <c r="K183" s="11">
        <f>'獎狀清單(勿動)'!K133</f>
        <v/>
      </c>
      <c r="L183" s="11">
        <f>'獎狀清單(勿動)'!L133</f>
        <v/>
      </c>
      <c r="M183" s="11">
        <f>'獎狀清單(勿動)'!M133</f>
        <v/>
      </c>
      <c r="N183" s="11">
        <f>'獎狀清單(勿動)'!N133</f>
        <v/>
      </c>
      <c r="O183" s="11">
        <f>'獎狀清單(勿動)'!O133</f>
        <v/>
      </c>
      <c r="P183" s="49">
        <f>'獎狀清單(勿動)'!P133</f>
        <v/>
      </c>
      <c r="Q183" s="11">
        <f>'獎狀清單(勿動)'!Q133</f>
        <v/>
      </c>
      <c r="R183" s="44">
        <f>INT(IF(AND(B183=B182,K183=K182,L183=L182),"0",IF(D183=1,"1","0")))</f>
        <v/>
      </c>
    </row>
    <row customHeight="1" ht="16.5" r="184" s="29">
      <c r="A184" s="11">
        <f>'獎狀清單(勿動)'!A186</f>
        <v/>
      </c>
      <c r="B184" s="11">
        <f>'獎狀清單(勿動)'!B186</f>
        <v/>
      </c>
      <c r="C184" s="11">
        <f>'獎狀清單(勿動)'!C186</f>
        <v/>
      </c>
      <c r="D184" s="11">
        <f>'獎狀清單(勿動)'!D186</f>
        <v/>
      </c>
      <c r="E184" s="11">
        <f>'獎狀清單(勿動)'!E186</f>
        <v/>
      </c>
      <c r="F184" s="11">
        <f>'獎狀清單(勿動)'!F186</f>
        <v/>
      </c>
      <c r="G184" s="11">
        <f>'獎狀清單(勿動)'!G186</f>
        <v/>
      </c>
      <c r="H184" s="11">
        <f>'獎狀清單(勿動)'!H186</f>
        <v/>
      </c>
      <c r="I184" s="11">
        <f>'獎狀清單(勿動)'!I186</f>
        <v/>
      </c>
      <c r="J184" s="11">
        <f>'獎狀清單(勿動)'!J186</f>
        <v/>
      </c>
      <c r="K184" s="11">
        <f>'獎狀清單(勿動)'!K186</f>
        <v/>
      </c>
      <c r="L184" s="11">
        <f>'獎狀清單(勿動)'!L186</f>
        <v/>
      </c>
      <c r="M184" s="11">
        <f>'獎狀清單(勿動)'!M186</f>
        <v/>
      </c>
      <c r="N184" s="11">
        <f>'獎狀清單(勿動)'!N186</f>
        <v/>
      </c>
      <c r="O184" s="11">
        <f>'獎狀清單(勿動)'!O186</f>
        <v/>
      </c>
      <c r="P184" s="11">
        <f>'獎狀清單(勿動)'!P186</f>
        <v/>
      </c>
      <c r="Q184" s="11">
        <f>'獎狀清單(勿動)'!Q186</f>
        <v/>
      </c>
      <c r="R184" s="44">
        <f>INT(IF(AND(B184=B183,K184=K183,L184=L183),"0",IF(D184=1,"1","0")))</f>
        <v/>
      </c>
    </row>
    <row customHeight="1" ht="16.5" r="185" s="29">
      <c r="A185" s="11">
        <f>'獎狀清單(勿動)'!A189</f>
        <v/>
      </c>
      <c r="B185" s="11">
        <f>'獎狀清單(勿動)'!B189</f>
        <v/>
      </c>
      <c r="C185" s="11">
        <f>'獎狀清單(勿動)'!C189</f>
        <v/>
      </c>
      <c r="D185" s="11">
        <f>'獎狀清單(勿動)'!D189</f>
        <v/>
      </c>
      <c r="E185" s="11">
        <f>'獎狀清單(勿動)'!E189</f>
        <v/>
      </c>
      <c r="F185" s="11">
        <f>'獎狀清單(勿動)'!F189</f>
        <v/>
      </c>
      <c r="G185" s="11">
        <f>'獎狀清單(勿動)'!G189</f>
        <v/>
      </c>
      <c r="H185" s="11">
        <f>'獎狀清單(勿動)'!H189</f>
        <v/>
      </c>
      <c r="I185" s="11">
        <f>'獎狀清單(勿動)'!I189</f>
        <v/>
      </c>
      <c r="J185" s="11">
        <f>'獎狀清單(勿動)'!J189</f>
        <v/>
      </c>
      <c r="K185" s="11">
        <f>'獎狀清單(勿動)'!K189</f>
        <v/>
      </c>
      <c r="L185" s="11">
        <f>'獎狀清單(勿動)'!L189</f>
        <v/>
      </c>
      <c r="M185" s="11">
        <f>'獎狀清單(勿動)'!M189</f>
        <v/>
      </c>
      <c r="N185" s="11">
        <f>'獎狀清單(勿動)'!N189</f>
        <v/>
      </c>
      <c r="O185" s="11">
        <f>'獎狀清單(勿動)'!O189</f>
        <v/>
      </c>
      <c r="P185" s="11">
        <f>'獎狀清單(勿動)'!P189</f>
        <v/>
      </c>
      <c r="Q185" s="11">
        <f>'獎狀清單(勿動)'!Q189</f>
        <v/>
      </c>
      <c r="R185" s="44">
        <f>INT(IF(AND(B185=B184,K185=K184,L185=L184),"0",IF(D185=1,"1","0")))</f>
        <v/>
      </c>
    </row>
    <row customHeight="1" ht="16.5" r="186" s="29">
      <c r="A186" s="11">
        <f>'獎狀清單(勿動)'!A246</f>
        <v/>
      </c>
      <c r="B186" s="11">
        <f>'獎狀清單(勿動)'!B246</f>
        <v/>
      </c>
      <c r="C186" s="11">
        <f>'獎狀清單(勿動)'!C246</f>
        <v/>
      </c>
      <c r="D186" s="11">
        <f>'獎狀清單(勿動)'!D246</f>
        <v/>
      </c>
      <c r="E186" s="11">
        <f>'獎狀清單(勿動)'!E246</f>
        <v/>
      </c>
      <c r="F186" s="11">
        <f>'獎狀清單(勿動)'!F246</f>
        <v/>
      </c>
      <c r="G186" s="11">
        <f>'獎狀清單(勿動)'!G246</f>
        <v/>
      </c>
      <c r="H186" s="11">
        <f>'獎狀清單(勿動)'!H246</f>
        <v/>
      </c>
      <c r="I186" s="11">
        <f>'獎狀清單(勿動)'!I246</f>
        <v/>
      </c>
      <c r="J186" s="11">
        <f>'獎狀清單(勿動)'!J246</f>
        <v/>
      </c>
      <c r="K186" s="11">
        <f>'獎狀清單(勿動)'!K246</f>
        <v/>
      </c>
      <c r="L186" s="11">
        <f>'獎狀清單(勿動)'!L246</f>
        <v/>
      </c>
      <c r="M186" s="11">
        <f>'獎狀清單(勿動)'!M246</f>
        <v/>
      </c>
      <c r="N186" s="11">
        <f>'獎狀清單(勿動)'!N246</f>
        <v/>
      </c>
      <c r="O186" s="11">
        <f>'獎狀清單(勿動)'!O246</f>
        <v/>
      </c>
      <c r="P186" s="49">
        <f>'獎狀清單(勿動)'!P246</f>
        <v/>
      </c>
      <c r="Q186" s="11">
        <f>'獎狀清單(勿動)'!Q246</f>
        <v/>
      </c>
      <c r="R186" s="44">
        <f>INT(IF(AND(B186=B185,K186=K185,L186=L185),"0",IF(D186=1,"1","0")))</f>
        <v/>
      </c>
    </row>
    <row customHeight="1" ht="16.5" r="187" s="29">
      <c r="A187" s="11">
        <f>'獎狀清單(勿動)'!A250</f>
        <v/>
      </c>
      <c r="B187" s="11">
        <f>'獎狀清單(勿動)'!B250</f>
        <v/>
      </c>
      <c r="C187" s="11">
        <f>'獎狀清單(勿動)'!C250</f>
        <v/>
      </c>
      <c r="D187" s="11">
        <f>'獎狀清單(勿動)'!D250</f>
        <v/>
      </c>
      <c r="E187" s="11">
        <f>'獎狀清單(勿動)'!E250</f>
        <v/>
      </c>
      <c r="F187" s="11">
        <f>'獎狀清單(勿動)'!F250</f>
        <v/>
      </c>
      <c r="G187" s="11">
        <f>'獎狀清單(勿動)'!G250</f>
        <v/>
      </c>
      <c r="H187" s="11">
        <f>'獎狀清單(勿動)'!H250</f>
        <v/>
      </c>
      <c r="I187" s="11">
        <f>'獎狀清單(勿動)'!I250</f>
        <v/>
      </c>
      <c r="J187" s="11">
        <f>'獎狀清單(勿動)'!J250</f>
        <v/>
      </c>
      <c r="K187" s="11">
        <f>'獎狀清單(勿動)'!K250</f>
        <v/>
      </c>
      <c r="L187" s="11">
        <f>'獎狀清單(勿動)'!L250</f>
        <v/>
      </c>
      <c r="M187" s="11">
        <f>'獎狀清單(勿動)'!M250</f>
        <v/>
      </c>
      <c r="N187" s="11">
        <f>'獎狀清單(勿動)'!N250</f>
        <v/>
      </c>
      <c r="O187" s="11">
        <f>'獎狀清單(勿動)'!O250</f>
        <v/>
      </c>
      <c r="P187" s="49">
        <f>'獎狀清單(勿動)'!P250</f>
        <v/>
      </c>
      <c r="Q187" s="11">
        <f>'獎狀清單(勿動)'!Q250</f>
        <v/>
      </c>
      <c r="R187" s="44">
        <f>INT(IF(AND(B187=B186,K187=K186,L187=L186),"0",IF(D187=1,"1","0")))</f>
        <v/>
      </c>
    </row>
    <row customHeight="1" ht="16.5" r="188" s="29">
      <c r="A188" s="11">
        <f>'獎狀清單(勿動)'!A175</f>
        <v/>
      </c>
      <c r="B188" s="11">
        <f>'獎狀清單(勿動)'!B175</f>
        <v/>
      </c>
      <c r="C188" s="11">
        <f>'獎狀清單(勿動)'!C175</f>
        <v/>
      </c>
      <c r="D188" s="11">
        <f>'獎狀清單(勿動)'!D175</f>
        <v/>
      </c>
      <c r="E188" s="11">
        <f>'獎狀清單(勿動)'!E175</f>
        <v/>
      </c>
      <c r="F188" s="11">
        <f>'獎狀清單(勿動)'!F175</f>
        <v/>
      </c>
      <c r="G188" s="11">
        <f>'獎狀清單(勿動)'!G175</f>
        <v/>
      </c>
      <c r="H188" s="11">
        <f>'獎狀清單(勿動)'!H175</f>
        <v/>
      </c>
      <c r="I188" s="11">
        <f>'獎狀清單(勿動)'!I175</f>
        <v/>
      </c>
      <c r="J188" s="11">
        <f>'獎狀清單(勿動)'!J175</f>
        <v/>
      </c>
      <c r="K188" s="11">
        <f>'獎狀清單(勿動)'!K175</f>
        <v/>
      </c>
      <c r="L188" s="11">
        <f>'獎狀清單(勿動)'!L175</f>
        <v/>
      </c>
      <c r="M188" s="11">
        <f>'獎狀清單(勿動)'!M175</f>
        <v/>
      </c>
      <c r="N188" s="11">
        <f>'獎狀清單(勿動)'!N175</f>
        <v/>
      </c>
      <c r="O188" s="11">
        <f>'獎狀清單(勿動)'!O175</f>
        <v/>
      </c>
      <c r="P188" s="11">
        <f>'獎狀清單(勿動)'!P175</f>
        <v/>
      </c>
      <c r="Q188" s="11">
        <f>'獎狀清單(勿動)'!Q175</f>
        <v/>
      </c>
      <c r="R188" s="44">
        <f>INT(IF(AND(B188=B187,K188=K187,L188=L187),"0",IF(D188=1,"1","0")))</f>
        <v/>
      </c>
    </row>
    <row customHeight="1" ht="16.5" r="189" s="29">
      <c r="A189" s="11">
        <f>'獎狀清單(勿動)'!A178</f>
        <v/>
      </c>
      <c r="B189" s="11">
        <f>'獎狀清單(勿動)'!B178</f>
        <v/>
      </c>
      <c r="C189" s="11">
        <f>'獎狀清單(勿動)'!C178</f>
        <v/>
      </c>
      <c r="D189" s="11">
        <f>'獎狀清單(勿動)'!D178</f>
        <v/>
      </c>
      <c r="E189" s="11">
        <f>'獎狀清單(勿動)'!E178</f>
        <v/>
      </c>
      <c r="F189" s="11">
        <f>'獎狀清單(勿動)'!F178</f>
        <v/>
      </c>
      <c r="G189" s="11">
        <f>'獎狀清單(勿動)'!G178</f>
        <v/>
      </c>
      <c r="H189" s="11">
        <f>'獎狀清單(勿動)'!H178</f>
        <v/>
      </c>
      <c r="I189" s="11">
        <f>'獎狀清單(勿動)'!I178</f>
        <v/>
      </c>
      <c r="J189" s="11">
        <f>'獎狀清單(勿動)'!J178</f>
        <v/>
      </c>
      <c r="K189" s="11">
        <f>'獎狀清單(勿動)'!K178</f>
        <v/>
      </c>
      <c r="L189" s="11">
        <f>'獎狀清單(勿動)'!L178</f>
        <v/>
      </c>
      <c r="M189" s="11">
        <f>'獎狀清單(勿動)'!M178</f>
        <v/>
      </c>
      <c r="N189" s="11">
        <f>'獎狀清單(勿動)'!N178</f>
        <v/>
      </c>
      <c r="O189" s="11">
        <f>'獎狀清單(勿動)'!O178</f>
        <v/>
      </c>
      <c r="P189" s="11">
        <f>'獎狀清單(勿動)'!P178</f>
        <v/>
      </c>
      <c r="Q189" s="11">
        <f>'獎狀清單(勿動)'!Q178</f>
        <v/>
      </c>
      <c r="R189" s="44">
        <f>INT(IF(AND(B189=B188,K189=K188,L189=L188),"0",IF(D189=1,"1","0")))</f>
        <v/>
      </c>
    </row>
    <row customHeight="1" ht="16.5" r="190" s="29">
      <c r="A190" s="11">
        <f>'獎狀清單(勿動)'!A26</f>
        <v/>
      </c>
      <c r="B190" s="11">
        <f>'獎狀清單(勿動)'!B26</f>
        <v/>
      </c>
      <c r="C190" s="11">
        <f>'獎狀清單(勿動)'!C26</f>
        <v/>
      </c>
      <c r="D190" s="11">
        <f>'獎狀清單(勿動)'!D26</f>
        <v/>
      </c>
      <c r="E190" s="11">
        <f>'獎狀清單(勿動)'!E26</f>
        <v/>
      </c>
      <c r="F190" s="11">
        <f>'獎狀清單(勿動)'!F26</f>
        <v/>
      </c>
      <c r="G190" s="11">
        <f>'獎狀清單(勿動)'!G26</f>
        <v/>
      </c>
      <c r="H190" s="11">
        <f>'獎狀清單(勿動)'!H26</f>
        <v/>
      </c>
      <c r="I190" s="11">
        <f>'獎狀清單(勿動)'!I26</f>
        <v/>
      </c>
      <c r="J190" s="11">
        <f>'獎狀清單(勿動)'!J26</f>
        <v/>
      </c>
      <c r="K190" s="11">
        <f>'獎狀清單(勿動)'!K26</f>
        <v/>
      </c>
      <c r="L190" s="11">
        <f>'獎狀清單(勿動)'!L26</f>
        <v/>
      </c>
      <c r="M190" s="11">
        <f>'獎狀清單(勿動)'!M26</f>
        <v/>
      </c>
      <c r="N190" s="11">
        <f>'獎狀清單(勿動)'!N26</f>
        <v/>
      </c>
      <c r="O190" s="11">
        <f>'獎狀清單(勿動)'!O26</f>
        <v/>
      </c>
      <c r="P190" s="11">
        <f>'獎狀清單(勿動)'!P26</f>
        <v/>
      </c>
      <c r="Q190" s="11">
        <f>'獎狀清單(勿動)'!Q26</f>
        <v/>
      </c>
      <c r="R190" s="44">
        <f>INT(IF(AND(B190=B189,K190=K189,L190=L189),"0",IF(D190=1,"1","0")))</f>
        <v/>
      </c>
    </row>
    <row customHeight="1" ht="16.5" r="191" s="29">
      <c r="A191" s="11">
        <f>'獎狀清單(勿動)'!A29</f>
        <v/>
      </c>
      <c r="B191" s="11">
        <f>'獎狀清單(勿動)'!B29</f>
        <v/>
      </c>
      <c r="C191" s="11">
        <f>'獎狀清單(勿動)'!C29</f>
        <v/>
      </c>
      <c r="D191" s="11">
        <f>'獎狀清單(勿動)'!D29</f>
        <v/>
      </c>
      <c r="E191" s="11">
        <f>'獎狀清單(勿動)'!E29</f>
        <v/>
      </c>
      <c r="F191" s="11">
        <f>'獎狀清單(勿動)'!F29</f>
        <v/>
      </c>
      <c r="G191" s="11">
        <f>'獎狀清單(勿動)'!G29</f>
        <v/>
      </c>
      <c r="H191" s="11">
        <f>'獎狀清單(勿動)'!H29</f>
        <v/>
      </c>
      <c r="I191" s="11">
        <f>'獎狀清單(勿動)'!I29</f>
        <v/>
      </c>
      <c r="J191" s="11">
        <f>'獎狀清單(勿動)'!J29</f>
        <v/>
      </c>
      <c r="K191" s="11">
        <f>'獎狀清單(勿動)'!K29</f>
        <v/>
      </c>
      <c r="L191" s="11">
        <f>'獎狀清單(勿動)'!L29</f>
        <v/>
      </c>
      <c r="M191" s="11">
        <f>'獎狀清單(勿動)'!M29</f>
        <v/>
      </c>
      <c r="N191" s="11">
        <f>'獎狀清單(勿動)'!N29</f>
        <v/>
      </c>
      <c r="O191" s="11">
        <f>'獎狀清單(勿動)'!O29</f>
        <v/>
      </c>
      <c r="P191" s="11">
        <f>'獎狀清單(勿動)'!P29</f>
        <v/>
      </c>
      <c r="Q191" s="11">
        <f>'獎狀清單(勿動)'!Q29</f>
        <v/>
      </c>
      <c r="R191" s="44">
        <f>INT(IF(AND(B191=B190,K191=K190,L191=L190),"0",IF(D191=1,"1","0")))</f>
        <v/>
      </c>
    </row>
    <row customHeight="1" ht="16.5" r="192" s="29">
      <c r="A192" s="11">
        <f>'獎狀清單(勿動)'!A86</f>
        <v/>
      </c>
      <c r="B192" s="11">
        <f>'獎狀清單(勿動)'!B86</f>
        <v/>
      </c>
      <c r="C192" s="11">
        <f>'獎狀清單(勿動)'!C86</f>
        <v/>
      </c>
      <c r="D192" s="11">
        <f>'獎狀清單(勿動)'!D86</f>
        <v/>
      </c>
      <c r="E192" s="11">
        <f>'獎狀清單(勿動)'!E86</f>
        <v/>
      </c>
      <c r="F192" s="11">
        <f>'獎狀清單(勿動)'!F86</f>
        <v/>
      </c>
      <c r="G192" s="11">
        <f>'獎狀清單(勿動)'!G86</f>
        <v/>
      </c>
      <c r="H192" s="11">
        <f>'獎狀清單(勿動)'!H86</f>
        <v/>
      </c>
      <c r="I192" s="11">
        <f>'獎狀清單(勿動)'!I86</f>
        <v/>
      </c>
      <c r="J192" s="11">
        <f>'獎狀清單(勿動)'!J86</f>
        <v/>
      </c>
      <c r="K192" s="11">
        <f>'獎狀清單(勿動)'!K86</f>
        <v/>
      </c>
      <c r="L192" s="11">
        <f>'獎狀清單(勿動)'!L86</f>
        <v/>
      </c>
      <c r="M192" s="11">
        <f>'獎狀清單(勿動)'!M86</f>
        <v/>
      </c>
      <c r="N192" s="11">
        <f>'獎狀清單(勿動)'!N86</f>
        <v/>
      </c>
      <c r="O192" s="11">
        <f>'獎狀清單(勿動)'!O86</f>
        <v/>
      </c>
      <c r="P192" s="49">
        <f>'獎狀清單(勿動)'!P86</f>
        <v/>
      </c>
      <c r="Q192" s="11">
        <f>'獎狀清單(勿動)'!Q86</f>
        <v/>
      </c>
      <c r="R192" s="44">
        <f>INT(IF(AND(B192=B191,K192=K191,L192=L191),"0",IF(D192=1,"1","0")))</f>
        <v/>
      </c>
    </row>
    <row customHeight="1" ht="16.5" r="193" s="29">
      <c r="A193" s="11">
        <f>'獎狀清單(勿動)'!A90</f>
        <v/>
      </c>
      <c r="B193" s="11">
        <f>'獎狀清單(勿動)'!B90</f>
        <v/>
      </c>
      <c r="C193" s="11">
        <f>'獎狀清單(勿動)'!C90</f>
        <v/>
      </c>
      <c r="D193" s="11">
        <f>'獎狀清單(勿動)'!D90</f>
        <v/>
      </c>
      <c r="E193" s="11">
        <f>'獎狀清單(勿動)'!E90</f>
        <v/>
      </c>
      <c r="F193" s="11">
        <f>'獎狀清單(勿動)'!F90</f>
        <v/>
      </c>
      <c r="G193" s="11">
        <f>'獎狀清單(勿動)'!G90</f>
        <v/>
      </c>
      <c r="H193" s="11">
        <f>'獎狀清單(勿動)'!H90</f>
        <v/>
      </c>
      <c r="I193" s="11">
        <f>'獎狀清單(勿動)'!I90</f>
        <v/>
      </c>
      <c r="J193" s="11">
        <f>'獎狀清單(勿動)'!J90</f>
        <v/>
      </c>
      <c r="K193" s="11">
        <f>'獎狀清單(勿動)'!K90</f>
        <v/>
      </c>
      <c r="L193" s="11">
        <f>'獎狀清單(勿動)'!L90</f>
        <v/>
      </c>
      <c r="M193" s="11">
        <f>'獎狀清單(勿動)'!M90</f>
        <v/>
      </c>
      <c r="N193" s="11">
        <f>'獎狀清單(勿動)'!N90</f>
        <v/>
      </c>
      <c r="O193" s="11">
        <f>'獎狀清單(勿動)'!O90</f>
        <v/>
      </c>
      <c r="P193" s="49">
        <f>'獎狀清單(勿動)'!P90</f>
        <v/>
      </c>
      <c r="Q193" s="11">
        <f>'獎狀清單(勿動)'!Q90</f>
        <v/>
      </c>
      <c r="R193" s="44">
        <f>INT(IF(AND(B193=B192,K193=K192,L193=L192),"0",IF(D193=1,"1","0")))</f>
        <v/>
      </c>
    </row>
    <row customHeight="1" ht="16.5" r="194" s="29">
      <c r="A194" s="11">
        <f>'獎狀清單(勿動)'!A15</f>
        <v/>
      </c>
      <c r="B194" s="11">
        <f>'獎狀清單(勿動)'!B15</f>
        <v/>
      </c>
      <c r="C194" s="11">
        <f>'獎狀清單(勿動)'!C15</f>
        <v/>
      </c>
      <c r="D194" s="11">
        <f>'獎狀清單(勿動)'!D15</f>
        <v/>
      </c>
      <c r="E194" s="11">
        <f>'獎狀清單(勿動)'!E15</f>
        <v/>
      </c>
      <c r="F194" s="11">
        <f>'獎狀清單(勿動)'!F15</f>
        <v/>
      </c>
      <c r="G194" s="11">
        <f>'獎狀清單(勿動)'!G15</f>
        <v/>
      </c>
      <c r="H194" s="11">
        <f>'獎狀清單(勿動)'!H15</f>
        <v/>
      </c>
      <c r="I194" s="11">
        <f>'獎狀清單(勿動)'!I15</f>
        <v/>
      </c>
      <c r="J194" s="11">
        <f>'獎狀清單(勿動)'!J15</f>
        <v/>
      </c>
      <c r="K194" s="11">
        <f>'獎狀清單(勿動)'!K15</f>
        <v/>
      </c>
      <c r="L194" s="11">
        <f>'獎狀清單(勿動)'!L15</f>
        <v/>
      </c>
      <c r="M194" s="11">
        <f>'獎狀清單(勿動)'!M15</f>
        <v/>
      </c>
      <c r="N194" s="11">
        <f>'獎狀清單(勿動)'!N15</f>
        <v/>
      </c>
      <c r="O194" s="11">
        <f>'獎狀清單(勿動)'!O15</f>
        <v/>
      </c>
      <c r="P194" s="11">
        <f>'獎狀清單(勿動)'!P15</f>
        <v/>
      </c>
      <c r="Q194" s="11">
        <f>'獎狀清單(勿動)'!Q15</f>
        <v/>
      </c>
      <c r="R194" s="44">
        <f>INT(IF(AND(B194=B193,K194=K193,L194=L193),"0",IF(D194=1,"1","0")))</f>
        <v/>
      </c>
    </row>
    <row customHeight="1" ht="16.5" r="195" s="29">
      <c r="A195" s="11">
        <f>'獎狀清單(勿動)'!A18</f>
        <v/>
      </c>
      <c r="B195" s="11">
        <f>'獎狀清單(勿動)'!B18</f>
        <v/>
      </c>
      <c r="C195" s="11">
        <f>'獎狀清單(勿動)'!C18</f>
        <v/>
      </c>
      <c r="D195" s="11">
        <f>'獎狀清單(勿動)'!D18</f>
        <v/>
      </c>
      <c r="E195" s="11">
        <f>'獎狀清單(勿動)'!E18</f>
        <v/>
      </c>
      <c r="F195" s="11">
        <f>'獎狀清單(勿動)'!F18</f>
        <v/>
      </c>
      <c r="G195" s="11">
        <f>'獎狀清單(勿動)'!G18</f>
        <v/>
      </c>
      <c r="H195" s="11">
        <f>'獎狀清單(勿動)'!H18</f>
        <v/>
      </c>
      <c r="I195" s="11">
        <f>'獎狀清單(勿動)'!I18</f>
        <v/>
      </c>
      <c r="J195" s="11">
        <f>'獎狀清單(勿動)'!J18</f>
        <v/>
      </c>
      <c r="K195" s="11">
        <f>'獎狀清單(勿動)'!K18</f>
        <v/>
      </c>
      <c r="L195" s="11">
        <f>'獎狀清單(勿動)'!L18</f>
        <v/>
      </c>
      <c r="M195" s="11">
        <f>'獎狀清單(勿動)'!M18</f>
        <v/>
      </c>
      <c r="N195" s="11">
        <f>'獎狀清單(勿動)'!N18</f>
        <v/>
      </c>
      <c r="O195" s="11">
        <f>'獎狀清單(勿動)'!O18</f>
        <v/>
      </c>
      <c r="P195" s="11">
        <f>'獎狀清單(勿動)'!P18</f>
        <v/>
      </c>
      <c r="Q195" s="11">
        <f>'獎狀清單(勿動)'!Q18</f>
        <v/>
      </c>
      <c r="R195" s="44">
        <f>INT(IF(AND(B195=B194,K195=K194,L195=L194),"0",IF(D195=1,"1","0")))</f>
        <v/>
      </c>
    </row>
    <row customHeight="1" ht="16.5" r="196" s="29">
      <c r="A196" s="11">
        <f>'獎狀清單(勿動)'!A168</f>
        <v/>
      </c>
      <c r="B196" s="11">
        <f>'獎狀清單(勿動)'!B168</f>
        <v/>
      </c>
      <c r="C196" s="11">
        <f>'獎狀清單(勿動)'!C168</f>
        <v/>
      </c>
      <c r="D196" s="11">
        <f>'獎狀清單(勿動)'!D168</f>
        <v/>
      </c>
      <c r="E196" s="11">
        <f>'獎狀清單(勿動)'!E168</f>
        <v/>
      </c>
      <c r="F196" s="11">
        <f>'獎狀清單(勿動)'!F168</f>
        <v/>
      </c>
      <c r="G196" s="11">
        <f>'獎狀清單(勿動)'!G168</f>
        <v/>
      </c>
      <c r="H196" s="11">
        <f>'獎狀清單(勿動)'!H168</f>
        <v/>
      </c>
      <c r="I196" s="11">
        <f>'獎狀清單(勿動)'!I168</f>
        <v/>
      </c>
      <c r="J196" s="11">
        <f>'獎狀清單(勿動)'!J168</f>
        <v/>
      </c>
      <c r="K196" s="11">
        <f>'獎狀清單(勿動)'!K168</f>
        <v/>
      </c>
      <c r="L196" s="11">
        <f>'獎狀清單(勿動)'!L168</f>
        <v/>
      </c>
      <c r="M196" s="11">
        <f>'獎狀清單(勿動)'!M168</f>
        <v/>
      </c>
      <c r="N196" s="11">
        <f>'獎狀清單(勿動)'!N168</f>
        <v/>
      </c>
      <c r="O196" s="11">
        <f>'獎狀清單(勿動)'!O168</f>
        <v/>
      </c>
      <c r="P196" s="11">
        <f>'獎狀清單(勿動)'!P168</f>
        <v/>
      </c>
      <c r="Q196" s="11">
        <f>'獎狀清單(勿動)'!Q168</f>
        <v/>
      </c>
      <c r="R196" s="44">
        <f>INT(IF(AND(B196=B195,K196=K195,L196=L195),"0",IF(D196=1,"1","0")))</f>
        <v/>
      </c>
    </row>
    <row customHeight="1" ht="16.5" r="197" s="29">
      <c r="A197" s="11">
        <f>'獎狀清單(勿動)'!A8</f>
        <v/>
      </c>
      <c r="B197" s="11">
        <f>'獎狀清單(勿動)'!B8</f>
        <v/>
      </c>
      <c r="C197" s="11">
        <f>'獎狀清單(勿動)'!C8</f>
        <v/>
      </c>
      <c r="D197" s="11">
        <f>'獎狀清單(勿動)'!D8</f>
        <v/>
      </c>
      <c r="E197" s="11">
        <f>'獎狀清單(勿動)'!E8</f>
        <v/>
      </c>
      <c r="F197" s="11">
        <f>'獎狀清單(勿動)'!F8</f>
        <v/>
      </c>
      <c r="G197" s="11">
        <f>'獎狀清單(勿動)'!G8</f>
        <v/>
      </c>
      <c r="H197" s="11">
        <f>'獎狀清單(勿動)'!H8</f>
        <v/>
      </c>
      <c r="I197" s="11">
        <f>'獎狀清單(勿動)'!I8</f>
        <v/>
      </c>
      <c r="J197" s="11">
        <f>'獎狀清單(勿動)'!J8</f>
        <v/>
      </c>
      <c r="K197" s="11">
        <f>'獎狀清單(勿動)'!K8</f>
        <v/>
      </c>
      <c r="L197" s="11">
        <f>'獎狀清單(勿動)'!L8</f>
        <v/>
      </c>
      <c r="M197" s="11">
        <f>'獎狀清單(勿動)'!M8</f>
        <v/>
      </c>
      <c r="N197" s="11">
        <f>'獎狀清單(勿動)'!N8</f>
        <v/>
      </c>
      <c r="O197" s="11">
        <f>'獎狀清單(勿動)'!O8</f>
        <v/>
      </c>
      <c r="P197" s="11">
        <f>'獎狀清單(勿動)'!P8</f>
        <v/>
      </c>
      <c r="Q197" s="11">
        <f>'獎狀清單(勿動)'!Q8</f>
        <v/>
      </c>
      <c r="R197" s="44">
        <f>INT(IF(AND(B197=B196,K197=K196,L197=L196),"0",IF(D197=1,"1","0")))</f>
        <v/>
      </c>
    </row>
    <row customHeight="1" ht="16.5" r="198" s="29">
      <c r="A198" s="11">
        <f>'獎狀清單(勿動)'!A188</f>
        <v/>
      </c>
      <c r="B198" s="11">
        <f>'獎狀清單(勿動)'!B188</f>
        <v/>
      </c>
      <c r="C198" s="11">
        <f>'獎狀清單(勿動)'!C188</f>
        <v/>
      </c>
      <c r="D198" s="11">
        <f>'獎狀清單(勿動)'!D188</f>
        <v/>
      </c>
      <c r="E198" s="11">
        <f>'獎狀清單(勿動)'!E188</f>
        <v/>
      </c>
      <c r="F198" s="11">
        <f>'獎狀清單(勿動)'!F188</f>
        <v/>
      </c>
      <c r="G198" s="11">
        <f>'獎狀清單(勿動)'!G188</f>
        <v/>
      </c>
      <c r="H198" s="11">
        <f>'獎狀清單(勿動)'!H188</f>
        <v/>
      </c>
      <c r="I198" s="11">
        <f>'獎狀清單(勿動)'!I188</f>
        <v/>
      </c>
      <c r="J198" s="11">
        <f>'獎狀清單(勿動)'!J188</f>
        <v/>
      </c>
      <c r="K198" s="11">
        <f>'獎狀清單(勿動)'!K188</f>
        <v/>
      </c>
      <c r="L198" s="11">
        <f>'獎狀清單(勿動)'!L188</f>
        <v/>
      </c>
      <c r="M198" s="11">
        <f>'獎狀清單(勿動)'!M188</f>
        <v/>
      </c>
      <c r="N198" s="11">
        <f>'獎狀清單(勿動)'!N188</f>
        <v/>
      </c>
      <c r="O198" s="11">
        <f>'獎狀清單(勿動)'!O188</f>
        <v/>
      </c>
      <c r="P198" s="11">
        <f>'獎狀清單(勿動)'!P188</f>
        <v/>
      </c>
      <c r="Q198" s="11">
        <f>'獎狀清單(勿動)'!Q188</f>
        <v/>
      </c>
      <c r="R198" s="44">
        <f>INT(IF(AND(B198=B197,K198=K197,L198=L197),"0",IF(D198=1,"1","0")))</f>
        <v/>
      </c>
    </row>
    <row customHeight="1" ht="16.5" r="199" s="29">
      <c r="A199" s="11">
        <f>'獎狀清單(勿動)'!A230</f>
        <v/>
      </c>
      <c r="B199" s="11">
        <f>'獎狀清單(勿動)'!B230</f>
        <v/>
      </c>
      <c r="C199" s="11">
        <f>'獎狀清單(勿動)'!C230</f>
        <v/>
      </c>
      <c r="D199" s="11">
        <f>'獎狀清單(勿動)'!D230</f>
        <v/>
      </c>
      <c r="E199" s="11">
        <f>'獎狀清單(勿動)'!E230</f>
        <v/>
      </c>
      <c r="F199" s="11">
        <f>'獎狀清單(勿動)'!F230</f>
        <v/>
      </c>
      <c r="G199" s="11">
        <f>'獎狀清單(勿動)'!G230</f>
        <v/>
      </c>
      <c r="H199" s="11">
        <f>'獎狀清單(勿動)'!H230</f>
        <v/>
      </c>
      <c r="I199" s="11">
        <f>'獎狀清單(勿動)'!I230</f>
        <v/>
      </c>
      <c r="J199" s="11">
        <f>'獎狀清單(勿動)'!J230</f>
        <v/>
      </c>
      <c r="K199" s="11">
        <f>'獎狀清單(勿動)'!K230</f>
        <v/>
      </c>
      <c r="L199" s="11">
        <f>'獎狀清單(勿動)'!L230</f>
        <v/>
      </c>
      <c r="M199" s="11">
        <f>'獎狀清單(勿動)'!M230</f>
        <v/>
      </c>
      <c r="N199" s="11">
        <f>'獎狀清單(勿動)'!N230</f>
        <v/>
      </c>
      <c r="O199" s="11">
        <f>'獎狀清單(勿動)'!O230</f>
        <v/>
      </c>
      <c r="P199" s="49">
        <f>'獎狀清單(勿動)'!P230</f>
        <v/>
      </c>
      <c r="Q199" s="11">
        <f>'獎狀清單(勿動)'!Q230</f>
        <v/>
      </c>
      <c r="R199" s="44">
        <f>INT(IF(AND(B199=B198,K199=K198,L199=L198),"0",IF(D199=1,"1","0")))</f>
        <v/>
      </c>
    </row>
    <row customHeight="1" ht="16.5" r="200" s="29">
      <c r="A200" s="11">
        <f>'獎狀清單(勿動)'!A198</f>
        <v/>
      </c>
      <c r="B200" s="11">
        <f>'獎狀清單(勿動)'!B198</f>
        <v/>
      </c>
      <c r="C200" s="11">
        <f>'獎狀清單(勿動)'!C198</f>
        <v/>
      </c>
      <c r="D200" s="11">
        <f>'獎狀清單(勿動)'!D198</f>
        <v/>
      </c>
      <c r="E200" s="11">
        <f>'獎狀清單(勿動)'!E198</f>
        <v/>
      </c>
      <c r="F200" s="11">
        <f>'獎狀清單(勿動)'!F198</f>
        <v/>
      </c>
      <c r="G200" s="11">
        <f>'獎狀清單(勿動)'!G198</f>
        <v/>
      </c>
      <c r="H200" s="11">
        <f>'獎狀清單(勿動)'!H198</f>
        <v/>
      </c>
      <c r="I200" s="11">
        <f>'獎狀清單(勿動)'!I198</f>
        <v/>
      </c>
      <c r="J200" s="11">
        <f>'獎狀清單(勿動)'!J198</f>
        <v/>
      </c>
      <c r="K200" s="11">
        <f>'獎狀清單(勿動)'!K198</f>
        <v/>
      </c>
      <c r="L200" s="11">
        <f>'獎狀清單(勿動)'!L198</f>
        <v/>
      </c>
      <c r="M200" s="11">
        <f>'獎狀清單(勿動)'!M198</f>
        <v/>
      </c>
      <c r="N200" s="11">
        <f>'獎狀清單(勿動)'!N198</f>
        <v/>
      </c>
      <c r="O200" s="11">
        <f>'獎狀清單(勿動)'!O198</f>
        <v/>
      </c>
      <c r="P200" s="11">
        <f>'獎狀清單(勿動)'!P198</f>
        <v/>
      </c>
      <c r="Q200" s="11">
        <f>'獎狀清單(勿動)'!Q198</f>
        <v/>
      </c>
      <c r="R200" s="44">
        <f>INT(IF(AND(B200=B199,K200=K199,L200=L199),"0",IF(D200=1,"1","0")))</f>
        <v/>
      </c>
    </row>
    <row customHeight="1" ht="16.5" r="201" s="29">
      <c r="A201" s="11">
        <f>'獎狀清單(勿動)'!A205</f>
        <v/>
      </c>
      <c r="B201" s="11">
        <f>'獎狀清單(勿動)'!B205</f>
        <v/>
      </c>
      <c r="C201" s="11">
        <f>'獎狀清單(勿動)'!C205</f>
        <v/>
      </c>
      <c r="D201" s="11">
        <f>'獎狀清單(勿動)'!D205</f>
        <v/>
      </c>
      <c r="E201" s="11">
        <f>'獎狀清單(勿動)'!E205</f>
        <v/>
      </c>
      <c r="F201" s="11">
        <f>'獎狀清單(勿動)'!F205</f>
        <v/>
      </c>
      <c r="G201" s="11">
        <f>'獎狀清單(勿動)'!G205</f>
        <v/>
      </c>
      <c r="H201" s="11">
        <f>'獎狀清單(勿動)'!H205</f>
        <v/>
      </c>
      <c r="I201" s="11">
        <f>'獎狀清單(勿動)'!I205</f>
        <v/>
      </c>
      <c r="J201" s="11">
        <f>'獎狀清單(勿動)'!J205</f>
        <v/>
      </c>
      <c r="K201" s="11">
        <f>'獎狀清單(勿動)'!K205</f>
        <v/>
      </c>
      <c r="L201" s="11">
        <f>'獎狀清單(勿動)'!L205</f>
        <v/>
      </c>
      <c r="M201" s="11">
        <f>'獎狀清單(勿動)'!M205</f>
        <v/>
      </c>
      <c r="N201" s="11">
        <f>'獎狀清單(勿動)'!N205</f>
        <v/>
      </c>
      <c r="O201" s="49">
        <f>'獎狀清單(勿動)'!O205</f>
        <v/>
      </c>
      <c r="P201" s="11">
        <f>'獎狀清單(勿動)'!P205</f>
        <v/>
      </c>
      <c r="Q201" s="11">
        <f>'獎狀清單(勿動)'!Q205</f>
        <v/>
      </c>
      <c r="R201" s="44">
        <f>INT(IF(AND(B201=B200,K201=K200,L201=L200),"0",IF(D201=1,"1","0")))</f>
        <v/>
      </c>
    </row>
    <row customHeight="1" ht="16.5" r="202" s="29">
      <c r="A202" s="11">
        <f>'獎狀清單(勿動)'!A170</f>
        <v/>
      </c>
      <c r="B202" s="11">
        <f>'獎狀清單(勿動)'!B170</f>
        <v/>
      </c>
      <c r="C202" s="11">
        <f>'獎狀清單(勿動)'!C170</f>
        <v/>
      </c>
      <c r="D202" s="11">
        <f>'獎狀清單(勿動)'!D170</f>
        <v/>
      </c>
      <c r="E202" s="11">
        <f>'獎狀清單(勿動)'!E170</f>
        <v/>
      </c>
      <c r="F202" s="11">
        <f>'獎狀清單(勿動)'!F170</f>
        <v/>
      </c>
      <c r="G202" s="11">
        <f>'獎狀清單(勿動)'!G170</f>
        <v/>
      </c>
      <c r="H202" s="11">
        <f>'獎狀清單(勿動)'!H170</f>
        <v/>
      </c>
      <c r="I202" s="11">
        <f>'獎狀清單(勿動)'!I170</f>
        <v/>
      </c>
      <c r="J202" s="11">
        <f>'獎狀清單(勿動)'!J170</f>
        <v/>
      </c>
      <c r="K202" s="11">
        <f>'獎狀清單(勿動)'!K170</f>
        <v/>
      </c>
      <c r="L202" s="11">
        <f>'獎狀清單(勿動)'!L170</f>
        <v/>
      </c>
      <c r="M202" s="11">
        <f>'獎狀清單(勿動)'!M170</f>
        <v/>
      </c>
      <c r="N202" s="11">
        <f>'獎狀清單(勿動)'!N170</f>
        <v/>
      </c>
      <c r="O202" s="11">
        <f>'獎狀清單(勿動)'!O170</f>
        <v/>
      </c>
      <c r="P202" s="11">
        <f>'獎狀清單(勿動)'!P170</f>
        <v/>
      </c>
      <c r="Q202" s="11">
        <f>'獎狀清單(勿動)'!Q170</f>
        <v/>
      </c>
      <c r="R202" s="44">
        <f>INT(IF(AND(B202=B201,K202=K201,L202=L201),"0",IF(D202=1,"1","0")))</f>
        <v/>
      </c>
    </row>
    <row customHeight="1" ht="16.5" r="203" s="29">
      <c r="A203" s="11">
        <f>'獎狀清單(勿動)'!A28</f>
        <v/>
      </c>
      <c r="B203" s="11">
        <f>'獎狀清單(勿動)'!B28</f>
        <v/>
      </c>
      <c r="C203" s="11">
        <f>'獎狀清單(勿動)'!C28</f>
        <v/>
      </c>
      <c r="D203" s="11">
        <f>'獎狀清單(勿動)'!D28</f>
        <v/>
      </c>
      <c r="E203" s="11">
        <f>'獎狀清單(勿動)'!E28</f>
        <v/>
      </c>
      <c r="F203" s="11">
        <f>'獎狀清單(勿動)'!F28</f>
        <v/>
      </c>
      <c r="G203" s="11">
        <f>'獎狀清單(勿動)'!G28</f>
        <v/>
      </c>
      <c r="H203" s="11">
        <f>'獎狀清單(勿動)'!H28</f>
        <v/>
      </c>
      <c r="I203" s="11">
        <f>'獎狀清單(勿動)'!I28</f>
        <v/>
      </c>
      <c r="J203" s="11">
        <f>'獎狀清單(勿動)'!J28</f>
        <v/>
      </c>
      <c r="K203" s="11">
        <f>'獎狀清單(勿動)'!K28</f>
        <v/>
      </c>
      <c r="L203" s="11">
        <f>'獎狀清單(勿動)'!L28</f>
        <v/>
      </c>
      <c r="M203" s="11">
        <f>'獎狀清單(勿動)'!M28</f>
        <v/>
      </c>
      <c r="N203" s="11">
        <f>'獎狀清單(勿動)'!N28</f>
        <v/>
      </c>
      <c r="O203" s="11">
        <f>'獎狀清單(勿動)'!O28</f>
        <v/>
      </c>
      <c r="P203" s="11">
        <f>'獎狀清單(勿動)'!P28</f>
        <v/>
      </c>
      <c r="Q203" s="11">
        <f>'獎狀清單(勿動)'!Q28</f>
        <v/>
      </c>
      <c r="R203" s="44">
        <f>INT(IF(AND(B203=B202,K203=K202,L203=L202),"0",IF(D203=1,"1","0")))</f>
        <v/>
      </c>
    </row>
    <row customHeight="1" ht="16.5" r="204" s="29">
      <c r="A204" s="11">
        <f>'獎狀清單(勿動)'!A70</f>
        <v/>
      </c>
      <c r="B204" s="11">
        <f>'獎狀清單(勿動)'!B70</f>
        <v/>
      </c>
      <c r="C204" s="11">
        <f>'獎狀清單(勿動)'!C70</f>
        <v/>
      </c>
      <c r="D204" s="11">
        <f>'獎狀清單(勿動)'!D70</f>
        <v/>
      </c>
      <c r="E204" s="11">
        <f>'獎狀清單(勿動)'!E70</f>
        <v/>
      </c>
      <c r="F204" s="11">
        <f>'獎狀清單(勿動)'!F70</f>
        <v/>
      </c>
      <c r="G204" s="11">
        <f>'獎狀清單(勿動)'!G70</f>
        <v/>
      </c>
      <c r="H204" s="11">
        <f>'獎狀清單(勿動)'!H70</f>
        <v/>
      </c>
      <c r="I204" s="11">
        <f>'獎狀清單(勿動)'!I70</f>
        <v/>
      </c>
      <c r="J204" s="11">
        <f>'獎狀清單(勿動)'!J70</f>
        <v/>
      </c>
      <c r="K204" s="11">
        <f>'獎狀清單(勿動)'!K70</f>
        <v/>
      </c>
      <c r="L204" s="11">
        <f>'獎狀清單(勿動)'!L70</f>
        <v/>
      </c>
      <c r="M204" s="11">
        <f>'獎狀清單(勿動)'!M70</f>
        <v/>
      </c>
      <c r="N204" s="11">
        <f>'獎狀清單(勿動)'!N70</f>
        <v/>
      </c>
      <c r="O204" s="11">
        <f>'獎狀清單(勿動)'!O70</f>
        <v/>
      </c>
      <c r="P204" s="49">
        <f>'獎狀清單(勿動)'!P70</f>
        <v/>
      </c>
      <c r="Q204" s="11">
        <f>'獎狀清單(勿動)'!Q70</f>
        <v/>
      </c>
      <c r="R204" s="44">
        <f>INT(IF(AND(B204=B203,K204=K203,L204=L203),"0",IF(D204=1,"1","0")))</f>
        <v/>
      </c>
    </row>
    <row customHeight="1" ht="16.5" r="205" s="29">
      <c r="A205" s="11">
        <f>'獎狀清單(勿動)'!A72</f>
        <v/>
      </c>
      <c r="B205" s="11">
        <f>'獎狀清單(勿動)'!B72</f>
        <v/>
      </c>
      <c r="C205" s="11">
        <f>'獎狀清單(勿動)'!C72</f>
        <v/>
      </c>
      <c r="D205" s="11">
        <f>'獎狀清單(勿動)'!D72</f>
        <v/>
      </c>
      <c r="E205" s="11">
        <f>'獎狀清單(勿動)'!E72</f>
        <v/>
      </c>
      <c r="F205" s="11">
        <f>'獎狀清單(勿動)'!F72</f>
        <v/>
      </c>
      <c r="G205" s="11">
        <f>'獎狀清單(勿動)'!G72</f>
        <v/>
      </c>
      <c r="H205" s="11">
        <f>'獎狀清單(勿動)'!H72</f>
        <v/>
      </c>
      <c r="I205" s="11">
        <f>'獎狀清單(勿動)'!I72</f>
        <v/>
      </c>
      <c r="J205" s="11">
        <f>'獎狀清單(勿動)'!J72</f>
        <v/>
      </c>
      <c r="K205" s="11">
        <f>'獎狀清單(勿動)'!K72</f>
        <v/>
      </c>
      <c r="L205" s="11">
        <f>'獎狀清單(勿動)'!L72</f>
        <v/>
      </c>
      <c r="M205" s="11">
        <f>'獎狀清單(勿動)'!M72</f>
        <v/>
      </c>
      <c r="N205" s="11">
        <f>'獎狀清單(勿動)'!N72</f>
        <v/>
      </c>
      <c r="O205" s="11">
        <f>'獎狀清單(勿動)'!O72</f>
        <v/>
      </c>
      <c r="P205" s="49">
        <f>'獎狀清單(勿動)'!P72</f>
        <v/>
      </c>
      <c r="Q205" s="11">
        <f>'獎狀清單(勿動)'!Q72</f>
        <v/>
      </c>
      <c r="R205" s="44">
        <f>INT(IF(AND(B205=B204,K205=K204,L205=L204),"0",IF(D205=1,"1","0")))</f>
        <v/>
      </c>
    </row>
    <row customHeight="1" ht="16.5" r="206" s="29">
      <c r="A206" s="11">
        <f>'獎狀清單(勿動)'!A38</f>
        <v/>
      </c>
      <c r="B206" s="11">
        <f>'獎狀清單(勿動)'!B38</f>
        <v/>
      </c>
      <c r="C206" s="11">
        <f>'獎狀清單(勿動)'!C38</f>
        <v/>
      </c>
      <c r="D206" s="11">
        <f>'獎狀清單(勿動)'!D38</f>
        <v/>
      </c>
      <c r="E206" s="11">
        <f>'獎狀清單(勿動)'!E38</f>
        <v/>
      </c>
      <c r="F206" s="11">
        <f>'獎狀清單(勿動)'!F38</f>
        <v/>
      </c>
      <c r="G206" s="11">
        <f>'獎狀清單(勿動)'!G38</f>
        <v/>
      </c>
      <c r="H206" s="11">
        <f>'獎狀清單(勿動)'!H38</f>
        <v/>
      </c>
      <c r="I206" s="11">
        <f>'獎狀清單(勿動)'!I38</f>
        <v/>
      </c>
      <c r="J206" s="11">
        <f>'獎狀清單(勿動)'!J38</f>
        <v/>
      </c>
      <c r="K206" s="11">
        <f>'獎狀清單(勿動)'!K38</f>
        <v/>
      </c>
      <c r="L206" s="11">
        <f>'獎狀清單(勿動)'!L38</f>
        <v/>
      </c>
      <c r="M206" s="11">
        <f>'獎狀清單(勿動)'!M38</f>
        <v/>
      </c>
      <c r="N206" s="11">
        <f>'獎狀清單(勿動)'!N38</f>
        <v/>
      </c>
      <c r="O206" s="11">
        <f>'獎狀清單(勿動)'!O38</f>
        <v/>
      </c>
      <c r="P206" s="11">
        <f>'獎狀清單(勿動)'!P38</f>
        <v/>
      </c>
      <c r="Q206" s="11">
        <f>'獎狀清單(勿動)'!Q38</f>
        <v/>
      </c>
      <c r="R206" s="44">
        <f>INT(IF(AND(B206=B205,K206=K205,L206=L205),"0",IF(D206=1,"1","0")))</f>
        <v/>
      </c>
    </row>
    <row customHeight="1" ht="16.5" r="207" s="29">
      <c r="A207" s="11">
        <f>'獎狀清單(勿動)'!A45</f>
        <v/>
      </c>
      <c r="B207" s="11">
        <f>'獎狀清單(勿動)'!B45</f>
        <v/>
      </c>
      <c r="C207" s="11">
        <f>'獎狀清單(勿動)'!C45</f>
        <v/>
      </c>
      <c r="D207" s="11">
        <f>'獎狀清單(勿動)'!D45</f>
        <v/>
      </c>
      <c r="E207" s="11">
        <f>'獎狀清單(勿動)'!E45</f>
        <v/>
      </c>
      <c r="F207" s="11">
        <f>'獎狀清單(勿動)'!F45</f>
        <v/>
      </c>
      <c r="G207" s="11">
        <f>'獎狀清單(勿動)'!G45</f>
        <v/>
      </c>
      <c r="H207" s="11">
        <f>'獎狀清單(勿動)'!H45</f>
        <v/>
      </c>
      <c r="I207" s="11">
        <f>'獎狀清單(勿動)'!I45</f>
        <v/>
      </c>
      <c r="J207" s="11">
        <f>'獎狀清單(勿動)'!J45</f>
        <v/>
      </c>
      <c r="K207" s="11">
        <f>'獎狀清單(勿動)'!K45</f>
        <v/>
      </c>
      <c r="L207" s="11">
        <f>'獎狀清單(勿動)'!L45</f>
        <v/>
      </c>
      <c r="M207" s="11">
        <f>'獎狀清單(勿動)'!M45</f>
        <v/>
      </c>
      <c r="N207" s="11">
        <f>'獎狀清單(勿動)'!N45</f>
        <v/>
      </c>
      <c r="O207" s="49">
        <f>'獎狀清單(勿動)'!O45</f>
        <v/>
      </c>
      <c r="P207" s="11">
        <f>'獎狀清單(勿動)'!P45</f>
        <v/>
      </c>
      <c r="Q207" s="11">
        <f>'獎狀清單(勿動)'!Q45</f>
        <v/>
      </c>
      <c r="R207" s="44">
        <f>INT(IF(AND(B207=B206,K207=K206,L207=L206),"0",IF(D207=1,"1","0")))</f>
        <v/>
      </c>
    </row>
    <row customHeight="1" ht="16.5" r="208" s="29">
      <c r="A208" s="11">
        <f>'獎狀清單(勿動)'!A10</f>
        <v/>
      </c>
      <c r="B208" s="11">
        <f>'獎狀清單(勿動)'!B10</f>
        <v/>
      </c>
      <c r="C208" s="11">
        <f>'獎狀清單(勿動)'!C10</f>
        <v/>
      </c>
      <c r="D208" s="11">
        <f>'獎狀清單(勿動)'!D10</f>
        <v/>
      </c>
      <c r="E208" s="11">
        <f>'獎狀清單(勿動)'!E10</f>
        <v/>
      </c>
      <c r="F208" s="11">
        <f>'獎狀清單(勿動)'!F10</f>
        <v/>
      </c>
      <c r="G208" s="11">
        <f>'獎狀清單(勿動)'!G10</f>
        <v/>
      </c>
      <c r="H208" s="11">
        <f>'獎狀清單(勿動)'!H10</f>
        <v/>
      </c>
      <c r="I208" s="11">
        <f>'獎狀清單(勿動)'!I10</f>
        <v/>
      </c>
      <c r="J208" s="11">
        <f>'獎狀清單(勿動)'!J10</f>
        <v/>
      </c>
      <c r="K208" s="11">
        <f>'獎狀清單(勿動)'!K10</f>
        <v/>
      </c>
      <c r="L208" s="11">
        <f>'獎狀清單(勿動)'!L10</f>
        <v/>
      </c>
      <c r="M208" s="11">
        <f>'獎狀清單(勿動)'!M10</f>
        <v/>
      </c>
      <c r="N208" s="11">
        <f>'獎狀清單(勿動)'!N10</f>
        <v/>
      </c>
      <c r="O208" s="11">
        <f>'獎狀清單(勿動)'!O10</f>
        <v/>
      </c>
      <c r="P208" s="11">
        <f>'獎狀清單(勿動)'!P10</f>
        <v/>
      </c>
      <c r="Q208" s="11">
        <f>'獎狀清單(勿動)'!Q10</f>
        <v/>
      </c>
      <c r="R208" s="44">
        <f>INT(IF(AND(B208=B207,K208=K207,L208=L207),"0",IF(D208=1,"1","0")))</f>
        <v/>
      </c>
    </row>
    <row customHeight="1" ht="16.5" r="209" s="29">
      <c r="A209" s="11">
        <f>'獎狀清單(勿動)'!A12</f>
        <v/>
      </c>
      <c r="B209" s="11">
        <f>'獎狀清單(勿動)'!B12</f>
        <v/>
      </c>
      <c r="C209" s="11">
        <f>'獎狀清單(勿動)'!C12</f>
        <v/>
      </c>
      <c r="D209" s="11">
        <f>'獎狀清單(勿動)'!D12</f>
        <v/>
      </c>
      <c r="E209" s="11">
        <f>'獎狀清單(勿動)'!E12</f>
        <v/>
      </c>
      <c r="F209" s="11">
        <f>'獎狀清單(勿動)'!F12</f>
        <v/>
      </c>
      <c r="G209" s="11">
        <f>'獎狀清單(勿動)'!G12</f>
        <v/>
      </c>
      <c r="H209" s="11">
        <f>'獎狀清單(勿動)'!H12</f>
        <v/>
      </c>
      <c r="I209" s="11">
        <f>'獎狀清單(勿動)'!I12</f>
        <v/>
      </c>
      <c r="J209" s="11">
        <f>'獎狀清單(勿動)'!J12</f>
        <v/>
      </c>
      <c r="K209" s="11">
        <f>'獎狀清單(勿動)'!K12</f>
        <v/>
      </c>
      <c r="L209" s="11">
        <f>'獎狀清單(勿動)'!L12</f>
        <v/>
      </c>
      <c r="M209" s="11">
        <f>'獎狀清單(勿動)'!M12</f>
        <v/>
      </c>
      <c r="N209" s="11">
        <f>'獎狀清單(勿動)'!N12</f>
        <v/>
      </c>
      <c r="O209" s="11">
        <f>'獎狀清單(勿動)'!O12</f>
        <v/>
      </c>
      <c r="P209" s="11">
        <f>'獎狀清單(勿動)'!P12</f>
        <v/>
      </c>
      <c r="Q209" s="11">
        <f>'獎狀清單(勿動)'!Q12</f>
        <v/>
      </c>
      <c r="R209" s="44">
        <f>INT(IF(AND(B209=B208,K209=K208,L209=L208),"0",IF(D209=1,"1","0")))</f>
        <v/>
      </c>
    </row>
    <row customHeight="1" ht="16.5" r="210" s="29">
      <c r="A210" s="11">
        <f>'獎狀清單(勿動)'!A223</f>
        <v/>
      </c>
      <c r="B210" s="11">
        <f>'獎狀清單(勿動)'!B223</f>
        <v/>
      </c>
      <c r="C210" s="11">
        <f>'獎狀清單(勿動)'!C223</f>
        <v/>
      </c>
      <c r="D210" s="11">
        <f>'獎狀清單(勿動)'!D223</f>
        <v/>
      </c>
      <c r="E210" s="11">
        <f>'獎狀清單(勿動)'!E223</f>
        <v/>
      </c>
      <c r="F210" s="11">
        <f>'獎狀清單(勿動)'!F223</f>
        <v/>
      </c>
      <c r="G210" s="11">
        <f>'獎狀清單(勿動)'!G223</f>
        <v/>
      </c>
      <c r="H210" s="11">
        <f>'獎狀清單(勿動)'!H223</f>
        <v/>
      </c>
      <c r="I210" s="11">
        <f>'獎狀清單(勿動)'!I223</f>
        <v/>
      </c>
      <c r="J210" s="11">
        <f>'獎狀清單(勿動)'!J223</f>
        <v/>
      </c>
      <c r="K210" s="11">
        <f>'獎狀清單(勿動)'!K223</f>
        <v/>
      </c>
      <c r="L210" s="11">
        <f>'獎狀清單(勿動)'!L223</f>
        <v/>
      </c>
      <c r="M210" s="11">
        <f>'獎狀清單(勿動)'!M223</f>
        <v/>
      </c>
      <c r="N210" s="11">
        <f>'獎狀清單(勿動)'!N223</f>
        <v/>
      </c>
      <c r="O210" s="11">
        <f>'獎狀清單(勿動)'!O223</f>
        <v/>
      </c>
      <c r="P210" s="49">
        <f>'獎狀清單(勿動)'!P223</f>
        <v/>
      </c>
      <c r="Q210" s="11">
        <f>'獎狀清單(勿動)'!Q223</f>
        <v/>
      </c>
      <c r="R210" s="44">
        <f>INT(IF(AND(B210=B209,K210=K209,L210=L209),"0",IF(D210=1,"1","0")))</f>
        <v/>
      </c>
    </row>
    <row customHeight="1" ht="16.5" r="211" s="29">
      <c r="A211" s="11">
        <f>'獎狀清單(勿動)'!A307</f>
        <v/>
      </c>
      <c r="B211" s="11">
        <f>'獎狀清單(勿動)'!B307</f>
        <v/>
      </c>
      <c r="C211" s="11">
        <f>'獎狀清單(勿動)'!C307</f>
        <v/>
      </c>
      <c r="D211" s="11">
        <f>'獎狀清單(勿動)'!D307</f>
        <v/>
      </c>
      <c r="E211" s="11">
        <f>'獎狀清單(勿動)'!E307</f>
        <v/>
      </c>
      <c r="F211" s="11">
        <f>'獎狀清單(勿動)'!F307</f>
        <v/>
      </c>
      <c r="G211" s="11">
        <f>'獎狀清單(勿動)'!G307</f>
        <v/>
      </c>
      <c r="H211" s="11">
        <f>'獎狀清單(勿動)'!H307</f>
        <v/>
      </c>
      <c r="I211" s="11">
        <f>'獎狀清單(勿動)'!I307</f>
        <v/>
      </c>
      <c r="J211" s="11">
        <f>'獎狀清單(勿動)'!J307</f>
        <v/>
      </c>
      <c r="K211" s="11">
        <f>'獎狀清單(勿動)'!K307</f>
        <v/>
      </c>
      <c r="L211" s="11">
        <f>'獎狀清單(勿動)'!L307</f>
        <v/>
      </c>
      <c r="M211" s="11">
        <f>'獎狀清單(勿動)'!M307</f>
        <v/>
      </c>
      <c r="N211" s="11">
        <f>'獎狀清單(勿動)'!N307</f>
        <v/>
      </c>
      <c r="O211" s="11">
        <f>'獎狀清單(勿動)'!O307</f>
        <v/>
      </c>
      <c r="P211" s="49">
        <f>'獎狀清單(勿動)'!P307</f>
        <v/>
      </c>
      <c r="Q211" s="11">
        <f>'獎狀清單(勿動)'!Q307</f>
        <v/>
      </c>
      <c r="R211" s="44">
        <f>INT(IF(AND(B211=B210,K211=K210,L211=L210),"0",IF(D211=1,"1","0")))</f>
        <v/>
      </c>
    </row>
    <row customHeight="1" ht="16.5" r="212" s="29">
      <c r="A212" s="11">
        <f>'獎狀清單(勿動)'!A268</f>
        <v/>
      </c>
      <c r="B212" s="11">
        <f>'獎狀清單(勿動)'!B268</f>
        <v/>
      </c>
      <c r="C212" s="11">
        <f>'獎狀清單(勿動)'!C268</f>
        <v/>
      </c>
      <c r="D212" s="11">
        <f>'獎狀清單(勿動)'!D268</f>
        <v/>
      </c>
      <c r="E212" s="11">
        <f>'獎狀清單(勿動)'!E268</f>
        <v/>
      </c>
      <c r="F212" s="11">
        <f>'獎狀清單(勿動)'!F268</f>
        <v/>
      </c>
      <c r="G212" s="11">
        <f>'獎狀清單(勿動)'!G268</f>
        <v/>
      </c>
      <c r="H212" s="11">
        <f>'獎狀清單(勿動)'!H268</f>
        <v/>
      </c>
      <c r="I212" s="11">
        <f>'獎狀清單(勿動)'!I268</f>
        <v/>
      </c>
      <c r="J212" s="11">
        <f>'獎狀清單(勿動)'!J268</f>
        <v/>
      </c>
      <c r="K212" s="11">
        <f>'獎狀清單(勿動)'!K268</f>
        <v/>
      </c>
      <c r="L212" s="11">
        <f>'獎狀清單(勿動)'!L268</f>
        <v/>
      </c>
      <c r="M212" s="11">
        <f>'獎狀清單(勿動)'!M268</f>
        <v/>
      </c>
      <c r="N212" s="11">
        <f>'獎狀清單(勿動)'!N268</f>
        <v/>
      </c>
      <c r="O212" s="11">
        <f>'獎狀清單(勿動)'!O268</f>
        <v/>
      </c>
      <c r="P212" s="49">
        <f>'獎狀清單(勿動)'!P268</f>
        <v/>
      </c>
      <c r="Q212" s="11">
        <f>'獎狀清單(勿動)'!Q268</f>
        <v/>
      </c>
      <c r="R212" s="44">
        <f>INT(IF(AND(B212=B211,K212=K211,L212=L211),"0",IF(D212=1,"1","0")))</f>
        <v/>
      </c>
    </row>
    <row customHeight="1" ht="16.5" r="213" s="29">
      <c r="A213" s="11">
        <f>'獎狀清單(勿動)'!A192</f>
        <v/>
      </c>
      <c r="B213" s="11">
        <f>'獎狀清單(勿動)'!B192</f>
        <v/>
      </c>
      <c r="C213" s="11">
        <f>'獎狀清單(勿動)'!C192</f>
        <v/>
      </c>
      <c r="D213" s="11">
        <f>'獎狀清單(勿動)'!D192</f>
        <v/>
      </c>
      <c r="E213" s="11">
        <f>'獎狀清單(勿動)'!E192</f>
        <v/>
      </c>
      <c r="F213" s="11">
        <f>'獎狀清單(勿動)'!F192</f>
        <v/>
      </c>
      <c r="G213" s="11">
        <f>'獎狀清單(勿動)'!G192</f>
        <v/>
      </c>
      <c r="H213" s="11">
        <f>'獎狀清單(勿動)'!H192</f>
        <v/>
      </c>
      <c r="I213" s="11">
        <f>'獎狀清單(勿動)'!I192</f>
        <v/>
      </c>
      <c r="J213" s="11">
        <f>'獎狀清單(勿動)'!J192</f>
        <v/>
      </c>
      <c r="K213" s="11">
        <f>'獎狀清單(勿動)'!K192</f>
        <v/>
      </c>
      <c r="L213" s="11">
        <f>'獎狀清單(勿動)'!L192</f>
        <v/>
      </c>
      <c r="M213" s="11">
        <f>'獎狀清單(勿動)'!M192</f>
        <v/>
      </c>
      <c r="N213" s="11">
        <f>'獎狀清單(勿動)'!N192</f>
        <v/>
      </c>
      <c r="O213" s="11">
        <f>'獎狀清單(勿動)'!O192</f>
        <v/>
      </c>
      <c r="P213" s="11">
        <f>'獎狀清單(勿動)'!P192</f>
        <v/>
      </c>
      <c r="Q213" s="11">
        <f>'獎狀清單(勿動)'!Q192</f>
        <v/>
      </c>
      <c r="R213" s="44">
        <f>INT(IF(AND(B213=B212,K213=K212,L213=L212),"0",IF(D213=1,"1","0")))</f>
        <v/>
      </c>
    </row>
    <row customHeight="1" ht="16.5" r="214" s="29">
      <c r="A214" s="11">
        <f>'獎狀清單(勿動)'!A238</f>
        <v/>
      </c>
      <c r="B214" s="11">
        <f>'獎狀清單(勿動)'!B238</f>
        <v/>
      </c>
      <c r="C214" s="11">
        <f>'獎狀清單(勿動)'!C238</f>
        <v/>
      </c>
      <c r="D214" s="11">
        <f>'獎狀清單(勿動)'!D238</f>
        <v/>
      </c>
      <c r="E214" s="11">
        <f>'獎狀清單(勿動)'!E238</f>
        <v/>
      </c>
      <c r="F214" s="11">
        <f>'獎狀清單(勿動)'!F238</f>
        <v/>
      </c>
      <c r="G214" s="11">
        <f>'獎狀清單(勿動)'!G238</f>
        <v/>
      </c>
      <c r="H214" s="11">
        <f>'獎狀清單(勿動)'!H238</f>
        <v/>
      </c>
      <c r="I214" s="11">
        <f>'獎狀清單(勿動)'!I238</f>
        <v/>
      </c>
      <c r="J214" s="11">
        <f>'獎狀清單(勿動)'!J238</f>
        <v/>
      </c>
      <c r="K214" s="11">
        <f>'獎狀清單(勿動)'!K238</f>
        <v/>
      </c>
      <c r="L214" s="11">
        <f>'獎狀清單(勿動)'!L238</f>
        <v/>
      </c>
      <c r="M214" s="11">
        <f>'獎狀清單(勿動)'!M238</f>
        <v/>
      </c>
      <c r="N214" s="11">
        <f>'獎狀清單(勿動)'!N238</f>
        <v/>
      </c>
      <c r="O214" s="11">
        <f>'獎狀清單(勿動)'!O238</f>
        <v/>
      </c>
      <c r="P214" s="49">
        <f>'獎狀清單(勿動)'!P238</f>
        <v/>
      </c>
      <c r="Q214" s="11">
        <f>'獎狀清單(勿動)'!Q238</f>
        <v/>
      </c>
      <c r="R214" s="44">
        <f>INT(IF(AND(B214=B213,K214=K213,L214=L213),"0",IF(D214=1,"1","0")))</f>
        <v/>
      </c>
    </row>
    <row customHeight="1" ht="16.5" r="215" s="29">
      <c r="A215" s="11">
        <f>'獎狀清單(勿動)'!A318</f>
        <v/>
      </c>
      <c r="B215" s="11">
        <f>'獎狀清單(勿動)'!B318</f>
        <v/>
      </c>
      <c r="C215" s="11">
        <f>'獎狀清單(勿動)'!C318</f>
        <v/>
      </c>
      <c r="D215" s="11">
        <f>'獎狀清單(勿動)'!D318</f>
        <v/>
      </c>
      <c r="E215" s="11">
        <f>'獎狀清單(勿動)'!E318</f>
        <v/>
      </c>
      <c r="F215" s="11">
        <f>'獎狀清單(勿動)'!F318</f>
        <v/>
      </c>
      <c r="G215" s="11">
        <f>'獎狀清單(勿動)'!G318</f>
        <v/>
      </c>
      <c r="H215" s="11">
        <f>'獎狀清單(勿動)'!H318</f>
        <v/>
      </c>
      <c r="I215" s="11">
        <f>'獎狀清單(勿動)'!I318</f>
        <v/>
      </c>
      <c r="J215" s="11">
        <f>'獎狀清單(勿動)'!J318</f>
        <v/>
      </c>
      <c r="K215" s="11">
        <f>'獎狀清單(勿動)'!K318</f>
        <v/>
      </c>
      <c r="L215" s="11">
        <f>'獎狀清單(勿動)'!L318</f>
        <v/>
      </c>
      <c r="M215" s="11">
        <f>'獎狀清單(勿動)'!M318</f>
        <v/>
      </c>
      <c r="N215" s="11">
        <f>'獎狀清單(勿動)'!N318</f>
        <v/>
      </c>
      <c r="O215" s="11">
        <f>'獎狀清單(勿動)'!O318</f>
        <v/>
      </c>
      <c r="P215" s="49">
        <f>'獎狀清單(勿動)'!P318</f>
        <v/>
      </c>
      <c r="Q215" s="11">
        <f>'獎狀清單(勿動)'!Q318</f>
        <v/>
      </c>
      <c r="R215" s="44">
        <f>INT(IF(AND(B215=B214,K215=K214,L215=L214),"0",IF(D215=1,"1","0")))</f>
        <v/>
      </c>
    </row>
    <row customHeight="1" ht="16.5" r="216" s="29">
      <c r="A216" s="11">
        <f>'獎狀清單(勿動)'!A244</f>
        <v/>
      </c>
      <c r="B216" s="11">
        <f>'獎狀清單(勿動)'!B244</f>
        <v/>
      </c>
      <c r="C216" s="11">
        <f>'獎狀清單(勿動)'!C244</f>
        <v/>
      </c>
      <c r="D216" s="11">
        <f>'獎狀清單(勿動)'!D244</f>
        <v/>
      </c>
      <c r="E216" s="11">
        <f>'獎狀清單(勿動)'!E244</f>
        <v/>
      </c>
      <c r="F216" s="11">
        <f>'獎狀清單(勿動)'!F244</f>
        <v/>
      </c>
      <c r="G216" s="11">
        <f>'獎狀清單(勿動)'!G244</f>
        <v/>
      </c>
      <c r="H216" s="11">
        <f>'獎狀清單(勿動)'!H244</f>
        <v/>
      </c>
      <c r="I216" s="11">
        <f>'獎狀清單(勿動)'!I244</f>
        <v/>
      </c>
      <c r="J216" s="11">
        <f>'獎狀清單(勿動)'!J244</f>
        <v/>
      </c>
      <c r="K216" s="11">
        <f>'獎狀清單(勿動)'!K244</f>
        <v/>
      </c>
      <c r="L216" s="11">
        <f>'獎狀清單(勿動)'!L244</f>
        <v/>
      </c>
      <c r="M216" s="11">
        <f>'獎狀清單(勿動)'!M244</f>
        <v/>
      </c>
      <c r="N216" s="11">
        <f>'獎狀清單(勿動)'!N244</f>
        <v/>
      </c>
      <c r="O216" s="11">
        <f>'獎狀清單(勿動)'!O244</f>
        <v/>
      </c>
      <c r="P216" s="49">
        <f>'獎狀清單(勿動)'!P244</f>
        <v/>
      </c>
      <c r="Q216" s="11">
        <f>'獎狀清單(勿動)'!Q244</f>
        <v/>
      </c>
      <c r="R216" s="44">
        <f>INT(IF(AND(B216=B215,K216=K215,L216=L215),"0",IF(D216=1,"1","0")))</f>
        <v/>
      </c>
    </row>
    <row customHeight="1" ht="16.5" r="217" s="29">
      <c r="A217" s="11">
        <f>'獎狀清單(勿動)'!A288</f>
        <v/>
      </c>
      <c r="B217" s="11">
        <f>'獎狀清單(勿動)'!B288</f>
        <v/>
      </c>
      <c r="C217" s="11">
        <f>'獎狀清單(勿動)'!C288</f>
        <v/>
      </c>
      <c r="D217" s="11">
        <f>'獎狀清單(勿動)'!D288</f>
        <v/>
      </c>
      <c r="E217" s="11">
        <f>'獎狀清單(勿動)'!E288</f>
        <v/>
      </c>
      <c r="F217" s="11">
        <f>'獎狀清單(勿動)'!F288</f>
        <v/>
      </c>
      <c r="G217" s="11">
        <f>'獎狀清單(勿動)'!G288</f>
        <v/>
      </c>
      <c r="H217" s="11">
        <f>'獎狀清單(勿動)'!H288</f>
        <v/>
      </c>
      <c r="I217" s="11">
        <f>'獎狀清單(勿動)'!I288</f>
        <v/>
      </c>
      <c r="J217" s="11">
        <f>'獎狀清單(勿動)'!J288</f>
        <v/>
      </c>
      <c r="K217" s="11">
        <f>'獎狀清單(勿動)'!K288</f>
        <v/>
      </c>
      <c r="L217" s="11">
        <f>'獎狀清單(勿動)'!L288</f>
        <v/>
      </c>
      <c r="M217" s="11">
        <f>'獎狀清單(勿動)'!M288</f>
        <v/>
      </c>
      <c r="N217" s="11">
        <f>'獎狀清單(勿動)'!N288</f>
        <v/>
      </c>
      <c r="O217" s="11">
        <f>'獎狀清單(勿動)'!O288</f>
        <v/>
      </c>
      <c r="P217" s="49">
        <f>'獎狀清單(勿動)'!P288</f>
        <v/>
      </c>
      <c r="Q217" s="11">
        <f>'獎狀清單(勿動)'!Q288</f>
        <v/>
      </c>
      <c r="R217" s="44">
        <f>INT(IF(AND(B217=B216,K217=K216,L217=L216),"0",IF(D217=1,"1","0")))</f>
        <v/>
      </c>
    </row>
    <row customHeight="1" ht="16.5" r="218" s="29">
      <c r="A218" s="11">
        <f>'獎狀清單(勿動)'!A254</f>
        <v/>
      </c>
      <c r="B218" s="11">
        <f>'獎狀清單(勿動)'!B254</f>
        <v/>
      </c>
      <c r="C218" s="11">
        <f>'獎狀清單(勿動)'!C254</f>
        <v/>
      </c>
      <c r="D218" s="11">
        <f>'獎狀清單(勿動)'!D254</f>
        <v/>
      </c>
      <c r="E218" s="11">
        <f>'獎狀清單(勿動)'!E254</f>
        <v/>
      </c>
      <c r="F218" s="11">
        <f>'獎狀清單(勿動)'!F254</f>
        <v/>
      </c>
      <c r="G218" s="11">
        <f>'獎狀清單(勿動)'!G254</f>
        <v/>
      </c>
      <c r="H218" s="11">
        <f>'獎狀清單(勿動)'!H254</f>
        <v/>
      </c>
      <c r="I218" s="11">
        <f>'獎狀清單(勿動)'!I254</f>
        <v/>
      </c>
      <c r="J218" s="11">
        <f>'獎狀清單(勿動)'!J254</f>
        <v/>
      </c>
      <c r="K218" s="11">
        <f>'獎狀清單(勿動)'!K254</f>
        <v/>
      </c>
      <c r="L218" s="11">
        <f>'獎狀清單(勿動)'!L254</f>
        <v/>
      </c>
      <c r="M218" s="11">
        <f>'獎狀清單(勿動)'!M254</f>
        <v/>
      </c>
      <c r="N218" s="11">
        <f>'獎狀清單(勿動)'!N254</f>
        <v/>
      </c>
      <c r="O218" s="11">
        <f>'獎狀清單(勿動)'!O254</f>
        <v/>
      </c>
      <c r="P218" s="49">
        <f>'獎狀清單(勿動)'!P254</f>
        <v/>
      </c>
      <c r="Q218" s="11">
        <f>'獎狀清單(勿動)'!Q254</f>
        <v/>
      </c>
      <c r="R218" s="44">
        <f>INT(IF(AND(B218=B217,K218=K217,L218=L217),"0",IF(D218=1,"1","0")))</f>
        <v/>
      </c>
    </row>
    <row customHeight="1" ht="16.5" r="219" s="29">
      <c r="A219" s="11">
        <f>'獎狀清單(勿動)'!A295</f>
        <v/>
      </c>
      <c r="B219" s="11">
        <f>'獎狀清單(勿動)'!B295</f>
        <v/>
      </c>
      <c r="C219" s="11">
        <f>'獎狀清單(勿動)'!C295</f>
        <v/>
      </c>
      <c r="D219" s="11">
        <f>'獎狀清單(勿動)'!D295</f>
        <v/>
      </c>
      <c r="E219" s="11">
        <f>'獎狀清單(勿動)'!E295</f>
        <v/>
      </c>
      <c r="F219" s="11">
        <f>'獎狀清單(勿動)'!F295</f>
        <v/>
      </c>
      <c r="G219" s="11">
        <f>'獎狀清單(勿動)'!G295</f>
        <v/>
      </c>
      <c r="H219" s="11">
        <f>'獎狀清單(勿動)'!H295</f>
        <v/>
      </c>
      <c r="I219" s="11">
        <f>'獎狀清單(勿動)'!I295</f>
        <v/>
      </c>
      <c r="J219" s="11">
        <f>'獎狀清單(勿動)'!J295</f>
        <v/>
      </c>
      <c r="K219" s="11">
        <f>'獎狀清單(勿動)'!K295</f>
        <v/>
      </c>
      <c r="L219" s="11">
        <f>'獎狀清單(勿動)'!L295</f>
        <v/>
      </c>
      <c r="M219" s="11">
        <f>'獎狀清單(勿動)'!M295</f>
        <v/>
      </c>
      <c r="N219" s="11">
        <f>'獎狀清單(勿動)'!N295</f>
        <v/>
      </c>
      <c r="O219" s="11">
        <f>'獎狀清單(勿動)'!O295</f>
        <v/>
      </c>
      <c r="P219" s="49">
        <f>'獎狀清單(勿動)'!P295</f>
        <v/>
      </c>
      <c r="Q219" s="11">
        <f>'獎狀清單(勿動)'!Q295</f>
        <v/>
      </c>
      <c r="R219" s="44">
        <f>INT(IF(AND(B219=B218,K219=K218,L219=L218),"0",IF(D219=1,"1","0")))</f>
        <v/>
      </c>
    </row>
    <row customHeight="1" ht="16.5" r="220" s="29">
      <c r="A220" s="11">
        <f>'獎狀清單(勿動)'!A216</f>
        <v/>
      </c>
      <c r="B220" s="11">
        <f>'獎狀清單(勿動)'!B216</f>
        <v/>
      </c>
      <c r="C220" s="11">
        <f>'獎狀清單(勿動)'!C216</f>
        <v/>
      </c>
      <c r="D220" s="11">
        <f>'獎狀清單(勿動)'!D216</f>
        <v/>
      </c>
      <c r="E220" s="11">
        <f>'獎狀清單(勿動)'!E216</f>
        <v/>
      </c>
      <c r="F220" s="11">
        <f>'獎狀清單(勿動)'!F216</f>
        <v/>
      </c>
      <c r="G220" s="11">
        <f>'獎狀清單(勿動)'!G216</f>
        <v/>
      </c>
      <c r="H220" s="11">
        <f>'獎狀清單(勿動)'!H216</f>
        <v/>
      </c>
      <c r="I220" s="11">
        <f>'獎狀清單(勿動)'!I216</f>
        <v/>
      </c>
      <c r="J220" s="11">
        <f>'獎狀清單(勿動)'!J216</f>
        <v/>
      </c>
      <c r="K220" s="11">
        <f>'獎狀清單(勿動)'!K216</f>
        <v/>
      </c>
      <c r="L220" s="11">
        <f>'獎狀清單(勿動)'!L216</f>
        <v/>
      </c>
      <c r="M220" s="11">
        <f>'獎狀清單(勿動)'!M216</f>
        <v/>
      </c>
      <c r="N220" s="11">
        <f>'獎狀清單(勿動)'!N216</f>
        <v/>
      </c>
      <c r="O220" s="49">
        <f>'獎狀清單(勿動)'!O216</f>
        <v/>
      </c>
      <c r="P220" s="11">
        <f>'獎狀清單(勿動)'!P216</f>
        <v/>
      </c>
      <c r="Q220" s="11">
        <f>'獎狀清單(勿動)'!Q216</f>
        <v/>
      </c>
      <c r="R220" s="44">
        <f>INT(IF(AND(B220=B219,K220=K219,L220=L219),"0",IF(D220=1,"1","0")))</f>
        <v/>
      </c>
    </row>
    <row customHeight="1" ht="16.5" r="221" s="29">
      <c r="A221" s="11">
        <f>'獎狀清單(勿動)'!A297</f>
        <v/>
      </c>
      <c r="B221" s="11">
        <f>'獎狀清單(勿動)'!B297</f>
        <v/>
      </c>
      <c r="C221" s="11">
        <f>'獎狀清單(勿動)'!C297</f>
        <v/>
      </c>
      <c r="D221" s="11">
        <f>'獎狀清單(勿動)'!D297</f>
        <v/>
      </c>
      <c r="E221" s="11">
        <f>'獎狀清單(勿動)'!E297</f>
        <v/>
      </c>
      <c r="F221" s="11">
        <f>'獎狀清單(勿動)'!F297</f>
        <v/>
      </c>
      <c r="G221" s="11">
        <f>'獎狀清單(勿動)'!G297</f>
        <v/>
      </c>
      <c r="H221" s="11">
        <f>'獎狀清單(勿動)'!H297</f>
        <v/>
      </c>
      <c r="I221" s="11">
        <f>'獎狀清單(勿動)'!I297</f>
        <v/>
      </c>
      <c r="J221" s="11">
        <f>'獎狀清單(勿動)'!J297</f>
        <v/>
      </c>
      <c r="K221" s="11">
        <f>'獎狀清單(勿動)'!K297</f>
        <v/>
      </c>
      <c r="L221" s="11">
        <f>'獎狀清單(勿動)'!L297</f>
        <v/>
      </c>
      <c r="M221" s="11">
        <f>'獎狀清單(勿動)'!M297</f>
        <v/>
      </c>
      <c r="N221" s="11">
        <f>'獎狀清單(勿動)'!N297</f>
        <v/>
      </c>
      <c r="O221" s="11">
        <f>'獎狀清單(勿動)'!O297</f>
        <v/>
      </c>
      <c r="P221" s="49">
        <f>'獎狀清單(勿動)'!P297</f>
        <v/>
      </c>
      <c r="Q221" s="11">
        <f>'獎狀清單(勿動)'!Q297</f>
        <v/>
      </c>
      <c r="R221" s="44">
        <f>INT(IF(AND(B221=B220,K221=K220,L221=L220),"0",IF(D221=1,"1","0")))</f>
        <v/>
      </c>
    </row>
    <row customHeight="1" ht="16.5" r="222" s="29">
      <c r="A222" s="11">
        <f>'獎狀清單(勿動)'!A63</f>
        <v/>
      </c>
      <c r="B222" s="11">
        <f>'獎狀清單(勿動)'!B63</f>
        <v/>
      </c>
      <c r="C222" s="11">
        <f>'獎狀清單(勿動)'!C63</f>
        <v/>
      </c>
      <c r="D222" s="11">
        <f>'獎狀清單(勿動)'!D63</f>
        <v/>
      </c>
      <c r="E222" s="11">
        <f>'獎狀清單(勿動)'!E63</f>
        <v/>
      </c>
      <c r="F222" s="11">
        <f>'獎狀清單(勿動)'!F63</f>
        <v/>
      </c>
      <c r="G222" s="11">
        <f>'獎狀清單(勿動)'!G63</f>
        <v/>
      </c>
      <c r="H222" s="11">
        <f>'獎狀清單(勿動)'!H63</f>
        <v/>
      </c>
      <c r="I222" s="11">
        <f>'獎狀清單(勿動)'!I63</f>
        <v/>
      </c>
      <c r="J222" s="11">
        <f>'獎狀清單(勿動)'!J63</f>
        <v/>
      </c>
      <c r="K222" s="11">
        <f>'獎狀清單(勿動)'!K63</f>
        <v/>
      </c>
      <c r="L222" s="11">
        <f>'獎狀清單(勿動)'!L63</f>
        <v/>
      </c>
      <c r="M222" s="11">
        <f>'獎狀清單(勿動)'!M63</f>
        <v/>
      </c>
      <c r="N222" s="11">
        <f>'獎狀清單(勿動)'!N63</f>
        <v/>
      </c>
      <c r="O222" s="11">
        <f>'獎狀清單(勿動)'!O63</f>
        <v/>
      </c>
      <c r="P222" s="49">
        <f>'獎狀清單(勿動)'!P63</f>
        <v/>
      </c>
      <c r="Q222" s="11">
        <f>'獎狀清單(勿動)'!Q63</f>
        <v/>
      </c>
      <c r="R222" s="44">
        <f>INT(IF(AND(B222=B221,K222=K221,L222=L221),"0",IF(D222=1,"1","0")))</f>
        <v/>
      </c>
    </row>
    <row customHeight="1" ht="16.5" r="223" s="29">
      <c r="A223" s="11">
        <f>'獎狀清單(勿動)'!A64</f>
        <v/>
      </c>
      <c r="B223" s="11">
        <f>'獎狀清單(勿動)'!B64</f>
        <v/>
      </c>
      <c r="C223" s="11">
        <f>'獎狀清單(勿動)'!C64</f>
        <v/>
      </c>
      <c r="D223" s="11">
        <f>'獎狀清單(勿動)'!D64</f>
        <v/>
      </c>
      <c r="E223" s="11">
        <f>'獎狀清單(勿動)'!E64</f>
        <v/>
      </c>
      <c r="F223" s="11">
        <f>'獎狀清單(勿動)'!F64</f>
        <v/>
      </c>
      <c r="G223" s="11">
        <f>'獎狀清單(勿動)'!G64</f>
        <v/>
      </c>
      <c r="H223" s="11">
        <f>'獎狀清單(勿動)'!H64</f>
        <v/>
      </c>
      <c r="I223" s="11">
        <f>'獎狀清單(勿動)'!I64</f>
        <v/>
      </c>
      <c r="J223" s="11">
        <f>'獎狀清單(勿動)'!J64</f>
        <v/>
      </c>
      <c r="K223" s="11">
        <f>'獎狀清單(勿動)'!K64</f>
        <v/>
      </c>
      <c r="L223" s="11">
        <f>'獎狀清單(勿動)'!L64</f>
        <v/>
      </c>
      <c r="M223" s="11">
        <f>'獎狀清單(勿動)'!M64</f>
        <v/>
      </c>
      <c r="N223" s="11">
        <f>'獎狀清單(勿動)'!N64</f>
        <v/>
      </c>
      <c r="O223" s="11">
        <f>'獎狀清單(勿動)'!O64</f>
        <v/>
      </c>
      <c r="P223" s="49">
        <f>'獎狀清單(勿動)'!P64</f>
        <v/>
      </c>
      <c r="Q223" s="11">
        <f>'獎狀清單(勿動)'!Q64</f>
        <v/>
      </c>
      <c r="R223" s="44">
        <f>INT(IF(AND(B223=B222,K223=K222,L223=L222),"0",IF(D223=1,"1","0")))</f>
        <v/>
      </c>
    </row>
    <row customHeight="1" ht="16.5" r="224" s="29">
      <c r="A224" s="11">
        <f>'獎狀清單(勿動)'!A65</f>
        <v/>
      </c>
      <c r="B224" s="11">
        <f>'獎狀清單(勿動)'!B65</f>
        <v/>
      </c>
      <c r="C224" s="11">
        <f>'獎狀清單(勿動)'!C65</f>
        <v/>
      </c>
      <c r="D224" s="11">
        <f>'獎狀清單(勿動)'!D65</f>
        <v/>
      </c>
      <c r="E224" s="11">
        <f>'獎狀清單(勿動)'!E65</f>
        <v/>
      </c>
      <c r="F224" s="11">
        <f>'獎狀清單(勿動)'!F65</f>
        <v/>
      </c>
      <c r="G224" s="11">
        <f>'獎狀清單(勿動)'!G65</f>
        <v/>
      </c>
      <c r="H224" s="11">
        <f>'獎狀清單(勿動)'!H65</f>
        <v/>
      </c>
      <c r="I224" s="11">
        <f>'獎狀清單(勿動)'!I65</f>
        <v/>
      </c>
      <c r="J224" s="11">
        <f>'獎狀清單(勿動)'!J65</f>
        <v/>
      </c>
      <c r="K224" s="11">
        <f>'獎狀清單(勿動)'!K65</f>
        <v/>
      </c>
      <c r="L224" s="11">
        <f>'獎狀清單(勿動)'!L65</f>
        <v/>
      </c>
      <c r="M224" s="11">
        <f>'獎狀清單(勿動)'!M65</f>
        <v/>
      </c>
      <c r="N224" s="11">
        <f>'獎狀清單(勿動)'!N65</f>
        <v/>
      </c>
      <c r="O224" s="11">
        <f>'獎狀清單(勿動)'!O65</f>
        <v/>
      </c>
      <c r="P224" s="49">
        <f>'獎狀清單(勿動)'!P65</f>
        <v/>
      </c>
      <c r="Q224" s="11">
        <f>'獎狀清單(勿動)'!Q65</f>
        <v/>
      </c>
      <c r="R224" s="44">
        <f>INT(IF(AND(B224=B223,K224=K223,L224=L223),"0",IF(D224=1,"1","0")))</f>
        <v/>
      </c>
    </row>
    <row customHeight="1" ht="16.5" r="225" s="29">
      <c r="A225" s="11">
        <f>'獎狀清單(勿動)'!A147</f>
        <v/>
      </c>
      <c r="B225" s="11">
        <f>'獎狀清單(勿動)'!B147</f>
        <v/>
      </c>
      <c r="C225" s="11">
        <f>'獎狀清單(勿動)'!C147</f>
        <v/>
      </c>
      <c r="D225" s="11">
        <f>'獎狀清單(勿動)'!D147</f>
        <v/>
      </c>
      <c r="E225" s="11">
        <f>'獎狀清單(勿動)'!E147</f>
        <v/>
      </c>
      <c r="F225" s="11">
        <f>'獎狀清單(勿動)'!F147</f>
        <v/>
      </c>
      <c r="G225" s="11">
        <f>'獎狀清單(勿動)'!G147</f>
        <v/>
      </c>
      <c r="H225" s="11">
        <f>'獎狀清單(勿動)'!H147</f>
        <v/>
      </c>
      <c r="I225" s="11">
        <f>'獎狀清單(勿動)'!I147</f>
        <v/>
      </c>
      <c r="J225" s="11">
        <f>'獎狀清單(勿動)'!J147</f>
        <v/>
      </c>
      <c r="K225" s="11">
        <f>'獎狀清單(勿動)'!K147</f>
        <v/>
      </c>
      <c r="L225" s="11">
        <f>'獎狀清單(勿動)'!L147</f>
        <v/>
      </c>
      <c r="M225" s="11">
        <f>'獎狀清單(勿動)'!M147</f>
        <v/>
      </c>
      <c r="N225" s="11">
        <f>'獎狀清單(勿動)'!N147</f>
        <v/>
      </c>
      <c r="O225" s="11">
        <f>'獎狀清單(勿動)'!O147</f>
        <v/>
      </c>
      <c r="P225" s="49">
        <f>'獎狀清單(勿動)'!P147</f>
        <v/>
      </c>
      <c r="Q225" s="11">
        <f>'獎狀清單(勿動)'!Q147</f>
        <v/>
      </c>
      <c r="R225" s="44">
        <f>INT(IF(AND(B225=B224,K225=K224,L225=L224),"0",IF(D225=1,"1","0")))</f>
        <v/>
      </c>
    </row>
    <row customHeight="1" ht="16.5" r="226" s="29">
      <c r="A226" s="11">
        <f>'獎狀清單(勿動)'!A108</f>
        <v/>
      </c>
      <c r="B226" s="11">
        <f>'獎狀清單(勿動)'!B108</f>
        <v/>
      </c>
      <c r="C226" s="11">
        <f>'獎狀清單(勿動)'!C108</f>
        <v/>
      </c>
      <c r="D226" s="11">
        <f>'獎狀清單(勿動)'!D108</f>
        <v/>
      </c>
      <c r="E226" s="11">
        <f>'獎狀清單(勿動)'!E108</f>
        <v/>
      </c>
      <c r="F226" s="11">
        <f>'獎狀清單(勿動)'!F108</f>
        <v/>
      </c>
      <c r="G226" s="11">
        <f>'獎狀清單(勿動)'!G108</f>
        <v/>
      </c>
      <c r="H226" s="11">
        <f>'獎狀清單(勿動)'!H108</f>
        <v/>
      </c>
      <c r="I226" s="11">
        <f>'獎狀清單(勿動)'!I108</f>
        <v/>
      </c>
      <c r="J226" s="11">
        <f>'獎狀清單(勿動)'!J108</f>
        <v/>
      </c>
      <c r="K226" s="11">
        <f>'獎狀清單(勿動)'!K108</f>
        <v/>
      </c>
      <c r="L226" s="11">
        <f>'獎狀清單(勿動)'!L108</f>
        <v/>
      </c>
      <c r="M226" s="11">
        <f>'獎狀清單(勿動)'!M108</f>
        <v/>
      </c>
      <c r="N226" s="11">
        <f>'獎狀清單(勿動)'!N108</f>
        <v/>
      </c>
      <c r="O226" s="11">
        <f>'獎狀清單(勿動)'!O108</f>
        <v/>
      </c>
      <c r="P226" s="49">
        <f>'獎狀清單(勿動)'!P108</f>
        <v/>
      </c>
      <c r="Q226" s="11">
        <f>'獎狀清單(勿動)'!Q108</f>
        <v/>
      </c>
      <c r="R226" s="44">
        <f>INT(IF(AND(B226=B225,K226=K225,L226=L225),"0",IF(D226=1,"1","0")))</f>
        <v/>
      </c>
    </row>
    <row customHeight="1" ht="16.5" r="227" s="29">
      <c r="A227" s="11">
        <f>'獎狀清單(勿動)'!A109</f>
        <v/>
      </c>
      <c r="B227" s="11">
        <f>'獎狀清單(勿動)'!B109</f>
        <v/>
      </c>
      <c r="C227" s="11">
        <f>'獎狀清單(勿動)'!C109</f>
        <v/>
      </c>
      <c r="D227" s="11">
        <f>'獎狀清單(勿動)'!D109</f>
        <v/>
      </c>
      <c r="E227" s="11">
        <f>'獎狀清單(勿動)'!E109</f>
        <v/>
      </c>
      <c r="F227" s="11">
        <f>'獎狀清單(勿動)'!F109</f>
        <v/>
      </c>
      <c r="G227" s="11">
        <f>'獎狀清單(勿動)'!G109</f>
        <v/>
      </c>
      <c r="H227" s="11">
        <f>'獎狀清單(勿動)'!H109</f>
        <v/>
      </c>
      <c r="I227" s="11">
        <f>'獎狀清單(勿動)'!I109</f>
        <v/>
      </c>
      <c r="J227" s="11">
        <f>'獎狀清單(勿動)'!J109</f>
        <v/>
      </c>
      <c r="K227" s="11">
        <f>'獎狀清單(勿動)'!K109</f>
        <v/>
      </c>
      <c r="L227" s="11">
        <f>'獎狀清單(勿動)'!L109</f>
        <v/>
      </c>
      <c r="M227" s="11">
        <f>'獎狀清單(勿動)'!M109</f>
        <v/>
      </c>
      <c r="N227" s="11">
        <f>'獎狀清單(勿動)'!N109</f>
        <v/>
      </c>
      <c r="O227" s="11">
        <f>'獎狀清單(勿動)'!O109</f>
        <v/>
      </c>
      <c r="P227" s="49">
        <f>'獎狀清單(勿動)'!P109</f>
        <v/>
      </c>
      <c r="Q227" s="11">
        <f>'獎狀清單(勿動)'!Q109</f>
        <v/>
      </c>
      <c r="R227" s="44">
        <f>INT(IF(AND(B227=B226,K227=K226,L227=L226),"0",IF(D227=1,"1","0")))</f>
        <v/>
      </c>
    </row>
    <row customHeight="1" ht="16.5" r="228" s="29">
      <c r="A228" s="11">
        <f>'獎狀清單(勿動)'!A32</f>
        <v/>
      </c>
      <c r="B228" s="11">
        <f>'獎狀清單(勿動)'!B32</f>
        <v/>
      </c>
      <c r="C228" s="11">
        <f>'獎狀清單(勿動)'!C32</f>
        <v/>
      </c>
      <c r="D228" s="11">
        <f>'獎狀清單(勿動)'!D32</f>
        <v/>
      </c>
      <c r="E228" s="11">
        <f>'獎狀清單(勿動)'!E32</f>
        <v/>
      </c>
      <c r="F228" s="11">
        <f>'獎狀清單(勿動)'!F32</f>
        <v/>
      </c>
      <c r="G228" s="11">
        <f>'獎狀清單(勿動)'!G32</f>
        <v/>
      </c>
      <c r="H228" s="11">
        <f>'獎狀清單(勿動)'!H32</f>
        <v/>
      </c>
      <c r="I228" s="11">
        <f>'獎狀清單(勿動)'!I32</f>
        <v/>
      </c>
      <c r="J228" s="11">
        <f>'獎狀清單(勿動)'!J32</f>
        <v/>
      </c>
      <c r="K228" s="11">
        <f>'獎狀清單(勿動)'!K32</f>
        <v/>
      </c>
      <c r="L228" s="11">
        <f>'獎狀清單(勿動)'!L32</f>
        <v/>
      </c>
      <c r="M228" s="11">
        <f>'獎狀清單(勿動)'!M32</f>
        <v/>
      </c>
      <c r="N228" s="11">
        <f>'獎狀清單(勿動)'!N32</f>
        <v/>
      </c>
      <c r="O228" s="11">
        <f>'獎狀清單(勿動)'!O32</f>
        <v/>
      </c>
      <c r="P228" s="11">
        <f>'獎狀清單(勿動)'!P32</f>
        <v/>
      </c>
      <c r="Q228" s="11">
        <f>'獎狀清單(勿動)'!Q32</f>
        <v/>
      </c>
      <c r="R228" s="44">
        <f>INT(IF(AND(B228=B227,K228=K227,L228=L227),"0",IF(D228=1,"1","0")))</f>
        <v/>
      </c>
    </row>
    <row customHeight="1" ht="16.5" r="229" s="29">
      <c r="A229" s="11">
        <f>'獎狀清單(勿動)'!A33</f>
        <v/>
      </c>
      <c r="B229" s="11">
        <f>'獎狀清單(勿動)'!B33</f>
        <v/>
      </c>
      <c r="C229" s="11">
        <f>'獎狀清單(勿動)'!C33</f>
        <v/>
      </c>
      <c r="D229" s="11">
        <f>'獎狀清單(勿動)'!D33</f>
        <v/>
      </c>
      <c r="E229" s="11">
        <f>'獎狀清單(勿動)'!E33</f>
        <v/>
      </c>
      <c r="F229" s="11">
        <f>'獎狀清單(勿動)'!F33</f>
        <v/>
      </c>
      <c r="G229" s="11">
        <f>'獎狀清單(勿動)'!G33</f>
        <v/>
      </c>
      <c r="H229" s="11">
        <f>'獎狀清單(勿動)'!H33</f>
        <v/>
      </c>
      <c r="I229" s="11">
        <f>'獎狀清單(勿動)'!I33</f>
        <v/>
      </c>
      <c r="J229" s="11">
        <f>'獎狀清單(勿動)'!J33</f>
        <v/>
      </c>
      <c r="K229" s="11">
        <f>'獎狀清單(勿動)'!K33</f>
        <v/>
      </c>
      <c r="L229" s="11">
        <f>'獎狀清單(勿動)'!L33</f>
        <v/>
      </c>
      <c r="M229" s="11">
        <f>'獎狀清單(勿動)'!M33</f>
        <v/>
      </c>
      <c r="N229" s="11">
        <f>'獎狀清單(勿動)'!N33</f>
        <v/>
      </c>
      <c r="O229" s="11">
        <f>'獎狀清單(勿動)'!O33</f>
        <v/>
      </c>
      <c r="P229" s="11">
        <f>'獎狀清單(勿動)'!P33</f>
        <v/>
      </c>
      <c r="Q229" s="11">
        <f>'獎狀清單(勿動)'!Q33</f>
        <v/>
      </c>
      <c r="R229" s="44">
        <f>INT(IF(AND(B229=B228,K229=K228,L229=L228),"0",IF(D229=1,"1","0")))</f>
        <v/>
      </c>
    </row>
    <row customHeight="1" ht="16.5" r="230" s="29">
      <c r="A230" s="11">
        <f>'獎狀清單(勿動)'!A78</f>
        <v/>
      </c>
      <c r="B230" s="11">
        <f>'獎狀清單(勿動)'!B78</f>
        <v/>
      </c>
      <c r="C230" s="11">
        <f>'獎狀清單(勿動)'!C78</f>
        <v/>
      </c>
      <c r="D230" s="11">
        <f>'獎狀清單(勿動)'!D78</f>
        <v/>
      </c>
      <c r="E230" s="11">
        <f>'獎狀清單(勿動)'!E78</f>
        <v/>
      </c>
      <c r="F230" s="11">
        <f>'獎狀清單(勿動)'!F78</f>
        <v/>
      </c>
      <c r="G230" s="11">
        <f>'獎狀清單(勿動)'!G78</f>
        <v/>
      </c>
      <c r="H230" s="11">
        <f>'獎狀清單(勿動)'!H78</f>
        <v/>
      </c>
      <c r="I230" s="11">
        <f>'獎狀清單(勿動)'!I78</f>
        <v/>
      </c>
      <c r="J230" s="11">
        <f>'獎狀清單(勿動)'!J78</f>
        <v/>
      </c>
      <c r="K230" s="11">
        <f>'獎狀清單(勿動)'!K78</f>
        <v/>
      </c>
      <c r="L230" s="11">
        <f>'獎狀清單(勿動)'!L78</f>
        <v/>
      </c>
      <c r="M230" s="11">
        <f>'獎狀清單(勿動)'!M78</f>
        <v/>
      </c>
      <c r="N230" s="11">
        <f>'獎狀清單(勿動)'!N78</f>
        <v/>
      </c>
      <c r="O230" s="11">
        <f>'獎狀清單(勿動)'!O78</f>
        <v/>
      </c>
      <c r="P230" s="49">
        <f>'獎狀清單(勿動)'!P78</f>
        <v/>
      </c>
      <c r="Q230" s="11">
        <f>'獎狀清單(勿動)'!Q78</f>
        <v/>
      </c>
      <c r="R230" s="44">
        <f>INT(IF(AND(B230=B229,K230=K229,L230=L229),"0",IF(D230=1,"1","0")))</f>
        <v/>
      </c>
    </row>
    <row customHeight="1" ht="16.5" r="231" s="29">
      <c r="A231" s="11">
        <f>'獎狀清單(勿動)'!A158</f>
        <v/>
      </c>
      <c r="B231" s="11">
        <f>'獎狀清單(勿動)'!B158</f>
        <v/>
      </c>
      <c r="C231" s="11">
        <f>'獎狀清單(勿動)'!C158</f>
        <v/>
      </c>
      <c r="D231" s="11">
        <f>'獎狀清單(勿動)'!D158</f>
        <v/>
      </c>
      <c r="E231" s="11">
        <f>'獎狀清單(勿動)'!E158</f>
        <v/>
      </c>
      <c r="F231" s="11">
        <f>'獎狀清單(勿動)'!F158</f>
        <v/>
      </c>
      <c r="G231" s="11">
        <f>'獎狀清單(勿動)'!G158</f>
        <v/>
      </c>
      <c r="H231" s="11">
        <f>'獎狀清單(勿動)'!H158</f>
        <v/>
      </c>
      <c r="I231" s="11">
        <f>'獎狀清單(勿動)'!I158</f>
        <v/>
      </c>
      <c r="J231" s="11">
        <f>'獎狀清單(勿動)'!J158</f>
        <v/>
      </c>
      <c r="K231" s="11">
        <f>'獎狀清單(勿動)'!K158</f>
        <v/>
      </c>
      <c r="L231" s="11">
        <f>'獎狀清單(勿動)'!L158</f>
        <v/>
      </c>
      <c r="M231" s="11">
        <f>'獎狀清單(勿動)'!M158</f>
        <v/>
      </c>
      <c r="N231" s="11">
        <f>'獎狀清單(勿動)'!N158</f>
        <v/>
      </c>
      <c r="O231" s="11">
        <f>'獎狀清單(勿動)'!O158</f>
        <v/>
      </c>
      <c r="P231" s="49">
        <f>'獎狀清單(勿動)'!P158</f>
        <v/>
      </c>
      <c r="Q231" s="11">
        <f>'獎狀清單(勿動)'!Q158</f>
        <v/>
      </c>
      <c r="R231" s="44">
        <f>INT(IF(AND(B231=B230,K231=K230,L231=L230),"0",IF(D231=1,"1","0")))</f>
        <v/>
      </c>
    </row>
    <row customHeight="1" ht="16.5" r="232" s="29">
      <c r="A232" s="11">
        <f>'獎狀清單(勿動)'!A84</f>
        <v/>
      </c>
      <c r="B232" s="11">
        <f>'獎狀清單(勿動)'!B84</f>
        <v/>
      </c>
      <c r="C232" s="11">
        <f>'獎狀清單(勿動)'!C84</f>
        <v/>
      </c>
      <c r="D232" s="11">
        <f>'獎狀清單(勿動)'!D84</f>
        <v/>
      </c>
      <c r="E232" s="11">
        <f>'獎狀清單(勿動)'!E84</f>
        <v/>
      </c>
      <c r="F232" s="11">
        <f>'獎狀清單(勿動)'!F84</f>
        <v/>
      </c>
      <c r="G232" s="11">
        <f>'獎狀清單(勿動)'!G84</f>
        <v/>
      </c>
      <c r="H232" s="11">
        <f>'獎狀清單(勿動)'!H84</f>
        <v/>
      </c>
      <c r="I232" s="11">
        <f>'獎狀清單(勿動)'!I84</f>
        <v/>
      </c>
      <c r="J232" s="11">
        <f>'獎狀清單(勿動)'!J84</f>
        <v/>
      </c>
      <c r="K232" s="11">
        <f>'獎狀清單(勿動)'!K84</f>
        <v/>
      </c>
      <c r="L232" s="11">
        <f>'獎狀清單(勿動)'!L84</f>
        <v/>
      </c>
      <c r="M232" s="11">
        <f>'獎狀清單(勿動)'!M84</f>
        <v/>
      </c>
      <c r="N232" s="11">
        <f>'獎狀清單(勿動)'!N84</f>
        <v/>
      </c>
      <c r="O232" s="11">
        <f>'獎狀清單(勿動)'!O84</f>
        <v/>
      </c>
      <c r="P232" s="49">
        <f>'獎狀清單(勿動)'!P84</f>
        <v/>
      </c>
      <c r="Q232" s="11">
        <f>'獎狀清單(勿動)'!Q84</f>
        <v/>
      </c>
      <c r="R232" s="44">
        <f>INT(IF(AND(B232=B231,K232=K231,L232=L231),"0",IF(D232=1,"1","0")))</f>
        <v/>
      </c>
    </row>
    <row customHeight="1" ht="16.5" r="233" s="29">
      <c r="A233" s="11">
        <f>'獎狀清單(勿動)'!A88</f>
        <v/>
      </c>
      <c r="B233" s="11">
        <f>'獎狀清單(勿動)'!B88</f>
        <v/>
      </c>
      <c r="C233" s="11">
        <f>'獎狀清單(勿動)'!C88</f>
        <v/>
      </c>
      <c r="D233" s="11">
        <f>'獎狀清單(勿動)'!D88</f>
        <v/>
      </c>
      <c r="E233" s="11">
        <f>'獎狀清單(勿動)'!E88</f>
        <v/>
      </c>
      <c r="F233" s="11">
        <f>'獎狀清單(勿動)'!F88</f>
        <v/>
      </c>
      <c r="G233" s="11">
        <f>'獎狀清單(勿動)'!G88</f>
        <v/>
      </c>
      <c r="H233" s="11">
        <f>'獎狀清單(勿動)'!H88</f>
        <v/>
      </c>
      <c r="I233" s="11">
        <f>'獎狀清單(勿動)'!I88</f>
        <v/>
      </c>
      <c r="J233" s="11">
        <f>'獎狀清單(勿動)'!J88</f>
        <v/>
      </c>
      <c r="K233" s="11">
        <f>'獎狀清單(勿動)'!K88</f>
        <v/>
      </c>
      <c r="L233" s="11">
        <f>'獎狀清單(勿動)'!L88</f>
        <v/>
      </c>
      <c r="M233" s="11">
        <f>'獎狀清單(勿動)'!M88</f>
        <v/>
      </c>
      <c r="N233" s="11">
        <f>'獎狀清單(勿動)'!N88</f>
        <v/>
      </c>
      <c r="O233" s="11">
        <f>'獎狀清單(勿動)'!O88</f>
        <v/>
      </c>
      <c r="P233" s="49">
        <f>'獎狀清單(勿動)'!P88</f>
        <v/>
      </c>
      <c r="Q233" s="11">
        <f>'獎狀清單(勿動)'!Q88</f>
        <v/>
      </c>
      <c r="R233" s="44">
        <f>INT(IF(AND(B233=B232,K233=K232,L233=L232),"0",IF(D233=1,"1","0")))</f>
        <v/>
      </c>
    </row>
    <row customHeight="1" ht="16.5" r="234" s="29">
      <c r="A234" s="11">
        <f>'獎狀清單(勿動)'!A128</f>
        <v/>
      </c>
      <c r="B234" s="11">
        <f>'獎狀清單(勿動)'!B128</f>
        <v/>
      </c>
      <c r="C234" s="11">
        <f>'獎狀清單(勿動)'!C128</f>
        <v/>
      </c>
      <c r="D234" s="11">
        <f>'獎狀清單(勿動)'!D128</f>
        <v/>
      </c>
      <c r="E234" s="11">
        <f>'獎狀清單(勿動)'!E128</f>
        <v/>
      </c>
      <c r="F234" s="11">
        <f>'獎狀清單(勿動)'!F128</f>
        <v/>
      </c>
      <c r="G234" s="11">
        <f>'獎狀清單(勿動)'!G128</f>
        <v/>
      </c>
      <c r="H234" s="11">
        <f>'獎狀清單(勿動)'!H128</f>
        <v/>
      </c>
      <c r="I234" s="11">
        <f>'獎狀清單(勿動)'!I128</f>
        <v/>
      </c>
      <c r="J234" s="11">
        <f>'獎狀清單(勿動)'!J128</f>
        <v/>
      </c>
      <c r="K234" s="11">
        <f>'獎狀清單(勿動)'!K128</f>
        <v/>
      </c>
      <c r="L234" s="11">
        <f>'獎狀清單(勿動)'!L128</f>
        <v/>
      </c>
      <c r="M234" s="11">
        <f>'獎狀清單(勿動)'!M128</f>
        <v/>
      </c>
      <c r="N234" s="11">
        <f>'獎狀清單(勿動)'!N128</f>
        <v/>
      </c>
      <c r="O234" s="11">
        <f>'獎狀清單(勿動)'!O128</f>
        <v/>
      </c>
      <c r="P234" s="49">
        <f>'獎狀清單(勿動)'!P128</f>
        <v/>
      </c>
      <c r="Q234" s="11">
        <f>'獎狀清單(勿動)'!Q128</f>
        <v/>
      </c>
      <c r="R234" s="44">
        <f>INT(IF(AND(B234=B233,K234=K233,L234=L233),"0",IF(D234=1,"1","0")))</f>
        <v/>
      </c>
    </row>
    <row customHeight="1" ht="16.5" r="235" s="29">
      <c r="A235" s="11">
        <f>'獎狀清單(勿動)'!A131</f>
        <v/>
      </c>
      <c r="B235" s="11">
        <f>'獎狀清單(勿動)'!B131</f>
        <v/>
      </c>
      <c r="C235" s="11">
        <f>'獎狀清單(勿動)'!C131</f>
        <v/>
      </c>
      <c r="D235" s="11">
        <f>'獎狀清單(勿動)'!D131</f>
        <v/>
      </c>
      <c r="E235" s="11">
        <f>'獎狀清單(勿動)'!E131</f>
        <v/>
      </c>
      <c r="F235" s="11">
        <f>'獎狀清單(勿動)'!F131</f>
        <v/>
      </c>
      <c r="G235" s="11">
        <f>'獎狀清單(勿動)'!G131</f>
        <v/>
      </c>
      <c r="H235" s="11">
        <f>'獎狀清單(勿動)'!H131</f>
        <v/>
      </c>
      <c r="I235" s="11">
        <f>'獎狀清單(勿動)'!I131</f>
        <v/>
      </c>
      <c r="J235" s="11">
        <f>'獎狀清單(勿動)'!J131</f>
        <v/>
      </c>
      <c r="K235" s="11">
        <f>'獎狀清單(勿動)'!K131</f>
        <v/>
      </c>
      <c r="L235" s="11">
        <f>'獎狀清單(勿動)'!L131</f>
        <v/>
      </c>
      <c r="M235" s="11">
        <f>'獎狀清單(勿動)'!M131</f>
        <v/>
      </c>
      <c r="N235" s="11">
        <f>'獎狀清單(勿動)'!N131</f>
        <v/>
      </c>
      <c r="O235" s="11">
        <f>'獎狀清單(勿動)'!O131</f>
        <v/>
      </c>
      <c r="P235" s="49">
        <f>'獎狀清單(勿動)'!P131</f>
        <v/>
      </c>
      <c r="Q235" s="11">
        <f>'獎狀清單(勿動)'!Q131</f>
        <v/>
      </c>
      <c r="R235" s="44">
        <f>INT(IF(AND(B235=B234,K235=K234,L235=L234),"0",IF(D235=1,"1","0")))</f>
        <v/>
      </c>
    </row>
    <row customHeight="1" ht="16.5" r="236" s="29">
      <c r="A236" s="11">
        <f>'獎狀清單(勿動)'!A94</f>
        <v/>
      </c>
      <c r="B236" s="11">
        <f>'獎狀清單(勿動)'!B94</f>
        <v/>
      </c>
      <c r="C236" s="11">
        <f>'獎狀清單(勿動)'!C94</f>
        <v/>
      </c>
      <c r="D236" s="11">
        <f>'獎狀清單(勿動)'!D94</f>
        <v/>
      </c>
      <c r="E236" s="11">
        <f>'獎狀清單(勿動)'!E94</f>
        <v/>
      </c>
      <c r="F236" s="11">
        <f>'獎狀清單(勿動)'!F94</f>
        <v/>
      </c>
      <c r="G236" s="11">
        <f>'獎狀清單(勿動)'!G94</f>
        <v/>
      </c>
      <c r="H236" s="11">
        <f>'獎狀清單(勿動)'!H94</f>
        <v/>
      </c>
      <c r="I236" s="11">
        <f>'獎狀清單(勿動)'!I94</f>
        <v/>
      </c>
      <c r="J236" s="11">
        <f>'獎狀清單(勿動)'!J94</f>
        <v/>
      </c>
      <c r="K236" s="11">
        <f>'獎狀清單(勿動)'!K94</f>
        <v/>
      </c>
      <c r="L236" s="11">
        <f>'獎狀清單(勿動)'!L94</f>
        <v/>
      </c>
      <c r="M236" s="11">
        <f>'獎狀清單(勿動)'!M94</f>
        <v/>
      </c>
      <c r="N236" s="11">
        <f>'獎狀清單(勿動)'!N94</f>
        <v/>
      </c>
      <c r="O236" s="11">
        <f>'獎狀清單(勿動)'!O94</f>
        <v/>
      </c>
      <c r="P236" s="49">
        <f>'獎狀清單(勿動)'!P94</f>
        <v/>
      </c>
      <c r="Q236" s="11">
        <f>'獎狀清單(勿動)'!Q94</f>
        <v/>
      </c>
      <c r="R236" s="44">
        <f>INT(IF(AND(B236=B235,K236=K235,L236=L235),"0",IF(D236=1,"1","0")))</f>
        <v/>
      </c>
    </row>
    <row customHeight="1" ht="16.5" r="237" s="29">
      <c r="A237" s="11">
        <f>'獎狀清單(勿動)'!A135</f>
        <v/>
      </c>
      <c r="B237" s="11">
        <f>'獎狀清單(勿動)'!B135</f>
        <v/>
      </c>
      <c r="C237" s="11">
        <f>'獎狀清單(勿動)'!C135</f>
        <v/>
      </c>
      <c r="D237" s="11">
        <f>'獎狀清單(勿動)'!D135</f>
        <v/>
      </c>
      <c r="E237" s="11">
        <f>'獎狀清單(勿動)'!E135</f>
        <v/>
      </c>
      <c r="F237" s="11">
        <f>'獎狀清單(勿動)'!F135</f>
        <v/>
      </c>
      <c r="G237" s="11">
        <f>'獎狀清單(勿動)'!G135</f>
        <v/>
      </c>
      <c r="H237" s="11">
        <f>'獎狀清單(勿動)'!H135</f>
        <v/>
      </c>
      <c r="I237" s="11">
        <f>'獎狀清單(勿動)'!I135</f>
        <v/>
      </c>
      <c r="J237" s="11">
        <f>'獎狀清單(勿動)'!J135</f>
        <v/>
      </c>
      <c r="K237" s="11">
        <f>'獎狀清單(勿動)'!K135</f>
        <v/>
      </c>
      <c r="L237" s="11">
        <f>'獎狀清單(勿動)'!L135</f>
        <v/>
      </c>
      <c r="M237" s="11">
        <f>'獎狀清單(勿動)'!M135</f>
        <v/>
      </c>
      <c r="N237" s="11">
        <f>'獎狀清單(勿動)'!N135</f>
        <v/>
      </c>
      <c r="O237" s="11">
        <f>'獎狀清單(勿動)'!O135</f>
        <v/>
      </c>
      <c r="P237" s="49">
        <f>'獎狀清單(勿動)'!P135</f>
        <v/>
      </c>
      <c r="Q237" s="11">
        <f>'獎狀清單(勿動)'!Q135</f>
        <v/>
      </c>
      <c r="R237" s="44">
        <f>INT(IF(AND(B237=B236,K237=K236,L237=L236),"0",IF(D237=1,"1","0")))</f>
        <v/>
      </c>
    </row>
    <row customHeight="1" ht="16.5" r="238" s="29">
      <c r="A238" s="11">
        <f>'獎狀清單(勿動)'!A56</f>
        <v/>
      </c>
      <c r="B238" s="11">
        <f>'獎狀清單(勿動)'!B56</f>
        <v/>
      </c>
      <c r="C238" s="11">
        <f>'獎狀清單(勿動)'!C56</f>
        <v/>
      </c>
      <c r="D238" s="11">
        <f>'獎狀清單(勿動)'!D56</f>
        <v/>
      </c>
      <c r="E238" s="11">
        <f>'獎狀清單(勿動)'!E56</f>
        <v/>
      </c>
      <c r="F238" s="11">
        <f>'獎狀清單(勿動)'!F56</f>
        <v/>
      </c>
      <c r="G238" s="11">
        <f>'獎狀清單(勿動)'!G56</f>
        <v/>
      </c>
      <c r="H238" s="11">
        <f>'獎狀清單(勿動)'!H56</f>
        <v/>
      </c>
      <c r="I238" s="11">
        <f>'獎狀清單(勿動)'!I56</f>
        <v/>
      </c>
      <c r="J238" s="11">
        <f>'獎狀清單(勿動)'!J56</f>
        <v/>
      </c>
      <c r="K238" s="11">
        <f>'獎狀清單(勿動)'!K56</f>
        <v/>
      </c>
      <c r="L238" s="11">
        <f>'獎狀清單(勿動)'!L56</f>
        <v/>
      </c>
      <c r="M238" s="11">
        <f>'獎狀清單(勿動)'!M56</f>
        <v/>
      </c>
      <c r="N238" s="11">
        <f>'獎狀清單(勿動)'!N56</f>
        <v/>
      </c>
      <c r="O238" s="49">
        <f>'獎狀清單(勿動)'!O56</f>
        <v/>
      </c>
      <c r="P238" s="11">
        <f>'獎狀清單(勿動)'!P56</f>
        <v/>
      </c>
      <c r="Q238" s="11">
        <f>'獎狀清單(勿動)'!Q56</f>
        <v/>
      </c>
      <c r="R238" s="44">
        <f>INT(IF(AND(B238=B237,K238=K237,L238=L237),"0",IF(D238=1,"1","0")))</f>
        <v/>
      </c>
    </row>
    <row customHeight="1" ht="16.5" r="239" s="29">
      <c r="A239" s="11">
        <f>'獎狀清單(勿動)'!A137</f>
        <v/>
      </c>
      <c r="B239" s="11">
        <f>'獎狀清單(勿動)'!B137</f>
        <v/>
      </c>
      <c r="C239" s="11">
        <f>'獎狀清單(勿動)'!C137</f>
        <v/>
      </c>
      <c r="D239" s="11">
        <f>'獎狀清單(勿動)'!D137</f>
        <v/>
      </c>
      <c r="E239" s="11">
        <f>'獎狀清單(勿動)'!E137</f>
        <v/>
      </c>
      <c r="F239" s="11">
        <f>'獎狀清單(勿動)'!F137</f>
        <v/>
      </c>
      <c r="G239" s="11">
        <f>'獎狀清單(勿動)'!G137</f>
        <v/>
      </c>
      <c r="H239" s="11">
        <f>'獎狀清單(勿動)'!H137</f>
        <v/>
      </c>
      <c r="I239" s="11">
        <f>'獎狀清單(勿動)'!I137</f>
        <v/>
      </c>
      <c r="J239" s="11">
        <f>'獎狀清單(勿動)'!J137</f>
        <v/>
      </c>
      <c r="K239" s="11">
        <f>'獎狀清單(勿動)'!K137</f>
        <v/>
      </c>
      <c r="L239" s="11">
        <f>'獎狀清單(勿動)'!L137</f>
        <v/>
      </c>
      <c r="M239" s="11">
        <f>'獎狀清單(勿動)'!M137</f>
        <v/>
      </c>
      <c r="N239" s="11">
        <f>'獎狀清單(勿動)'!N137</f>
        <v/>
      </c>
      <c r="O239" s="11">
        <f>'獎狀清單(勿動)'!O137</f>
        <v/>
      </c>
      <c r="P239" s="49">
        <f>'獎狀清單(勿動)'!P137</f>
        <v/>
      </c>
      <c r="Q239" s="11">
        <f>'獎狀清單(勿動)'!Q137</f>
        <v/>
      </c>
      <c r="R239" s="44">
        <f>INT(IF(AND(B239=B238,K239=K238,L239=L238),"0",IF(D239=1,"1","0")))</f>
        <v/>
      </c>
    </row>
    <row customHeight="1" ht="16.5" r="240" s="29">
      <c r="A240" s="11">
        <f>'獎狀清單(勿動)'!A228</f>
        <v/>
      </c>
      <c r="B240" s="11">
        <f>'獎狀清單(勿動)'!B228</f>
        <v/>
      </c>
      <c r="C240" s="11">
        <f>'獎狀清單(勿動)'!C228</f>
        <v/>
      </c>
      <c r="D240" s="11">
        <f>'獎狀清單(勿動)'!D228</f>
        <v/>
      </c>
      <c r="E240" s="11">
        <f>'獎狀清單(勿動)'!E228</f>
        <v/>
      </c>
      <c r="F240" s="11">
        <f>'獎狀清單(勿動)'!F228</f>
        <v/>
      </c>
      <c r="G240" s="11">
        <f>'獎狀清單(勿動)'!G228</f>
        <v/>
      </c>
      <c r="H240" s="11">
        <f>'獎狀清單(勿動)'!H228</f>
        <v/>
      </c>
      <c r="I240" s="11">
        <f>'獎狀清單(勿動)'!I228</f>
        <v/>
      </c>
      <c r="J240" s="11">
        <f>'獎狀清單(勿動)'!J228</f>
        <v/>
      </c>
      <c r="K240" s="11">
        <f>'獎狀清單(勿動)'!K228</f>
        <v/>
      </c>
      <c r="L240" s="11">
        <f>'獎狀清單(勿動)'!L228</f>
        <v/>
      </c>
      <c r="M240" s="11">
        <f>'獎狀清單(勿動)'!M228</f>
        <v/>
      </c>
      <c r="N240" s="11">
        <f>'獎狀清單(勿動)'!N228</f>
        <v/>
      </c>
      <c r="O240" s="11">
        <f>'獎狀清單(勿動)'!O228</f>
        <v/>
      </c>
      <c r="P240" s="49">
        <f>'獎狀清單(勿動)'!P228</f>
        <v/>
      </c>
      <c r="Q240" s="11">
        <f>'獎狀清單(勿動)'!Q228</f>
        <v/>
      </c>
      <c r="R240" s="44">
        <f>INT(IF(AND(B240=B239,K240=K239,L240=L239),"0",IF(D240=1,"1","0")))</f>
        <v/>
      </c>
    </row>
    <row customHeight="1" ht="16.5" r="241" s="29">
      <c r="A241" s="11">
        <f>'獎狀清單(勿動)'!A316</f>
        <v/>
      </c>
      <c r="B241" s="11">
        <f>'獎狀清單(勿動)'!B316</f>
        <v/>
      </c>
      <c r="C241" s="11">
        <f>'獎狀清單(勿動)'!C316</f>
        <v/>
      </c>
      <c r="D241" s="11">
        <f>'獎狀清單(勿動)'!D316</f>
        <v/>
      </c>
      <c r="E241" s="11">
        <f>'獎狀清單(勿動)'!E316</f>
        <v/>
      </c>
      <c r="F241" s="11">
        <f>'獎狀清單(勿動)'!F316</f>
        <v/>
      </c>
      <c r="G241" s="11">
        <f>'獎狀清單(勿動)'!G316</f>
        <v/>
      </c>
      <c r="H241" s="11">
        <f>'獎狀清單(勿動)'!H316</f>
        <v/>
      </c>
      <c r="I241" s="11">
        <f>'獎狀清單(勿動)'!I316</f>
        <v/>
      </c>
      <c r="J241" s="11">
        <f>'獎狀清單(勿動)'!J316</f>
        <v/>
      </c>
      <c r="K241" s="11">
        <f>'獎狀清單(勿動)'!K316</f>
        <v/>
      </c>
      <c r="L241" s="11">
        <f>'獎狀清單(勿動)'!L316</f>
        <v/>
      </c>
      <c r="M241" s="11">
        <f>'獎狀清單(勿動)'!M316</f>
        <v/>
      </c>
      <c r="N241" s="11">
        <f>'獎狀清單(勿動)'!N316</f>
        <v/>
      </c>
      <c r="O241" s="11">
        <f>'獎狀清單(勿動)'!O316</f>
        <v/>
      </c>
      <c r="P241" s="49">
        <f>'獎狀清單(勿動)'!P316</f>
        <v/>
      </c>
      <c r="Q241" s="11">
        <f>'獎狀清單(勿動)'!Q316</f>
        <v/>
      </c>
      <c r="R241" s="44">
        <f>INT(IF(AND(B241=B240,K241=K240,L241=L240),"0",IF(D241=1,"1","0")))</f>
        <v/>
      </c>
    </row>
    <row customHeight="1" ht="16.5" r="242" s="29">
      <c r="A242" s="11">
        <f>'獎狀清單(勿動)'!A239</f>
        <v/>
      </c>
      <c r="B242" s="11">
        <f>'獎狀清單(勿動)'!B239</f>
        <v/>
      </c>
      <c r="C242" s="11">
        <f>'獎狀清單(勿動)'!C239</f>
        <v/>
      </c>
      <c r="D242" s="11">
        <f>'獎狀清單(勿動)'!D239</f>
        <v/>
      </c>
      <c r="E242" s="11">
        <f>'獎狀清單(勿動)'!E239</f>
        <v/>
      </c>
      <c r="F242" s="11">
        <f>'獎狀清單(勿動)'!F239</f>
        <v/>
      </c>
      <c r="G242" s="11">
        <f>'獎狀清單(勿動)'!G239</f>
        <v/>
      </c>
      <c r="H242" s="11">
        <f>'獎狀清單(勿動)'!H239</f>
        <v/>
      </c>
      <c r="I242" s="11">
        <f>'獎狀清單(勿動)'!I239</f>
        <v/>
      </c>
      <c r="J242" s="11">
        <f>'獎狀清單(勿動)'!J239</f>
        <v/>
      </c>
      <c r="K242" s="11">
        <f>'獎狀清單(勿動)'!K239</f>
        <v/>
      </c>
      <c r="L242" s="11">
        <f>'獎狀清單(勿動)'!L239</f>
        <v/>
      </c>
      <c r="M242" s="11">
        <f>'獎狀清單(勿動)'!M239</f>
        <v/>
      </c>
      <c r="N242" s="11">
        <f>'獎狀清單(勿動)'!N239</f>
        <v/>
      </c>
      <c r="O242" s="11">
        <f>'獎狀清單(勿動)'!O239</f>
        <v/>
      </c>
      <c r="P242" s="49">
        <f>'獎狀清單(勿動)'!P239</f>
        <v/>
      </c>
      <c r="Q242" s="11">
        <f>'獎狀清單(勿動)'!Q239</f>
        <v/>
      </c>
      <c r="R242" s="44">
        <f>INT(IF(AND(B242=B241,K242=K241,L242=L241),"0",IF(D242=1,"1","0")))</f>
        <v/>
      </c>
    </row>
    <row customHeight="1" ht="16.5" r="243" s="29">
      <c r="A243" s="11">
        <f>'獎狀清單(勿動)'!A211</f>
        <v/>
      </c>
      <c r="B243" s="11">
        <f>'獎狀清單(勿動)'!B211</f>
        <v/>
      </c>
      <c r="C243" s="11">
        <f>'獎狀清單(勿動)'!C211</f>
        <v/>
      </c>
      <c r="D243" s="11">
        <f>'獎狀清單(勿動)'!D211</f>
        <v/>
      </c>
      <c r="E243" s="11">
        <f>'獎狀清單(勿動)'!E211</f>
        <v/>
      </c>
      <c r="F243" s="11">
        <f>'獎狀清單(勿動)'!F211</f>
        <v/>
      </c>
      <c r="G243" s="11">
        <f>'獎狀清單(勿動)'!G211</f>
        <v/>
      </c>
      <c r="H243" s="11">
        <f>'獎狀清單(勿動)'!H211</f>
        <v/>
      </c>
      <c r="I243" s="11">
        <f>'獎狀清單(勿動)'!I211</f>
        <v/>
      </c>
      <c r="J243" s="11">
        <f>'獎狀清單(勿動)'!J211</f>
        <v/>
      </c>
      <c r="K243" s="11">
        <f>'獎狀清單(勿動)'!K211</f>
        <v/>
      </c>
      <c r="L243" s="11">
        <f>'獎狀清單(勿動)'!L211</f>
        <v/>
      </c>
      <c r="M243" s="11">
        <f>'獎狀清單(勿動)'!M211</f>
        <v/>
      </c>
      <c r="N243" s="11">
        <f>'獎狀清單(勿動)'!N211</f>
        <v/>
      </c>
      <c r="O243" s="49">
        <f>'獎狀清單(勿動)'!O211</f>
        <v/>
      </c>
      <c r="P243" s="11">
        <f>'獎狀清單(勿動)'!P211</f>
        <v/>
      </c>
      <c r="Q243" s="11">
        <f>'獎狀清單(勿動)'!Q211</f>
        <v/>
      </c>
      <c r="R243" s="44">
        <f>INT(IF(AND(B243=B242,K243=K242,L243=L242),"0",IF(D243=1,"1","0")))</f>
        <v/>
      </c>
    </row>
    <row customHeight="1" ht="16.5" r="244" s="29">
      <c r="A244" s="11">
        <f>'獎狀清單(勿動)'!A253</f>
        <v/>
      </c>
      <c r="B244" s="11">
        <f>'獎狀清單(勿動)'!B253</f>
        <v/>
      </c>
      <c r="C244" s="11">
        <f>'獎狀清單(勿動)'!C253</f>
        <v/>
      </c>
      <c r="D244" s="11">
        <f>'獎狀清單(勿動)'!D253</f>
        <v/>
      </c>
      <c r="E244" s="11">
        <f>'獎狀清單(勿動)'!E253</f>
        <v/>
      </c>
      <c r="F244" s="11">
        <f>'獎狀清單(勿動)'!F253</f>
        <v/>
      </c>
      <c r="G244" s="11">
        <f>'獎狀清單(勿動)'!G253</f>
        <v/>
      </c>
      <c r="H244" s="11">
        <f>'獎狀清單(勿動)'!H253</f>
        <v/>
      </c>
      <c r="I244" s="11">
        <f>'獎狀清單(勿動)'!I253</f>
        <v/>
      </c>
      <c r="J244" s="11">
        <f>'獎狀清單(勿動)'!J253</f>
        <v/>
      </c>
      <c r="K244" s="11">
        <f>'獎狀清單(勿動)'!K253</f>
        <v/>
      </c>
      <c r="L244" s="11">
        <f>'獎狀清單(勿動)'!L253</f>
        <v/>
      </c>
      <c r="M244" s="11">
        <f>'獎狀清單(勿動)'!M253</f>
        <v/>
      </c>
      <c r="N244" s="11">
        <f>'獎狀清單(勿動)'!N253</f>
        <v/>
      </c>
      <c r="O244" s="11">
        <f>'獎狀清單(勿動)'!O253</f>
        <v/>
      </c>
      <c r="P244" s="49">
        <f>'獎狀清單(勿動)'!P253</f>
        <v/>
      </c>
      <c r="Q244" s="11">
        <f>'獎狀清單(勿動)'!Q253</f>
        <v/>
      </c>
      <c r="R244" s="44">
        <f>INT(IF(AND(B244=B243,K244=K243,L244=L243),"0",IF(D244=1,"1","0")))</f>
        <v/>
      </c>
    </row>
    <row customHeight="1" ht="16.5" r="245" s="29">
      <c r="A245" s="11">
        <f>'獎狀清單(勿動)'!A68</f>
        <v/>
      </c>
      <c r="B245" s="11">
        <f>'獎狀清單(勿動)'!B68</f>
        <v/>
      </c>
      <c r="C245" s="11">
        <f>'獎狀清單(勿動)'!C68</f>
        <v/>
      </c>
      <c r="D245" s="11">
        <f>'獎狀清單(勿動)'!D68</f>
        <v/>
      </c>
      <c r="E245" s="11">
        <f>'獎狀清單(勿動)'!E68</f>
        <v/>
      </c>
      <c r="F245" s="11">
        <f>'獎狀清單(勿動)'!F68</f>
        <v/>
      </c>
      <c r="G245" s="11">
        <f>'獎狀清單(勿動)'!G68</f>
        <v/>
      </c>
      <c r="H245" s="11">
        <f>'獎狀清單(勿動)'!H68</f>
        <v/>
      </c>
      <c r="I245" s="11">
        <f>'獎狀清單(勿動)'!I68</f>
        <v/>
      </c>
      <c r="J245" s="11">
        <f>'獎狀清單(勿動)'!J68</f>
        <v/>
      </c>
      <c r="K245" s="11">
        <f>'獎狀清單(勿動)'!K68</f>
        <v/>
      </c>
      <c r="L245" s="11">
        <f>'獎狀清單(勿動)'!L68</f>
        <v/>
      </c>
      <c r="M245" s="11">
        <f>'獎狀清單(勿動)'!M68</f>
        <v/>
      </c>
      <c r="N245" s="11">
        <f>'獎狀清單(勿動)'!N68</f>
        <v/>
      </c>
      <c r="O245" s="11">
        <f>'獎狀清單(勿動)'!O68</f>
        <v/>
      </c>
      <c r="P245" s="49">
        <f>'獎狀清單(勿動)'!P68</f>
        <v/>
      </c>
      <c r="Q245" s="11">
        <f>'獎狀清單(勿動)'!Q68</f>
        <v/>
      </c>
      <c r="R245" s="44">
        <f>INT(IF(AND(B245=B244,K245=K244,L245=L244),"0",IF(D245=1,"1","0")))</f>
        <v/>
      </c>
    </row>
    <row customHeight="1" ht="16.5" r="246" s="29">
      <c r="A246" s="11">
        <f>'獎狀清單(勿動)'!A74</f>
        <v/>
      </c>
      <c r="B246" s="11">
        <f>'獎狀清單(勿動)'!B74</f>
        <v/>
      </c>
      <c r="C246" s="11">
        <f>'獎狀清單(勿動)'!C74</f>
        <v/>
      </c>
      <c r="D246" s="11">
        <f>'獎狀清單(勿動)'!D74</f>
        <v/>
      </c>
      <c r="E246" s="11">
        <f>'獎狀清單(勿動)'!E74</f>
        <v/>
      </c>
      <c r="F246" s="11">
        <f>'獎狀清單(勿動)'!F74</f>
        <v/>
      </c>
      <c r="G246" s="11">
        <f>'獎狀清單(勿動)'!G74</f>
        <v/>
      </c>
      <c r="H246" s="11">
        <f>'獎狀清單(勿動)'!H74</f>
        <v/>
      </c>
      <c r="I246" s="11">
        <f>'獎狀清單(勿動)'!I74</f>
        <v/>
      </c>
      <c r="J246" s="11">
        <f>'獎狀清單(勿動)'!J74</f>
        <v/>
      </c>
      <c r="K246" s="11">
        <f>'獎狀清單(勿動)'!K74</f>
        <v/>
      </c>
      <c r="L246" s="11">
        <f>'獎狀清單(勿動)'!L74</f>
        <v/>
      </c>
      <c r="M246" s="11">
        <f>'獎狀清單(勿動)'!M74</f>
        <v/>
      </c>
      <c r="N246" s="11">
        <f>'獎狀清單(勿動)'!N74</f>
        <v/>
      </c>
      <c r="O246" s="11">
        <f>'獎狀清單(勿動)'!O74</f>
        <v/>
      </c>
      <c r="P246" s="49">
        <f>'獎狀清單(勿動)'!P74</f>
        <v/>
      </c>
      <c r="Q246" s="11">
        <f>'獎狀清單(勿動)'!Q74</f>
        <v/>
      </c>
      <c r="R246" s="44">
        <f>INT(IF(AND(B246=B245,K246=K245,L246=L245),"0",IF(D246=1,"1","0")))</f>
        <v/>
      </c>
    </row>
    <row customHeight="1" ht="16.5" r="247" s="29">
      <c r="A247" s="11">
        <f>'獎狀清單(勿動)'!A156</f>
        <v/>
      </c>
      <c r="B247" s="11">
        <f>'獎狀清單(勿動)'!B156</f>
        <v/>
      </c>
      <c r="C247" s="11">
        <f>'獎狀清單(勿動)'!C156</f>
        <v/>
      </c>
      <c r="D247" s="11">
        <f>'獎狀清單(勿動)'!D156</f>
        <v/>
      </c>
      <c r="E247" s="11">
        <f>'獎狀清單(勿動)'!E156</f>
        <v/>
      </c>
      <c r="F247" s="11">
        <f>'獎狀清單(勿動)'!F156</f>
        <v/>
      </c>
      <c r="G247" s="11">
        <f>'獎狀清單(勿動)'!G156</f>
        <v/>
      </c>
      <c r="H247" s="11">
        <f>'獎狀清單(勿動)'!H156</f>
        <v/>
      </c>
      <c r="I247" s="11">
        <f>'獎狀清單(勿動)'!I156</f>
        <v/>
      </c>
      <c r="J247" s="11">
        <f>'獎狀清單(勿動)'!J156</f>
        <v/>
      </c>
      <c r="K247" s="11">
        <f>'獎狀清單(勿動)'!K156</f>
        <v/>
      </c>
      <c r="L247" s="11">
        <f>'獎狀清單(勿動)'!L156</f>
        <v/>
      </c>
      <c r="M247" s="11">
        <f>'獎狀清單(勿動)'!M156</f>
        <v/>
      </c>
      <c r="N247" s="11">
        <f>'獎狀清單(勿動)'!N156</f>
        <v/>
      </c>
      <c r="O247" s="11">
        <f>'獎狀清單(勿動)'!O156</f>
        <v/>
      </c>
      <c r="P247" s="49">
        <f>'獎狀清單(勿動)'!P156</f>
        <v/>
      </c>
      <c r="Q247" s="11">
        <f>'獎狀清單(勿動)'!Q156</f>
        <v/>
      </c>
      <c r="R247" s="44">
        <f>INT(IF(AND(B247=B246,K247=K246,L247=L246),"0",IF(D247=1,"1","0")))</f>
        <v/>
      </c>
    </row>
    <row customHeight="1" ht="16.5" r="248" s="29">
      <c r="A248" s="11">
        <f>'獎狀清單(勿動)'!A79</f>
        <v/>
      </c>
      <c r="B248" s="11">
        <f>'獎狀清單(勿動)'!B79</f>
        <v/>
      </c>
      <c r="C248" s="11">
        <f>'獎狀清單(勿動)'!C79</f>
        <v/>
      </c>
      <c r="D248" s="11">
        <f>'獎狀清單(勿動)'!D79</f>
        <v/>
      </c>
      <c r="E248" s="11">
        <f>'獎狀清單(勿動)'!E79</f>
        <v/>
      </c>
      <c r="F248" s="11">
        <f>'獎狀清單(勿動)'!F79</f>
        <v/>
      </c>
      <c r="G248" s="11">
        <f>'獎狀清單(勿動)'!G79</f>
        <v/>
      </c>
      <c r="H248" s="11">
        <f>'獎狀清單(勿動)'!H79</f>
        <v/>
      </c>
      <c r="I248" s="11">
        <f>'獎狀清單(勿動)'!I79</f>
        <v/>
      </c>
      <c r="J248" s="11">
        <f>'獎狀清單(勿動)'!J79</f>
        <v/>
      </c>
      <c r="K248" s="11">
        <f>'獎狀清單(勿動)'!K79</f>
        <v/>
      </c>
      <c r="L248" s="11">
        <f>'獎狀清單(勿動)'!L79</f>
        <v/>
      </c>
      <c r="M248" s="11">
        <f>'獎狀清單(勿動)'!M79</f>
        <v/>
      </c>
      <c r="N248" s="11">
        <f>'獎狀清單(勿動)'!N79</f>
        <v/>
      </c>
      <c r="O248" s="11">
        <f>'獎狀清單(勿動)'!O79</f>
        <v/>
      </c>
      <c r="P248" s="49">
        <f>'獎狀清單(勿動)'!P79</f>
        <v/>
      </c>
      <c r="Q248" s="11">
        <f>'獎狀清單(勿動)'!Q79</f>
        <v/>
      </c>
      <c r="R248" s="44">
        <f>INT(IF(AND(B248=B247,K248=K247,L248=L247),"0",IF(D248=1,"1","0")))</f>
        <v/>
      </c>
    </row>
    <row customHeight="1" ht="16.5" r="249" s="29">
      <c r="A249" s="11">
        <f>'獎狀清單(勿動)'!A51</f>
        <v/>
      </c>
      <c r="B249" s="11">
        <f>'獎狀清單(勿動)'!B51</f>
        <v/>
      </c>
      <c r="C249" s="11">
        <f>'獎狀清單(勿動)'!C51</f>
        <v/>
      </c>
      <c r="D249" s="11">
        <f>'獎狀清單(勿動)'!D51</f>
        <v/>
      </c>
      <c r="E249" s="11">
        <f>'獎狀清單(勿動)'!E51</f>
        <v/>
      </c>
      <c r="F249" s="11">
        <f>'獎狀清單(勿動)'!F51</f>
        <v/>
      </c>
      <c r="G249" s="11">
        <f>'獎狀清單(勿動)'!G51</f>
        <v/>
      </c>
      <c r="H249" s="11">
        <f>'獎狀清單(勿動)'!H51</f>
        <v/>
      </c>
      <c r="I249" s="11">
        <f>'獎狀清單(勿動)'!I51</f>
        <v/>
      </c>
      <c r="J249" s="11">
        <f>'獎狀清單(勿動)'!J51</f>
        <v/>
      </c>
      <c r="K249" s="11">
        <f>'獎狀清單(勿動)'!K51</f>
        <v/>
      </c>
      <c r="L249" s="11">
        <f>'獎狀清單(勿動)'!L51</f>
        <v/>
      </c>
      <c r="M249" s="11">
        <f>'獎狀清單(勿動)'!M51</f>
        <v/>
      </c>
      <c r="N249" s="11">
        <f>'獎狀清單(勿動)'!N51</f>
        <v/>
      </c>
      <c r="O249" s="49">
        <f>'獎狀清單(勿動)'!O51</f>
        <v/>
      </c>
      <c r="P249" s="11">
        <f>'獎狀清單(勿動)'!P51</f>
        <v/>
      </c>
      <c r="Q249" s="11">
        <f>'獎狀清單(勿動)'!Q51</f>
        <v/>
      </c>
      <c r="R249" s="44">
        <f>INT(IF(AND(B249=B248,K249=K248,L249=L248),"0",IF(D249=1,"1","0")))</f>
        <v/>
      </c>
    </row>
    <row customHeight="1" ht="16.5" r="250" s="29">
      <c r="A250" s="11">
        <f>'獎狀清單(勿動)'!A93</f>
        <v/>
      </c>
      <c r="B250" s="11">
        <f>'獎狀清單(勿動)'!B93</f>
        <v/>
      </c>
      <c r="C250" s="11">
        <f>'獎狀清單(勿動)'!C93</f>
        <v/>
      </c>
      <c r="D250" s="11">
        <f>'獎狀清單(勿動)'!D93</f>
        <v/>
      </c>
      <c r="E250" s="11">
        <f>'獎狀清單(勿動)'!E93</f>
        <v/>
      </c>
      <c r="F250" s="11">
        <f>'獎狀清單(勿動)'!F93</f>
        <v/>
      </c>
      <c r="G250" s="11">
        <f>'獎狀清單(勿動)'!G93</f>
        <v/>
      </c>
      <c r="H250" s="11">
        <f>'獎狀清單(勿動)'!H93</f>
        <v/>
      </c>
      <c r="I250" s="11">
        <f>'獎狀清單(勿動)'!I93</f>
        <v/>
      </c>
      <c r="J250" s="11">
        <f>'獎狀清單(勿動)'!J93</f>
        <v/>
      </c>
      <c r="K250" s="11">
        <f>'獎狀清單(勿動)'!K93</f>
        <v/>
      </c>
      <c r="L250" s="11">
        <f>'獎狀清單(勿動)'!L93</f>
        <v/>
      </c>
      <c r="M250" s="11">
        <f>'獎狀清單(勿動)'!M93</f>
        <v/>
      </c>
      <c r="N250" s="11">
        <f>'獎狀清單(勿動)'!N93</f>
        <v/>
      </c>
      <c r="O250" s="11">
        <f>'獎狀清單(勿動)'!O93</f>
        <v/>
      </c>
      <c r="P250" s="49">
        <f>'獎狀清單(勿動)'!P93</f>
        <v/>
      </c>
      <c r="Q250" s="11">
        <f>'獎狀清單(勿動)'!Q93</f>
        <v/>
      </c>
      <c r="R250" s="44">
        <f>INT(IF(AND(B250=B249,K250=K249,L250=L249),"0",IF(D250=1,"1","0")))</f>
        <v/>
      </c>
    </row>
    <row customHeight="1" ht="16.5" r="251" s="29">
      <c r="A251" s="3" t="n"/>
      <c r="B251" s="3" t="n"/>
      <c r="C251" s="3" t="n"/>
      <c r="D251" s="3" t="n"/>
      <c r="E251" s="3" t="n"/>
      <c r="K251" s="3" t="n"/>
      <c r="L251" s="3" t="n"/>
      <c r="N251" s="3" t="n"/>
      <c r="R251" s="44">
        <f>SUM(R2:R250)</f>
        <v/>
      </c>
    </row>
    <row customHeight="1" ht="16.5" r="252" s="29">
      <c r="A252" s="3" t="n"/>
      <c r="B252" s="3" t="n"/>
      <c r="C252" s="3" t="n"/>
      <c r="D252" s="3" t="n"/>
      <c r="E252" s="3" t="n"/>
      <c r="K252" s="3" t="n"/>
      <c r="L252" s="3" t="n"/>
      <c r="N252" s="3" t="n"/>
    </row>
    <row customHeight="1" ht="16.5" r="253" s="29">
      <c r="A253" s="3" t="n"/>
      <c r="B253" s="3" t="n"/>
      <c r="C253" s="3" t="n"/>
      <c r="D253" s="3" t="n"/>
      <c r="E253" s="3" t="n"/>
      <c r="K253" s="3" t="n"/>
      <c r="L253" s="3" t="n"/>
      <c r="N253" s="3" t="n"/>
    </row>
    <row customHeight="1" ht="16.5" r="254" s="29">
      <c r="A254" s="3" t="n"/>
      <c r="B254" s="3" t="n"/>
      <c r="C254" s="3" t="n"/>
      <c r="D254" s="3" t="n"/>
      <c r="E254" s="3" t="n"/>
      <c r="K254" s="3" t="n"/>
      <c r="L254" s="3" t="n"/>
      <c r="N254" s="3" t="n"/>
    </row>
    <row customHeight="1" ht="16.5" r="255" s="29">
      <c r="A255" s="3" t="n"/>
      <c r="B255" s="3" t="n"/>
      <c r="C255" s="3" t="n"/>
      <c r="D255" s="3" t="n"/>
      <c r="E255" s="3" t="n"/>
      <c r="K255" s="3" t="n"/>
      <c r="L255" s="3" t="n"/>
      <c r="N255" s="3" t="n"/>
    </row>
    <row customHeight="1" ht="16.5" r="256" s="29">
      <c r="A256" s="3" t="n"/>
      <c r="B256" s="3" t="n"/>
      <c r="C256" s="3" t="n"/>
      <c r="D256" s="3" t="n"/>
      <c r="E256" s="3" t="n"/>
      <c r="K256" s="3" t="n"/>
      <c r="L256" s="3" t="n"/>
      <c r="N256" s="3" t="n"/>
    </row>
    <row customHeight="1" ht="16.5" r="257" s="29">
      <c r="A257" s="3" t="n"/>
      <c r="B257" s="3" t="n"/>
      <c r="C257" s="3" t="n"/>
      <c r="D257" s="3" t="n"/>
      <c r="E257" s="3" t="n"/>
      <c r="K257" s="3" t="n"/>
      <c r="L257" s="3" t="n"/>
      <c r="N257" s="3" t="n"/>
    </row>
    <row customHeight="1" ht="16.5" r="258" s="29">
      <c r="A258" s="3" t="n"/>
      <c r="B258" s="3" t="n"/>
      <c r="C258" s="3" t="n"/>
      <c r="D258" s="3" t="n"/>
      <c r="E258" s="3" t="n"/>
      <c r="K258" s="3" t="n"/>
      <c r="L258" s="3" t="n"/>
      <c r="N258" s="3" t="n"/>
    </row>
    <row customHeight="1" ht="16.5" r="259" s="29">
      <c r="A259" s="3" t="n"/>
      <c r="B259" s="3" t="n"/>
      <c r="C259" s="3" t="n"/>
      <c r="D259" s="3" t="n"/>
      <c r="E259" s="3" t="n"/>
      <c r="K259" s="3" t="n"/>
      <c r="L259" s="3" t="n"/>
      <c r="N259" s="3" t="n"/>
    </row>
  </sheetData>
  <pageMargins bottom="0.75" footer="0" header="0" left="0.7" right="0.7" top="0.75"/>
  <pageSetup orientation="landscape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Y287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5"/>
    <col customWidth="1" max="2" min="2" style="29" width="28.75"/>
    <col customWidth="1" max="3" min="3" style="29" width="36.88"/>
    <col customWidth="1" max="4" min="4" style="29" width="3.25"/>
    <col customWidth="1" max="5" min="5" style="29" width="9"/>
    <col customWidth="1" max="6" min="6" style="29" width="17.25"/>
    <col customWidth="1" max="8" min="7" style="29" width="7.88"/>
    <col customWidth="1" max="9" min="9" style="29" width="10.88"/>
    <col customWidth="1" max="19" min="10" style="29" width="7.88"/>
    <col customWidth="1" max="25" min="20" style="29" width="7"/>
  </cols>
  <sheetData>
    <row customHeight="1" ht="9.75" r="1" s="29">
      <c r="A1" s="84" t="n"/>
      <c r="B1" s="24" t="n"/>
      <c r="C1" s="24" t="n"/>
      <c r="D1" s="24" t="n"/>
      <c r="E1" s="8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customHeight="1" ht="49.5" r="2" s="29">
      <c r="A2" s="24" t="n"/>
      <c r="B2" s="113" t="inlineStr">
        <is>
          <t>開始</t>
        </is>
      </c>
      <c r="C2" s="241" t="n">
        <v>247</v>
      </c>
      <c r="D2" s="223" t="n"/>
      <c r="E2" s="84" t="n"/>
      <c r="F2" s="207">
        <f>C2</f>
        <v/>
      </c>
      <c r="G2" s="68" t="inlineStr">
        <is>
          <t>~</t>
        </is>
      </c>
      <c r="H2" s="208">
        <f>F2+5-1</f>
        <v/>
      </c>
      <c r="I2" s="209" t="n"/>
      <c r="J2" s="210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</row>
    <row customHeight="1" ht="9.75" r="3" s="29">
      <c r="A3" s="84" t="n"/>
      <c r="B3" s="24" t="n"/>
      <c r="C3" s="24" t="n">
        <v>2</v>
      </c>
      <c r="D3" s="24" t="n"/>
      <c r="E3" s="8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  <c r="Y3" s="24" t="n"/>
    </row>
    <row customHeight="1" ht="99.75" r="4" s="29">
      <c r="A4" s="211" t="n">
        <v>1</v>
      </c>
      <c r="B4" s="74" t="inlineStr">
        <is>
          <t xml:space="preserve"> </t>
        </is>
      </c>
      <c r="F4" s="88">
        <f>C2</f>
        <v/>
      </c>
      <c r="G4" s="24" t="n"/>
      <c r="H4" s="24" t="n"/>
      <c r="I4" s="89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  <c r="Y4" s="24" t="n"/>
    </row>
    <row customHeight="1" ht="69.75" r="5" s="29">
      <c r="A5" s="24" t="n"/>
      <c r="B5" s="212" t="inlineStr">
        <is>
          <t>澎湖縣政府獎狀</t>
        </is>
      </c>
      <c r="E5" s="84" t="n"/>
      <c r="F5" s="88" t="n"/>
      <c r="G5" s="2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  <c r="Y5" s="24" t="n"/>
    </row>
    <row customHeight="1" ht="27.75" r="6" s="29">
      <c r="A6" s="24" t="n"/>
      <c r="B6" s="91">
        <f>'設定'!$B$4</f>
        <v/>
      </c>
      <c r="D6" s="92" t="n"/>
      <c r="E6" s="84" t="n"/>
      <c r="F6" s="88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  <c r="Y6" s="24" t="n"/>
    </row>
    <row customHeight="1" ht="9.75" r="7" s="29">
      <c r="A7" s="24" t="n"/>
      <c r="B7" s="74" t="n"/>
      <c r="E7" s="84" t="n"/>
      <c r="F7" s="88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  <c r="Y7" s="24" t="n"/>
    </row>
    <row customHeight="1" ht="41.25" r="8" s="29">
      <c r="A8" s="24" t="n"/>
      <c r="B8" s="213">
        <f>'設定'!$B$6</f>
        <v/>
      </c>
      <c r="E8" s="84" t="n"/>
      <c r="F8" s="88" t="n"/>
      <c r="G8" s="24" t="n"/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</row>
    <row customHeight="1" ht="9.75" r="9" s="29">
      <c r="A9" s="24" t="n"/>
      <c r="B9" s="94" t="n"/>
      <c r="E9" s="84" t="n"/>
      <c r="F9" s="88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</row>
    <row customHeight="1" ht="41.25" r="10" s="29">
      <c r="A10" s="24" t="n"/>
      <c r="B10" s="93">
        <f ref="B10" t="array">INDEX('獎狀清單(可排)'!G:G,'獎狀(選)'!F4)</f>
        <v/>
      </c>
      <c r="E10" s="84" t="n"/>
      <c r="F10" s="88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</row>
    <row customHeight="1" ht="9.75" r="11" s="29">
      <c r="A11" s="24" t="n"/>
      <c r="B11" s="74" t="n"/>
      <c r="E11" s="84" t="n"/>
      <c r="F11" s="88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</row>
    <row customHeight="1" ht="34.5" r="12" s="29">
      <c r="A12" s="24" t="n"/>
      <c r="B12" s="95" t="inlineStr">
        <is>
          <t>項目：</t>
        </is>
      </c>
      <c r="C12" s="96">
        <f ref="C12" t="array">INDEX('獎狀清單(可排)'!H:H,'獎狀(選)'!F4)</f>
        <v/>
      </c>
      <c r="D12" s="96" t="n"/>
      <c r="E12" s="84" t="n"/>
      <c r="F12" s="88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</row>
    <row customHeight="1" ht="34.5" r="13" s="29">
      <c r="A13" s="24" t="n"/>
      <c r="B13" s="95" t="inlineStr">
        <is>
          <t>組別：</t>
        </is>
      </c>
      <c r="C13" s="96">
        <f ref="C13" t="array">INDEX('獎狀清單(可排)'!J:J,F4)&amp;INDEX('獎狀清單(可排)'!I:I,F4)</f>
        <v/>
      </c>
      <c r="D13" s="96" t="n"/>
      <c r="E13" s="84" t="n"/>
      <c r="F13" s="88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</row>
    <row customHeight="1" ht="34.5" r="14" s="29">
      <c r="A14" s="24" t="inlineStr">
        <is>
          <t>C</t>
        </is>
      </c>
      <c r="B14" s="95" t="inlineStr">
        <is>
          <t>學校：</t>
        </is>
      </c>
      <c r="C14" s="96">
        <f ref="C14" t="array">INDEX('獎狀清單(可排)'!K:K,'獎狀(選)'!F4)</f>
        <v/>
      </c>
      <c r="D14" s="96" t="n"/>
      <c r="E14" s="84" t="n"/>
      <c r="F14" s="88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</row>
    <row customHeight="1" ht="34.5" r="15" s="29">
      <c r="A15" s="24" t="inlineStr">
        <is>
          <t>D</t>
        </is>
      </c>
      <c r="B15" s="95" t="inlineStr">
        <is>
          <t>姓名：</t>
        </is>
      </c>
      <c r="C15" s="96">
        <f ref="C15" t="array">INDEX('獎狀清單(可排)'!L:L,'獎狀(選)'!F4)</f>
        <v/>
      </c>
      <c r="D15" s="96" t="n"/>
      <c r="E15" s="84" t="n"/>
      <c r="F15" s="88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</row>
    <row customHeight="1" ht="34.5" r="16" s="29">
      <c r="A16" s="24" t="n"/>
      <c r="B16" s="95" t="inlineStr">
        <is>
          <t>名次：</t>
        </is>
      </c>
      <c r="C16" s="97">
        <f ref="C16" t="array">INDEX('獎狀清單(可排)'!F:F,'獎狀(選)'!F4)</f>
        <v/>
      </c>
      <c r="D16" s="96" t="n"/>
      <c r="E16" s="84" t="n"/>
      <c r="F16" s="88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</row>
    <row customHeight="1" ht="34.5" r="17" s="29">
      <c r="A17" s="24" t="inlineStr">
        <is>
          <t>G</t>
        </is>
      </c>
      <c r="B17" s="95" t="inlineStr">
        <is>
          <t>成績：</t>
        </is>
      </c>
      <c r="C17" s="97">
        <f ref="C17" t="array">INDEX('獎狀清單(可排)'!N:N,'獎狀(選)'!F4) &amp;"次"</f>
        <v/>
      </c>
      <c r="D17" s="97" t="n"/>
      <c r="E17" s="84" t="n"/>
      <c r="F17" s="88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</row>
    <row customHeight="1" ht="159.75" r="18" s="29">
      <c r="A18" s="24" t="n"/>
      <c r="B18" s="98" t="n"/>
      <c r="E18" s="84" t="n"/>
      <c r="F18" s="88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</row>
    <row customHeight="1" ht="41.25" r="19" s="29">
      <c r="A19" s="24" t="n"/>
      <c r="B19" s="99">
        <f>"中 華 民 國　"&amp;'設定'!$B$2&amp;"　年　"&amp;'設定'!$C$2&amp;"　月　"&amp;'設定'!$D$2&amp;"　日"</f>
        <v/>
      </c>
      <c r="E19" s="84" t="n"/>
      <c r="F19" s="88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</row>
    <row customHeight="1" ht="39.75" r="20" s="29">
      <c r="A20" s="24" t="n"/>
      <c r="B20" s="99" t="n"/>
      <c r="E20" s="84" t="n"/>
      <c r="F20" s="88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</row>
    <row customHeight="1" ht="99.75" r="21" s="29">
      <c r="A21" s="211">
        <f>A4+1</f>
        <v/>
      </c>
      <c r="B21" s="74" t="inlineStr">
        <is>
          <t xml:space="preserve"> </t>
        </is>
      </c>
      <c r="F21" s="88">
        <f>F4+1</f>
        <v/>
      </c>
      <c r="G21" s="24" t="n"/>
      <c r="H21" s="24" t="n"/>
      <c r="I21" s="89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</row>
    <row customHeight="1" ht="69.75" r="22" s="29">
      <c r="A22" s="24" t="n"/>
      <c r="B22" s="212" t="inlineStr">
        <is>
          <t>澎湖縣政府獎狀</t>
        </is>
      </c>
      <c r="E22" s="84" t="n"/>
      <c r="F22" s="88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</row>
    <row customHeight="1" ht="27.75" r="23" s="29">
      <c r="A23" s="24" t="n"/>
      <c r="B23" s="91">
        <f>'設定'!$B$4</f>
        <v/>
      </c>
      <c r="D23" s="92" t="n"/>
      <c r="E23" s="84" t="n"/>
      <c r="F23" s="88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</row>
    <row customHeight="1" ht="9.75" r="24" s="29">
      <c r="A24" s="24" t="n"/>
      <c r="B24" s="74" t="n"/>
      <c r="E24" s="84" t="n"/>
      <c r="F24" s="88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</row>
    <row customHeight="1" ht="41.25" r="25" s="29">
      <c r="A25" s="24" t="n"/>
      <c r="B25" s="213">
        <f>'設定'!$B$6</f>
        <v/>
      </c>
      <c r="E25" s="84" t="n"/>
      <c r="F25" s="88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</row>
    <row customHeight="1" ht="9.75" r="26" s="29">
      <c r="A26" s="24" t="n"/>
      <c r="B26" s="94" t="n"/>
      <c r="E26" s="84" t="n"/>
      <c r="F26" s="88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</row>
    <row customHeight="1" ht="41.25" r="27" s="29">
      <c r="A27" s="24" t="n"/>
      <c r="B27" s="93">
        <f ref="B27" t="array">INDEX('獎狀清單(可排)'!G:G,'獎狀(選)'!F21)</f>
        <v/>
      </c>
      <c r="E27" s="84" t="n"/>
      <c r="F27" s="88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</row>
    <row customHeight="1" ht="9.75" r="28" s="29">
      <c r="A28" s="24" t="n"/>
      <c r="B28" s="74" t="n"/>
      <c r="E28" s="84" t="n"/>
      <c r="F28" s="88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</row>
    <row customHeight="1" ht="34.5" r="29" s="29">
      <c r="A29" s="24" t="n"/>
      <c r="B29" s="95" t="inlineStr">
        <is>
          <t>項目：</t>
        </is>
      </c>
      <c r="C29" s="96">
        <f ref="C29" t="array">INDEX('獎狀清單(可排)'!H:H,'獎狀(選)'!F21)</f>
        <v/>
      </c>
      <c r="D29" s="96" t="n"/>
      <c r="E29" s="84" t="n"/>
      <c r="F29" s="88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</row>
    <row customHeight="1" ht="34.5" r="30" s="29">
      <c r="A30" s="24" t="n"/>
      <c r="B30" s="95" t="inlineStr">
        <is>
          <t>組別：</t>
        </is>
      </c>
      <c r="C30" s="96">
        <f ref="C30" t="array">INDEX('獎狀清單(可排)'!J:J,F21)&amp;INDEX('獎狀清單(可排)'!I:I,F21)</f>
        <v/>
      </c>
      <c r="D30" s="96" t="n"/>
      <c r="E30" s="84" t="n"/>
      <c r="F30" s="88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</row>
    <row customHeight="1" ht="34.5" r="31" s="29">
      <c r="A31" s="24" t="inlineStr">
        <is>
          <t>C</t>
        </is>
      </c>
      <c r="B31" s="95" t="inlineStr">
        <is>
          <t>學校：</t>
        </is>
      </c>
      <c r="C31" s="96">
        <f ref="C31" t="array">INDEX('獎狀清單(可排)'!K:K,'獎狀(選)'!F21)</f>
        <v/>
      </c>
      <c r="D31" s="96" t="n"/>
      <c r="E31" s="84" t="n"/>
      <c r="F31" s="88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</row>
    <row customHeight="1" ht="34.5" r="32" s="29">
      <c r="A32" s="24" t="inlineStr">
        <is>
          <t>D</t>
        </is>
      </c>
      <c r="B32" s="95" t="inlineStr">
        <is>
          <t>姓名：</t>
        </is>
      </c>
      <c r="C32" s="96">
        <f ref="C32" t="array">INDEX('獎狀清單(可排)'!L:L,'獎狀(選)'!F21)</f>
        <v/>
      </c>
      <c r="D32" s="96" t="n"/>
      <c r="E32" s="84" t="n"/>
      <c r="F32" s="88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</row>
    <row customHeight="1" ht="34.5" r="33" s="29">
      <c r="A33" s="24" t="n"/>
      <c r="B33" s="95" t="inlineStr">
        <is>
          <t>名次：</t>
        </is>
      </c>
      <c r="C33" s="97">
        <f ref="C33" t="array">INDEX('獎狀清單(可排)'!F:F,'獎狀(選)'!F21)</f>
        <v/>
      </c>
      <c r="D33" s="96" t="n"/>
      <c r="E33" s="84" t="n"/>
      <c r="F33" s="88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</row>
    <row customHeight="1" ht="34.5" r="34" s="29">
      <c r="A34" s="24" t="inlineStr">
        <is>
          <t>G</t>
        </is>
      </c>
      <c r="B34" s="95" t="inlineStr">
        <is>
          <t>成績：</t>
        </is>
      </c>
      <c r="C34" s="97">
        <f ref="C34" t="array">INDEX('獎狀清單(可排)'!N:N,'獎狀(選)'!F21) &amp;"次"</f>
        <v/>
      </c>
      <c r="D34" s="97" t="n"/>
      <c r="E34" s="84" t="n"/>
      <c r="F34" s="88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</row>
    <row customHeight="1" ht="159.75" r="35" s="29">
      <c r="A35" s="24" t="n"/>
      <c r="B35" s="98" t="n"/>
      <c r="E35" s="84" t="n"/>
      <c r="F35" s="88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</row>
    <row customHeight="1" ht="41.25" r="36" s="29">
      <c r="A36" s="24" t="n"/>
      <c r="B36" s="99">
        <f>"中 華 民 國　"&amp;'設定'!$B$2&amp;"　年　"&amp;'設定'!$C$2&amp;"　月　"&amp;'設定'!$D$2&amp;"　日"</f>
        <v/>
      </c>
      <c r="E36" s="84" t="n"/>
      <c r="F36" s="88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</row>
    <row customHeight="1" ht="39.75" r="37" s="29">
      <c r="A37" s="24" t="n"/>
      <c r="B37" s="99" t="n"/>
      <c r="E37" s="84" t="n"/>
      <c r="F37" s="88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</row>
    <row customHeight="1" ht="99.75" r="38" s="29">
      <c r="A38" s="211">
        <f>A21+1</f>
        <v/>
      </c>
      <c r="B38" s="74" t="inlineStr">
        <is>
          <t xml:space="preserve"> </t>
        </is>
      </c>
      <c r="F38" s="88">
        <f>F21+1</f>
        <v/>
      </c>
      <c r="G38" s="24" t="n"/>
      <c r="H38" s="24" t="n"/>
      <c r="I38" s="89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</row>
    <row customHeight="1" ht="69.75" r="39" s="29">
      <c r="A39" s="24" t="n"/>
      <c r="B39" s="212" t="inlineStr">
        <is>
          <t>澎湖縣政府獎狀</t>
        </is>
      </c>
      <c r="E39" s="84" t="n"/>
      <c r="F39" s="88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</row>
    <row customHeight="1" ht="27.75" r="40" s="29">
      <c r="A40" s="24" t="n"/>
      <c r="B40" s="91">
        <f>'設定'!$B$4</f>
        <v/>
      </c>
      <c r="D40" s="92" t="n"/>
      <c r="E40" s="84" t="n"/>
      <c r="F40" s="88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</row>
    <row customHeight="1" ht="9.75" r="41" s="29">
      <c r="A41" s="24" t="n"/>
      <c r="B41" s="74" t="n"/>
      <c r="E41" s="84" t="n"/>
      <c r="F41" s="88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</row>
    <row customHeight="1" ht="41.25" r="42" s="29">
      <c r="A42" s="24" t="n"/>
      <c r="B42" s="213">
        <f>'設定'!$B$6</f>
        <v/>
      </c>
      <c r="E42" s="84" t="n"/>
      <c r="F42" s="88" t="n"/>
      <c r="G42" s="24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</row>
    <row customHeight="1" ht="9.75" r="43" s="29">
      <c r="A43" s="24" t="n"/>
      <c r="B43" s="94" t="n"/>
      <c r="E43" s="84" t="n"/>
      <c r="F43" s="88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</row>
    <row customHeight="1" ht="41.25" r="44" s="29">
      <c r="A44" s="24" t="n"/>
      <c r="B44" s="93">
        <f ref="B44" t="array">INDEX('獎狀清單(可排)'!G:G,'獎狀(選)'!F38)</f>
        <v/>
      </c>
      <c r="E44" s="84" t="n"/>
      <c r="F44" s="88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</row>
    <row customHeight="1" ht="9.75" r="45" s="29">
      <c r="A45" s="24" t="n"/>
      <c r="B45" s="74" t="n"/>
      <c r="E45" s="84" t="n"/>
      <c r="F45" s="88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</row>
    <row customHeight="1" ht="34.5" r="46" s="29">
      <c r="A46" s="24" t="n"/>
      <c r="B46" s="95" t="inlineStr">
        <is>
          <t>項目：</t>
        </is>
      </c>
      <c r="C46" s="96">
        <f ref="C46" t="array">INDEX('獎狀清單(可排)'!H:H,'獎狀(選)'!F38)</f>
        <v/>
      </c>
      <c r="D46" s="96" t="n"/>
      <c r="E46" s="84" t="n"/>
      <c r="F46" s="88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</row>
    <row customHeight="1" ht="34.5" r="47" s="29">
      <c r="A47" s="24" t="n"/>
      <c r="B47" s="95" t="inlineStr">
        <is>
          <t>組別：</t>
        </is>
      </c>
      <c r="C47" s="96">
        <f ref="C47" t="array">INDEX('獎狀清單(可排)'!J:J,F38)&amp;INDEX('獎狀清單(可排)'!I:I,F38)</f>
        <v/>
      </c>
      <c r="D47" s="96" t="n"/>
      <c r="E47" s="84" t="n"/>
      <c r="F47" s="88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</row>
    <row customHeight="1" ht="34.5" r="48" s="29">
      <c r="A48" s="24" t="inlineStr">
        <is>
          <t>C</t>
        </is>
      </c>
      <c r="B48" s="95" t="inlineStr">
        <is>
          <t>學校：</t>
        </is>
      </c>
      <c r="C48" s="96">
        <f ref="C48" t="array">INDEX('獎狀清單(可排)'!K:K,'獎狀(選)'!F38)</f>
        <v/>
      </c>
      <c r="D48" s="96" t="n"/>
      <c r="E48" s="84" t="n"/>
      <c r="F48" s="88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</row>
    <row customHeight="1" ht="34.5" r="49" s="29">
      <c r="A49" s="24" t="inlineStr">
        <is>
          <t>D</t>
        </is>
      </c>
      <c r="B49" s="95" t="inlineStr">
        <is>
          <t>姓名：</t>
        </is>
      </c>
      <c r="C49" s="96">
        <f ref="C49" t="array">INDEX('獎狀清單(可排)'!L:L,'獎狀(選)'!F38)</f>
        <v/>
      </c>
      <c r="D49" s="96" t="n"/>
      <c r="E49" s="84" t="n"/>
      <c r="F49" s="88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</row>
    <row customHeight="1" ht="34.5" r="50" s="29">
      <c r="A50" s="24" t="n"/>
      <c r="B50" s="95" t="inlineStr">
        <is>
          <t>名次：</t>
        </is>
      </c>
      <c r="C50" s="97">
        <f ref="C50" t="array">INDEX('獎狀清單(可排)'!F:F,'獎狀(選)'!F38)</f>
        <v/>
      </c>
      <c r="D50" s="96" t="n"/>
      <c r="E50" s="84" t="n"/>
      <c r="F50" s="88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</row>
    <row customHeight="1" ht="34.5" r="51" s="29">
      <c r="A51" s="24" t="inlineStr">
        <is>
          <t>G</t>
        </is>
      </c>
      <c r="B51" s="95" t="inlineStr">
        <is>
          <t>成績：</t>
        </is>
      </c>
      <c r="C51" s="97">
        <f ref="C51" t="array">INDEX('獎狀清單(可排)'!N:N,'獎狀(選)'!F38) &amp;"次"</f>
        <v/>
      </c>
      <c r="D51" s="97" t="n"/>
      <c r="E51" s="84" t="n"/>
      <c r="F51" s="88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</row>
    <row customHeight="1" ht="159.75" r="52" s="29">
      <c r="A52" s="24" t="n"/>
      <c r="B52" s="98" t="n"/>
      <c r="E52" s="84" t="n"/>
      <c r="F52" s="88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</row>
    <row customHeight="1" ht="41.25" r="53" s="29">
      <c r="A53" s="24" t="n"/>
      <c r="B53" s="99">
        <f>"中 華 民 國　"&amp;'設定'!$B$2&amp;"　年　"&amp;'設定'!$C$2&amp;"　月　"&amp;'設定'!$D$2&amp;"　日"</f>
        <v/>
      </c>
      <c r="E53" s="84" t="n"/>
      <c r="F53" s="88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</row>
    <row customHeight="1" ht="39.75" r="54" s="29">
      <c r="A54" s="24" t="n"/>
      <c r="B54" s="99" t="n"/>
      <c r="E54" s="84" t="n"/>
      <c r="F54" s="88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</row>
    <row customHeight="1" ht="99.75" r="55" s="29">
      <c r="A55" s="211">
        <f>A38+1</f>
        <v/>
      </c>
      <c r="B55" s="74" t="inlineStr">
        <is>
          <t xml:space="preserve"> </t>
        </is>
      </c>
      <c r="F55" s="88">
        <f>F38+1</f>
        <v/>
      </c>
      <c r="G55" s="24" t="n"/>
      <c r="H55" s="24" t="n"/>
      <c r="I55" s="89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</row>
    <row customHeight="1" ht="69.75" r="56" s="29">
      <c r="A56" s="24" t="n"/>
      <c r="B56" s="212" t="inlineStr">
        <is>
          <t>澎湖縣政府獎狀</t>
        </is>
      </c>
      <c r="E56" s="84" t="n"/>
      <c r="F56" s="88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</row>
    <row customHeight="1" ht="27.75" r="57" s="29">
      <c r="A57" s="24" t="n"/>
      <c r="B57" s="91">
        <f>'設定'!$B$4</f>
        <v/>
      </c>
      <c r="D57" s="92" t="n"/>
      <c r="E57" s="84" t="n"/>
      <c r="F57" s="88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</row>
    <row customHeight="1" ht="9.75" r="58" s="29">
      <c r="A58" s="24" t="n"/>
      <c r="B58" s="74" t="n"/>
      <c r="E58" s="84" t="n"/>
      <c r="F58" s="88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</row>
    <row customHeight="1" ht="41.25" r="59" s="29">
      <c r="A59" s="24" t="n"/>
      <c r="B59" s="213">
        <f>'設定'!$B$6</f>
        <v/>
      </c>
      <c r="E59" s="84" t="n"/>
      <c r="F59" s="88" t="n"/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</row>
    <row customHeight="1" ht="9.75" r="60" s="29">
      <c r="A60" s="24" t="n"/>
      <c r="B60" s="94" t="n"/>
      <c r="E60" s="84" t="n"/>
      <c r="F60" s="88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</row>
    <row customHeight="1" ht="41.25" r="61" s="29">
      <c r="A61" s="24" t="n"/>
      <c r="B61" s="93">
        <f ref="B61" t="array">INDEX('獎狀清單(可排)'!G:G,'獎狀(選)'!F55)</f>
        <v/>
      </c>
      <c r="E61" s="84" t="n"/>
      <c r="F61" s="88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</row>
    <row customHeight="1" ht="9.75" r="62" s="29">
      <c r="A62" s="24" t="n"/>
      <c r="B62" s="74" t="n"/>
      <c r="E62" s="84" t="n"/>
      <c r="F62" s="88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</row>
    <row customHeight="1" ht="34.5" r="63" s="29">
      <c r="A63" s="24" t="n"/>
      <c r="B63" s="95" t="inlineStr">
        <is>
          <t>項目：</t>
        </is>
      </c>
      <c r="C63" s="96">
        <f ref="C63" t="array">INDEX('獎狀清單(可排)'!H:H,'獎狀(選)'!F55)</f>
        <v/>
      </c>
      <c r="D63" s="96" t="n"/>
      <c r="E63" s="84" t="n"/>
      <c r="F63" s="88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</row>
    <row customHeight="1" ht="34.5" r="64" s="29">
      <c r="A64" s="24" t="n"/>
      <c r="B64" s="95" t="inlineStr">
        <is>
          <t>組別：</t>
        </is>
      </c>
      <c r="C64" s="96">
        <f ref="C64" t="array">INDEX('獎狀清單(可排)'!J:J,F55)&amp;INDEX('獎狀清單(可排)'!I:I,F55)</f>
        <v/>
      </c>
      <c r="D64" s="96" t="n"/>
      <c r="E64" s="84" t="n"/>
      <c r="F64" s="88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</row>
    <row customHeight="1" ht="34.5" r="65" s="29">
      <c r="A65" s="24" t="inlineStr">
        <is>
          <t>C</t>
        </is>
      </c>
      <c r="B65" s="95" t="inlineStr">
        <is>
          <t>學校：</t>
        </is>
      </c>
      <c r="C65" s="96">
        <f ref="C65" t="array">INDEX('獎狀清單(可排)'!K:K,'獎狀(選)'!F55)</f>
        <v/>
      </c>
      <c r="D65" s="96" t="n"/>
      <c r="E65" s="84" t="n"/>
      <c r="F65" s="88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</row>
    <row customHeight="1" ht="34.5" r="66" s="29">
      <c r="A66" s="24" t="inlineStr">
        <is>
          <t>D</t>
        </is>
      </c>
      <c r="B66" s="95" t="inlineStr">
        <is>
          <t>姓名：</t>
        </is>
      </c>
      <c r="C66" s="96">
        <f ref="C66" t="array">INDEX('獎狀清單(可排)'!L:L,'獎狀(選)'!F55)</f>
        <v/>
      </c>
      <c r="D66" s="96" t="n"/>
      <c r="E66" s="84" t="n"/>
      <c r="F66" s="88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</row>
    <row customHeight="1" ht="34.5" r="67" s="29">
      <c r="A67" s="24" t="n"/>
      <c r="B67" s="95" t="inlineStr">
        <is>
          <t>名次：</t>
        </is>
      </c>
      <c r="C67" s="97">
        <f ref="C67" t="array">INDEX('獎狀清單(可排)'!F:F,'獎狀(選)'!F55)</f>
        <v/>
      </c>
      <c r="D67" s="96" t="n"/>
      <c r="E67" s="84" t="n"/>
      <c r="F67" s="88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</row>
    <row customHeight="1" ht="34.5" r="68" s="29">
      <c r="A68" s="24" t="inlineStr">
        <is>
          <t>G</t>
        </is>
      </c>
      <c r="B68" s="95" t="inlineStr">
        <is>
          <t>成績：</t>
        </is>
      </c>
      <c r="C68" s="97">
        <f ref="C68" t="array">INDEX('獎狀清單(可排)'!N:N,'獎狀(選)'!F55) &amp;"次"</f>
        <v/>
      </c>
      <c r="D68" s="97" t="n"/>
      <c r="E68" s="84" t="n"/>
      <c r="F68" s="88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</row>
    <row customHeight="1" ht="159.75" r="69" s="29">
      <c r="A69" s="24" t="n"/>
      <c r="B69" s="98" t="n"/>
      <c r="E69" s="84" t="n"/>
      <c r="F69" s="88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</row>
    <row customHeight="1" ht="41.25" r="70" s="29">
      <c r="A70" s="24" t="n"/>
      <c r="B70" s="99">
        <f>"中 華 民 國　"&amp;'設定'!$B$2&amp;"　年　"&amp;'設定'!$C$2&amp;"　月　"&amp;'設定'!$D$2&amp;"　日"</f>
        <v/>
      </c>
      <c r="E70" s="84" t="n"/>
      <c r="F70" s="88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</row>
    <row customHeight="1" ht="39.75" r="71" s="29">
      <c r="A71" s="24" t="n"/>
      <c r="B71" s="99" t="n"/>
      <c r="E71" s="84" t="n"/>
      <c r="F71" s="88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</row>
    <row customHeight="1" ht="99.75" r="72" s="29">
      <c r="A72" s="211">
        <f>A55+1</f>
        <v/>
      </c>
      <c r="B72" s="74" t="inlineStr">
        <is>
          <t xml:space="preserve"> </t>
        </is>
      </c>
      <c r="F72" s="88">
        <f>F55+1</f>
        <v/>
      </c>
      <c r="G72" s="24" t="n"/>
      <c r="H72" s="24" t="n"/>
      <c r="I72" s="89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  <c r="Y72" s="24" t="n"/>
    </row>
    <row customHeight="1" ht="69.75" r="73" s="29">
      <c r="A73" s="24" t="n"/>
      <c r="B73" s="212" t="inlineStr">
        <is>
          <t>澎湖縣政府獎狀</t>
        </is>
      </c>
      <c r="E73" s="84" t="n"/>
      <c r="F73" s="88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</row>
    <row customHeight="1" ht="27.75" r="74" s="29">
      <c r="A74" s="24" t="n"/>
      <c r="B74" s="91">
        <f>'設定'!$B$4</f>
        <v/>
      </c>
      <c r="D74" s="92" t="n"/>
      <c r="E74" s="84" t="n"/>
      <c r="F74" s="88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</row>
    <row customHeight="1" ht="9.75" r="75" s="29">
      <c r="A75" s="24" t="n"/>
      <c r="B75" s="74" t="n"/>
      <c r="E75" s="84" t="n"/>
      <c r="F75" s="88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</row>
    <row customHeight="1" ht="41.25" r="76" s="29">
      <c r="A76" s="24" t="n"/>
      <c r="B76" s="213">
        <f>'設定'!$B$6</f>
        <v/>
      </c>
      <c r="E76" s="84" t="n"/>
      <c r="F76" s="88" t="n"/>
      <c r="G76" s="24" t="n"/>
      <c r="H76" s="24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  <c r="Y76" s="24" t="n"/>
    </row>
    <row customHeight="1" ht="9.75" r="77" s="29">
      <c r="A77" s="24" t="n"/>
      <c r="B77" s="94" t="n"/>
      <c r="E77" s="84" t="n"/>
      <c r="F77" s="88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  <c r="Y77" s="24" t="n"/>
    </row>
    <row customHeight="1" ht="41.25" r="78" s="29">
      <c r="A78" s="24" t="n"/>
      <c r="B78" s="93">
        <f ref="B78" t="array">INDEX('獎狀清單(可排)'!G:G,'獎狀(選)'!F72)</f>
        <v/>
      </c>
      <c r="E78" s="84" t="n"/>
      <c r="F78" s="88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  <c r="Y78" s="24" t="n"/>
    </row>
    <row customHeight="1" ht="9.75" r="79" s="29">
      <c r="A79" s="24" t="n"/>
      <c r="B79" s="74" t="n"/>
      <c r="E79" s="84" t="n"/>
      <c r="F79" s="88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  <c r="Y79" s="24" t="n"/>
    </row>
    <row customHeight="1" ht="34.5" r="80" s="29">
      <c r="A80" s="24" t="n"/>
      <c r="B80" s="95" t="inlineStr">
        <is>
          <t>項目：</t>
        </is>
      </c>
      <c r="C80" s="96">
        <f ref="C80" t="array">INDEX('獎狀清單(可排)'!H:H,'獎狀(選)'!F72)</f>
        <v/>
      </c>
      <c r="D80" s="96" t="n"/>
      <c r="E80" s="84" t="n"/>
      <c r="F80" s="88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  <c r="Y80" s="24" t="n"/>
    </row>
    <row customHeight="1" ht="34.5" r="81" s="29">
      <c r="A81" s="24" t="n"/>
      <c r="B81" s="95" t="inlineStr">
        <is>
          <t>組別：</t>
        </is>
      </c>
      <c r="C81" s="96">
        <f ref="C81" t="array">INDEX('獎狀清單(可排)'!J:J,F72)&amp;INDEX('獎狀清單(可排)'!I:I,F72)</f>
        <v/>
      </c>
      <c r="D81" s="96" t="n"/>
      <c r="E81" s="84" t="n"/>
      <c r="F81" s="88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  <c r="Y81" s="24" t="n"/>
    </row>
    <row customHeight="1" ht="34.5" r="82" s="29">
      <c r="A82" s="24" t="inlineStr">
        <is>
          <t>C</t>
        </is>
      </c>
      <c r="B82" s="95" t="inlineStr">
        <is>
          <t>學校：</t>
        </is>
      </c>
      <c r="C82" s="96">
        <f ref="C82" t="array">INDEX('獎狀清單(可排)'!K:K,'獎狀(選)'!F72)</f>
        <v/>
      </c>
      <c r="D82" s="96" t="n"/>
      <c r="E82" s="84" t="n"/>
      <c r="F82" s="88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  <c r="Y82" s="24" t="n"/>
    </row>
    <row customHeight="1" ht="34.5" r="83" s="29">
      <c r="A83" s="24" t="inlineStr">
        <is>
          <t>D</t>
        </is>
      </c>
      <c r="B83" s="95" t="inlineStr">
        <is>
          <t>姓名：</t>
        </is>
      </c>
      <c r="C83" s="96">
        <f ref="C83" t="array">INDEX('獎狀清單(可排)'!L:L,'獎狀(選)'!F72)</f>
        <v/>
      </c>
      <c r="D83" s="96" t="n"/>
      <c r="E83" s="84" t="n"/>
      <c r="F83" s="88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  <c r="Y83" s="24" t="n"/>
    </row>
    <row customHeight="1" ht="34.5" r="84" s="29">
      <c r="A84" s="24" t="n"/>
      <c r="B84" s="95" t="inlineStr">
        <is>
          <t>名次：</t>
        </is>
      </c>
      <c r="C84" s="97">
        <f ref="C84" t="array">INDEX('獎狀清單(可排)'!F:F,'獎狀(選)'!F72)</f>
        <v/>
      </c>
      <c r="D84" s="96" t="n"/>
      <c r="E84" s="84" t="n"/>
      <c r="F84" s="88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  <c r="Y84" s="24" t="n"/>
    </row>
    <row customHeight="1" ht="34.5" r="85" s="29">
      <c r="A85" s="24" t="inlineStr">
        <is>
          <t>G</t>
        </is>
      </c>
      <c r="B85" s="95" t="inlineStr">
        <is>
          <t>成績：</t>
        </is>
      </c>
      <c r="C85" s="97">
        <f ref="C85" t="array">INDEX('獎狀清單(可排)'!N:N,'獎狀(選)'!F72) &amp;"次"</f>
        <v/>
      </c>
      <c r="D85" s="97" t="n"/>
      <c r="E85" s="84" t="n"/>
      <c r="F85" s="88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  <c r="Y85" s="24" t="n"/>
    </row>
    <row customHeight="1" ht="159.75" r="86" s="29">
      <c r="A86" s="24" t="n"/>
      <c r="B86" s="98" t="n"/>
      <c r="E86" s="84" t="n"/>
      <c r="F86" s="88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4" t="n"/>
    </row>
    <row customHeight="1" ht="41.25" r="87" s="29">
      <c r="A87" s="24" t="n"/>
      <c r="B87" s="99">
        <f>"中 華 民 國　"&amp;'設定'!$B$2&amp;"　年　"&amp;'設定'!$C$2&amp;"　月　"&amp;'設定'!$D$2&amp;"　日"</f>
        <v/>
      </c>
      <c r="E87" s="84" t="n"/>
      <c r="F87" s="88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  <c r="Y87" s="24" t="n"/>
    </row>
    <row customHeight="1" ht="39.75" r="88" s="29">
      <c r="A88" s="24" t="n"/>
      <c r="B88" s="99" t="n"/>
      <c r="E88" s="84" t="n"/>
      <c r="F88" s="88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  <c r="Y88" s="24" t="n"/>
    </row>
    <row customHeight="1" ht="41.25" r="89" s="29">
      <c r="A89" s="24" t="n"/>
      <c r="B89" s="24" t="n"/>
      <c r="C89" s="24" t="n"/>
      <c r="D89" s="24" t="n"/>
      <c r="E89" s="84" t="n"/>
      <c r="F89" s="24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  <c r="Y89" s="24" t="n"/>
    </row>
    <row customHeight="1" ht="41.25" r="90" s="29">
      <c r="A90" s="24" t="n"/>
      <c r="B90" s="24" t="n"/>
      <c r="C90" s="24" t="n"/>
      <c r="D90" s="24" t="n"/>
      <c r="E90" s="84" t="n"/>
      <c r="F90" s="24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  <c r="Y90" s="24" t="n"/>
    </row>
    <row customHeight="1" ht="41.25" r="91" s="29">
      <c r="A91" s="24" t="n"/>
      <c r="B91" s="24" t="n"/>
      <c r="C91" s="24" t="n"/>
      <c r="D91" s="24" t="n"/>
      <c r="E91" s="8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  <c r="Y91" s="24" t="n"/>
    </row>
    <row customHeight="1" ht="41.25" r="92" s="29">
      <c r="A92" s="24" t="n"/>
      <c r="B92" s="24" t="n"/>
      <c r="C92" s="24" t="n"/>
      <c r="D92" s="24" t="n"/>
      <c r="E92" s="8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  <c r="Y92" s="24" t="n"/>
    </row>
    <row customHeight="1" ht="41.25" r="93" s="29">
      <c r="A93" s="24" t="n"/>
      <c r="B93" s="24" t="n"/>
      <c r="C93" s="24" t="n"/>
      <c r="D93" s="24" t="n"/>
      <c r="E93" s="8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  <c r="Y93" s="24" t="n"/>
    </row>
    <row customHeight="1" ht="41.25" r="94" s="29">
      <c r="A94" s="24" t="n"/>
      <c r="B94" s="24" t="n"/>
      <c r="C94" s="24" t="n"/>
      <c r="D94" s="24" t="n"/>
      <c r="E94" s="8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  <c r="Y94" s="24" t="n"/>
    </row>
    <row customHeight="1" ht="41.25" r="95" s="29">
      <c r="A95" s="24" t="n"/>
      <c r="B95" s="24" t="n"/>
      <c r="C95" s="24" t="n"/>
      <c r="D95" s="24" t="n"/>
      <c r="E95" s="8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  <c r="Y95" s="24" t="n"/>
    </row>
    <row customHeight="1" ht="41.25" r="96" s="29">
      <c r="A96" s="24" t="n"/>
      <c r="B96" s="24" t="n"/>
      <c r="C96" s="24" t="n"/>
      <c r="D96" s="24" t="n"/>
      <c r="E96" s="84" t="n"/>
      <c r="F96" s="24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  <c r="Y96" s="24" t="n"/>
    </row>
    <row customHeight="1" ht="41.25" r="97" s="29">
      <c r="A97" s="24" t="n"/>
      <c r="B97" s="24" t="n"/>
      <c r="C97" s="24" t="n"/>
      <c r="D97" s="24" t="n"/>
      <c r="E97" s="8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  <c r="Y97" s="24" t="n"/>
    </row>
    <row customHeight="1" ht="41.25" r="98" s="29">
      <c r="A98" s="24" t="n"/>
      <c r="B98" s="24" t="n"/>
      <c r="C98" s="24" t="n"/>
      <c r="D98" s="24" t="n"/>
      <c r="E98" s="84" t="n"/>
      <c r="F98" s="24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  <c r="Y98" s="24" t="n"/>
    </row>
    <row customHeight="1" ht="41.25" r="99" s="29">
      <c r="A99" s="24" t="n"/>
      <c r="B99" s="24" t="n"/>
      <c r="C99" s="24" t="n"/>
      <c r="D99" s="24" t="n"/>
      <c r="E99" s="84" t="n"/>
      <c r="F99" s="24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  <c r="Y99" s="24" t="n"/>
    </row>
    <row customHeight="1" ht="41.25" r="100" s="29">
      <c r="A100" s="24" t="n"/>
      <c r="B100" s="24" t="n"/>
      <c r="C100" s="24" t="n"/>
      <c r="D100" s="24" t="n"/>
      <c r="E100" s="8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  <c r="Y100" s="24" t="n"/>
    </row>
    <row customHeight="1" ht="41.25" r="101" s="29">
      <c r="A101" s="24" t="n"/>
      <c r="B101" s="24" t="n"/>
      <c r="C101" s="24" t="n"/>
      <c r="D101" s="24" t="n"/>
      <c r="E101" s="84" t="n"/>
      <c r="F101" s="24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</row>
    <row customHeight="1" ht="41.25" r="102" s="29">
      <c r="A102" s="24" t="n"/>
      <c r="B102" s="24" t="n"/>
      <c r="C102" s="24" t="n"/>
      <c r="D102" s="24" t="n"/>
      <c r="E102" s="84" t="n"/>
      <c r="F102" s="24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</row>
    <row customHeight="1" ht="41.25" r="103" s="29">
      <c r="A103" s="24" t="n"/>
      <c r="B103" s="24" t="n"/>
      <c r="C103" s="24" t="n"/>
      <c r="D103" s="24" t="n"/>
      <c r="E103" s="84" t="n"/>
      <c r="F103" s="24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</row>
    <row customHeight="1" ht="41.25" r="104" s="29">
      <c r="A104" s="24" t="n"/>
      <c r="B104" s="24" t="n"/>
      <c r="C104" s="24" t="n"/>
      <c r="D104" s="24" t="n"/>
      <c r="E104" s="84" t="n"/>
      <c r="F104" s="24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</row>
    <row customHeight="1" ht="41.25" r="105" s="29">
      <c r="A105" s="24" t="n"/>
      <c r="B105" s="24" t="n"/>
      <c r="C105" s="24" t="n"/>
      <c r="D105" s="24" t="n"/>
      <c r="E105" s="84" t="n"/>
      <c r="F105" s="24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</row>
    <row customHeight="1" ht="41.25" r="106" s="29">
      <c r="A106" s="24" t="n"/>
      <c r="B106" s="24" t="n"/>
      <c r="C106" s="24" t="n"/>
      <c r="D106" s="24" t="n"/>
      <c r="E106" s="84" t="n"/>
      <c r="F106" s="24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</row>
    <row customHeight="1" ht="41.25" r="107" s="29">
      <c r="A107" s="24" t="n"/>
      <c r="B107" s="24" t="n"/>
      <c r="C107" s="24" t="n"/>
      <c r="D107" s="24" t="n"/>
      <c r="E107" s="84" t="n"/>
      <c r="F107" s="24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</row>
    <row customHeight="1" ht="41.25" r="108" s="29">
      <c r="A108" s="24" t="n"/>
      <c r="B108" s="24" t="n"/>
      <c r="C108" s="24" t="n"/>
      <c r="D108" s="24" t="n"/>
      <c r="E108" s="8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</row>
    <row customHeight="1" ht="41.25" r="109" s="29">
      <c r="A109" s="24" t="n"/>
      <c r="B109" s="24" t="n"/>
      <c r="C109" s="24" t="n"/>
      <c r="D109" s="24" t="n"/>
      <c r="E109" s="84" t="n"/>
      <c r="F109" s="24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</row>
    <row customHeight="1" ht="41.25" r="110" s="29">
      <c r="A110" s="24" t="n"/>
      <c r="B110" s="24" t="n"/>
      <c r="C110" s="24" t="n"/>
      <c r="D110" s="24" t="n"/>
      <c r="E110" s="84" t="n"/>
      <c r="F110" s="24" t="n"/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</row>
    <row customHeight="1" ht="41.25" r="111" s="29">
      <c r="A111" s="24" t="n"/>
      <c r="B111" s="24" t="n"/>
      <c r="C111" s="24" t="n"/>
      <c r="D111" s="24" t="n"/>
      <c r="E111" s="8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</row>
    <row customHeight="1" ht="41.25" r="112" s="29">
      <c r="A112" s="24" t="n"/>
      <c r="B112" s="24" t="n"/>
      <c r="C112" s="24" t="n"/>
      <c r="D112" s="24" t="n"/>
      <c r="E112" s="84" t="n"/>
      <c r="F112" s="24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</row>
    <row customHeight="1" ht="41.25" r="113" s="29">
      <c r="A113" s="24" t="n"/>
      <c r="B113" s="24" t="n"/>
      <c r="C113" s="24" t="n"/>
      <c r="D113" s="24" t="n"/>
      <c r="E113" s="84" t="n"/>
      <c r="F113" s="24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</row>
    <row customHeight="1" ht="41.25" r="114" s="29">
      <c r="A114" s="24" t="n"/>
      <c r="B114" s="24" t="n"/>
      <c r="C114" s="24" t="n"/>
      <c r="D114" s="24" t="n"/>
      <c r="E114" s="84" t="n"/>
      <c r="F114" s="24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</row>
    <row customHeight="1" ht="41.25" r="115" s="29">
      <c r="A115" s="24" t="n"/>
      <c r="B115" s="24" t="n"/>
      <c r="C115" s="24" t="n"/>
      <c r="D115" s="24" t="n"/>
      <c r="E115" s="8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</row>
    <row customHeight="1" ht="41.25" r="116" s="29">
      <c r="A116" s="24" t="n"/>
      <c r="B116" s="24" t="n"/>
      <c r="C116" s="24" t="n"/>
      <c r="D116" s="24" t="n"/>
      <c r="E116" s="84" t="n"/>
      <c r="F116" s="24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</row>
    <row customHeight="1" ht="41.25" r="117" s="29">
      <c r="A117" s="24" t="n"/>
      <c r="B117" s="24" t="n"/>
      <c r="C117" s="24" t="n"/>
      <c r="D117" s="24" t="n"/>
      <c r="E117" s="84" t="n"/>
      <c r="F117" s="24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</row>
    <row customHeight="1" ht="41.25" r="118" s="29">
      <c r="A118" s="24" t="n"/>
      <c r="B118" s="24" t="n"/>
      <c r="C118" s="24" t="n"/>
      <c r="D118" s="24" t="n"/>
      <c r="E118" s="8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</row>
    <row customHeight="1" ht="41.25" r="119" s="29">
      <c r="A119" s="24" t="n"/>
      <c r="B119" s="24" t="n"/>
      <c r="C119" s="24" t="n"/>
      <c r="D119" s="24" t="n"/>
      <c r="E119" s="84" t="n"/>
      <c r="F119" s="24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</row>
    <row customHeight="1" ht="41.25" r="120" s="29">
      <c r="A120" s="24" t="n"/>
      <c r="B120" s="24" t="n"/>
      <c r="C120" s="24" t="n"/>
      <c r="D120" s="24" t="n"/>
      <c r="E120" s="84" t="n"/>
      <c r="F120" s="24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</row>
    <row customHeight="1" ht="41.25" r="121" s="29">
      <c r="A121" s="24" t="n"/>
      <c r="B121" s="24" t="n"/>
      <c r="C121" s="24" t="n"/>
      <c r="D121" s="24" t="n"/>
      <c r="E121" s="8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</row>
    <row customHeight="1" ht="41.25" r="122" s="29">
      <c r="A122" s="24" t="n"/>
      <c r="B122" s="24" t="n"/>
      <c r="C122" s="24" t="n"/>
      <c r="D122" s="24" t="n"/>
      <c r="E122" s="84" t="n"/>
      <c r="F122" s="24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</row>
    <row customHeight="1" ht="41.25" r="123" s="29">
      <c r="A123" s="24" t="n"/>
      <c r="B123" s="24" t="n"/>
      <c r="C123" s="24" t="n"/>
      <c r="D123" s="24" t="n"/>
      <c r="E123" s="84" t="n"/>
      <c r="F123" s="24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</row>
    <row customHeight="1" ht="41.25" r="124" s="29">
      <c r="A124" s="24" t="n"/>
      <c r="B124" s="24" t="n"/>
      <c r="C124" s="24" t="n"/>
      <c r="D124" s="24" t="n"/>
      <c r="E124" s="8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</row>
    <row customHeight="1" ht="41.25" r="125" s="29">
      <c r="A125" s="24" t="n"/>
      <c r="B125" s="24" t="n"/>
      <c r="C125" s="24" t="n"/>
      <c r="D125" s="24" t="n"/>
      <c r="E125" s="84" t="n"/>
      <c r="F125" s="24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</row>
    <row customHeight="1" ht="41.25" r="126" s="29">
      <c r="A126" s="24" t="n"/>
      <c r="B126" s="24" t="n"/>
      <c r="C126" s="24" t="n"/>
      <c r="D126" s="24" t="n"/>
      <c r="E126" s="84" t="n"/>
      <c r="F126" s="24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</row>
    <row customHeight="1" ht="41.25" r="127" s="29">
      <c r="A127" s="24" t="n"/>
      <c r="B127" s="24" t="n"/>
      <c r="C127" s="24" t="n"/>
      <c r="D127" s="24" t="n"/>
      <c r="E127" s="8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</row>
    <row customHeight="1" ht="41.25" r="128" s="29">
      <c r="A128" s="24" t="n"/>
      <c r="B128" s="24" t="n"/>
      <c r="C128" s="24" t="n"/>
      <c r="D128" s="24" t="n"/>
      <c r="E128" s="84" t="n"/>
      <c r="F128" s="24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</row>
    <row customHeight="1" ht="41.25" r="129" s="29">
      <c r="A129" s="24" t="n"/>
      <c r="B129" s="24" t="n"/>
      <c r="C129" s="24" t="n"/>
      <c r="D129" s="24" t="n"/>
      <c r="E129" s="84" t="n"/>
      <c r="F129" s="24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</row>
    <row customHeight="1" ht="41.25" r="130" s="29">
      <c r="A130" s="24" t="n"/>
      <c r="B130" s="24" t="n"/>
      <c r="C130" s="24" t="n"/>
      <c r="D130" s="24" t="n"/>
      <c r="E130" s="8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</row>
    <row customHeight="1" ht="41.25" r="131" s="29">
      <c r="A131" s="24" t="n"/>
      <c r="B131" s="24" t="n"/>
      <c r="C131" s="24" t="n"/>
      <c r="D131" s="24" t="n"/>
      <c r="E131" s="84" t="n"/>
      <c r="F131" s="24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</row>
    <row customHeight="1" ht="41.25" r="132" s="29">
      <c r="A132" s="24" t="n"/>
      <c r="B132" s="24" t="n"/>
      <c r="C132" s="24" t="n"/>
      <c r="D132" s="24" t="n"/>
      <c r="E132" s="84" t="n"/>
      <c r="F132" s="24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</row>
    <row customHeight="1" ht="41.25" r="133" s="29">
      <c r="A133" s="24" t="n"/>
      <c r="B133" s="24" t="n"/>
      <c r="C133" s="24" t="n"/>
      <c r="D133" s="24" t="n"/>
      <c r="E133" s="8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</row>
    <row customHeight="1" ht="41.25" r="134" s="29">
      <c r="A134" s="24" t="n"/>
      <c r="B134" s="24" t="n"/>
      <c r="C134" s="24" t="n"/>
      <c r="D134" s="24" t="n"/>
      <c r="E134" s="84" t="n"/>
      <c r="F134" s="24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</row>
    <row customHeight="1" ht="41.25" r="135" s="29">
      <c r="A135" s="24" t="n"/>
      <c r="B135" s="24" t="n"/>
      <c r="C135" s="24" t="n"/>
      <c r="D135" s="24" t="n"/>
      <c r="E135" s="84" t="n"/>
      <c r="F135" s="24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</row>
    <row customHeight="1" ht="41.25" r="136" s="29">
      <c r="A136" s="24" t="n"/>
      <c r="B136" s="24" t="n"/>
      <c r="C136" s="24" t="n"/>
      <c r="D136" s="24" t="n"/>
      <c r="E136" s="84" t="n"/>
      <c r="F136" s="24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</row>
    <row customHeight="1" ht="41.25" r="137" s="29">
      <c r="A137" s="24" t="n"/>
      <c r="B137" s="24" t="n"/>
      <c r="C137" s="24" t="n"/>
      <c r="D137" s="24" t="n"/>
      <c r="E137" s="84" t="n"/>
      <c r="F137" s="24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</row>
    <row customHeight="1" ht="41.25" r="138" s="29">
      <c r="A138" s="24" t="n"/>
      <c r="B138" s="24" t="n"/>
      <c r="C138" s="24" t="n"/>
      <c r="D138" s="24" t="n"/>
      <c r="E138" s="84" t="n"/>
      <c r="F138" s="24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</row>
    <row customHeight="1" ht="41.25" r="139" s="29">
      <c r="A139" s="24" t="n"/>
      <c r="B139" s="24" t="n"/>
      <c r="C139" s="24" t="n"/>
      <c r="D139" s="24" t="n"/>
      <c r="E139" s="8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</row>
    <row customHeight="1" ht="41.25" r="140" s="29">
      <c r="A140" s="24" t="n"/>
      <c r="B140" s="24" t="n"/>
      <c r="C140" s="24" t="n"/>
      <c r="D140" s="24" t="n"/>
      <c r="E140" s="84" t="n"/>
      <c r="F140" s="24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</row>
    <row customHeight="1" ht="41.25" r="141" s="29">
      <c r="A141" s="24" t="n"/>
      <c r="B141" s="24" t="n"/>
      <c r="C141" s="24" t="n"/>
      <c r="D141" s="24" t="n"/>
      <c r="E141" s="84" t="n"/>
      <c r="F141" s="24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</row>
    <row customHeight="1" ht="41.25" r="142" s="29">
      <c r="A142" s="24" t="n"/>
      <c r="B142" s="24" t="n"/>
      <c r="C142" s="24" t="n"/>
      <c r="D142" s="24" t="n"/>
      <c r="E142" s="8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</row>
    <row customHeight="1" ht="41.25" r="143" s="29">
      <c r="A143" s="24" t="n"/>
      <c r="B143" s="24" t="n"/>
      <c r="C143" s="24" t="n"/>
      <c r="D143" s="24" t="n"/>
      <c r="E143" s="84" t="n"/>
      <c r="F143" s="24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</row>
    <row customHeight="1" ht="41.25" r="144" s="29">
      <c r="A144" s="24" t="n"/>
      <c r="B144" s="24" t="n"/>
      <c r="C144" s="24" t="n"/>
      <c r="D144" s="24" t="n"/>
      <c r="E144" s="84" t="n"/>
      <c r="F144" s="24" t="n"/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</row>
    <row customHeight="1" ht="41.25" r="145" s="29">
      <c r="A145" s="24" t="n"/>
      <c r="B145" s="24" t="n"/>
      <c r="C145" s="24" t="n"/>
      <c r="D145" s="24" t="n"/>
      <c r="E145" s="84" t="n"/>
      <c r="F145" s="24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</row>
    <row customHeight="1" ht="41.25" r="146" s="29">
      <c r="A146" s="24" t="n"/>
      <c r="B146" s="24" t="n"/>
      <c r="C146" s="24" t="n"/>
      <c r="D146" s="24" t="n"/>
      <c r="E146" s="84" t="n"/>
      <c r="F146" s="24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</row>
    <row customHeight="1" ht="41.25" r="147" s="29">
      <c r="A147" s="24" t="n"/>
      <c r="B147" s="24" t="n"/>
      <c r="C147" s="24" t="n"/>
      <c r="D147" s="24" t="n"/>
      <c r="E147" s="84" t="n"/>
      <c r="F147" s="24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</row>
    <row customHeight="1" ht="41.25" r="148" s="29">
      <c r="A148" s="24" t="n"/>
      <c r="B148" s="24" t="n"/>
      <c r="C148" s="24" t="n"/>
      <c r="D148" s="24" t="n"/>
      <c r="E148" s="84" t="n"/>
      <c r="F148" s="24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</row>
    <row customHeight="1" ht="41.25" r="149" s="29">
      <c r="A149" s="24" t="n"/>
      <c r="B149" s="24" t="n"/>
      <c r="C149" s="24" t="n"/>
      <c r="D149" s="24" t="n"/>
      <c r="E149" s="84" t="n"/>
      <c r="F149" s="24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</row>
    <row customHeight="1" ht="41.25" r="150" s="29">
      <c r="A150" s="24" t="n"/>
      <c r="B150" s="24" t="n"/>
      <c r="C150" s="24" t="n"/>
      <c r="D150" s="24" t="n"/>
      <c r="E150" s="84" t="n"/>
      <c r="F150" s="24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</row>
    <row customHeight="1" ht="41.25" r="151" s="29">
      <c r="A151" s="24" t="n"/>
      <c r="B151" s="24" t="n"/>
      <c r="C151" s="24" t="n"/>
      <c r="D151" s="24" t="n"/>
      <c r="E151" s="84" t="n"/>
      <c r="F151" s="24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</row>
    <row customHeight="1" ht="41.25" r="152" s="29">
      <c r="A152" s="24" t="n"/>
      <c r="B152" s="24" t="n"/>
      <c r="C152" s="24" t="n"/>
      <c r="D152" s="24" t="n"/>
      <c r="E152" s="84" t="n"/>
      <c r="F152" s="24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</row>
    <row customHeight="1" ht="41.25" r="153" s="29">
      <c r="A153" s="24" t="n"/>
      <c r="B153" s="24" t="n"/>
      <c r="C153" s="24" t="n"/>
      <c r="D153" s="24" t="n"/>
      <c r="E153" s="84" t="n"/>
      <c r="F153" s="24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</row>
    <row customHeight="1" ht="41.25" r="154" s="29">
      <c r="A154" s="24" t="n"/>
      <c r="B154" s="24" t="n"/>
      <c r="C154" s="24" t="n"/>
      <c r="D154" s="24" t="n"/>
      <c r="E154" s="84" t="n"/>
      <c r="F154" s="24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</row>
    <row customHeight="1" ht="41.25" r="155" s="29">
      <c r="A155" s="24" t="n"/>
      <c r="B155" s="24" t="n"/>
      <c r="C155" s="24" t="n"/>
      <c r="D155" s="24" t="n"/>
      <c r="E155" s="84" t="n"/>
      <c r="F155" s="24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</row>
    <row customHeight="1" ht="41.25" r="156" s="29">
      <c r="A156" s="24" t="n"/>
      <c r="B156" s="24" t="n"/>
      <c r="C156" s="24" t="n"/>
      <c r="D156" s="24" t="n"/>
      <c r="E156" s="84" t="n"/>
      <c r="F156" s="24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</row>
    <row customHeight="1" ht="41.25" r="157" s="29">
      <c r="A157" s="24" t="n"/>
      <c r="B157" s="24" t="n"/>
      <c r="C157" s="24" t="n"/>
      <c r="D157" s="24" t="n"/>
      <c r="E157" s="84" t="n"/>
      <c r="F157" s="24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</row>
    <row customHeight="1" ht="41.25" r="158" s="29">
      <c r="A158" s="24" t="n"/>
      <c r="B158" s="24" t="n"/>
      <c r="C158" s="24" t="n"/>
      <c r="D158" s="24" t="n"/>
      <c r="E158" s="84" t="n"/>
      <c r="F158" s="24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</row>
    <row customHeight="1" ht="41.25" r="159" s="29">
      <c r="A159" s="24" t="n"/>
      <c r="B159" s="24" t="n"/>
      <c r="C159" s="24" t="n"/>
      <c r="D159" s="24" t="n"/>
      <c r="E159" s="84" t="n"/>
      <c r="F159" s="24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</row>
    <row customHeight="1" ht="41.25" r="160" s="29">
      <c r="A160" s="24" t="n"/>
      <c r="B160" s="24" t="n"/>
      <c r="C160" s="24" t="n"/>
      <c r="D160" s="24" t="n"/>
      <c r="E160" s="84" t="n"/>
      <c r="F160" s="24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</row>
    <row customHeight="1" ht="41.25" r="161" s="29">
      <c r="A161" s="24" t="n"/>
      <c r="B161" s="24" t="n"/>
      <c r="C161" s="24" t="n"/>
      <c r="D161" s="24" t="n"/>
      <c r="E161" s="84" t="n"/>
      <c r="F161" s="24" t="n"/>
      <c r="G161" s="24" t="n"/>
      <c r="H161" s="24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</row>
    <row customHeight="1" ht="41.25" r="162" s="29">
      <c r="A162" s="24" t="n"/>
      <c r="B162" s="24" t="n"/>
      <c r="C162" s="24" t="n"/>
      <c r="D162" s="24" t="n"/>
      <c r="E162" s="84" t="n"/>
      <c r="F162" s="24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</row>
    <row customHeight="1" ht="41.25" r="163" s="29">
      <c r="A163" s="24" t="n"/>
      <c r="B163" s="24" t="n"/>
      <c r="C163" s="24" t="n"/>
      <c r="D163" s="24" t="n"/>
      <c r="E163" s="84" t="n"/>
      <c r="F163" s="24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</row>
    <row customHeight="1" ht="41.25" r="164" s="29">
      <c r="A164" s="24" t="n"/>
      <c r="B164" s="24" t="n"/>
      <c r="C164" s="24" t="n"/>
      <c r="D164" s="24" t="n"/>
      <c r="E164" s="84" t="n"/>
      <c r="F164" s="24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</row>
    <row customHeight="1" ht="41.25" r="165" s="29">
      <c r="A165" s="24" t="n"/>
      <c r="B165" s="24" t="n"/>
      <c r="C165" s="24" t="n"/>
      <c r="D165" s="24" t="n"/>
      <c r="E165" s="84" t="n"/>
      <c r="F165" s="24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</row>
    <row customHeight="1" ht="41.25" r="166" s="29">
      <c r="A166" s="24" t="n"/>
      <c r="B166" s="24" t="n"/>
      <c r="C166" s="24" t="n"/>
      <c r="D166" s="24" t="n"/>
      <c r="E166" s="84" t="n"/>
      <c r="F166" s="24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</row>
    <row customHeight="1" ht="41.25" r="167" s="29">
      <c r="A167" s="24" t="n"/>
      <c r="B167" s="24" t="n"/>
      <c r="C167" s="24" t="n"/>
      <c r="D167" s="24" t="n"/>
      <c r="E167" s="84" t="n"/>
      <c r="F167" s="24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</row>
    <row customHeight="1" ht="41.25" r="168" s="29">
      <c r="A168" s="24" t="n"/>
      <c r="B168" s="24" t="n"/>
      <c r="C168" s="24" t="n"/>
      <c r="D168" s="24" t="n"/>
      <c r="E168" s="84" t="n"/>
      <c r="F168" s="24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</row>
    <row customHeight="1" ht="41.25" r="169" s="29">
      <c r="A169" s="24" t="n"/>
      <c r="B169" s="24" t="n"/>
      <c r="C169" s="24" t="n"/>
      <c r="D169" s="24" t="n"/>
      <c r="E169" s="84" t="n"/>
      <c r="F169" s="24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</row>
    <row customHeight="1" ht="41.25" r="170" s="29">
      <c r="A170" s="24" t="n"/>
      <c r="B170" s="24" t="n"/>
      <c r="C170" s="24" t="n"/>
      <c r="D170" s="24" t="n"/>
      <c r="E170" s="84" t="n"/>
      <c r="F170" s="24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</row>
    <row customHeight="1" ht="41.25" r="171" s="29">
      <c r="A171" s="24" t="n"/>
      <c r="B171" s="24" t="n"/>
      <c r="C171" s="24" t="n"/>
      <c r="D171" s="24" t="n"/>
      <c r="E171" s="84" t="n"/>
      <c r="F171" s="24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</row>
    <row customHeight="1" ht="41.25" r="172" s="29">
      <c r="A172" s="24" t="n"/>
      <c r="B172" s="24" t="n"/>
      <c r="C172" s="24" t="n"/>
      <c r="D172" s="24" t="n"/>
      <c r="E172" s="84" t="n"/>
      <c r="F172" s="24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</row>
    <row customHeight="1" ht="41.25" r="173" s="29">
      <c r="A173" s="24" t="n"/>
      <c r="B173" s="24" t="n"/>
      <c r="C173" s="24" t="n"/>
      <c r="D173" s="24" t="n"/>
      <c r="E173" s="84" t="n"/>
      <c r="F173" s="24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</row>
    <row customHeight="1" ht="41.25" r="174" s="29">
      <c r="A174" s="24" t="n"/>
      <c r="B174" s="24" t="n"/>
      <c r="C174" s="24" t="n"/>
      <c r="D174" s="24" t="n"/>
      <c r="E174" s="84" t="n"/>
      <c r="F174" s="24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</row>
    <row customHeight="1" ht="41.25" r="175" s="29">
      <c r="A175" s="24" t="n"/>
      <c r="B175" s="24" t="n"/>
      <c r="C175" s="24" t="n"/>
      <c r="D175" s="24" t="n"/>
      <c r="E175" s="84" t="n"/>
      <c r="F175" s="24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</row>
    <row customHeight="1" ht="41.25" r="176" s="29">
      <c r="A176" s="24" t="n"/>
      <c r="B176" s="24" t="n"/>
      <c r="C176" s="24" t="n"/>
      <c r="D176" s="24" t="n"/>
      <c r="E176" s="84" t="n"/>
      <c r="F176" s="24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</row>
    <row customHeight="1" ht="41.25" r="177" s="29">
      <c r="A177" s="24" t="n"/>
      <c r="B177" s="24" t="n"/>
      <c r="C177" s="24" t="n"/>
      <c r="D177" s="24" t="n"/>
      <c r="E177" s="84" t="n"/>
      <c r="F177" s="24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</row>
    <row customHeight="1" ht="41.25" r="178" s="29">
      <c r="A178" s="24" t="n"/>
      <c r="B178" s="24" t="n"/>
      <c r="C178" s="24" t="n"/>
      <c r="D178" s="24" t="n"/>
      <c r="E178" s="84" t="n"/>
      <c r="F178" s="24" t="n"/>
      <c r="G178" s="24" t="n"/>
      <c r="H178" s="24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</row>
    <row customHeight="1" ht="41.25" r="179" s="29">
      <c r="A179" s="24" t="n"/>
      <c r="B179" s="24" t="n"/>
      <c r="C179" s="24" t="n"/>
      <c r="D179" s="24" t="n"/>
      <c r="E179" s="84" t="n"/>
      <c r="F179" s="24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</row>
    <row customHeight="1" ht="41.25" r="180" s="29">
      <c r="A180" s="24" t="n"/>
      <c r="B180" s="24" t="n"/>
      <c r="C180" s="24" t="n"/>
      <c r="D180" s="24" t="n"/>
      <c r="E180" s="84" t="n"/>
      <c r="F180" s="24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</row>
    <row customHeight="1" ht="41.25" r="181" s="29">
      <c r="A181" s="24" t="n"/>
      <c r="B181" s="24" t="n"/>
      <c r="C181" s="24" t="n"/>
      <c r="D181" s="24" t="n"/>
      <c r="E181" s="84" t="n"/>
      <c r="F181" s="24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</row>
    <row customHeight="1" ht="41.25" r="182" s="29">
      <c r="A182" s="24" t="n"/>
      <c r="B182" s="24" t="n"/>
      <c r="C182" s="24" t="n"/>
      <c r="D182" s="24" t="n"/>
      <c r="E182" s="84" t="n"/>
      <c r="F182" s="24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</row>
    <row customHeight="1" ht="41.25" r="183" s="29">
      <c r="A183" s="24" t="n"/>
      <c r="B183" s="24" t="n"/>
      <c r="C183" s="24" t="n"/>
      <c r="D183" s="24" t="n"/>
      <c r="E183" s="84" t="n"/>
      <c r="F183" s="24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</row>
    <row customHeight="1" ht="41.25" r="184" s="29">
      <c r="A184" s="24" t="n"/>
      <c r="B184" s="24" t="n"/>
      <c r="C184" s="24" t="n"/>
      <c r="D184" s="24" t="n"/>
      <c r="E184" s="84" t="n"/>
      <c r="F184" s="24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</row>
    <row customHeight="1" ht="41.25" r="185" s="29">
      <c r="A185" s="24" t="n"/>
      <c r="B185" s="24" t="n"/>
      <c r="C185" s="24" t="n"/>
      <c r="D185" s="24" t="n"/>
      <c r="E185" s="84" t="n"/>
      <c r="F185" s="24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</row>
    <row customHeight="1" ht="41.25" r="186" s="29">
      <c r="A186" s="24" t="n"/>
      <c r="B186" s="24" t="n"/>
      <c r="C186" s="24" t="n"/>
      <c r="D186" s="24" t="n"/>
      <c r="E186" s="84" t="n"/>
      <c r="F186" s="24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</row>
    <row customHeight="1" ht="41.25" r="187" s="29">
      <c r="A187" s="24" t="n"/>
      <c r="B187" s="24" t="n"/>
      <c r="C187" s="24" t="n"/>
      <c r="D187" s="24" t="n"/>
      <c r="E187" s="84" t="n"/>
      <c r="F187" s="24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</row>
    <row customHeight="1" ht="41.25" r="188" s="29">
      <c r="A188" s="24" t="n"/>
      <c r="B188" s="24" t="n"/>
      <c r="C188" s="24" t="n"/>
      <c r="D188" s="24" t="n"/>
      <c r="E188" s="84" t="n"/>
      <c r="F188" s="24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</row>
    <row customHeight="1" ht="41.25" r="189" s="29">
      <c r="A189" s="24" t="n"/>
      <c r="B189" s="24" t="n"/>
      <c r="C189" s="24" t="n"/>
      <c r="D189" s="24" t="n"/>
      <c r="E189" s="84" t="n"/>
      <c r="F189" s="24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</row>
    <row customHeight="1" ht="41.25" r="190" s="29">
      <c r="A190" s="24" t="n"/>
      <c r="B190" s="24" t="n"/>
      <c r="C190" s="24" t="n"/>
      <c r="D190" s="24" t="n"/>
      <c r="E190" s="84" t="n"/>
      <c r="F190" s="24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</row>
    <row customHeight="1" ht="41.25" r="191" s="29">
      <c r="A191" s="24" t="n"/>
      <c r="B191" s="24" t="n"/>
      <c r="C191" s="24" t="n"/>
      <c r="D191" s="24" t="n"/>
      <c r="E191" s="84" t="n"/>
      <c r="F191" s="24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</row>
    <row customHeight="1" ht="41.25" r="192" s="29">
      <c r="A192" s="24" t="n"/>
      <c r="B192" s="24" t="n"/>
      <c r="C192" s="24" t="n"/>
      <c r="D192" s="24" t="n"/>
      <c r="E192" s="84" t="n"/>
      <c r="F192" s="24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</row>
    <row customHeight="1" ht="41.25" r="193" s="29">
      <c r="A193" s="24" t="n"/>
      <c r="B193" s="24" t="n"/>
      <c r="C193" s="24" t="n"/>
      <c r="D193" s="24" t="n"/>
      <c r="E193" s="84" t="n"/>
      <c r="F193" s="24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</row>
    <row customHeight="1" ht="41.25" r="194" s="29">
      <c r="A194" s="24" t="n"/>
      <c r="B194" s="24" t="n"/>
      <c r="C194" s="24" t="n"/>
      <c r="D194" s="24" t="n"/>
      <c r="E194" s="84" t="n"/>
      <c r="F194" s="24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</row>
    <row customHeight="1" ht="41.25" r="195" s="29">
      <c r="A195" s="24" t="n"/>
      <c r="B195" s="24" t="n"/>
      <c r="C195" s="24" t="n"/>
      <c r="D195" s="24" t="n"/>
      <c r="E195" s="84" t="n"/>
      <c r="F195" s="24" t="n"/>
      <c r="G195" s="2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</row>
    <row customHeight="1" ht="41.25" r="196" s="29">
      <c r="A196" s="24" t="n"/>
      <c r="B196" s="24" t="n"/>
      <c r="C196" s="24" t="n"/>
      <c r="D196" s="24" t="n"/>
      <c r="E196" s="84" t="n"/>
      <c r="F196" s="24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</row>
    <row customHeight="1" ht="41.25" r="197" s="29">
      <c r="A197" s="24" t="n"/>
      <c r="B197" s="24" t="n"/>
      <c r="C197" s="24" t="n"/>
      <c r="D197" s="24" t="n"/>
      <c r="E197" s="84" t="n"/>
      <c r="F197" s="24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</row>
    <row customHeight="1" ht="41.25" r="198" s="29">
      <c r="A198" s="24" t="n"/>
      <c r="B198" s="24" t="n"/>
      <c r="C198" s="24" t="n"/>
      <c r="D198" s="24" t="n"/>
      <c r="E198" s="84" t="n"/>
      <c r="F198" s="24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</row>
    <row customHeight="1" ht="41.25" r="199" s="29">
      <c r="A199" s="24" t="n"/>
      <c r="B199" s="24" t="n"/>
      <c r="C199" s="24" t="n"/>
      <c r="D199" s="24" t="n"/>
      <c r="E199" s="84" t="n"/>
      <c r="F199" s="24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</row>
    <row customHeight="1" ht="41.25" r="200" s="29">
      <c r="A200" s="24" t="n"/>
      <c r="B200" s="24" t="n"/>
      <c r="C200" s="24" t="n"/>
      <c r="D200" s="24" t="n"/>
      <c r="E200" s="84" t="n"/>
      <c r="F200" s="24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</row>
    <row customHeight="1" ht="41.25" r="201" s="29">
      <c r="A201" s="24" t="n"/>
      <c r="B201" s="24" t="n"/>
      <c r="C201" s="24" t="n"/>
      <c r="D201" s="24" t="n"/>
      <c r="E201" s="84" t="n"/>
      <c r="F201" s="24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</row>
    <row customHeight="1" ht="41.25" r="202" s="29">
      <c r="A202" s="24" t="n"/>
      <c r="B202" s="24" t="n"/>
      <c r="C202" s="24" t="n"/>
      <c r="D202" s="24" t="n"/>
      <c r="E202" s="84" t="n"/>
      <c r="F202" s="24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</row>
    <row customHeight="1" ht="41.25" r="203" s="29">
      <c r="A203" s="24" t="n"/>
      <c r="B203" s="24" t="n"/>
      <c r="C203" s="24" t="n"/>
      <c r="D203" s="24" t="n"/>
      <c r="E203" s="84" t="n"/>
      <c r="F203" s="24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</row>
    <row customHeight="1" ht="41.25" r="204" s="29">
      <c r="A204" s="24" t="n"/>
      <c r="B204" s="24" t="n"/>
      <c r="C204" s="24" t="n"/>
      <c r="D204" s="24" t="n"/>
      <c r="E204" s="84" t="n"/>
      <c r="F204" s="24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</row>
    <row customHeight="1" ht="41.25" r="205" s="29">
      <c r="A205" s="24" t="n"/>
      <c r="B205" s="24" t="n"/>
      <c r="C205" s="24" t="n"/>
      <c r="D205" s="24" t="n"/>
      <c r="E205" s="84" t="n"/>
      <c r="F205" s="24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</row>
    <row customHeight="1" ht="41.25" r="206" s="29">
      <c r="A206" s="24" t="n"/>
      <c r="B206" s="24" t="n"/>
      <c r="C206" s="24" t="n"/>
      <c r="D206" s="24" t="n"/>
      <c r="E206" s="84" t="n"/>
      <c r="F206" s="24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</row>
    <row customHeight="1" ht="41.25" r="207" s="29">
      <c r="A207" s="24" t="n"/>
      <c r="B207" s="24" t="n"/>
      <c r="C207" s="24" t="n"/>
      <c r="D207" s="24" t="n"/>
      <c r="E207" s="84" t="n"/>
      <c r="F207" s="24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</row>
    <row customHeight="1" ht="41.25" r="208" s="29">
      <c r="A208" s="24" t="n"/>
      <c r="B208" s="24" t="n"/>
      <c r="C208" s="24" t="n"/>
      <c r="D208" s="24" t="n"/>
      <c r="E208" s="84" t="n"/>
      <c r="F208" s="24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</row>
    <row customHeight="1" ht="41.25" r="209" s="29">
      <c r="A209" s="24" t="n"/>
      <c r="B209" s="24" t="n"/>
      <c r="C209" s="24" t="n"/>
      <c r="D209" s="24" t="n"/>
      <c r="E209" s="84" t="n"/>
      <c r="F209" s="24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</row>
    <row customHeight="1" ht="41.25" r="210" s="29">
      <c r="A210" s="24" t="n"/>
      <c r="B210" s="24" t="n"/>
      <c r="C210" s="24" t="n"/>
      <c r="D210" s="24" t="n"/>
      <c r="E210" s="84" t="n"/>
      <c r="F210" s="24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</row>
    <row customHeight="1" ht="41.25" r="211" s="29">
      <c r="A211" s="24" t="n"/>
      <c r="B211" s="24" t="n"/>
      <c r="C211" s="24" t="n"/>
      <c r="D211" s="24" t="n"/>
      <c r="E211" s="84" t="n"/>
      <c r="F211" s="24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</row>
    <row customHeight="1" ht="41.25" r="212" s="29">
      <c r="A212" s="24" t="n"/>
      <c r="B212" s="24" t="n"/>
      <c r="C212" s="24" t="n"/>
      <c r="D212" s="24" t="n"/>
      <c r="E212" s="84" t="n"/>
      <c r="F212" s="24" t="n"/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</row>
    <row customHeight="1" ht="41.25" r="213" s="29">
      <c r="A213" s="24" t="n"/>
      <c r="B213" s="24" t="n"/>
      <c r="C213" s="24" t="n"/>
      <c r="D213" s="24" t="n"/>
      <c r="E213" s="84" t="n"/>
      <c r="F213" s="24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</row>
    <row customHeight="1" ht="41.25" r="214" s="29">
      <c r="A214" s="24" t="n"/>
      <c r="B214" s="24" t="n"/>
      <c r="C214" s="24" t="n"/>
      <c r="D214" s="24" t="n"/>
      <c r="E214" s="84" t="n"/>
      <c r="F214" s="24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</row>
    <row customHeight="1" ht="41.25" r="215" s="29">
      <c r="A215" s="24" t="n"/>
      <c r="B215" s="24" t="n"/>
      <c r="C215" s="24" t="n"/>
      <c r="D215" s="24" t="n"/>
      <c r="E215" s="84" t="n"/>
      <c r="F215" s="24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</row>
    <row customHeight="1" ht="41.25" r="216" s="29">
      <c r="A216" s="24" t="n"/>
      <c r="B216" s="24" t="n"/>
      <c r="C216" s="24" t="n"/>
      <c r="D216" s="24" t="n"/>
      <c r="E216" s="84" t="n"/>
      <c r="F216" s="24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</row>
    <row customHeight="1" ht="41.25" r="217" s="29">
      <c r="A217" s="24" t="n"/>
      <c r="B217" s="24" t="n"/>
      <c r="C217" s="24" t="n"/>
      <c r="D217" s="24" t="n"/>
      <c r="E217" s="84" t="n"/>
      <c r="F217" s="24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</row>
    <row customHeight="1" ht="41.25" r="218" s="29">
      <c r="A218" s="24" t="n"/>
      <c r="B218" s="24" t="n"/>
      <c r="C218" s="24" t="n"/>
      <c r="D218" s="24" t="n"/>
      <c r="E218" s="84" t="n"/>
      <c r="F218" s="24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</row>
    <row customHeight="1" ht="41.25" r="219" s="29">
      <c r="A219" s="24" t="n"/>
      <c r="B219" s="24" t="n"/>
      <c r="C219" s="24" t="n"/>
      <c r="D219" s="24" t="n"/>
      <c r="E219" s="84" t="n"/>
      <c r="F219" s="24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</row>
    <row customHeight="1" ht="41.25" r="220" s="29">
      <c r="A220" s="24" t="n"/>
      <c r="B220" s="24" t="n"/>
      <c r="C220" s="24" t="n"/>
      <c r="D220" s="24" t="n"/>
      <c r="E220" s="84" t="n"/>
      <c r="F220" s="24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</row>
    <row customHeight="1" ht="41.25" r="221" s="29">
      <c r="A221" s="24" t="n"/>
      <c r="B221" s="24" t="n"/>
      <c r="C221" s="24" t="n"/>
      <c r="D221" s="24" t="n"/>
      <c r="E221" s="84" t="n"/>
      <c r="F221" s="24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</row>
    <row customHeight="1" ht="41.25" r="222" s="29">
      <c r="A222" s="24" t="n"/>
      <c r="B222" s="24" t="n"/>
      <c r="C222" s="24" t="n"/>
      <c r="D222" s="24" t="n"/>
      <c r="E222" s="84" t="n"/>
      <c r="F222" s="24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</row>
    <row customHeight="1" ht="41.25" r="223" s="29">
      <c r="A223" s="24" t="n"/>
      <c r="B223" s="24" t="n"/>
      <c r="C223" s="24" t="n"/>
      <c r="D223" s="24" t="n"/>
      <c r="E223" s="8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</row>
    <row customHeight="1" ht="41.25" r="224" s="29">
      <c r="A224" s="24" t="n"/>
      <c r="B224" s="24" t="n"/>
      <c r="C224" s="24" t="n"/>
      <c r="D224" s="24" t="n"/>
      <c r="E224" s="84" t="n"/>
      <c r="F224" s="24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</row>
    <row customHeight="1" ht="41.25" r="225" s="29">
      <c r="A225" s="24" t="n"/>
      <c r="B225" s="24" t="n"/>
      <c r="C225" s="24" t="n"/>
      <c r="D225" s="24" t="n"/>
      <c r="E225" s="84" t="n"/>
      <c r="F225" s="24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</row>
    <row customHeight="1" ht="41.25" r="226" s="29">
      <c r="A226" s="24" t="n"/>
      <c r="B226" s="24" t="n"/>
      <c r="C226" s="24" t="n"/>
      <c r="D226" s="24" t="n"/>
      <c r="E226" s="84" t="n"/>
      <c r="F226" s="24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</row>
    <row customHeight="1" ht="41.25" r="227" s="29">
      <c r="A227" s="24" t="n"/>
      <c r="B227" s="24" t="n"/>
      <c r="C227" s="24" t="n"/>
      <c r="D227" s="24" t="n"/>
      <c r="E227" s="84" t="n"/>
      <c r="F227" s="24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</row>
    <row customHeight="1" ht="41.25" r="228" s="29">
      <c r="A228" s="24" t="n"/>
      <c r="B228" s="24" t="n"/>
      <c r="C228" s="24" t="n"/>
      <c r="D228" s="24" t="n"/>
      <c r="E228" s="8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</row>
    <row customHeight="1" ht="41.25" r="229" s="29">
      <c r="A229" s="24" t="n"/>
      <c r="B229" s="24" t="n"/>
      <c r="C229" s="24" t="n"/>
      <c r="D229" s="24" t="n"/>
      <c r="E229" s="84" t="n"/>
      <c r="F229" s="24" t="n"/>
      <c r="G229" s="24" t="n"/>
      <c r="H229" s="24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</row>
    <row customHeight="1" ht="41.25" r="230" s="29">
      <c r="A230" s="24" t="n"/>
      <c r="B230" s="24" t="n"/>
      <c r="C230" s="24" t="n"/>
      <c r="D230" s="24" t="n"/>
      <c r="E230" s="84" t="n"/>
      <c r="F230" s="24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</row>
    <row customHeight="1" ht="41.25" r="231" s="29">
      <c r="A231" s="24" t="n"/>
      <c r="B231" s="24" t="n"/>
      <c r="C231" s="24" t="n"/>
      <c r="D231" s="24" t="n"/>
      <c r="E231" s="84" t="n"/>
      <c r="F231" s="24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</row>
    <row customHeight="1" ht="41.25" r="232" s="29">
      <c r="A232" s="24" t="n"/>
      <c r="B232" s="24" t="n"/>
      <c r="C232" s="24" t="n"/>
      <c r="D232" s="24" t="n"/>
      <c r="E232" s="84" t="n"/>
      <c r="F232" s="24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</row>
    <row customHeight="1" ht="41.25" r="233" s="29">
      <c r="A233" s="24" t="n"/>
      <c r="B233" s="24" t="n"/>
      <c r="C233" s="24" t="n"/>
      <c r="D233" s="24" t="n"/>
      <c r="E233" s="84" t="n"/>
      <c r="F233" s="24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</row>
    <row customHeight="1" ht="41.25" r="234" s="29">
      <c r="A234" s="24" t="n"/>
      <c r="B234" s="24" t="n"/>
      <c r="C234" s="24" t="n"/>
      <c r="D234" s="24" t="n"/>
      <c r="E234" s="84" t="n"/>
      <c r="F234" s="24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  <c r="Y234" s="24" t="n"/>
    </row>
    <row customHeight="1" ht="41.25" r="235" s="29">
      <c r="A235" s="24" t="n"/>
      <c r="B235" s="24" t="n"/>
      <c r="C235" s="24" t="n"/>
      <c r="D235" s="24" t="n"/>
      <c r="E235" s="84" t="n"/>
      <c r="F235" s="24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</row>
    <row customHeight="1" ht="41.25" r="236" s="29">
      <c r="A236" s="24" t="n"/>
      <c r="B236" s="24" t="n"/>
      <c r="C236" s="24" t="n"/>
      <c r="D236" s="24" t="n"/>
      <c r="E236" s="84" t="n"/>
      <c r="F236" s="24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</row>
    <row customHeight="1" ht="41.25" r="237" s="29">
      <c r="A237" s="24" t="n"/>
      <c r="B237" s="24" t="n"/>
      <c r="C237" s="24" t="n"/>
      <c r="D237" s="24" t="n"/>
      <c r="E237" s="8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</row>
    <row customHeight="1" ht="41.25" r="238" s="29">
      <c r="A238" s="24" t="n"/>
      <c r="B238" s="24" t="n"/>
      <c r="C238" s="24" t="n"/>
      <c r="D238" s="24" t="n"/>
      <c r="E238" s="84" t="n"/>
      <c r="F238" s="24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</row>
    <row customHeight="1" ht="41.25" r="239" s="29">
      <c r="A239" s="24" t="n"/>
      <c r="B239" s="24" t="n"/>
      <c r="C239" s="24" t="n"/>
      <c r="D239" s="24" t="n"/>
      <c r="E239" s="84" t="n"/>
      <c r="F239" s="24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</row>
    <row customHeight="1" ht="41.25" r="240" s="29">
      <c r="A240" s="24" t="n"/>
      <c r="B240" s="24" t="n"/>
      <c r="C240" s="24" t="n"/>
      <c r="D240" s="24" t="n"/>
      <c r="E240" s="84" t="n"/>
      <c r="F240" s="24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</row>
    <row customHeight="1" ht="41.25" r="241" s="29">
      <c r="A241" s="24" t="n"/>
      <c r="B241" s="24" t="n"/>
      <c r="C241" s="24" t="n"/>
      <c r="D241" s="24" t="n"/>
      <c r="E241" s="84" t="n"/>
      <c r="F241" s="24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</row>
    <row customHeight="1" ht="41.25" r="242" s="29">
      <c r="A242" s="24" t="n"/>
      <c r="B242" s="24" t="n"/>
      <c r="C242" s="24" t="n"/>
      <c r="D242" s="24" t="n"/>
      <c r="E242" s="8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</row>
    <row customHeight="1" ht="41.25" r="243" s="29">
      <c r="A243" s="24" t="n"/>
      <c r="B243" s="24" t="n"/>
      <c r="C243" s="24" t="n"/>
      <c r="D243" s="24" t="n"/>
      <c r="E243" s="84" t="n"/>
      <c r="F243" s="24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</row>
    <row customHeight="1" ht="41.25" r="244" s="29">
      <c r="A244" s="24" t="n"/>
      <c r="B244" s="24" t="n"/>
      <c r="C244" s="24" t="n"/>
      <c r="D244" s="24" t="n"/>
      <c r="E244" s="84" t="n"/>
      <c r="F244" s="24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</row>
    <row customHeight="1" ht="41.25" r="245" s="29">
      <c r="A245" s="24" t="n"/>
      <c r="B245" s="24" t="n"/>
      <c r="C245" s="24" t="n"/>
      <c r="D245" s="24" t="n"/>
      <c r="E245" s="84" t="n"/>
      <c r="F245" s="24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</row>
    <row customHeight="1" ht="41.25" r="246" s="29">
      <c r="A246" s="24" t="n"/>
      <c r="B246" s="24" t="n"/>
      <c r="C246" s="24" t="n"/>
      <c r="D246" s="24" t="n"/>
      <c r="E246" s="84" t="n"/>
      <c r="F246" s="24" t="n"/>
      <c r="G246" s="24" t="n"/>
      <c r="H246" s="24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</row>
    <row customHeight="1" ht="41.25" r="247" s="29">
      <c r="A247" s="24" t="n"/>
      <c r="B247" s="24" t="n"/>
      <c r="C247" s="24" t="n"/>
      <c r="D247" s="24" t="n"/>
      <c r="E247" s="84" t="n"/>
      <c r="F247" s="24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</row>
    <row customHeight="1" ht="41.25" r="248" s="29">
      <c r="A248" s="24" t="n"/>
      <c r="B248" s="24" t="n"/>
      <c r="C248" s="24" t="n"/>
      <c r="D248" s="24" t="n"/>
      <c r="E248" s="84" t="n"/>
      <c r="F248" s="24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</row>
    <row customHeight="1" ht="41.25" r="249" s="29">
      <c r="A249" s="24" t="n"/>
      <c r="B249" s="24" t="n"/>
      <c r="C249" s="24" t="n"/>
      <c r="D249" s="24" t="n"/>
      <c r="E249" s="8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  <c r="Y249" s="24" t="n"/>
    </row>
    <row customHeight="1" ht="41.25" r="250" s="29">
      <c r="A250" s="24" t="n"/>
      <c r="B250" s="24" t="n"/>
      <c r="C250" s="24" t="n"/>
      <c r="D250" s="24" t="n"/>
      <c r="E250" s="8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</row>
    <row customHeight="1" ht="41.25" r="251" s="29">
      <c r="A251" s="24" t="n"/>
      <c r="B251" s="24" t="n"/>
      <c r="C251" s="24" t="n"/>
      <c r="D251" s="24" t="n"/>
      <c r="E251" s="84" t="n"/>
      <c r="F251" s="24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</row>
    <row customHeight="1" ht="41.25" r="252" s="29">
      <c r="A252" s="24" t="n"/>
      <c r="B252" s="24" t="n"/>
      <c r="C252" s="24" t="n"/>
      <c r="D252" s="24" t="n"/>
      <c r="E252" s="84" t="n"/>
      <c r="F252" s="24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</row>
    <row customHeight="1" ht="41.25" r="253" s="29">
      <c r="A253" s="24" t="n"/>
      <c r="B253" s="24" t="n"/>
      <c r="C253" s="24" t="n"/>
      <c r="D253" s="24" t="n"/>
      <c r="E253" s="84" t="n"/>
      <c r="F253" s="24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  <c r="Y253" s="24" t="n"/>
    </row>
    <row customHeight="1" ht="41.25" r="254" s="29">
      <c r="A254" s="24" t="n"/>
      <c r="B254" s="24" t="n"/>
      <c r="C254" s="24" t="n"/>
      <c r="D254" s="24" t="n"/>
      <c r="E254" s="84" t="n"/>
      <c r="F254" s="24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  <c r="Y254" s="24" t="n"/>
    </row>
    <row customHeight="1" ht="41.25" r="255" s="29">
      <c r="A255" s="24" t="n"/>
      <c r="B255" s="24" t="n"/>
      <c r="C255" s="24" t="n"/>
      <c r="D255" s="24" t="n"/>
      <c r="E255" s="84" t="n"/>
      <c r="F255" s="24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  <c r="Y255" s="24" t="n"/>
    </row>
    <row customHeight="1" ht="41.25" r="256" s="29">
      <c r="A256" s="24" t="n"/>
      <c r="B256" s="24" t="n"/>
      <c r="C256" s="24" t="n"/>
      <c r="D256" s="24" t="n"/>
      <c r="E256" s="8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</row>
    <row customHeight="1" ht="41.25" r="257" s="29">
      <c r="A257" s="24" t="n"/>
      <c r="B257" s="24" t="n"/>
      <c r="C257" s="24" t="n"/>
      <c r="D257" s="24" t="n"/>
      <c r="E257" s="84" t="n"/>
      <c r="F257" s="24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</row>
    <row customHeight="1" ht="41.25" r="258" s="29">
      <c r="A258" s="24" t="n"/>
      <c r="B258" s="24" t="n"/>
      <c r="C258" s="24" t="n"/>
      <c r="D258" s="24" t="n"/>
      <c r="E258" s="84" t="n"/>
      <c r="F258" s="24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</row>
    <row customHeight="1" ht="41.25" r="259" s="29">
      <c r="A259" s="24" t="n"/>
      <c r="B259" s="24" t="n"/>
      <c r="C259" s="24" t="n"/>
      <c r="D259" s="24" t="n"/>
      <c r="E259" s="84" t="n"/>
      <c r="F259" s="24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  <c r="Y259" s="24" t="n"/>
    </row>
    <row customHeight="1" ht="41.25" r="260" s="29">
      <c r="A260" s="24" t="n"/>
      <c r="B260" s="24" t="n"/>
      <c r="C260" s="24" t="n"/>
      <c r="D260" s="24" t="n"/>
      <c r="E260" s="84" t="n"/>
      <c r="F260" s="24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  <c r="Y260" s="24" t="n"/>
    </row>
    <row customHeight="1" ht="41.25" r="261" s="29">
      <c r="A261" s="24" t="n"/>
      <c r="B261" s="24" t="n"/>
      <c r="C261" s="24" t="n"/>
      <c r="D261" s="24" t="n"/>
      <c r="E261" s="84" t="n"/>
      <c r="F261" s="24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  <c r="Y261" s="24" t="n"/>
    </row>
    <row customHeight="1" ht="41.25" r="262" s="29">
      <c r="A262" s="24" t="n"/>
      <c r="B262" s="24" t="n"/>
      <c r="C262" s="24" t="n"/>
      <c r="D262" s="24" t="n"/>
      <c r="E262" s="84" t="n"/>
      <c r="F262" s="24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  <c r="Y262" s="24" t="n"/>
    </row>
    <row customHeight="1" ht="41.25" r="263" s="29">
      <c r="A263" s="24" t="n"/>
      <c r="B263" s="24" t="n"/>
      <c r="C263" s="24" t="n"/>
      <c r="D263" s="24" t="n"/>
      <c r="E263" s="84" t="n"/>
      <c r="F263" s="24" t="n"/>
      <c r="G263" s="24" t="n"/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  <c r="Y263" s="24" t="n"/>
    </row>
    <row customHeight="1" ht="41.25" r="264" s="29">
      <c r="A264" s="24" t="n"/>
      <c r="B264" s="24" t="n"/>
      <c r="C264" s="24" t="n"/>
      <c r="D264" s="24" t="n"/>
      <c r="E264" s="84" t="n"/>
      <c r="F264" s="24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  <c r="Y264" s="24" t="n"/>
    </row>
    <row customHeight="1" ht="41.25" r="265" s="29">
      <c r="A265" s="24" t="n"/>
      <c r="B265" s="24" t="n"/>
      <c r="C265" s="24" t="n"/>
      <c r="D265" s="24" t="n"/>
      <c r="E265" s="84" t="n"/>
      <c r="F265" s="24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  <c r="Y265" s="24" t="n"/>
    </row>
    <row customHeight="1" ht="41.25" r="266" s="29">
      <c r="A266" s="24" t="n"/>
      <c r="B266" s="24" t="n"/>
      <c r="C266" s="24" t="n"/>
      <c r="D266" s="24" t="n"/>
      <c r="E266" s="84" t="n"/>
      <c r="F266" s="24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  <c r="Y266" s="24" t="n"/>
    </row>
    <row customHeight="1" ht="41.25" r="267" s="29">
      <c r="A267" s="24" t="n"/>
      <c r="B267" s="24" t="n"/>
      <c r="C267" s="24" t="n"/>
      <c r="D267" s="24" t="n"/>
      <c r="E267" s="84" t="n"/>
      <c r="F267" s="24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  <c r="Y267" s="24" t="n"/>
    </row>
    <row customHeight="1" ht="41.25" r="268" s="29">
      <c r="A268" s="24" t="n"/>
      <c r="B268" s="24" t="n"/>
      <c r="C268" s="24" t="n"/>
      <c r="D268" s="24" t="n"/>
      <c r="E268" s="84" t="n"/>
      <c r="F268" s="24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  <c r="Y268" s="24" t="n"/>
    </row>
    <row customHeight="1" ht="41.25" r="269" s="29">
      <c r="A269" s="24" t="n"/>
      <c r="B269" s="24" t="n"/>
      <c r="C269" s="24" t="n"/>
      <c r="D269" s="24" t="n"/>
      <c r="E269" s="84" t="n"/>
      <c r="F269" s="24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  <c r="Y269" s="24" t="n"/>
    </row>
    <row customHeight="1" ht="41.25" r="270" s="29">
      <c r="A270" s="24" t="n"/>
      <c r="B270" s="24" t="n"/>
      <c r="C270" s="24" t="n"/>
      <c r="D270" s="24" t="n"/>
      <c r="E270" s="84" t="n"/>
      <c r="F270" s="24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24" t="n"/>
    </row>
    <row customHeight="1" ht="41.25" r="271" s="29">
      <c r="A271" s="24" t="n"/>
      <c r="B271" s="24" t="n"/>
      <c r="C271" s="24" t="n"/>
      <c r="D271" s="24" t="n"/>
      <c r="E271" s="84" t="n"/>
      <c r="F271" s="24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  <c r="Y271" s="24" t="n"/>
    </row>
    <row customHeight="1" ht="41.25" r="272" s="29">
      <c r="A272" s="24" t="n"/>
      <c r="B272" s="24" t="n"/>
      <c r="C272" s="24" t="n"/>
      <c r="D272" s="24" t="n"/>
      <c r="E272" s="84" t="n"/>
      <c r="F272" s="24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  <c r="Y272" s="24" t="n"/>
    </row>
    <row customHeight="1" ht="41.25" r="273" s="29">
      <c r="A273" s="24" t="n"/>
      <c r="B273" s="24" t="n"/>
      <c r="C273" s="24" t="n"/>
      <c r="D273" s="24" t="n"/>
      <c r="E273" s="84" t="n"/>
      <c r="F273" s="24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  <c r="Y273" s="24" t="n"/>
    </row>
    <row customHeight="1" ht="41.25" r="274" s="29">
      <c r="A274" s="24" t="n"/>
      <c r="B274" s="24" t="n"/>
      <c r="C274" s="24" t="n"/>
      <c r="D274" s="24" t="n"/>
      <c r="E274" s="84" t="n"/>
      <c r="F274" s="24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  <c r="Y274" s="24" t="n"/>
    </row>
    <row customHeight="1" ht="41.25" r="275" s="29">
      <c r="A275" s="24" t="n"/>
      <c r="B275" s="24" t="n"/>
      <c r="C275" s="24" t="n"/>
      <c r="D275" s="24" t="n"/>
      <c r="E275" s="84" t="n"/>
      <c r="F275" s="24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  <c r="Y275" s="24" t="n"/>
    </row>
    <row customHeight="1" ht="41.25" r="276" s="29">
      <c r="A276" s="24" t="n"/>
      <c r="B276" s="24" t="n"/>
      <c r="C276" s="24" t="n"/>
      <c r="D276" s="24" t="n"/>
      <c r="E276" s="84" t="n"/>
      <c r="F276" s="24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  <c r="Y276" s="24" t="n"/>
    </row>
    <row customHeight="1" ht="41.25" r="277" s="29">
      <c r="A277" s="24" t="n"/>
      <c r="B277" s="24" t="n"/>
      <c r="C277" s="24" t="n"/>
      <c r="D277" s="24" t="n"/>
      <c r="E277" s="84" t="n"/>
      <c r="F277" s="24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  <c r="Y277" s="24" t="n"/>
    </row>
    <row customHeight="1" ht="41.25" r="278" s="29">
      <c r="A278" s="24" t="n"/>
      <c r="B278" s="24" t="n"/>
      <c r="C278" s="24" t="n"/>
      <c r="D278" s="24" t="n"/>
      <c r="E278" s="84" t="n"/>
      <c r="F278" s="24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  <c r="Y278" s="24" t="n"/>
    </row>
    <row customHeight="1" ht="41.25" r="279" s="29">
      <c r="A279" s="24" t="n"/>
      <c r="B279" s="24" t="n"/>
      <c r="C279" s="24" t="n"/>
      <c r="D279" s="24" t="n"/>
      <c r="E279" s="84" t="n"/>
      <c r="F279" s="24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  <c r="Y279" s="24" t="n"/>
    </row>
    <row customHeight="1" ht="41.25" r="280" s="29">
      <c r="A280" s="24" t="n"/>
      <c r="B280" s="24" t="n"/>
      <c r="C280" s="24" t="n"/>
      <c r="D280" s="24" t="n"/>
      <c r="E280" s="8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  <c r="Y280" s="24" t="n"/>
    </row>
    <row customHeight="1" ht="41.25" r="281" s="29">
      <c r="A281" s="24" t="n"/>
      <c r="B281" s="24" t="n"/>
      <c r="C281" s="24" t="n"/>
      <c r="D281" s="24" t="n"/>
      <c r="E281" s="8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  <c r="Y281" s="24" t="n"/>
    </row>
    <row customHeight="1" ht="41.25" r="282" s="29">
      <c r="A282" s="24" t="n"/>
      <c r="B282" s="24" t="n"/>
      <c r="C282" s="24" t="n"/>
      <c r="D282" s="24" t="n"/>
      <c r="E282" s="8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</row>
    <row customHeight="1" ht="41.25" r="283" s="29">
      <c r="A283" s="24" t="n"/>
      <c r="B283" s="24" t="n"/>
      <c r="C283" s="24" t="n"/>
      <c r="D283" s="24" t="n"/>
      <c r="E283" s="8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  <c r="Y283" s="24" t="n"/>
    </row>
    <row customHeight="1" ht="41.25" r="284" s="29">
      <c r="A284" s="24" t="n"/>
      <c r="B284" s="24" t="n"/>
      <c r="C284" s="24" t="n"/>
      <c r="D284" s="24" t="n"/>
      <c r="E284" s="8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  <c r="Y284" s="24" t="n"/>
    </row>
    <row customHeight="1" ht="41.25" r="285" s="29">
      <c r="A285" s="24" t="n"/>
      <c r="B285" s="24" t="n"/>
      <c r="C285" s="24" t="n"/>
      <c r="D285" s="24" t="n"/>
      <c r="E285" s="8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  <c r="Y285" s="24" t="n"/>
    </row>
    <row customHeight="1" ht="41.25" r="286" s="29">
      <c r="A286" s="24" t="n"/>
      <c r="B286" s="24" t="n"/>
      <c r="C286" s="24" t="n"/>
      <c r="D286" s="24" t="n"/>
      <c r="E286" s="8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</row>
    <row customHeight="1" ht="41.25" r="287" s="29">
      <c r="A287" s="24" t="n"/>
      <c r="B287" s="24" t="n"/>
      <c r="C287" s="24" t="n"/>
      <c r="D287" s="24" t="n"/>
      <c r="E287" s="8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  <c r="Y287" s="24" t="n"/>
    </row>
  </sheetData>
  <mergeCells count="56">
    <mergeCell ref="B41:D41"/>
    <mergeCell ref="B42:D42"/>
    <mergeCell ref="B40:C40"/>
    <mergeCell ref="B35:D35"/>
    <mergeCell ref="B36:D36"/>
    <mergeCell ref="B37:D37"/>
    <mergeCell ref="B38:D38"/>
    <mergeCell ref="B39:D39"/>
    <mergeCell ref="B44:D44"/>
    <mergeCell ref="B43:D43"/>
    <mergeCell ref="B23:C23"/>
    <mergeCell ref="B24:D24"/>
    <mergeCell ref="B26:D26"/>
    <mergeCell ref="B18:D18"/>
    <mergeCell ref="B19:D19"/>
    <mergeCell ref="B20:D20"/>
    <mergeCell ref="B21:D21"/>
    <mergeCell ref="B22:D22"/>
    <mergeCell ref="B25:D25"/>
    <mergeCell ref="B69:D69"/>
    <mergeCell ref="B70:D70"/>
    <mergeCell ref="B76:D76"/>
    <mergeCell ref="B77:D77"/>
    <mergeCell ref="B59:D59"/>
    <mergeCell ref="B60:D60"/>
    <mergeCell ref="B75:D75"/>
    <mergeCell ref="B74:C74"/>
    <mergeCell ref="B71:D71"/>
    <mergeCell ref="B72:D72"/>
    <mergeCell ref="B73:D73"/>
    <mergeCell ref="B61:D61"/>
    <mergeCell ref="B62:D62"/>
    <mergeCell ref="B58:D58"/>
    <mergeCell ref="B56:D56"/>
    <mergeCell ref="B52:D52"/>
    <mergeCell ref="B55:D55"/>
    <mergeCell ref="B53:D53"/>
    <mergeCell ref="B54:D54"/>
    <mergeCell ref="B57:C57"/>
    <mergeCell ref="B45:D45"/>
    <mergeCell ref="B27:D27"/>
    <mergeCell ref="B28:D28"/>
    <mergeCell ref="B5:D5"/>
    <mergeCell ref="B6:C6"/>
    <mergeCell ref="B8:D8"/>
    <mergeCell ref="B7:D7"/>
    <mergeCell ref="B9:D9"/>
    <mergeCell ref="B10:D10"/>
    <mergeCell ref="B11:D11"/>
    <mergeCell ref="C2:D2"/>
    <mergeCell ref="B4:D4"/>
    <mergeCell ref="B78:D78"/>
    <mergeCell ref="B88:D88"/>
    <mergeCell ref="B87:D87"/>
    <mergeCell ref="B86:D86"/>
    <mergeCell ref="B79:D79"/>
  </mergeCells>
  <printOptions horizontalCentered="1"/>
  <pageMargins bottom="0.7480314960629921" footer="0" header="0" left="0.7086614173228347" right="0.7086614173228347" top="0.7480314960629921"/>
  <pageSetup orientation="portrait" paperSize="9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14.63"/>
    <col customWidth="1" max="2" min="2" style="29" width="7.75"/>
    <col customWidth="1" max="3" min="3" style="29" width="8.880000000000001"/>
    <col customWidth="1" max="4" min="4" style="29" width="11.38"/>
    <col customWidth="1" max="5" min="5" style="29" width="7.75"/>
    <col customWidth="1" max="6" min="6" style="29" width="10"/>
    <col customWidth="1" max="7" min="7" style="29" width="7.75"/>
    <col customWidth="1" max="8" min="8" style="29" width="7.5"/>
    <col customWidth="1" max="9" min="9" style="29" width="7.63"/>
  </cols>
  <sheetData>
    <row customHeight="1" ht="37.5" r="1" s="29">
      <c r="A1" s="214" t="inlineStr">
        <is>
          <t>澎湖縣106學年普及化運動跳繩比賽成績(調整賽事)公告</t>
        </is>
      </c>
      <c r="I1" s="215" t="n"/>
    </row>
    <row customHeight="1" ht="20.25" r="2" s="29">
      <c r="A2" s="216" t="inlineStr">
        <is>
          <t>項目</t>
        </is>
      </c>
      <c r="B2" s="216" t="inlineStr">
        <is>
          <t>年級</t>
        </is>
      </c>
      <c r="C2" s="216" t="inlineStr">
        <is>
          <t>組別</t>
        </is>
      </c>
      <c r="D2" s="216" t="inlineStr">
        <is>
          <t>學校</t>
        </is>
      </c>
      <c r="E2" s="216" t="inlineStr">
        <is>
          <t>姓名</t>
        </is>
      </c>
      <c r="F2" s="216" t="inlineStr">
        <is>
          <t>指導老師</t>
        </is>
      </c>
      <c r="G2" s="216" t="inlineStr">
        <is>
          <t>號碼</t>
        </is>
      </c>
      <c r="H2" s="216" t="inlineStr">
        <is>
          <t>成績</t>
        </is>
      </c>
      <c r="I2" s="215" t="n"/>
    </row>
    <row customHeight="1" ht="42" r="3" s="29">
      <c r="A3" s="217" t="inlineStr">
        <is>
          <t>一跳一迴旋</t>
        </is>
      </c>
      <c r="B3" s="217" t="inlineStr">
        <is>
          <t>女子組</t>
        </is>
      </c>
      <c r="C3" s="217" t="inlineStr">
        <is>
          <t>三年級</t>
        </is>
      </c>
      <c r="D3" s="217" t="inlineStr">
        <is>
          <t>五德國小</t>
        </is>
      </c>
      <c r="E3" s="217" t="inlineStr">
        <is>
          <t>翁釆羽</t>
        </is>
      </c>
      <c r="F3" s="217" t="inlineStr">
        <is>
          <t>林佳仕</t>
        </is>
      </c>
      <c r="G3" s="217" t="inlineStr">
        <is>
          <t>A3229</t>
        </is>
      </c>
      <c r="H3" s="218" t="n">
        <v>173</v>
      </c>
      <c r="I3" s="215" t="n"/>
    </row>
    <row customHeight="1" ht="42" r="4" s="29">
      <c r="A4" s="217" t="inlineStr">
        <is>
          <t>一跳一迴旋</t>
        </is>
      </c>
      <c r="B4" s="217" t="inlineStr">
        <is>
          <t>女子組</t>
        </is>
      </c>
      <c r="C4" s="217" t="inlineStr">
        <is>
          <t>三年級</t>
        </is>
      </c>
      <c r="D4" s="217" t="inlineStr">
        <is>
          <t>五德國小</t>
        </is>
      </c>
      <c r="E4" s="217" t="inlineStr">
        <is>
          <t>方瑋靜</t>
        </is>
      </c>
      <c r="F4" s="217" t="inlineStr">
        <is>
          <t>林佳仕</t>
        </is>
      </c>
      <c r="G4" s="217" t="inlineStr">
        <is>
          <t>A3227</t>
        </is>
      </c>
      <c r="H4" s="218" t="n">
        <v>169</v>
      </c>
      <c r="I4" s="215" t="n"/>
    </row>
    <row customHeight="1" ht="42" r="5" s="29">
      <c r="A5" s="217" t="inlineStr">
        <is>
          <t>一跳一迴旋</t>
        </is>
      </c>
      <c r="B5" s="217" t="inlineStr">
        <is>
          <t>女子組</t>
        </is>
      </c>
      <c r="C5" s="217" t="inlineStr">
        <is>
          <t>三年級</t>
        </is>
      </c>
      <c r="D5" s="217" t="inlineStr">
        <is>
          <t>五德國小</t>
        </is>
      </c>
      <c r="E5" s="217" t="inlineStr">
        <is>
          <t>周宜絹</t>
        </is>
      </c>
      <c r="F5" s="217" t="inlineStr">
        <is>
          <t>林佳仕</t>
        </is>
      </c>
      <c r="G5" s="217" t="inlineStr">
        <is>
          <t>A3226</t>
        </is>
      </c>
      <c r="H5" s="218" t="n">
        <v>157</v>
      </c>
      <c r="I5" s="215" t="n"/>
    </row>
    <row customHeight="1" ht="42" r="6" s="29">
      <c r="A6" s="217" t="inlineStr">
        <is>
          <t>一跳一迴旋</t>
        </is>
      </c>
      <c r="B6" s="217" t="inlineStr">
        <is>
          <t>男子組</t>
        </is>
      </c>
      <c r="C6" s="217" t="inlineStr">
        <is>
          <t>四年級</t>
        </is>
      </c>
      <c r="D6" s="219" t="inlineStr">
        <is>
          <t>五德國小</t>
        </is>
      </c>
      <c r="E6" s="219" t="inlineStr">
        <is>
          <t>莊名中</t>
        </is>
      </c>
      <c r="F6" s="219" t="inlineStr">
        <is>
          <t>李明瑤</t>
        </is>
      </c>
      <c r="G6" s="219" t="inlineStr">
        <is>
          <t>A4126</t>
        </is>
      </c>
      <c r="H6" s="218" t="n">
        <v>167</v>
      </c>
      <c r="I6" s="215" t="n"/>
    </row>
    <row customHeight="1" ht="42" r="7" s="29">
      <c r="A7" s="217" t="inlineStr">
        <is>
          <t>一跳一迴旋</t>
        </is>
      </c>
      <c r="B7" s="217" t="inlineStr">
        <is>
          <t>女子組</t>
        </is>
      </c>
      <c r="C7" s="217" t="inlineStr">
        <is>
          <t>四年級</t>
        </is>
      </c>
      <c r="D7" s="219" t="inlineStr">
        <is>
          <t>五德國小</t>
        </is>
      </c>
      <c r="E7" s="219" t="inlineStr">
        <is>
          <t>翁小妮</t>
        </is>
      </c>
      <c r="F7" s="219" t="inlineStr">
        <is>
          <t>李明瑤</t>
        </is>
      </c>
      <c r="G7" s="219" t="inlineStr">
        <is>
          <t>A4232</t>
        </is>
      </c>
      <c r="H7" s="218" t="n">
        <v>157</v>
      </c>
      <c r="I7" s="215" t="n"/>
    </row>
    <row customHeight="1" ht="42" r="8" s="29">
      <c r="A8" s="217" t="inlineStr">
        <is>
          <t>一跳一迴旋</t>
        </is>
      </c>
      <c r="B8" s="217" t="inlineStr">
        <is>
          <t>女子組</t>
        </is>
      </c>
      <c r="C8" s="217" t="inlineStr">
        <is>
          <t>四年級</t>
        </is>
      </c>
      <c r="D8" s="219" t="inlineStr">
        <is>
          <t>五德國小</t>
        </is>
      </c>
      <c r="E8" s="219" t="inlineStr">
        <is>
          <t>郭語忻</t>
        </is>
      </c>
      <c r="F8" s="219" t="inlineStr">
        <is>
          <t>李明瑤</t>
        </is>
      </c>
      <c r="G8" s="219" t="inlineStr">
        <is>
          <t>A4233</t>
        </is>
      </c>
      <c r="H8" s="218" t="n">
        <v>132</v>
      </c>
      <c r="I8" s="215" t="n"/>
    </row>
    <row customHeight="1" ht="42" r="9" s="29">
      <c r="A9" s="217" t="inlineStr">
        <is>
          <t>一跳一迴旋</t>
        </is>
      </c>
      <c r="B9" s="217" t="inlineStr">
        <is>
          <t>女子組</t>
        </is>
      </c>
      <c r="C9" s="217" t="inlineStr">
        <is>
          <t>四年級</t>
        </is>
      </c>
      <c r="D9" s="219" t="inlineStr">
        <is>
          <t>五德國小</t>
        </is>
      </c>
      <c r="E9" s="219" t="inlineStr">
        <is>
          <t>陳羽歆</t>
        </is>
      </c>
      <c r="F9" s="219" t="inlineStr">
        <is>
          <t>李明瑤</t>
        </is>
      </c>
      <c r="G9" s="219" t="inlineStr">
        <is>
          <t>A4234</t>
        </is>
      </c>
      <c r="H9" s="218" t="n">
        <v>146</v>
      </c>
      <c r="I9" s="215" t="n"/>
    </row>
    <row customHeight="1" ht="19.5" r="10" s="29">
      <c r="A10" s="220" t="n"/>
      <c r="B10" s="220" t="n"/>
      <c r="C10" s="220" t="n"/>
      <c r="D10" s="220" t="n"/>
      <c r="E10" s="220" t="n"/>
      <c r="F10" s="220" t="n"/>
      <c r="G10" s="220" t="n"/>
      <c r="H10" s="220" t="n"/>
      <c r="I10" s="215" t="n"/>
    </row>
    <row customHeight="1" ht="19.5" r="11" s="29">
      <c r="A11" s="220" t="n"/>
      <c r="B11" s="220" t="n"/>
      <c r="C11" s="220" t="n"/>
      <c r="D11" s="220" t="n"/>
      <c r="E11" s="220" t="n"/>
      <c r="F11" s="220" t="n"/>
      <c r="G11" s="220" t="n"/>
      <c r="H11" s="220" t="n"/>
      <c r="I11" s="215" t="n"/>
    </row>
    <row customHeight="1" ht="19.5" r="12" s="29">
      <c r="A12" s="220" t="n"/>
      <c r="B12" s="220" t="n"/>
      <c r="C12" s="220" t="n"/>
      <c r="D12" s="220" t="n"/>
      <c r="E12" s="220" t="n"/>
      <c r="F12" s="220" t="n"/>
      <c r="G12" s="220" t="n"/>
      <c r="H12" s="220" t="n"/>
      <c r="I12" s="215" t="n"/>
    </row>
    <row customHeight="1" ht="19.5" r="13" s="29">
      <c r="A13" s="220" t="n"/>
      <c r="B13" s="220" t="n"/>
      <c r="C13" s="220" t="n"/>
      <c r="D13" s="220" t="n"/>
      <c r="E13" s="220" t="n"/>
      <c r="F13" s="220" t="n"/>
      <c r="G13" s="220" t="n"/>
      <c r="H13" s="220" t="n"/>
      <c r="I13" s="215" t="n"/>
    </row>
    <row customHeight="1" ht="19.5" r="14" s="29">
      <c r="A14" s="220" t="n"/>
      <c r="B14" s="220" t="n"/>
      <c r="C14" s="220" t="n"/>
      <c r="D14" s="220" t="n"/>
      <c r="E14" s="220" t="n"/>
      <c r="F14" s="220" t="n"/>
      <c r="G14" s="220" t="n"/>
      <c r="H14" s="220" t="n"/>
      <c r="I14" s="215" t="n"/>
    </row>
    <row customHeight="1" ht="19.5" r="15" s="29">
      <c r="A15" s="220" t="n"/>
      <c r="B15" s="220" t="n"/>
      <c r="C15" s="220" t="n"/>
      <c r="D15" s="220" t="n"/>
      <c r="E15" s="220" t="n"/>
      <c r="F15" s="220" t="n"/>
      <c r="G15" s="220" t="n"/>
      <c r="H15" s="220" t="n"/>
      <c r="I15" s="215" t="n"/>
    </row>
    <row customHeight="1" ht="19.5" r="16" s="29">
      <c r="A16" s="220" t="n"/>
      <c r="B16" s="220" t="n"/>
      <c r="C16" s="220" t="n"/>
      <c r="D16" s="220" t="n"/>
      <c r="E16" s="220" t="n"/>
      <c r="F16" s="220" t="n"/>
      <c r="G16" s="220" t="n"/>
      <c r="H16" s="220" t="n"/>
      <c r="I16" s="215" t="n"/>
    </row>
    <row customHeight="1" ht="19.5" r="17" s="29">
      <c r="A17" s="220" t="n"/>
      <c r="B17" s="220" t="n"/>
      <c r="C17" s="220" t="n"/>
      <c r="D17" s="220" t="n"/>
      <c r="E17" s="220" t="n"/>
      <c r="F17" s="220" t="n"/>
      <c r="G17" s="220" t="n"/>
      <c r="H17" s="220" t="n"/>
      <c r="I17" s="215" t="n"/>
    </row>
    <row customHeight="1" ht="19.5" r="18" s="29">
      <c r="A18" s="220" t="n"/>
      <c r="B18" s="220" t="n"/>
      <c r="C18" s="220" t="n"/>
      <c r="D18" s="220" t="n"/>
      <c r="E18" s="220" t="n"/>
      <c r="F18" s="220" t="n"/>
      <c r="G18" s="220" t="n"/>
      <c r="H18" s="220" t="n"/>
      <c r="I18" s="215" t="n"/>
    </row>
    <row customHeight="1" ht="19.5" r="19" s="29">
      <c r="A19" s="220" t="n"/>
      <c r="B19" s="220" t="n"/>
      <c r="C19" s="220" t="n"/>
      <c r="D19" s="220" t="n"/>
      <c r="E19" s="220" t="n"/>
      <c r="F19" s="220" t="n"/>
      <c r="G19" s="220" t="n"/>
      <c r="H19" s="220" t="n"/>
      <c r="I19" s="215" t="n"/>
    </row>
    <row customHeight="1" ht="19.5" r="20" s="29">
      <c r="A20" s="220" t="n"/>
      <c r="B20" s="220" t="n"/>
      <c r="C20" s="220" t="n"/>
      <c r="D20" s="220" t="n"/>
      <c r="E20" s="220" t="n"/>
      <c r="F20" s="220" t="n"/>
      <c r="G20" s="220" t="n"/>
      <c r="H20" s="220" t="n"/>
      <c r="I20" s="215" t="n"/>
    </row>
    <row customHeight="1" ht="19.5" r="21" s="29">
      <c r="A21" s="220" t="n"/>
      <c r="B21" s="220" t="n"/>
      <c r="C21" s="220" t="n"/>
      <c r="D21" s="220" t="n"/>
      <c r="E21" s="220" t="n"/>
      <c r="F21" s="220" t="n"/>
      <c r="G21" s="220" t="n"/>
      <c r="H21" s="220" t="n"/>
      <c r="I21" s="215" t="n"/>
    </row>
    <row customHeight="1" ht="19.5" r="22" s="29">
      <c r="A22" s="220" t="n"/>
      <c r="B22" s="220" t="n"/>
      <c r="C22" s="220" t="n"/>
      <c r="D22" s="220" t="n"/>
      <c r="E22" s="220" t="n"/>
      <c r="F22" s="220" t="n"/>
      <c r="G22" s="220" t="n"/>
      <c r="H22" s="220" t="n"/>
      <c r="I22" s="215" t="n"/>
    </row>
    <row customHeight="1" ht="19.5" r="23" s="29">
      <c r="A23" s="220" t="n"/>
      <c r="B23" s="220" t="n"/>
      <c r="C23" s="220" t="n"/>
      <c r="D23" s="220" t="n"/>
      <c r="E23" s="220" t="n"/>
      <c r="F23" s="220" t="n"/>
      <c r="G23" s="220" t="n"/>
      <c r="H23" s="220" t="n"/>
      <c r="I23" s="215" t="n"/>
    </row>
    <row customHeight="1" ht="19.5" r="24" s="29">
      <c r="A24" s="220" t="n"/>
      <c r="B24" s="220" t="n"/>
      <c r="C24" s="220" t="n"/>
      <c r="D24" s="220" t="n"/>
      <c r="E24" s="220" t="n"/>
      <c r="F24" s="220" t="n"/>
      <c r="G24" s="220" t="n"/>
      <c r="H24" s="220" t="n"/>
      <c r="I24" s="215" t="n"/>
    </row>
    <row customHeight="1" ht="19.5" r="25" s="29">
      <c r="A25" s="220" t="n"/>
      <c r="B25" s="220" t="n"/>
      <c r="C25" s="220" t="n"/>
      <c r="D25" s="220" t="n"/>
      <c r="E25" s="220" t="n"/>
      <c r="F25" s="220" t="n"/>
      <c r="G25" s="220" t="n"/>
      <c r="H25" s="220" t="n"/>
      <c r="I25" s="215" t="n"/>
    </row>
    <row customHeight="1" ht="19.5" r="26" s="29">
      <c r="A26" s="220" t="n"/>
      <c r="B26" s="220" t="n"/>
      <c r="C26" s="220" t="n"/>
      <c r="D26" s="220" t="n"/>
      <c r="E26" s="220" t="n"/>
      <c r="F26" s="220" t="n"/>
      <c r="G26" s="220" t="n"/>
      <c r="H26" s="220" t="n"/>
      <c r="I26" s="215" t="n"/>
    </row>
    <row customHeight="1" ht="19.5" r="27" s="29">
      <c r="A27" s="220" t="n"/>
      <c r="B27" s="220" t="n"/>
      <c r="C27" s="220" t="n"/>
      <c r="D27" s="220" t="n"/>
      <c r="E27" s="220" t="n"/>
      <c r="F27" s="220" t="n"/>
      <c r="G27" s="220" t="n"/>
      <c r="H27" s="220" t="n"/>
      <c r="I27" s="215" t="n"/>
    </row>
    <row customHeight="1" ht="19.5" r="28" s="29">
      <c r="A28" s="220" t="n"/>
      <c r="B28" s="220" t="n"/>
      <c r="C28" s="220" t="n"/>
      <c r="D28" s="220" t="n"/>
      <c r="E28" s="220" t="n"/>
      <c r="F28" s="220" t="n"/>
      <c r="G28" s="220" t="n"/>
      <c r="H28" s="220" t="n"/>
      <c r="I28" s="215" t="n"/>
    </row>
    <row customHeight="1" ht="19.5" r="29" s="29">
      <c r="A29" s="220" t="n"/>
      <c r="B29" s="220" t="n"/>
      <c r="C29" s="220" t="n"/>
      <c r="D29" s="220" t="n"/>
      <c r="E29" s="220" t="n"/>
      <c r="F29" s="220" t="n"/>
      <c r="G29" s="220" t="n"/>
      <c r="H29" s="220" t="n"/>
      <c r="I29" s="215" t="n"/>
    </row>
    <row customHeight="1" ht="19.5" r="30" s="29">
      <c r="A30" s="220" t="n"/>
      <c r="B30" s="220" t="n"/>
      <c r="C30" s="220" t="n"/>
      <c r="D30" s="220" t="n"/>
      <c r="E30" s="220" t="n"/>
      <c r="F30" s="220" t="n"/>
      <c r="G30" s="220" t="n"/>
      <c r="H30" s="220" t="n"/>
      <c r="I30" s="215" t="n"/>
    </row>
    <row customHeight="1" ht="19.5" r="31" s="29">
      <c r="A31" s="220" t="n"/>
      <c r="B31" s="220" t="n"/>
      <c r="C31" s="220" t="n"/>
      <c r="D31" s="220" t="n"/>
      <c r="E31" s="220" t="n"/>
      <c r="F31" s="220" t="n"/>
      <c r="G31" s="220" t="n"/>
      <c r="H31" s="220" t="n"/>
      <c r="I31" s="215" t="n"/>
    </row>
    <row customHeight="1" ht="19.5" r="32" s="29">
      <c r="A32" s="220" t="n"/>
      <c r="B32" s="220" t="n"/>
      <c r="C32" s="220" t="n"/>
      <c r="D32" s="220" t="n"/>
      <c r="E32" s="220" t="n"/>
      <c r="F32" s="220" t="n"/>
      <c r="G32" s="220" t="n"/>
      <c r="H32" s="220" t="n"/>
      <c r="I32" s="215" t="n"/>
    </row>
    <row customHeight="1" ht="19.5" r="33" s="29">
      <c r="A33" s="220" t="n"/>
      <c r="B33" s="220" t="n"/>
      <c r="C33" s="220" t="n"/>
      <c r="D33" s="220" t="n"/>
      <c r="E33" s="220" t="n"/>
      <c r="F33" s="220" t="n"/>
      <c r="G33" s="220" t="n"/>
      <c r="H33" s="220" t="n"/>
      <c r="I33" s="215" t="n"/>
    </row>
    <row customHeight="1" ht="19.5" r="34" s="29">
      <c r="A34" s="220" t="n"/>
      <c r="B34" s="220" t="n"/>
      <c r="C34" s="220" t="n"/>
      <c r="D34" s="220" t="n"/>
      <c r="E34" s="220" t="n"/>
      <c r="F34" s="220" t="n"/>
      <c r="G34" s="220" t="n"/>
      <c r="H34" s="220" t="n"/>
      <c r="I34" s="215" t="n"/>
    </row>
    <row customHeight="1" ht="19.5" r="35" s="29">
      <c r="A35" s="220" t="n"/>
      <c r="B35" s="220" t="n"/>
      <c r="C35" s="220" t="n"/>
      <c r="D35" s="220" t="n"/>
      <c r="E35" s="220" t="n"/>
      <c r="F35" s="220" t="n"/>
      <c r="G35" s="220" t="n"/>
      <c r="H35" s="220" t="n"/>
      <c r="I35" s="215" t="n"/>
    </row>
    <row customHeight="1" ht="19.5" r="36" s="29">
      <c r="A36" s="220" t="n"/>
      <c r="B36" s="220" t="n"/>
      <c r="C36" s="220" t="n"/>
      <c r="D36" s="220" t="n"/>
      <c r="E36" s="220" t="n"/>
      <c r="F36" s="220" t="n"/>
      <c r="G36" s="220" t="n"/>
      <c r="H36" s="220" t="n"/>
      <c r="I36" s="215" t="n"/>
    </row>
    <row customHeight="1" ht="19.5" r="37" s="29">
      <c r="A37" s="220" t="n"/>
      <c r="B37" s="220" t="n"/>
      <c r="C37" s="220" t="n"/>
      <c r="D37" s="220" t="n"/>
      <c r="E37" s="220" t="n"/>
      <c r="F37" s="220" t="n"/>
      <c r="G37" s="220" t="n"/>
      <c r="H37" s="220" t="n"/>
      <c r="I37" s="215" t="n"/>
    </row>
    <row customHeight="1" ht="19.5" r="38" s="29">
      <c r="A38" s="220" t="n"/>
      <c r="B38" s="220" t="n"/>
      <c r="C38" s="220" t="n"/>
      <c r="D38" s="220" t="n"/>
      <c r="E38" s="220" t="n"/>
      <c r="F38" s="220" t="n"/>
      <c r="G38" s="220" t="n"/>
      <c r="H38" s="220" t="n"/>
      <c r="I38" s="215" t="n"/>
    </row>
    <row customHeight="1" ht="19.5" r="39" s="29">
      <c r="A39" s="220" t="n"/>
      <c r="B39" s="220" t="n"/>
      <c r="C39" s="220" t="n"/>
      <c r="D39" s="220" t="n"/>
      <c r="E39" s="220" t="n"/>
      <c r="F39" s="220" t="n"/>
      <c r="G39" s="220" t="n"/>
      <c r="H39" s="220" t="n"/>
      <c r="I39" s="215" t="n"/>
    </row>
    <row customHeight="1" ht="19.5" r="40" s="29">
      <c r="A40" s="220" t="n"/>
      <c r="B40" s="220" t="n"/>
      <c r="C40" s="220" t="n"/>
      <c r="D40" s="220" t="n"/>
      <c r="E40" s="220" t="n"/>
      <c r="F40" s="220" t="n"/>
      <c r="G40" s="220" t="n"/>
      <c r="H40" s="220" t="n"/>
      <c r="I40" s="215" t="n"/>
    </row>
    <row customHeight="1" ht="19.5" r="41" s="29">
      <c r="A41" s="220" t="n"/>
      <c r="B41" s="220" t="n"/>
      <c r="C41" s="220" t="n"/>
      <c r="D41" s="220" t="n"/>
      <c r="E41" s="220" t="n"/>
      <c r="F41" s="220" t="n"/>
      <c r="G41" s="220" t="n"/>
      <c r="H41" s="220" t="n"/>
      <c r="I41" s="215" t="n"/>
    </row>
    <row customHeight="1" ht="19.5" r="42" s="29">
      <c r="A42" s="220" t="n"/>
      <c r="B42" s="220" t="n"/>
      <c r="C42" s="220" t="n"/>
      <c r="D42" s="220" t="n"/>
      <c r="E42" s="220" t="n"/>
      <c r="F42" s="220" t="n"/>
      <c r="G42" s="220" t="n"/>
      <c r="H42" s="220" t="n"/>
      <c r="I42" s="215" t="n"/>
    </row>
    <row customHeight="1" ht="19.5" r="43" s="29">
      <c r="A43" s="220" t="n"/>
      <c r="B43" s="220" t="n"/>
      <c r="C43" s="220" t="n"/>
      <c r="D43" s="220" t="n"/>
      <c r="E43" s="220" t="n"/>
      <c r="F43" s="220" t="n"/>
      <c r="G43" s="220" t="n"/>
      <c r="H43" s="220" t="n"/>
      <c r="I43" s="215" t="n"/>
    </row>
    <row customHeight="1" ht="19.5" r="44" s="29">
      <c r="A44" s="220" t="n"/>
      <c r="B44" s="220" t="n"/>
      <c r="C44" s="220" t="n"/>
      <c r="D44" s="220" t="n"/>
      <c r="E44" s="220" t="n"/>
      <c r="F44" s="220" t="n"/>
      <c r="G44" s="220" t="n"/>
      <c r="H44" s="220" t="n"/>
      <c r="I44" s="215" t="n"/>
    </row>
    <row customHeight="1" ht="19.5" r="45" s="29">
      <c r="A45" s="220" t="n"/>
      <c r="B45" s="220" t="n"/>
      <c r="C45" s="220" t="n"/>
      <c r="D45" s="220" t="n"/>
      <c r="E45" s="220" t="n"/>
      <c r="F45" s="220" t="n"/>
      <c r="G45" s="220" t="n"/>
      <c r="H45" s="220" t="n"/>
      <c r="I45" s="215" t="n"/>
    </row>
    <row customHeight="1" ht="19.5" r="46" s="29">
      <c r="A46" s="220" t="n"/>
      <c r="B46" s="220" t="n"/>
      <c r="C46" s="220" t="n"/>
      <c r="D46" s="220" t="n"/>
      <c r="E46" s="220" t="n"/>
      <c r="F46" s="220" t="n"/>
      <c r="G46" s="220" t="n"/>
      <c r="H46" s="220" t="n"/>
      <c r="I46" s="215" t="n"/>
    </row>
    <row customHeight="1" ht="19.5" r="47" s="29">
      <c r="A47" s="220" t="n"/>
      <c r="B47" s="220" t="n"/>
      <c r="C47" s="220" t="n"/>
      <c r="D47" s="220" t="n"/>
      <c r="E47" s="220" t="n"/>
      <c r="F47" s="220" t="n"/>
      <c r="G47" s="220" t="n"/>
      <c r="H47" s="220" t="n"/>
      <c r="I47" s="215" t="n"/>
    </row>
    <row customHeight="1" ht="19.5" r="48" s="29">
      <c r="A48" s="220" t="n"/>
      <c r="B48" s="220" t="n"/>
      <c r="C48" s="220" t="n"/>
      <c r="D48" s="220" t="n"/>
      <c r="E48" s="220" t="n"/>
      <c r="F48" s="220" t="n"/>
      <c r="G48" s="220" t="n"/>
      <c r="H48" s="220" t="n"/>
      <c r="I48" s="215" t="n"/>
    </row>
    <row customHeight="1" ht="19.5" r="49" s="29">
      <c r="A49" s="220" t="n"/>
      <c r="B49" s="220" t="n"/>
      <c r="C49" s="220" t="n"/>
      <c r="D49" s="220" t="n"/>
      <c r="E49" s="220" t="n"/>
      <c r="F49" s="220" t="n"/>
      <c r="G49" s="220" t="n"/>
      <c r="H49" s="220" t="n"/>
      <c r="I49" s="215" t="n"/>
    </row>
    <row customHeight="1" ht="19.5" r="50" s="29">
      <c r="A50" s="220" t="n"/>
      <c r="B50" s="220" t="n"/>
      <c r="C50" s="220" t="n"/>
      <c r="D50" s="220" t="n"/>
      <c r="E50" s="220" t="n"/>
      <c r="F50" s="220" t="n"/>
      <c r="G50" s="220" t="n"/>
      <c r="H50" s="220" t="n"/>
      <c r="I50" s="215" t="n"/>
    </row>
    <row customHeight="1" ht="19.5" r="51" s="29">
      <c r="A51" s="220" t="n"/>
      <c r="B51" s="220" t="n"/>
      <c r="C51" s="220" t="n"/>
      <c r="D51" s="220" t="n"/>
      <c r="E51" s="220" t="n"/>
      <c r="F51" s="220" t="n"/>
      <c r="G51" s="220" t="n"/>
      <c r="H51" s="220" t="n"/>
      <c r="I51" s="215" t="n"/>
    </row>
    <row customHeight="1" ht="19.5" r="52" s="29">
      <c r="A52" s="220" t="n"/>
      <c r="B52" s="220" t="n"/>
      <c r="C52" s="220" t="n"/>
      <c r="D52" s="220" t="n"/>
      <c r="E52" s="220" t="n"/>
      <c r="F52" s="220" t="n"/>
      <c r="G52" s="220" t="n"/>
      <c r="H52" s="220" t="n"/>
      <c r="I52" s="215" t="n"/>
    </row>
    <row customHeight="1" ht="19.5" r="53" s="29">
      <c r="A53" s="220" t="n"/>
      <c r="B53" s="220" t="n"/>
      <c r="C53" s="220" t="n"/>
      <c r="D53" s="220" t="n"/>
      <c r="E53" s="220" t="n"/>
      <c r="F53" s="220" t="n"/>
      <c r="G53" s="220" t="n"/>
      <c r="H53" s="220" t="n"/>
      <c r="I53" s="215" t="n"/>
    </row>
    <row customHeight="1" ht="19.5" r="54" s="29">
      <c r="A54" s="220" t="n"/>
      <c r="B54" s="220" t="n"/>
      <c r="C54" s="220" t="n"/>
      <c r="D54" s="220" t="n"/>
      <c r="E54" s="220" t="n"/>
      <c r="F54" s="220" t="n"/>
      <c r="G54" s="220" t="n"/>
      <c r="H54" s="220" t="n"/>
      <c r="I54" s="215" t="n"/>
    </row>
    <row customHeight="1" ht="19.5" r="55" s="29">
      <c r="A55" s="220" t="n"/>
      <c r="B55" s="220" t="n"/>
      <c r="C55" s="220" t="n"/>
      <c r="D55" s="220" t="n"/>
      <c r="E55" s="220" t="n"/>
      <c r="F55" s="220" t="n"/>
      <c r="G55" s="220" t="n"/>
      <c r="H55" s="220" t="n"/>
      <c r="I55" s="215" t="n"/>
    </row>
    <row customHeight="1" ht="19.5" r="56" s="29">
      <c r="A56" s="220" t="n"/>
      <c r="B56" s="220" t="n"/>
      <c r="C56" s="220" t="n"/>
      <c r="D56" s="220" t="n"/>
      <c r="E56" s="220" t="n"/>
      <c r="F56" s="220" t="n"/>
      <c r="G56" s="220" t="n"/>
      <c r="H56" s="220" t="n"/>
      <c r="I56" s="215" t="n"/>
    </row>
    <row customHeight="1" ht="19.5" r="57" s="29">
      <c r="A57" s="220" t="n"/>
      <c r="B57" s="220" t="n"/>
      <c r="C57" s="220" t="n"/>
      <c r="D57" s="220" t="n"/>
      <c r="E57" s="220" t="n"/>
      <c r="F57" s="220" t="n"/>
      <c r="G57" s="220" t="n"/>
      <c r="H57" s="220" t="n"/>
      <c r="I57" s="215" t="n"/>
    </row>
    <row customHeight="1" ht="19.5" r="58" s="29">
      <c r="A58" s="220" t="n"/>
      <c r="B58" s="220" t="n"/>
      <c r="C58" s="220" t="n"/>
      <c r="D58" s="220" t="n"/>
      <c r="E58" s="220" t="n"/>
      <c r="F58" s="220" t="n"/>
      <c r="G58" s="220" t="n"/>
      <c r="H58" s="220" t="n"/>
      <c r="I58" s="215" t="n"/>
    </row>
    <row customHeight="1" ht="19.5" r="59" s="29">
      <c r="A59" s="220" t="n"/>
      <c r="B59" s="220" t="n"/>
      <c r="C59" s="220" t="n"/>
      <c r="D59" s="220" t="n"/>
      <c r="E59" s="220" t="n"/>
      <c r="F59" s="220" t="n"/>
      <c r="G59" s="220" t="n"/>
      <c r="H59" s="220" t="n"/>
      <c r="I59" s="215" t="n"/>
    </row>
    <row customHeight="1" ht="19.5" r="60" s="29">
      <c r="A60" s="220" t="n"/>
      <c r="B60" s="220" t="n"/>
      <c r="C60" s="220" t="n"/>
      <c r="D60" s="220" t="n"/>
      <c r="E60" s="220" t="n"/>
      <c r="F60" s="220" t="n"/>
      <c r="G60" s="220" t="n"/>
      <c r="H60" s="220" t="n"/>
      <c r="I60" s="215" t="n"/>
    </row>
    <row customHeight="1" ht="19.5" r="61" s="29">
      <c r="A61" s="220" t="n"/>
      <c r="B61" s="220" t="n"/>
      <c r="C61" s="220" t="n"/>
      <c r="D61" s="220" t="n"/>
      <c r="E61" s="220" t="n"/>
      <c r="F61" s="220" t="n"/>
      <c r="G61" s="220" t="n"/>
      <c r="H61" s="220" t="n"/>
      <c r="I61" s="215" t="n"/>
    </row>
    <row customHeight="1" ht="19.5" r="62" s="29">
      <c r="A62" s="220" t="n"/>
      <c r="B62" s="220" t="n"/>
      <c r="C62" s="220" t="n"/>
      <c r="D62" s="220" t="n"/>
      <c r="E62" s="220" t="n"/>
      <c r="F62" s="220" t="n"/>
      <c r="G62" s="220" t="n"/>
      <c r="H62" s="220" t="n"/>
      <c r="I62" s="215" t="n"/>
    </row>
    <row customHeight="1" ht="19.5" r="63" s="29">
      <c r="A63" s="220" t="n"/>
      <c r="B63" s="220" t="n"/>
      <c r="C63" s="220" t="n"/>
      <c r="D63" s="220" t="n"/>
      <c r="E63" s="220" t="n"/>
      <c r="F63" s="220" t="n"/>
      <c r="G63" s="220" t="n"/>
      <c r="H63" s="220" t="n"/>
      <c r="I63" s="215" t="n"/>
    </row>
    <row customHeight="1" ht="19.5" r="64" s="29">
      <c r="A64" s="220" t="n"/>
      <c r="B64" s="220" t="n"/>
      <c r="C64" s="220" t="n"/>
      <c r="D64" s="220" t="n"/>
      <c r="E64" s="220" t="n"/>
      <c r="F64" s="220" t="n"/>
      <c r="G64" s="220" t="n"/>
      <c r="H64" s="220" t="n"/>
      <c r="I64" s="215" t="n"/>
    </row>
    <row customHeight="1" ht="19.5" r="65" s="29">
      <c r="A65" s="220" t="n"/>
      <c r="B65" s="220" t="n"/>
      <c r="C65" s="220" t="n"/>
      <c r="D65" s="220" t="n"/>
      <c r="E65" s="220" t="n"/>
      <c r="F65" s="220" t="n"/>
      <c r="G65" s="220" t="n"/>
      <c r="H65" s="220" t="n"/>
      <c r="I65" s="215" t="n"/>
    </row>
    <row customHeight="1" ht="19.5" r="66" s="29">
      <c r="A66" s="220" t="n"/>
      <c r="B66" s="220" t="n"/>
      <c r="C66" s="220" t="n"/>
      <c r="D66" s="220" t="n"/>
      <c r="E66" s="220" t="n"/>
      <c r="F66" s="220" t="n"/>
      <c r="G66" s="220" t="n"/>
      <c r="H66" s="220" t="n"/>
      <c r="I66" s="215" t="n"/>
    </row>
    <row customHeight="1" ht="19.5" r="67" s="29">
      <c r="A67" s="220" t="n"/>
      <c r="B67" s="220" t="n"/>
      <c r="C67" s="220" t="n"/>
      <c r="D67" s="220" t="n"/>
      <c r="E67" s="220" t="n"/>
      <c r="F67" s="220" t="n"/>
      <c r="G67" s="220" t="n"/>
      <c r="H67" s="220" t="n"/>
      <c r="I67" s="215" t="n"/>
    </row>
    <row customHeight="1" ht="19.5" r="68" s="29">
      <c r="A68" s="220" t="n"/>
      <c r="B68" s="220" t="n"/>
      <c r="C68" s="220" t="n"/>
      <c r="D68" s="220" t="n"/>
      <c r="E68" s="220" t="n"/>
      <c r="F68" s="220" t="n"/>
      <c r="G68" s="220" t="n"/>
      <c r="H68" s="220" t="n"/>
      <c r="I68" s="215" t="n"/>
    </row>
    <row customHeight="1" ht="19.5" r="69" s="29">
      <c r="A69" s="220" t="n"/>
      <c r="B69" s="220" t="n"/>
      <c r="C69" s="220" t="n"/>
      <c r="D69" s="220" t="n"/>
      <c r="E69" s="220" t="n"/>
      <c r="F69" s="220" t="n"/>
      <c r="G69" s="220" t="n"/>
      <c r="H69" s="220" t="n"/>
      <c r="I69" s="215" t="n"/>
    </row>
    <row customHeight="1" ht="19.5" r="70" s="29">
      <c r="A70" s="220" t="n"/>
      <c r="B70" s="220" t="n"/>
      <c r="C70" s="220" t="n"/>
      <c r="D70" s="220" t="n"/>
      <c r="E70" s="220" t="n"/>
      <c r="F70" s="220" t="n"/>
      <c r="G70" s="220" t="n"/>
      <c r="H70" s="220" t="n"/>
      <c r="I70" s="215" t="n"/>
    </row>
    <row customHeight="1" ht="19.5" r="71" s="29">
      <c r="A71" s="220" t="n"/>
      <c r="B71" s="220" t="n"/>
      <c r="C71" s="220" t="n"/>
      <c r="D71" s="220" t="n"/>
      <c r="E71" s="220" t="n"/>
      <c r="F71" s="220" t="n"/>
      <c r="G71" s="220" t="n"/>
      <c r="H71" s="220" t="n"/>
      <c r="I71" s="215" t="n"/>
    </row>
    <row customHeight="1" ht="19.5" r="72" s="29">
      <c r="A72" s="220" t="n"/>
      <c r="B72" s="220" t="n"/>
      <c r="C72" s="220" t="n"/>
      <c r="D72" s="220" t="n"/>
      <c r="E72" s="220" t="n"/>
      <c r="F72" s="220" t="n"/>
      <c r="G72" s="220" t="n"/>
      <c r="H72" s="220" t="n"/>
      <c r="I72" s="215" t="n"/>
    </row>
    <row customHeight="1" ht="19.5" r="73" s="29">
      <c r="A73" s="220" t="n"/>
      <c r="B73" s="220" t="n"/>
      <c r="C73" s="220" t="n"/>
      <c r="D73" s="220" t="n"/>
      <c r="E73" s="220" t="n"/>
      <c r="F73" s="220" t="n"/>
      <c r="G73" s="220" t="n"/>
      <c r="H73" s="220" t="n"/>
      <c r="I73" s="215" t="n"/>
    </row>
    <row customHeight="1" ht="19.5" r="74" s="29">
      <c r="A74" s="220" t="n"/>
      <c r="B74" s="220" t="n"/>
      <c r="C74" s="220" t="n"/>
      <c r="D74" s="220" t="n"/>
      <c r="E74" s="220" t="n"/>
      <c r="F74" s="220" t="n"/>
      <c r="G74" s="220" t="n"/>
      <c r="H74" s="220" t="n"/>
      <c r="I74" s="215" t="n"/>
    </row>
    <row customHeight="1" ht="19.5" r="75" s="29">
      <c r="A75" s="220" t="n"/>
      <c r="B75" s="220" t="n"/>
      <c r="C75" s="220" t="n"/>
      <c r="D75" s="220" t="n"/>
      <c r="E75" s="220" t="n"/>
      <c r="F75" s="220" t="n"/>
      <c r="G75" s="220" t="n"/>
      <c r="H75" s="220" t="n"/>
      <c r="I75" s="215" t="n"/>
    </row>
    <row customHeight="1" ht="19.5" r="76" s="29">
      <c r="A76" s="220" t="n"/>
      <c r="B76" s="220" t="n"/>
      <c r="C76" s="220" t="n"/>
      <c r="D76" s="220" t="n"/>
      <c r="E76" s="220" t="n"/>
      <c r="F76" s="220" t="n"/>
      <c r="G76" s="220" t="n"/>
      <c r="H76" s="220" t="n"/>
      <c r="I76" s="215" t="n"/>
    </row>
    <row customHeight="1" ht="19.5" r="77" s="29">
      <c r="A77" s="220" t="n"/>
      <c r="B77" s="220" t="n"/>
      <c r="C77" s="220" t="n"/>
      <c r="D77" s="220" t="n"/>
      <c r="E77" s="220" t="n"/>
      <c r="F77" s="220" t="n"/>
      <c r="G77" s="220" t="n"/>
      <c r="H77" s="220" t="n"/>
      <c r="I77" s="215" t="n"/>
    </row>
    <row customHeight="1" ht="19.5" r="78" s="29">
      <c r="A78" s="220" t="n"/>
      <c r="B78" s="220" t="n"/>
      <c r="C78" s="220" t="n"/>
      <c r="D78" s="220" t="n"/>
      <c r="E78" s="220" t="n"/>
      <c r="F78" s="220" t="n"/>
      <c r="G78" s="220" t="n"/>
      <c r="H78" s="220" t="n"/>
      <c r="I78" s="215" t="n"/>
    </row>
    <row customHeight="1" ht="19.5" r="79" s="29">
      <c r="A79" s="220" t="n"/>
      <c r="B79" s="220" t="n"/>
      <c r="C79" s="220" t="n"/>
      <c r="D79" s="220" t="n"/>
      <c r="E79" s="220" t="n"/>
      <c r="F79" s="220" t="n"/>
      <c r="G79" s="220" t="n"/>
      <c r="H79" s="220" t="n"/>
      <c r="I79" s="215" t="n"/>
    </row>
    <row customHeight="1" ht="19.5" r="80" s="29">
      <c r="A80" s="220" t="n"/>
      <c r="B80" s="220" t="n"/>
      <c r="C80" s="220" t="n"/>
      <c r="D80" s="220" t="n"/>
      <c r="E80" s="220" t="n"/>
      <c r="F80" s="220" t="n"/>
      <c r="G80" s="220" t="n"/>
      <c r="H80" s="220" t="n"/>
      <c r="I80" s="215" t="n"/>
    </row>
    <row customHeight="1" ht="19.5" r="81" s="29">
      <c r="A81" s="220" t="n"/>
      <c r="B81" s="220" t="n"/>
      <c r="C81" s="220" t="n"/>
      <c r="D81" s="220" t="n"/>
      <c r="E81" s="220" t="n"/>
      <c r="F81" s="220" t="n"/>
      <c r="G81" s="220" t="n"/>
      <c r="H81" s="220" t="n"/>
      <c r="I81" s="215" t="n"/>
    </row>
    <row customHeight="1" ht="19.5" r="82" s="29">
      <c r="A82" s="220" t="n"/>
      <c r="B82" s="220" t="n"/>
      <c r="C82" s="220" t="n"/>
      <c r="D82" s="220" t="n"/>
      <c r="E82" s="220" t="n"/>
      <c r="F82" s="220" t="n"/>
      <c r="G82" s="220" t="n"/>
      <c r="H82" s="220" t="n"/>
      <c r="I82" s="215" t="n"/>
    </row>
    <row customHeight="1" ht="19.5" r="83" s="29">
      <c r="A83" s="220" t="n"/>
      <c r="B83" s="220" t="n"/>
      <c r="C83" s="220" t="n"/>
      <c r="D83" s="220" t="n"/>
      <c r="E83" s="220" t="n"/>
      <c r="F83" s="220" t="n"/>
      <c r="G83" s="220" t="n"/>
      <c r="H83" s="220" t="n"/>
      <c r="I83" s="215" t="n"/>
    </row>
    <row customHeight="1" ht="19.5" r="84" s="29">
      <c r="A84" s="220" t="n"/>
      <c r="B84" s="220" t="n"/>
      <c r="C84" s="220" t="n"/>
      <c r="D84" s="220" t="n"/>
      <c r="E84" s="220" t="n"/>
      <c r="F84" s="220" t="n"/>
      <c r="G84" s="220" t="n"/>
      <c r="H84" s="220" t="n"/>
      <c r="I84" s="215" t="n"/>
    </row>
    <row customHeight="1" ht="19.5" r="85" s="29">
      <c r="A85" s="220" t="n"/>
      <c r="B85" s="220" t="n"/>
      <c r="C85" s="220" t="n"/>
      <c r="D85" s="220" t="n"/>
      <c r="E85" s="220" t="n"/>
      <c r="F85" s="220" t="n"/>
      <c r="G85" s="220" t="n"/>
      <c r="H85" s="220" t="n"/>
      <c r="I85" s="215" t="n"/>
    </row>
    <row customHeight="1" ht="19.5" r="86" s="29">
      <c r="A86" s="220" t="n"/>
      <c r="B86" s="220" t="n"/>
      <c r="C86" s="220" t="n"/>
      <c r="D86" s="220" t="n"/>
      <c r="E86" s="220" t="n"/>
      <c r="F86" s="220" t="n"/>
      <c r="G86" s="220" t="n"/>
      <c r="H86" s="220" t="n"/>
      <c r="I86" s="215" t="n"/>
    </row>
    <row customHeight="1" ht="19.5" r="87" s="29">
      <c r="A87" s="220" t="n"/>
      <c r="B87" s="220" t="n"/>
      <c r="C87" s="220" t="n"/>
      <c r="D87" s="220" t="n"/>
      <c r="E87" s="220" t="n"/>
      <c r="F87" s="220" t="n"/>
      <c r="G87" s="220" t="n"/>
      <c r="H87" s="220" t="n"/>
      <c r="I87" s="215" t="n"/>
    </row>
    <row customHeight="1" ht="19.5" r="88" s="29">
      <c r="A88" s="220" t="n"/>
      <c r="B88" s="220" t="n"/>
      <c r="C88" s="220" t="n"/>
      <c r="D88" s="220" t="n"/>
      <c r="E88" s="220" t="n"/>
      <c r="F88" s="220" t="n"/>
      <c r="G88" s="220" t="n"/>
      <c r="H88" s="220" t="n"/>
      <c r="I88" s="215" t="n"/>
    </row>
    <row customHeight="1" ht="19.5" r="89" s="29">
      <c r="A89" s="220" t="n"/>
      <c r="B89" s="220" t="n"/>
      <c r="C89" s="220" t="n"/>
      <c r="D89" s="220" t="n"/>
      <c r="E89" s="220" t="n"/>
      <c r="F89" s="220" t="n"/>
      <c r="G89" s="220" t="n"/>
      <c r="H89" s="220" t="n"/>
      <c r="I89" s="215" t="n"/>
    </row>
    <row customHeight="1" ht="19.5" r="90" s="29">
      <c r="A90" s="220" t="n"/>
      <c r="B90" s="220" t="n"/>
      <c r="C90" s="220" t="n"/>
      <c r="D90" s="220" t="n"/>
      <c r="E90" s="220" t="n"/>
      <c r="F90" s="220" t="n"/>
      <c r="G90" s="220" t="n"/>
      <c r="H90" s="220" t="n"/>
      <c r="I90" s="215" t="n"/>
    </row>
    <row customHeight="1" ht="19.5" r="91" s="29">
      <c r="A91" s="220" t="n"/>
      <c r="B91" s="220" t="n"/>
      <c r="C91" s="220" t="n"/>
      <c r="D91" s="220" t="n"/>
      <c r="E91" s="220" t="n"/>
      <c r="F91" s="220" t="n"/>
      <c r="G91" s="220" t="n"/>
      <c r="H91" s="220" t="n"/>
      <c r="I91" s="215" t="n"/>
    </row>
    <row customHeight="1" ht="19.5" r="92" s="29">
      <c r="A92" s="220" t="n"/>
      <c r="B92" s="220" t="n"/>
      <c r="C92" s="220" t="n"/>
      <c r="D92" s="220" t="n"/>
      <c r="E92" s="220" t="n"/>
      <c r="F92" s="220" t="n"/>
      <c r="G92" s="220" t="n"/>
      <c r="H92" s="220" t="n"/>
      <c r="I92" s="215" t="n"/>
    </row>
    <row customHeight="1" ht="19.5" r="93" s="29">
      <c r="A93" s="220" t="n"/>
      <c r="B93" s="220" t="n"/>
      <c r="C93" s="220" t="n"/>
      <c r="D93" s="220" t="n"/>
      <c r="E93" s="220" t="n"/>
      <c r="F93" s="220" t="n"/>
      <c r="G93" s="220" t="n"/>
      <c r="H93" s="220" t="n"/>
      <c r="I93" s="215" t="n"/>
    </row>
    <row customHeight="1" ht="19.5" r="94" s="29">
      <c r="A94" s="220" t="n"/>
      <c r="B94" s="220" t="n"/>
      <c r="C94" s="220" t="n"/>
      <c r="D94" s="220" t="n"/>
      <c r="E94" s="220" t="n"/>
      <c r="F94" s="220" t="n"/>
      <c r="G94" s="220" t="n"/>
      <c r="H94" s="220" t="n"/>
      <c r="I94" s="215" t="n"/>
    </row>
    <row customHeight="1" ht="19.5" r="95" s="29">
      <c r="A95" s="220" t="n"/>
      <c r="B95" s="220" t="n"/>
      <c r="C95" s="220" t="n"/>
      <c r="D95" s="220" t="n"/>
      <c r="E95" s="220" t="n"/>
      <c r="F95" s="220" t="n"/>
      <c r="G95" s="220" t="n"/>
      <c r="H95" s="220" t="n"/>
      <c r="I95" s="215" t="n"/>
    </row>
    <row customHeight="1" ht="19.5" r="96" s="29">
      <c r="A96" s="220" t="n"/>
      <c r="B96" s="220" t="n"/>
      <c r="C96" s="220" t="n"/>
      <c r="D96" s="220" t="n"/>
      <c r="E96" s="220" t="n"/>
      <c r="F96" s="220" t="n"/>
      <c r="G96" s="220" t="n"/>
      <c r="H96" s="220" t="n"/>
      <c r="I96" s="215" t="n"/>
    </row>
    <row customHeight="1" ht="19.5" r="97" s="29">
      <c r="A97" s="220" t="n"/>
      <c r="B97" s="220" t="n"/>
      <c r="C97" s="220" t="n"/>
      <c r="D97" s="220" t="n"/>
      <c r="E97" s="220" t="n"/>
      <c r="F97" s="220" t="n"/>
      <c r="G97" s="220" t="n"/>
      <c r="H97" s="220" t="n"/>
      <c r="I97" s="215" t="n"/>
    </row>
    <row customHeight="1" ht="19.5" r="98" s="29">
      <c r="A98" s="220" t="n"/>
      <c r="B98" s="220" t="n"/>
      <c r="C98" s="220" t="n"/>
      <c r="D98" s="220" t="n"/>
      <c r="E98" s="220" t="n"/>
      <c r="F98" s="220" t="n"/>
      <c r="G98" s="220" t="n"/>
      <c r="H98" s="220" t="n"/>
      <c r="I98" s="215" t="n"/>
    </row>
    <row customHeight="1" ht="19.5" r="99" s="29">
      <c r="A99" s="220" t="n"/>
      <c r="B99" s="220" t="n"/>
      <c r="C99" s="220" t="n"/>
      <c r="D99" s="220" t="n"/>
      <c r="E99" s="220" t="n"/>
      <c r="F99" s="220" t="n"/>
      <c r="G99" s="220" t="n"/>
      <c r="H99" s="220" t="n"/>
      <c r="I99" s="215" t="n"/>
    </row>
    <row customHeight="1" ht="19.5" r="100" s="29">
      <c r="A100" s="220" t="n"/>
      <c r="B100" s="220" t="n"/>
      <c r="C100" s="220" t="n"/>
      <c r="D100" s="220" t="n"/>
      <c r="E100" s="220" t="n"/>
      <c r="F100" s="220" t="n"/>
      <c r="G100" s="220" t="n"/>
      <c r="H100" s="220" t="n"/>
      <c r="I100" s="215" t="n"/>
    </row>
  </sheetData>
  <mergeCells count="1">
    <mergeCell ref="A1:H1"/>
  </mergeCells>
  <pageMargins bottom="0.75" footer="0" header="0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PHC-NET-BOSS</dc:creator>
  <dcterms:created xsi:type="dcterms:W3CDTF">2015-06-01T04:27:06Z</dcterms:created>
  <dcterms:modified xsi:type="dcterms:W3CDTF">2021-04-30T10:32:42Z</dcterms:modified>
  <cp:lastModifiedBy>PHC-ENC-BOSS</cp:lastModifiedBy>
  <cp:lastPrinted>2021-04-30T10:25:04Z</cp:lastPrinted>
</cp:coreProperties>
</file>