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终端一组" sheetId="1" r:id="rId1"/>
    <sheet name="终端二组" sheetId="2" r:id="rId2"/>
    <sheet name="终端三组" sheetId="3" r:id="rId3"/>
    <sheet name="制播业务一组" sheetId="4" r:id="rId4"/>
    <sheet name="制播业务二组" sheetId="5" r:id="rId5"/>
    <sheet name="解决方案和专项组" sheetId="6" r:id="rId6"/>
    <sheet name="网络和无线组" sheetId="7" r:id="rId7"/>
    <sheet name="平台组" sheetId="8" r:id="rId8"/>
    <sheet name="底层驱动组" sheetId="9" r:id="rId9"/>
    <sheet name="FPGA组" sheetId="10" r:id="rId10"/>
    <sheet name="Web前端" sheetId="11" r:id="rId11"/>
    <sheet name="IT运维" sheetId="12" r:id="rId12"/>
    <sheet name="测试部" sheetId="13" r:id="rId13"/>
    <sheet name="硬件部" sheetId="14" r:id="rId1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C14" authorId="0">
      <text>
        <r>
          <t xml:space="preserve">1.E3和RE3需进行长期跨局域网测试，不能存在以往安霸产品的音视频不同步问题</t>
        </r>
        <r>
          <t xml:space="preserve">
</t>
        </r>
        <r>
          <t xml:space="preserve">  - 兰广-Gavin</t>
        </r>
      </text>
    </comment>
    <comment ref="A23" authorId="0">
      <text>
        <r>
          <t xml:space="preserve">1.P1、P2推流至youtube杂音问题仍需解决。</t>
        </r>
        <r>
          <t xml:space="preserve">
</t>
        </r>
        <r>
          <t xml:space="preserve">  - 兰广-Gavin</t>
        </r>
        <r>
          <t xml:space="preserve">
</t>
        </r>
        <r>
          <t xml:space="preserve">2.安霸系列产品仍然存在本地杂音问题</t>
        </r>
        <r>
          <t xml:space="preserve">
</t>
        </r>
        <r>
          <t xml:space="preserve">  - 兰广-Gavin</t>
        </r>
        <r>
          <t xml:space="preserve">
</t>
        </r>
        <r>
          <t xml:space="preserve">3.安霸系列编码音视频不同步问题仍需解决</t>
        </r>
        <r>
          <t xml:space="preserve">
</t>
        </r>
        <r>
          <t xml:space="preserve">  - 兰广-Gavin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C19" authorId="0">
      <text>
        <r>
          <t xml:space="preserve">1.PTZ deck的控制需要增加不同型号的相机进行测试。展会现场使用JVC云台相机测试时，发现一定程度的卡顿。</t>
        </r>
        <r>
          <t xml:space="preserve">
</t>
        </r>
        <r>
          <t xml:space="preserve">  - 兰广-Gavin</t>
        </r>
      </text>
    </comment>
  </commentList>
</comments>
</file>

<file path=xl/sharedStrings.xml><?xml version="1.0" encoding="utf-8"?>
<sst xmlns="http://schemas.openxmlformats.org/spreadsheetml/2006/main">
  <si>
    <t>2023年度小组研发任务目标考核表</t>
  </si>
  <si>
    <t>项目组：终端一组        组长：朱可瑀          PM：刘波</t>
  </si>
  <si>
    <t>产品</t>
  </si>
  <si>
    <t>N60, N50, N60X, N3, N4, N30, N40, NewTek全系列SparkIO产品, 所有以Xilinx FPGA为基础的OEM产品, RN-3卡板, RN-40卡板 </t>
  </si>
  <si>
    <t>一、核心目标</t>
  </si>
  <si>
    <t>目标项</t>
  </si>
  <si>
    <t>结果项</t>
  </si>
  <si>
    <t>目标/关键结果</t>
  </si>
  <si>
    <t>DEADLINE</t>
  </si>
  <si>
    <t>考核分值</t>
  </si>
  <si>
    <t>得分</t>
  </si>
  <si>
    <t>考核标准</t>
  </si>
  <si>
    <t>N60和N50达成核心功能目标，成熟稳定</t>
  </si>
  <si>
    <t>目标达成给满分。
未达成视偏离程度扣分。
超越目标（指标）可酌情加分</t>
  </si>
  <si>
    <t>通过NDI|HX3的官方测试认证</t>
  </si>
  <si>
    <t>达到和超越NDI业界平均的延时、画质、码率指标</t>
  </si>
  <si>
    <t>达成由公司设定的产品功能目标。软件成熟稳定可靠，可支撑产品向市场持续稳定供应。核心功能（编码/解码、传输稳定性、音视频质量、7x24小时不间断工作）确保100%可靠，其它功能及用户体验无重大客户投诉。
重点关注的功能目标：NDI|HX3、视频录制、1080i格式的支持、视频缩放（指定分辨率/帧率）输出、4Kp60条件下Full NDI和NDI|HX的同时工作稳定可靠/指标达标；解码平滑切换；Full NDI和NDI|HX码流切换时无异常；支持内置/外置Tally；支持PTZ控制功能</t>
  </si>
  <si>
    <t>完全应对已知的安全性问题。提供严谨可靠的API接口及文档。</t>
  </si>
  <si>
    <t>支持KiloLink管理平台接入（如因KiloLink团队未达成目标而影响此目标达成，此项计满分）</t>
  </si>
  <si>
    <t>基于Zynq7015重新构建NDI系列编/解码器</t>
  </si>
  <si>
    <t>目标达成给满分。
未达成视偏离程度扣分。</t>
  </si>
  <si>
    <t>采用最新的Xilinx Peta-Linux (Yocto)构建环境重构NDI编解码器的开发构建环境，升级Linux内核到与Peta-Linux相匹配的版本，根据新的环境重新调整软件架构（至于是否改变原有的软件实现方案，如使用Lua或Python语言，使用gstreamer或是采用原有方案等，取决于团队自身安排）和FPGA驱动，使改成新架构之后的产品功能和性能不低于之前的产品。</t>
  </si>
  <si>
    <t>采用Zynq7015替换N3主芯片，开发全新的N3固件以匹配系统和硬件的改变。保持新的固件对老产品可兼容升级。</t>
  </si>
  <si>
    <t>在Zynq7015的基础上，解决已知的色彩空间转换FPGA资源不足、解码可缩放输出、优化interlaced格式显示存在的闪屏等问题；利用无DDR缓冲编码的能力降低编码延时；依NDI官方提供的更新改进NDI的FPGA编解码IP-CORE以修复已经问题。</t>
  </si>
  <si>
    <t>移植之前所有基于Zynq7010/7012S/7030的产品到新的（基于2所达成的成果）架构上，维护产品核心功能</t>
  </si>
  <si>
    <t>基于2实现的基础，移植之前所有基于Zynq7010/7012S/7030的产品到新架构上。主要包括驱动程序的修改、软件架构的重构（复用2的成果）、保持固件可向下兼容升级等。功能/性能不低于老产品。</t>
  </si>
  <si>
    <t>解决HDMI输入格式识别的已知缺陷；解决实现HDMI EDID用户可更新的功能；优化HDMI EDID的参数以保持更好的兼容性及符合HDMI EDID规范</t>
  </si>
  <si>
    <t>-</t>
  </si>
  <si>
    <t>解决NDI编解码音频有杂音问题（或找出确切的原因和证据证实该问题无法在已有硬件上解决、得到NewTek/NDI的认可）；确保编码在1080p60格式下3路客户端连接，或4Kp60格式下2路客户端连接的稳定可靠工作、无丢帧；确保在重构系统和启用最新版本Linux操作系统后，NDI RUDP(QUIC)可以正常工作（如遇NDI SDK天生的性能问题，可不作绩效考核）</t>
  </si>
  <si>
    <t>根据公司目标计划基于Zynq7015改版N40产品，需完成N40产品在新芯片架构上的软件移植。如因公司层面原因未能启动N40改版，则按阶段性的目标变更调整考核计划，或本项计满分。</t>
  </si>
  <si>
    <t>核心目标考核合计</t>
  </si>
  <si>
    <t>总分100分</t>
  </si>
  <si>
    <t>二、非核心目标</t>
  </si>
  <si>
    <t>考核占比分</t>
  </si>
  <si>
    <t>各产品/项目（含OEM）的管理目标</t>
  </si>
  <si>
    <t>着重考核内容质量，其次看所需内容是否有缺失。</t>
  </si>
  <si>
    <t>软件代码规范，软件项目的工程组织严格规范，git提交规范，有清晰的项目说明文档和良好的代码注释</t>
  </si>
  <si>
    <t>按公司研发管理制度要求的各类技术文档和产品文档完整、准确、规范、及时</t>
  </si>
  <si>
    <t>研发管理（禅道）系统中的需求、Bug记录清晰，项目过程管理有规范的记录，软件版本发布有清晰的路线图和发布说明</t>
  </si>
  <si>
    <t>每款产品全年组织不低于3次产品培训，有培训文档资料、有培训记录和反馈记录。培训质量良好，培训对象无负面反馈；如遇其他部门/客户有特定的培训需求，须积极响应组织培训。</t>
  </si>
  <si>
    <t>知识产权目标</t>
  </si>
  <si>
    <t>1项发明专利计1.5分。
1项实用新型/外观专利计0.5分；
1项著作权申报计0.5分。
多申报可按上述标准加分。</t>
  </si>
  <si>
    <t>专利申请和著作权申报，均需受理成功</t>
  </si>
  <si>
    <t>特立科基于4EV的相机定制项目</t>
  </si>
  <si>
    <t>客户需求对接和沟通、协调和服务等支撑工作到位（客户无重大投诉）</t>
  </si>
  <si>
    <t>客户所需的参考设计图纸、参考代码、技术支持服务、联合调试/测试及时配合到位（客户无重大投诉）</t>
  </si>
  <si>
    <t>如客户明确启动产品开发，则按客户需求及时间进度要求完成产品开发、达成即定目标；否则该项计满分。</t>
  </si>
  <si>
    <t>N60X（优酷定制）产品的开发和交付</t>
  </si>
  <si>
    <t>按客户定制需求达成功能目标并交付</t>
  </si>
  <si>
    <t>严谨的产品资料、技术文档输出</t>
  </si>
  <si>
    <t>响应客户反馈的问题并解决（经确认的）问题</t>
  </si>
  <si>
    <t>对所有产品（包括OEM产品、卡板）经确认的客户需求和客诉问题、内部反馈的产品缺陷解决达成率</t>
  </si>
  <si>
    <t>非核心目标考核合计</t>
  </si>
  <si>
    <t>项目组：终端二组         组长：倪浩鹏           PM：葛勇峰</t>
  </si>
  <si>
    <t>N5, N6, RN-5, RN-6及所有以此为基础的OEM产品；
E3、RE-3及所有以此为基础的OEM产品；
P3及其后续的改款/OEM产品；
基于安霸的老产品，重点为E1/E2/P1/P2/G1/G2/M2，及所有相关的RE系列卡板和OEM产品；
S2历史产品。</t>
  </si>
  <si>
    <t>N6和N5达成核心功能目标，成熟稳定</t>
  </si>
  <si>
    <r>
      <rPr>
        <sz val="10"/>
      </rPr>
      <t xml:space="preserve">达成由公司设定的产品功能目标。软件成熟稳定可靠，可支撑产品向市场持续稳定供应。核心功能（编码/解码、传输稳定性、音视频质量、7x24小时不间断工作）确保100%可靠，其它功能及用户体验无重大客户投诉。</t>
    </r>
    <r>
      <t xml:space="preserve">
</t>
    </r>
    <r>
      <rPr>
        <sz val="10"/>
      </rPr>
      <t xml:space="preserve">着重突破解决以下疑难问题：</t>
    </r>
    <r>
      <t xml:space="preserve">
</t>
    </r>
    <r>
      <rPr>
        <sz val="10"/>
      </rPr>
      <t xml:space="preserve">* NDI|HX3编解码延时优化；</t>
    </r>
    <r>
      <t xml:space="preserve">
</t>
    </r>
    <r>
      <rPr>
        <sz val="10"/>
      </rPr>
      <t xml:space="preserve">* 1080i格式的支持；</t>
    </r>
    <r>
      <t xml:space="preserve">
</t>
    </r>
    <r>
      <rPr>
        <sz val="10"/>
      </rPr>
      <t xml:space="preserve">* 支持视频录制；</t>
    </r>
    <r>
      <t xml:space="preserve">
</t>
    </r>
    <r>
      <rPr>
        <sz val="10"/>
      </rPr>
      <t xml:space="preserve">* </t>
    </r>
    <r>
      <rPr>
        <color rgb="FFEA3324"/>
        <sz val="10"/>
      </rPr>
      <t xml:space="preserve">1080p60</t>
    </r>
    <r>
      <rPr>
        <sz val="10"/>
      </rPr>
      <t xml:space="preserve">条件下Full NDI和NDI|HX的同时工作稳定可靠/指标达标；</t>
    </r>
    <r>
      <t xml:space="preserve">
</t>
    </r>
    <r>
      <rPr>
        <sz val="10"/>
      </rPr>
      <t xml:space="preserve">* 解码平滑切换；Full NDI和NDI|HX码流切换时无异常；</t>
    </r>
    <r>
      <t xml:space="preserve">
</t>
    </r>
    <r>
      <rPr>
        <sz val="10"/>
      </rPr>
      <t xml:space="preserve">* 完善USB Camera输入功能。</t>
    </r>
    <r>
      <t xml:space="preserve">
</t>
    </r>
    <r>
      <t xml:space="preserve">
</t>
    </r>
    <r>
      <rPr>
        <sz val="10"/>
      </rPr>
      <t xml:space="preserve">如实现USB Camera和物理视频输入二者同时编码工作，则加3-5分；未实现不作明确考核。</t>
    </r>
  </si>
  <si>
    <t>改进和提升以下细节：
* 支持小屏切换网络设置；
* 支持内置/外置Tally；
* 支持PTZ控制功能；</t>
  </si>
  <si>
    <t>E3/RE-3达成核心功有目标，成熟稳定</t>
  </si>
  <si>
    <r>
      <rPr>
        <sz val="10"/>
      </rPr>
      <t xml:space="preserve">达成由公司设定的产品功能目标。软件成熟稳定可靠，可支撑产品向市场持续稳定供应。重点关注以下功能点：</t>
    </r>
    <r>
      <t xml:space="preserve">
</t>
    </r>
    <r>
      <rPr>
        <sz val="10"/>
      </rPr>
      <t xml:space="preserve">* 核心功能（编码、音视频质量、字符和图片叠加、7x24小时不间断工作）确保100%可靠；</t>
    </r>
    <r>
      <t xml:space="preserve">
</t>
    </r>
    <r>
      <rPr>
        <color rgb="FFFE0300"/>
        <sz val="10"/>
      </rPr>
      <t xml:space="preserve">* RTMP/SRT/HLS/RTSP/TS over UDP/NDI|HX推流稳定可靠且同时推送总路数优化到不低于12路；</t>
    </r>
    <r>
      <t xml:space="preserve">
</t>
    </r>
    <r>
      <rPr>
        <sz val="10"/>
      </rPr>
      <t xml:space="preserve">* 解决推流YouTube音频杂音问题和Facebook推流失败问题；</t>
    </r>
    <r>
      <t xml:space="preserve">
</t>
    </r>
    <r>
      <rPr>
        <sz val="10"/>
      </rPr>
      <t xml:space="preserve">* 支持视频录制；</t>
    </r>
    <r>
      <t xml:space="preserve">
</t>
    </r>
    <r>
      <rPr>
        <sz val="10"/>
      </rPr>
      <t xml:space="preserve">* 完善的画中画/mix功能；</t>
    </r>
    <r>
      <t xml:space="preserve">
</t>
    </r>
    <r>
      <rPr>
        <sz val="10"/>
      </rPr>
      <t xml:space="preserve">* EDID用户可更改，且具有默认优化过的EDID设置；</t>
    </r>
    <r>
      <t xml:space="preserve">
</t>
    </r>
    <r>
      <rPr>
        <sz val="10"/>
      </rPr>
      <t xml:space="preserve">* 支持多声道音频编码功能；</t>
    </r>
    <r>
      <t xml:space="preserve">
</t>
    </r>
    <r>
      <t xml:space="preserve">
</t>
    </r>
    <r>
      <rPr>
        <sz val="10"/>
      </rPr>
      <t xml:space="preserve">上述功能目标，内部测试及用户使用均无重大投诉。</t>
    </r>
  </si>
  <si>
    <t>改进和提升以下细节：
* NDI|HX支持内置/外置Tally控制；
* 支持PTZ控制功能；
* 支持小屏开启/关闭编码；
* 增加按时间周期自动重启功能；
* 支持小屏切换网络设置；</t>
  </si>
  <si>
    <t>可加分项：
* 实现一路视频输入分2路的缩放推流，加3分；
* 实现Onvif功能，加2分；
* 实现SIP/GB28181功能，加3分；</t>
  </si>
  <si>
    <t>P3产品定型</t>
  </si>
  <si>
    <r>
      <rPr>
        <sz val="10"/>
      </rPr>
      <t xml:space="preserve">按需求内容达成P3的基本功能目标，软件基本成熟稳定，可支撑P3的试验样机出货。重点关注以下目标：</t>
    </r>
    <r>
      <t xml:space="preserve">
</t>
    </r>
    <r>
      <rPr>
        <sz val="10"/>
      </rPr>
      <t xml:space="preserve">* 核心功能（编码、音视频质量、字符和图片叠加、7x24小时不间断工作）确保100%可靠；</t>
    </r>
    <r>
      <t xml:space="preserve">
</t>
    </r>
    <r>
      <rPr>
        <sz val="10"/>
      </rPr>
      <t xml:space="preserve">* 支持KiloLink协议推流（反送功能暂不列入考核）和接入KiloLink Server（接入部分由KiloLink小组支撑）；</t>
    </r>
    <r>
      <t xml:space="preserve">
</t>
    </r>
    <r>
      <rPr>
        <sz val="10"/>
      </rPr>
      <t xml:space="preserve">* 电池监测和电源管理功能稳定；</t>
    </r>
    <r>
      <t xml:space="preserve">
</t>
    </r>
    <r>
      <rPr>
        <sz val="10"/>
      </rPr>
      <t xml:space="preserve">* 4G/5G/Wi-Fi连接功能正常稳定，</t>
    </r>
    <r>
      <rPr>
        <color rgb="FF000000"/>
        <sz val="10"/>
      </rPr>
      <t xml:space="preserve">Wi-Fi热点功能正常；</t>
    </r>
    <r>
      <t xml:space="preserve">
</t>
    </r>
    <r>
      <rPr>
        <sz val="10"/>
      </rPr>
      <t xml:space="preserve">* 达成设计的UI功能目标。</t>
    </r>
  </si>
  <si>
    <r>
      <rPr>
        <sz val="10"/>
      </rPr>
      <t xml:space="preserve">持续测试、优化产品的稳定性，确保硬件定型；尤其要保证4G/5G/Wi-Fi的接入可靠性、无线传输稳定；</t>
    </r>
    <r>
      <rPr>
        <color rgb="FF000000"/>
        <sz val="10"/>
      </rPr>
      <t xml:space="preserve">可依据网络带宽动态调节编码码率和编码质量。</t>
    </r>
  </si>
  <si>
    <t>集成KiloLink聚合Proxy程序、实现与之相关的API接口和UI界面；配合KiloLink团队的调测</t>
  </si>
  <si>
    <t>基于安霸的编译构建架构重构和持续维护</t>
  </si>
  <si>
    <t>采用Yocto重构安霸的编译打包环境；
重新设计安霸的固件升级机制并保证向前兼容；
整理代码仓库，放弃（并归档）大部分过时的OEM产品工程，做好文档记录说明；
仅保留E1/E2/G1/G2/M2/P1/P2/N1/N2产品及其中性产品，保留日本MediaEdge的OEM工程和其他经销售部门明确需要保留的OEM产品；</t>
  </si>
  <si>
    <t>P2设备代码漏洞修复（荷兰国家网络安全中心NCSC反馈问题）</t>
  </si>
  <si>
    <t>重新整理和并合所有相关（派生/分支）代码仓库，在不增加新的功能需求的前提下，汇总并优化近期所有的代码修改，确保已有功能的稳定可靠运行，统一代码仓库。</t>
  </si>
  <si>
    <t>确保E1/E2/G1/G2/M2/P1/P2/N1/N2已有功能的正常工作，在不增加新需求的前提下对客诉问题及时响应，解决新的WiFi模块替换问题；侧重于解决P1/P2的问题，精简(去除)这些产品的部分过时/无用功能。</t>
  </si>
  <si>
    <t>如果能提出重新基于安霸构建低成本编码器产品的方案，推动产品落地实现（原则上不改硬件），视达成情况可加3-10分</t>
  </si>
  <si>
    <t>YNM相机定制项目（注：应归属于终端一组，但因历史原因安排在本组）</t>
  </si>
  <si>
    <t>持续按要求实现和改进，达成客户要求的功能目标</t>
  </si>
  <si>
    <t>完善的交接资料，对终端一组完成交接，在2023年内提供必要支持以保证产品顺序交付和维护</t>
  </si>
  <si>
    <t>蛟龙号定制项目编码终端部分的软件开发</t>
  </si>
  <si>
    <t>达成阶段性的功能开发目标</t>
  </si>
  <si>
    <t>按客户要求提供各类所需的技术文档（方案、设计说明等）</t>
  </si>
  <si>
    <t>（全部产品&amp;OEM）经确认的客户需求和客诉问题、内部反馈的产品缺陷解决达成率不低于90%</t>
  </si>
  <si>
    <t>（除安霸系列外的）历史软件工程/git仓库的整理规范</t>
  </si>
  <si>
    <t>N5&amp;N6 - 索贝NVI的支持和能力探索（输出评估报告）</t>
  </si>
  <si>
    <t>其它产品的更新维护、问题修复达成率不低于90%</t>
  </si>
  <si>
    <r>
      <rPr>
        <sz val="10"/>
      </rPr>
      <t xml:space="preserve">项目组：终端三组         组长：</t>
    </r>
    <r>
      <rPr>
        <color rgb="FFEA3324"/>
        <sz val="10"/>
      </rPr>
      <t xml:space="preserve">尤继 </t>
    </r>
    <r>
      <rPr>
        <sz val="10"/>
      </rPr>
      <t xml:space="preserve">          PM：廖星星</t>
    </r>
  </si>
  <si>
    <t>D350、D260解码器及其OEM产品，RD350、RD260板卡；
MG300v2媒体网关及RMG300v2板卡，相应的OEM产品；
基于M900的转码业务卡板及后续媒体转码/网关产品；
紫光字符叠加器定制项目（终端设备部分）</t>
  </si>
  <si>
    <t>D350和D260完成新软件架构改版，达成预定的功能目标，成熟稳定</t>
  </si>
  <si>
    <t>基于Yocto构建、Python+gstreamer开发框架重构D350/D260软件架构，达成产品定义的目标功能，功能和性能指标不低于老的D350/D260（除非产品定义中有明确调整之外）</t>
  </si>
  <si>
    <t>着重突破解决以下疑难、历史问题：
* 音视频不同步；
* 长时间运行出现视频卡顿、音频异常、不解码等异常问题；
* 对于H.265、带有B帧视频的H.264支持不好、视频卡顿或无法解码等问题；
* 特定的一些码流/协议兼容性差、视频或音频不能正确解码、解码出错或崩溃等问题（除非明确已知不能解决的）；
* 部分码流/协议的延时大、随着时间的推移延时增加等问题；
* 多路音频混音导致的声音质量差或杂音；
* （按新的产品定义）调整业务逻辑使其更清晰、对用户更友好。</t>
  </si>
  <si>
    <t>改进和提升以下细节：
* 改进优化背景（图片）、文字叠加和图片叠加的技术策略，利用Qt等技术使其更高效、更灵活和更稳定；更好地支持4K叠加；
* 支持Full NDI到1x 4Kp60或不低于2x 1080p60；支持NDI|HX2 和 NDI|HX3
* 改进Web预览的技术实现，确保任何视频都可以在网页上正确预览
* 解决已知的1080i显示异常问题</t>
  </si>
  <si>
    <t>MG300 v2完成新软件架构改版，达成预定的功能目标，成熟稳定</t>
  </si>
  <si>
    <t>基于Yocto构建、Python+gstreamer开发框架，达成产品定义的目标功能，功能和性能指标不低于老的MG300V2(除非产品定义中有明确调整之外）</t>
  </si>
  <si>
    <t>着重突破解决以下疑难、历史问题：
* 解决含B帧的H264,H265转流;
* 支持NDI-HX,RTSP,SRT,HLS,UDP-TS,RTP-TS,RTMP/RTMPS
 等协议间的相互转换
* 优化转流质量：流畅、延迟尽量小、音视频同步;
* 平滑切换：切换视频源时，做到不断流;</t>
  </si>
  <si>
    <t>紫光智能交通终端部分的软件开发</t>
  </si>
  <si>
    <t>达成客户需求</t>
  </si>
  <si>
    <t>Telescript定制项目</t>
  </si>
  <si>
    <t>M900转码业务卡板</t>
  </si>
  <si>
    <t>按要求提供各类所需的技术文档（方案、设计说明等）</t>
  </si>
  <si>
    <t>项目组：制播业务一组        组长：何云龙        PM：刘伟民</t>
  </si>
  <si>
    <t>NDI CORE，Cube X1，Multiview，KIS，Panel Deck，KIS Deck</t>
  </si>
  <si>
    <t>Cube x1  达成核心功能目标，成熟稳定</t>
  </si>
  <si>
    <t>2023/9/31</t>
  </si>
  <si>
    <t>功能目标：
后台系统功能：输入输出的添加删除修改，输入输出的切换，模板的创建和切换，轮播单功能，log日志显示下载，升级功能，用户的管理，信息概览的显示等；
小屏功能：视频预览，输入输出切换设置，网络设置，按键，灯显示，模板切换，轮播单切换，全屏显示，多语言设置等功能。
性能目标：
支持1080P60 16进32出，4KP60 6进12出，系统7x24小时不间断工作，无重大bug，无严重的客户投诉。</t>
  </si>
  <si>
    <t>不断的优化性能支持各种NDI源的视频预览，提升用户体验</t>
  </si>
  <si>
    <t>收集客户反馈，优化产品</t>
  </si>
  <si>
    <t>NDI CORE 达成核心功能目标，成熟稳定</t>
  </si>
  <si>
    <t>小屏功能正常，稳定可靠</t>
  </si>
  <si>
    <t>功能目标：
达成由公司设定的产品功能目标，核心功能：输入输出等资源的创建、删除和切换，轮播单功能，支持Tally；支持PTZ控制功能；支持Router模式功能。
性能目标：
支持N5/N6等产品、按产品业务支持转发1080p60和4Kp60的Full NDI和NDI|HX，Full NDI和NDI|HX码流切换时无异常；7x24小时不间断工作，无严重的客户投诉。</t>
  </si>
  <si>
    <t>KIS语音通话服务器 /终端（如手持，适配KIS DECK）达成核心功能目标，成熟稳定</t>
  </si>
  <si>
    <t>功能目标：
现有KIS通话质量的提升，在原有基础上再支持opus格式的音频，提升通话效果，保证系统能稳定运行，和设备等各个终端正常通话，无杂音；
性能目标：语音通话延时均不超过200ms，无明显卡顿、无杂音。7x24小时不间断工作</t>
  </si>
  <si>
    <t>KIS Deck 实现新功能开发</t>
  </si>
  <si>
    <t>功能目标：
* 支持KIS Deck自动接入KIS多方通话、KIS Deck与Panel Deck联动；
* 支持输入/输出音频接口切换；
* 支持输入/输出的音量调节；
* 支持声音外放；
* 支持个人静音和全体静音；
功能目标：语音对讲延时均不超过200ms，无明显卡顿、无杂音。7x24小时不间断工作</t>
  </si>
  <si>
    <t>Panel Deck达成核心功能目标，成熟稳定</t>
  </si>
  <si>
    <t>功能目标：
达成由公司设定的产品功能目标。软件成熟稳定可靠，可支撑产品向市场持续稳定供应。核心功能：对Multiview软件服务器产品进行切换和控制、支持KIS Deck组件控制、支持PTZ Deck组件控制（梳理不同相机PTZ控制规则，兼容主流相机PTZ控制不卡顿）、支持ZOOM Deck组件控制、支持Take Deck组件控制。
性能目标：加载Multiview不黑屏、组件控制流程不卡顿、7x24小时不间断工作，其它功能及用户体验无重大客户投诉。</t>
  </si>
  <si>
    <t>提供严谨可靠的API接口及文档。</t>
  </si>
  <si>
    <t>Multiview达成既定功能目标</t>
  </si>
  <si>
    <t>功能目标：
达成由公司设定的产品功能目标。核心功能：视频多画面监控和切换、直播推流、支持多窗口自定义布局、支持音柱（VU Meter）/安全框/中心线/边框、支持远程控制PTZ相机、兼容NDI High Bandwidth/NDI|HX2/NDI|HX3*、支持12路高清NDI High Bandwidth主码流或24路NDI High Bandwidth子码流。
性能目标：软件运行不异常崩溃、画面预览流畅不卡顿、TakeDeck控制无延迟。7x24小时不间断工作，其它功能及用户体验无重大客户投诉。</t>
  </si>
  <si>
    <t>项目组：制播业务二组         组长：刘源           PM：周俊</t>
  </si>
  <si>
    <t>CUBE R1
NDI Recorder软件
蛟龙号定制项目</t>
  </si>
  <si>
    <t>CUBE R1达成预定的功能目标，成熟稳定</t>
  </si>
  <si>
    <r>
      <rPr>
        <b/>
        <sz val="10"/>
      </rPr>
      <t xml:space="preserve">视频录制能力</t>
    </r>
    <r>
      <t xml:space="preserve">
</t>
    </r>
    <r>
      <rPr>
        <sz val="10"/>
      </rPr>
      <t xml:space="preserve">*支持多路NDI视频流同时录制，在非转换编码</t>
    </r>
    <r>
      <t xml:space="preserve">
</t>
    </r>
    <r>
      <rPr>
        <sz val="10"/>
      </rPr>
      <t xml:space="preserve">条件下，最多可达4路4Kp60(3840x2160p60) </t>
    </r>
    <r>
      <t xml:space="preserve">
</t>
    </r>
    <r>
      <rPr>
        <sz val="10"/>
      </rPr>
      <t xml:space="preserve">或9路1080p60高清(1920x1080p60)的视频</t>
    </r>
    <r>
      <t xml:space="preserve">
</t>
    </r>
    <r>
      <rPr>
        <sz val="10"/>
      </rPr>
      <t xml:space="preserve">录制；</t>
    </r>
    <r>
      <t xml:space="preserve">
</t>
    </r>
    <r>
      <t xml:space="preserve">
</t>
    </r>
    <r>
      <rPr>
        <sz val="10"/>
      </rPr>
      <t xml:space="preserve">*兼容支持NDI High Bandwidth、NDI|HX2和</t>
    </r>
    <r>
      <t xml:space="preserve">
</t>
    </r>
    <r>
      <rPr>
        <sz val="10"/>
      </rPr>
      <t xml:space="preserve">NDI|HX3视频格式；</t>
    </r>
    <r>
      <t xml:space="preserve">
</t>
    </r>
    <r>
      <rPr>
        <sz val="10"/>
      </rPr>
      <t xml:space="preserve">*内嵌时间码，多机位时码同步</t>
    </r>
    <r>
      <t xml:space="preserve">
</t>
    </r>
    <r>
      <rPr>
        <sz val="10"/>
      </rPr>
      <t xml:space="preserve">*本地2个SSD固态硬盘可切换存储</t>
    </r>
  </si>
  <si>
    <r>
      <rPr>
        <b/>
        <sz val="10"/>
      </rPr>
      <t xml:space="preserve">视频录制能力</t>
    </r>
    <r>
      <t xml:space="preserve">
</t>
    </r>
    <r>
      <rPr>
        <sz val="10"/>
      </rPr>
      <t xml:space="preserve">*在转换编码条件下，最多支持1路4Kp60或4</t>
    </r>
    <r>
      <t xml:space="preserve">
</t>
    </r>
    <r>
      <rPr>
        <sz val="10"/>
      </rPr>
      <t xml:space="preserve">路1080p60的SpeedHQ to H.264/H.265的转</t>
    </r>
    <r>
      <t xml:space="preserve">
</t>
    </r>
    <r>
      <rPr>
        <sz val="10"/>
      </rPr>
      <t xml:space="preserve">换录制；</t>
    </r>
    <r>
      <t xml:space="preserve">
</t>
    </r>
    <r>
      <t xml:space="preserve">
</t>
    </r>
    <r>
      <rPr>
        <b/>
        <sz val="10"/>
      </rPr>
      <t xml:space="preserve">视频回放功能</t>
    </r>
    <r>
      <t xml:space="preserve">
</t>
    </r>
    <r>
      <rPr>
        <sz val="10"/>
      </rPr>
      <t xml:space="preserve">*通过前面板显示屏或Web console回放录制</t>
    </r>
    <r>
      <t xml:space="preserve">
</t>
    </r>
    <r>
      <rPr>
        <sz val="10"/>
      </rPr>
      <t xml:space="preserve">的视频文件，可将正在回放的视频输出为</t>
    </r>
    <r>
      <t xml:space="preserve">
</t>
    </r>
    <r>
      <rPr>
        <sz val="10"/>
      </rPr>
      <t xml:space="preserve">NDI High Bandwidth或NDI|HX2格式；</t>
    </r>
    <r>
      <t xml:space="preserve">
</t>
    </r>
    <r>
      <rPr>
        <sz val="10"/>
      </rPr>
      <t xml:space="preserve">*支持不停止当前正在进行的录制的前提下回</t>
    </r>
    <r>
      <t xml:space="preserve">
</t>
    </r>
    <r>
      <rPr>
        <sz val="10"/>
      </rPr>
      <t xml:space="preserve">放正在录制的文件（即“边录边播”功能）;</t>
    </r>
    <r>
      <t xml:space="preserve">
</t>
    </r>
    <r>
      <rPr>
        <sz val="10"/>
      </rPr>
      <t xml:space="preserve">*</t>
    </r>
    <r>
      <rPr>
        <color rgb="FFC10002"/>
        <sz val="10"/>
      </rPr>
      <t xml:space="preserve">支持快进、慢进、快退、慢退等功能，倍速</t>
    </r>
    <r>
      <t xml:space="preserve">
</t>
    </r>
    <r>
      <rPr>
        <color rgb="FFC10002"/>
        <sz val="10"/>
      </rPr>
      <t xml:space="preserve">可在1/2/4/8倍之间选择；</t>
    </r>
    <r>
      <t xml:space="preserve">
</t>
    </r>
    <r>
      <rPr>
        <sz val="10"/>
      </rPr>
      <t xml:space="preserve">*</t>
    </r>
    <r>
      <rPr>
        <color rgb="FFC10002"/>
        <sz val="10"/>
      </rPr>
      <t xml:space="preserve">通过触摸屏可快速拖放进度条调节位置，通</t>
    </r>
    <r>
      <t xml:space="preserve">
</t>
    </r>
    <r>
      <rPr>
        <color rgb="FFC10002"/>
        <sz val="10"/>
      </rPr>
      <t xml:space="preserve">过物理按键和旋钮可进行精确到帧的定位和</t>
    </r>
    <r>
      <t xml:space="preserve">
</t>
    </r>
    <r>
      <rPr>
        <color rgb="FFC10002"/>
        <sz val="10"/>
      </rPr>
      <t xml:space="preserve">选择</t>
    </r>
    <r>
      <rPr>
        <sz val="10"/>
      </rPr>
      <t xml:space="preserve">。</t>
    </r>
  </si>
  <si>
    <r>
      <rPr>
        <b/>
        <sz val="10"/>
      </rPr>
      <t xml:space="preserve">交互方式</t>
    </r>
    <r>
      <t xml:space="preserve">
</t>
    </r>
    <r>
      <rPr>
        <b/>
        <sz val="10"/>
      </rPr>
      <t xml:space="preserve">*</t>
    </r>
    <r>
      <rPr>
        <sz val="10"/>
      </rPr>
      <t xml:space="preserve"> 触屏显示屏、物理按钮和调节旋钮，锁止开关；</t>
    </r>
    <r>
      <t xml:space="preserve">
</t>
    </r>
    <r>
      <rPr>
        <sz val="10"/>
      </rPr>
      <t xml:space="preserve">-触屏显示屏UI实现，比如选</t>
    </r>
    <r>
      <t xml:space="preserve">
</t>
    </r>
    <r>
      <rPr>
        <sz val="10"/>
      </rPr>
      <t xml:space="preserve">择NDI视频源、Live/Playback状态切换、</t>
    </r>
    <r>
      <t xml:space="preserve">
</t>
    </r>
    <r>
      <rPr>
        <sz val="10"/>
      </rPr>
      <t xml:space="preserve">快进/慢进的速度选择、进度条拖动、1/4/9多画面视频预览、录制</t>
    </r>
    <r>
      <t xml:space="preserve">
</t>
    </r>
    <r>
      <rPr>
        <sz val="10"/>
      </rPr>
      <t xml:space="preserve">状态显示、回放、基本的参数设置（如网络地址</t>
    </r>
    <r>
      <t xml:space="preserve">
</t>
    </r>
    <r>
      <rPr>
        <sz val="10"/>
      </rPr>
      <t xml:space="preserve">配置）功能等；</t>
    </r>
    <r>
      <t xml:space="preserve">
</t>
    </r>
    <r>
      <rPr>
        <sz val="10"/>
      </rPr>
      <t xml:space="preserve">-物理按键和调节旋钮提供常用的录制、停</t>
    </r>
    <r>
      <t xml:space="preserve">
</t>
    </r>
    <r>
      <rPr>
        <sz val="10"/>
      </rPr>
      <t xml:space="preserve">止、播放、 返回、前进、后退、暂停/恢</t>
    </r>
    <r>
      <t xml:space="preserve">
</t>
    </r>
    <r>
      <rPr>
        <sz val="10"/>
      </rPr>
      <t xml:space="preserve">复等操作；</t>
    </r>
    <r>
      <t xml:space="preserve">
</t>
    </r>
    <r>
      <rPr>
        <color rgb="FF000000"/>
        <sz val="10"/>
      </rPr>
      <t xml:space="preserve">-锁止开关，当插入SSD而</t>
    </r>
    <r>
      <t xml:space="preserve">
</t>
    </r>
    <r>
      <rPr>
        <color rgb="FF000000"/>
        <sz val="10"/>
      </rPr>
      <t xml:space="preserve">没锁止时，拒绝启动录制；锁止后，用户无法拔出SSD；当用</t>
    </r>
    <r>
      <t xml:space="preserve">
</t>
    </r>
    <r>
      <rPr>
        <color rgb="FF000000"/>
        <sz val="10"/>
      </rPr>
      <t xml:space="preserve">户在录制过程中打开锁止开关时，将探测到用户的这一操作并立即对文件进行</t>
    </r>
    <r>
      <t xml:space="preserve">
</t>
    </r>
    <r>
      <rPr>
        <color rgb="FF000000"/>
        <sz val="10"/>
      </rPr>
      <t xml:space="preserve">回写保护，同时给出声/光警告，防止用户误操作而损坏录像文件或SSD。</t>
    </r>
    <r>
      <t xml:space="preserve">
</t>
    </r>
    <r>
      <t xml:space="preserve">
</t>
    </r>
    <r>
      <rPr>
        <sz val="10"/>
      </rPr>
      <t xml:space="preserve">*Web端UI实现，比如用户可通过HTTP/</t>
    </r>
    <r>
      <rPr>
        <color rgb="FFEA3324"/>
        <sz val="10"/>
      </rPr>
      <t xml:space="preserve">HTTPS</t>
    </r>
    <r>
      <rPr>
        <sz val="10"/>
      </rPr>
      <t xml:space="preserve">远程登录设备的</t>
    </r>
    <r>
      <t xml:space="preserve">
</t>
    </r>
    <r>
      <rPr>
        <sz val="10"/>
      </rPr>
      <t xml:space="preserve">Web console，实现全功能的远程操作和</t>
    </r>
    <r>
      <t xml:space="preserve">
</t>
    </r>
    <r>
      <rPr>
        <sz val="10"/>
      </rPr>
      <t xml:space="preserve">配置。</t>
    </r>
  </si>
  <si>
    <r>
      <rPr>
        <b/>
        <sz val="10"/>
      </rPr>
      <t xml:space="preserve">接口和扩展</t>
    </r>
    <r>
      <t xml:space="preserve">
</t>
    </r>
    <r>
      <rPr>
        <sz val="10"/>
      </rPr>
      <t xml:space="preserve">*2 x 10GbE SFP+光纤以太网接口和1 x 1GbE</t>
    </r>
    <r>
      <t xml:space="preserve">
</t>
    </r>
    <r>
      <rPr>
        <sz val="10"/>
      </rPr>
      <t xml:space="preserve">RJ-45以太网接口；</t>
    </r>
    <r>
      <t xml:space="preserve">
</t>
    </r>
    <r>
      <rPr>
        <sz val="10"/>
      </rPr>
      <t xml:space="preserve">*1 x HDMI 2.0输出接口；</t>
    </r>
    <r>
      <t xml:space="preserve">
</t>
    </r>
    <r>
      <rPr>
        <color rgb="FFEA3324"/>
        <sz val="10"/>
      </rPr>
      <t xml:space="preserve">*2 x 3.5mm TRS Line out监听接口；</t>
    </r>
    <r>
      <t xml:space="preserve">
</t>
    </r>
    <r>
      <rPr>
        <color rgb="FFEA3324"/>
        <sz val="10"/>
      </rPr>
      <t xml:space="preserve">*1 x 3.5mm TRS Line in音频输入接口；</t>
    </r>
    <r>
      <t xml:space="preserve">
</t>
    </r>
    <r>
      <rPr>
        <sz val="10"/>
      </rPr>
      <t xml:space="preserve">* 2 x USB 2.0 Type-A扩展接口，可方便连接</t>
    </r>
    <r>
      <t xml:space="preserve">
</t>
    </r>
    <r>
      <rPr>
        <sz val="10"/>
      </rPr>
      <t xml:space="preserve">外部设备，例如鼠标、键盘等，提供更多</t>
    </r>
    <r>
      <t xml:space="preserve">
</t>
    </r>
    <r>
      <rPr>
        <sz val="10"/>
      </rPr>
      <t xml:space="preserve">的扩展和灵活性</t>
    </r>
  </si>
  <si>
    <t>完善
*录制中断用静态图补充；
*异常坏文件修复
*禅道非紧急Bug
*升级方案</t>
  </si>
  <si>
    <t>NDI Recorder软件成熟</t>
  </si>
  <si>
    <t>着重突破解决以下疑难、历史问题：
*录制的文件拖进adobe premier会导致软件崩溃
*CUBE R1的稳定性移植到上面</t>
  </si>
  <si>
    <t>蛟龙号定制项目</t>
  </si>
  <si>
    <t>基于AI的录制图像增强；</t>
  </si>
  <si>
    <t>项目组：解决方案和专项组        组长/ PM：伍盼+ 特邀协助：周俊</t>
  </si>
  <si>
    <t>蛟龙号定制项目
紫光字符叠加器定制项目（终端设备+集中管理平台）
联通转码卡定制项目
NDI 转播车和飞行箱集成</t>
  </si>
  <si>
    <t>NDI转播车和飞行箱集成</t>
  </si>
  <si>
    <r>
      <rPr>
        <sz val="10"/>
      </rPr>
      <t xml:space="preserve">目标达成给满分。</t>
    </r>
    <r>
      <t xml:space="preserve">
</t>
    </r>
    <r>
      <rPr>
        <sz val="10"/>
      </rPr>
      <t xml:space="preserve">未达成视偏离程度扣分。</t>
    </r>
    <r>
      <t xml:space="preserve">
</t>
    </r>
  </si>
  <si>
    <t>规划/评估/组合实现拟定的产品解决方案</t>
  </si>
  <si>
    <t>转播车、飞行箱、设计与组合基于已有产品的应用场景解决方案。
飞行箱集成方案，交付两个版本。
</t>
  </si>
  <si>
    <t>紫光字符叠加器定制项目（终端设备+集中管理平台）达到产品交付--协调，保交付</t>
  </si>
  <si>
    <t>紫光高清字符叠加器（终端设备）按需求内容实现，达成客户要求的功能目标。</t>
  </si>
  <si>
    <t>紫光集中管理平台，达成阶段性的功能开发目标。</t>
  </si>
  <si>
    <t>按客户要求提供各类所需的技术文档。</t>
  </si>
  <si>
    <t>蛟龙号完成阶段任务--协调，保住交付</t>
  </si>
  <si>
    <t>达成阶段性的功能开发目标。</t>
  </si>
  <si>
    <t>与客户、销售、合作小组保持紧密沟通，协调解决问题，保住交互。</t>
  </si>
  <si>
    <t>经确认的客户需求和客诉问题、内部反馈的产品缺陷解决达成率不低于90%</t>
  </si>
  <si>
    <t>考核人签字：</t>
  </si>
  <si>
    <t>被考核人签字：</t>
  </si>
  <si>
    <t>项目组：网络和无线组         组长：左振宇          PM：廖星星</t>
  </si>
  <si>
    <t>AWS网络设备和计算卡定制项目</t>
  </si>
  <si>
    <t>AWS网络设备和计算卡定制项目_Demo样机</t>
  </si>
  <si>
    <t>样机结构和包装设计和验证完成</t>
  </si>
  <si>
    <t>样机硬件设计和测试验证完成</t>
  </si>
  <si>
    <t>样机软件跑通</t>
  </si>
  <si>
    <t>AWS网络设备和计算卡定制项目_样机完善</t>
  </si>
  <si>
    <t>样机结构和包装达成客户完善需求</t>
  </si>
  <si>
    <t>样机硬件达成客户完善需求</t>
  </si>
  <si>
    <t>样机软件达成客户完善需求</t>
  </si>
  <si>
    <t>项目组：平台组         组长：陈飞           PM：刘波</t>
  </si>
  <si>
    <t>kilokink 新版/旧版维护
UN-I
紫光设备管理平台</t>
  </si>
  <si>
    <t>kilolink-proxy 基础功能开发</t>
  </si>
  <si>
    <t>配置文件规划定义和设计</t>
  </si>
  <si>
    <t>3种工作模式，工作机制及工作约束定义与实现</t>
  </si>
  <si>
    <t>PicoQuic 单连接多Stream工作方式</t>
  </si>
  <si>
    <t>初步实现设备互联C/S 架构，为未来自有设备互联提供支撑</t>
  </si>
  <si>
    <t>kilolink-proxy 隧道功能</t>
  </si>
  <si>
    <t>优化隧道核心功能，必要时重新实现</t>
  </si>
  <si>
    <t>完善设备管理功能，并以隧道方式实现</t>
  </si>
  <si>
    <t>完善推流功能，并以隧道实现</t>
  </si>
  <si>
    <t>kilolink-proxy 设备数据功能优化</t>
  </si>
  <si>
    <t>完善CPU、内存、网络状态等上传机制</t>
  </si>
  <si>
    <t>完善Redis业务逻辑，优化存储，对数据字典梳理优化</t>
  </si>
  <si>
    <t>kilolink-server 服务</t>
  </si>
  <si>
    <t>调试并优化新的设备管理隧道</t>
  </si>
  <si>
    <t>各设备与Redis联调与优化（基础状态读取、数据字典）</t>
  </si>
  <si>
    <t>梳理并优化权限管理（基于openldap）</t>
  </si>
  <si>
    <t>kilolink-stream 服务</t>
  </si>
  <si>
    <t>调试并优化新的推流隧道</t>
  </si>
  <si>
    <t>基于旧版的kilolink优化改造和设备接入</t>
  </si>
  <si>
    <t>接入P3，提供一个可供P3接入且可平滑过渡的解决方案。</t>
  </si>
  <si>
    <t>完善接入P3、E3、RE-3设备，并配合设备联调</t>
  </si>
  <si>
    <t>稳定性维护，历史遗留问题及客诉问题解决，解决率90%</t>
  </si>
  <si>
    <t>已知/特定的维护&amp;改进任务</t>
  </si>
  <si>
    <t>KiloLink API 文档整理</t>
  </si>
  <si>
    <t>UN-I 开发支持（如因UN-I团队未达成目标而影响此目标达成，此项计满分）</t>
  </si>
  <si>
    <t>紫光设备管理平台 开发支持（如因紫光设备管理团队未达成目标而影响此目标达成，此项计满分）</t>
  </si>
  <si>
    <t>项目组：底层驱动组         组长：姜拱星          </t>
  </si>
  <si>
    <t>SS524/SS626平台、 Zynq700平台、 ZynqMpsoc平台、M900平台、A311D2平台。其他接口转换芯片</t>
  </si>
  <si>
    <t>SS524/SS626平台持续维护</t>
  </si>
  <si>
    <t>保障编译环境(docker和基础工程)能正常使用，出现问题排查解决。</t>
  </si>
  <si>
    <t>维护uboot、kernel的修改和验证，根据不同产品的硬件，验证功能并给出对应修改的patch文件，sysconfig配置</t>
  </si>
  <si>
    <t>维护打包、升级的脚本和工具，新增产品和oem产品，增加相应的脚本/配方文件，并指导相应人员熟悉使用</t>
  </si>
  <si>
    <t>显示屏维护，协助应用层输出视频到显示屏，协助qt配置底层设置，及时应对可能输出时序需要修改</t>
  </si>
  <si>
    <t>触摸屏驱动维护，协助qt采集到触摸屏的事件</t>
  </si>
  <si>
    <t>wifi驱动维护，协助应用配置连接和创建热点</t>
  </si>
  <si>
    <t>新产品硬件协助验证，提供测试程序、脚本、手册</t>
  </si>
  <si>
    <t>升级gstreamer到更新的版本</t>
  </si>
  <si>
    <t xml:space="preserve"> Zynq700平台编译构建架构重构和持续维护</t>
  </si>
  <si>
    <t>新的petalinux平台编译环境可以正常编译</t>
  </si>
  <si>
    <t>设计、编写新的升级脚本</t>
  </si>
  <si>
    <t>设计、编写新的打包工具</t>
  </si>
  <si>
    <t>协助终端一组移植bb文件</t>
  </si>
  <si>
    <t>新的驱动编译</t>
  </si>
  <si>
    <t>M900平台</t>
  </si>
  <si>
    <t>协助底层问题分析解决，以及对接原厂</t>
  </si>
  <si>
    <t>驱动维护，解决触摸屏多点异常操作问题</t>
  </si>
  <si>
    <t>新的开源固件的编译</t>
  </si>
  <si>
    <t>升级脚本initrd和打包</t>
  </si>
  <si>
    <t>A311D2平台</t>
  </si>
  <si>
    <t>原厂固件编译环境准备</t>
  </si>
  <si>
    <t>修改内存和EMMC容量后，结合原厂配置打包</t>
  </si>
  <si>
    <t>ZynqMpsoc平台持续维护</t>
  </si>
  <si>
    <t>维护现有编译环境，升级脚本和打包工具</t>
  </si>
  <si>
    <t>其他接口转换芯片</t>
  </si>
  <si>
    <t>维护ITE68052、ITE6264、ITE6661、ITE66021、AIC3104等芯片，出现问题时，协助排查分析问题，定位问题，解决问题</t>
  </si>
  <si>
    <t>准备编译环境并封装成docker</t>
  </si>
  <si>
    <t>使用yocto编译出uboot、kernel、根文件系统</t>
  </si>
  <si>
    <t>设计、编写新的升级脚本、打包工具</t>
  </si>
  <si>
    <t>性能优化</t>
  </si>
  <si>
    <t>优化设备启动时间</t>
  </si>
  <si>
    <t>优化打包时间</t>
  </si>
  <si>
    <t>优化cpu/内存</t>
  </si>
  <si>
    <t xml:space="preserve">项目组：FPGA&amp;单片机组         组长：刘小丰 </t>
  </si>
  <si>
    <t>产品/
工作内容</t>
  </si>
  <si>
    <t>Xilinx fpga平台，Lattice fpga平台，单片机项目</t>
  </si>
  <si>
    <t>N50/N60 FPGA功能实现及性能优化</t>
  </si>
  <si>
    <t>N50/N60解码缩放功能实现</t>
  </si>
  <si>
    <t>N50/N601080I抖动问题解决</t>
  </si>
  <si>
    <t>N50/N60 无FPGA原因引起的功能、性能问题</t>
  </si>
  <si>
    <t>N50/N60 编解码实现多通道音频</t>
  </si>
  <si>
    <t>N60X FPGA功能实现及性能优化</t>
  </si>
  <si>
    <t>目标达成给满分。配合终端一组进度
未达成视偏离程度扣分。</t>
  </si>
  <si>
    <t>按需求设计并实现FPGA功能</t>
  </si>
  <si>
    <t>对4096x2160支持</t>
  </si>
  <si>
    <t>持续调整功能满足客户需求</t>
  </si>
  <si>
    <t>Zynq 7015改版各NDI编解码器</t>
  </si>
  <si>
    <t>配合终端一组基于vivado 2020.1重新综合N3/N4/N40等N系列FPGA，编码采用OCM方式，生成对应的XSA文件，并协助调试</t>
  </si>
  <si>
    <t>根据FPGA资源及需求，增加相关功能：平滑切换，色彩空音转换、缩放功能，去交织功能等</t>
  </si>
  <si>
    <t>同步到N系列其它产品</t>
  </si>
  <si>
    <t>紫光字符叠加项目FPGA接口</t>
  </si>
  <si>
    <t>按需求设计FPGA功能模块</t>
  </si>
  <si>
    <t>上板、调试、功能验证</t>
  </si>
  <si>
    <t>E3/P3 FPGA接口</t>
  </si>
  <si>
    <t>时间码提取模块设计及实现</t>
  </si>
  <si>
    <t>SPI存储器控制器设计及实现</t>
  </si>
  <si>
    <t>TDM_I2S发送器功能设计及实现</t>
  </si>
  <si>
    <t>PWM屏幕亮度控制器设计及实现</t>
  </si>
  <si>
    <t>SDI接收转BT1120功能设计及实现</t>
  </si>
  <si>
    <t>UN-I单片机</t>
  </si>
  <si>
    <t>按需求完成控制板单片机程序设计及实现</t>
  </si>
  <si>
    <t>按需求完成卡板单片机程序设计及实现</t>
  </si>
  <si>
    <t>M900 EC 和其他相关单片机</t>
  </si>
  <si>
    <t>电源管理控制、风扇控制、蜂鸣器设计与实现</t>
  </si>
  <si>
    <t>解决测温不准及10S内第一次开面失效问题</t>
  </si>
  <si>
    <t>P3 单片机</t>
  </si>
  <si>
    <t>按需求完成电池电量指示、电池信息查询指令、风扇控制设计及实现</t>
  </si>
  <si>
    <t>配合特立科进度，如因客户问题没有启动项目，该项记满分</t>
  </si>
  <si>
    <t>ST.2110 JPEG-XS技术方案预研</t>
  </si>
  <si>
    <t>了解ST2110协议及JPEG-XS基础知识</t>
  </si>
  <si>
    <t>对接合作厂商及合作模式，能跑通DEMO</t>
  </si>
  <si>
    <t>预研Telescript 时间码原理、提取方案。</t>
  </si>
  <si>
    <t>协助解决D350出1600x900格式的视频</t>
  </si>
  <si>
    <t>解决N4客户要求的平滑切换的问题</t>
  </si>
  <si>
    <t>项目组：Web前端组         组长：熊畅明         </t>
  </si>
  <si>
    <t>D350解码器系列、E3/P3编码器系列、NDI系列、Multiview系列、CUBE系列、平台系列、Deck系列、定制项目</t>
  </si>
  <si>
    <t>D350解码器系列</t>
  </si>
  <si>
    <t>目标达成给满分。
未达成视偏离程度扣分。
非本组原因导致可酌情给予分值
</t>
  </si>
  <si>
    <t>根据需求完成D350系列项目相关的前端功能和界面开发</t>
  </si>
  <si>
    <t>与后台接口联调并测试，解决提出的相关问题</t>
  </si>
  <si>
    <t>根据终端三组提供接口情况来确定</t>
  </si>
  <si>
    <t>编码器系列</t>
  </si>
  <si>
    <t>根据需求完成编码器系列项目相关的前端功能和界面开发
P3正在开发的功能：
* WIFI模块；
* 热点；
* kilolink server页面配置；
*无线宽带连接;</t>
  </si>
  <si>
    <t>根据终端二组提供接口情况来确定</t>
  </si>
  <si>
    <t>NDI系列</t>
  </si>
  <si>
    <t>根据已确定需求完成NDI系列项目相关的前端功能和界面开发</t>
  </si>
  <si>
    <t>已完成</t>
  </si>
  <si>
    <t>Multiview系列</t>
  </si>
  <si>
    <t>根据需求完成Multiview系列项目相关的前端功能和界面开发
正在开发的功能：
* TAKE、DISK、混音控制等；</t>
  </si>
  <si>
    <t>根据制播一组提供接口情况来确定</t>
  </si>
  <si>
    <t>CUBE系列</t>
  </si>
  <si>
    <t>根据需求完成CUBE系列项目相关的前端功能和界面开发</t>
  </si>
  <si>
    <t>根据制播一、二组提供接口情况来确定</t>
  </si>
  <si>
    <t>平台系列</t>
  </si>
  <si>
    <t>根据需求完成平台系列项目相关的前端功能和界面开发</t>
  </si>
  <si>
    <t>根据平台组提供接口情况来确定</t>
  </si>
  <si>
    <t>Deck系列</t>
  </si>
  <si>
    <t>根据需求完成Deck系列项目相关的前端功能和界面开发</t>
  </si>
  <si>
    <t>前端代码维护和优化</t>
  </si>
  <si>
    <t>持续维护、优化所有产品前端代码</t>
  </si>
  <si>
    <t>前端新技术的研究验证</t>
  </si>
  <si>
    <t>研究音视频、前端框架等相关新技术、提供相关研究文档等说明</t>
  </si>
  <si>
    <t>定制项目和专项</t>
  </si>
  <si>
    <t>根据需求完成定制项目和专项相关的前端功能和界面开发</t>
  </si>
  <si>
    <t>根据其他组提供接口情况来确定</t>
  </si>
  <si>
    <t xml:space="preserve">项目组：IT运维组         组长：杨兴荣 </t>
  </si>
  <si>
    <t>协助各相关部门网络测试</t>
  </si>
  <si>
    <t>官网维护及数据备份,确保公司官网稳定运行</t>
  </si>
  <si>
    <t>公司翻墙服务搭建及维护,一旦被墙,需要指定新的翻墙方案并搭建
,确保翻墙服务稳定运行</t>
  </si>
  <si>
    <t>公司产品固件及文档及时更新至官网</t>
  </si>
  <si>
    <t>内部pve虚拟化系统性能优化及维护.</t>
  </si>
  <si/>
  <si>
    <t>公司multiview,ndicore,盘古系列系统的维护及部署,处理盘古ubuntu arm版系统(非部署的程序)问题,打包成镜像等等</t>
  </si>
  <si>
    <t>腾讯云服务器维护以及及时续费,保证服务器正常提供服务</t>
  </si>
  <si>
    <t>转播车项目网络规划与网络测试</t>
  </si>
  <si>
    <t>服务器、帐号管理，网络故障处理</t>
  </si>
  <si>
    <t>nas系统维护以及新入职员工账号开通,离职人员账号关闭等</t>
  </si>
  <si>
    <t>负责处理公司硬件设备的维护(打印机,各同事电脑的各种问题,以及系统安装等等)</t>
  </si>
  <si>
    <t>负责公司网络维护和优化</t>
  </si>
  <si>
    <t>控制特殊终端电脑不能上网，控制设备华为交换机</t>
  </si>
  <si>
    <t>协助ERP/PLM系统上线</t>
  </si>
  <si>
    <t>协助用友上ERP系统</t>
  </si>
  <si>
    <t>协助用友上PLM系统</t>
  </si>
  <si>
    <t>负责人：胡飞</t>
  </si>
  <si>
    <t>职责</t>
  </si>
  <si>
    <t xml:space="preserve"> 产品软硬件测试、测试环境组建、测试技术调研</t>
  </si>
  <si>
    <t>根据需求按规定时效完成各项目版本测试</t>
  </si>
  <si>
    <t>按项目计划按时完成测试任务，并将所有故障清晰描述到禅道系统，目标达成给满分。因测试延迟视情况扣减分。</t>
  </si>
  <si>
    <t>各产品测试任务(按时安要求完成产品的测试工作和文档输出)
重点关注：NDI|HX3认证测试、SRT延时测试、延时参数测试(包括跨网络延迟)、性能测试、4Kp60下Full NDI和NDI|HX同时工作稳定可靠/指标达标测试；解码平滑切换测试；Full NDI和NDI|HX码流切换时无异常；内置/外置Tally；PTZ控制功能；针对YouTube/Facebook推流兼容；</t>
  </si>
  <si>
    <t>生产/技术支持等部门反馈的各类问题专项验证和测试</t>
  </si>
  <si>
    <t>无重大质量问题</t>
  </si>
  <si>
    <t>测试规范化和流程化</t>
  </si>
  <si>
    <t>用例尽可能的覆盖完善，报告描述完善清晰，发布出去的版本未因需求的用例覆盖不完善导致严重故障。</t>
  </si>
  <si>
    <t>测试进度以及文档标准化
重点关注：按项目进度完成测试任务，,按《产品设计开发控制程序》要求统一标准化输出文档,</t>
  </si>
  <si>
    <t>用例覆盖度完善
重点关注：N60/N50二期、D350二期、CUBE X1/R1、E3、linkdeck、kilolink server的测试用例按需求尽可能全的覆盖不同场景
需求覆盖率=100%=被测试需求/需求总数
语句覆盖率=100%(设计的用例使程序中的每个语句至少运行一次)
判断覆盖率=100%(每个判断的取真分支和取假分支至少运行一次)
条件覆盖率=100%(每个条件的可能取值至少满足一次)
判定条件覆盖率=100%(各个判断的所有可能取值组合至少满足一次)
路径覆盖=100%(设计的用例要求覆盖所有可能的路径)</t>
  </si>
  <si>
    <t>测试方法标准化：
测试视频源收集归类分档，NDI、编码器、解码器延迟测试方法标准化，性能测试、专项测试方法标准化；</t>
  </si>
  <si>
    <t>禅道使用规范化
重点关注：禅道升级、禅道管理、测试人员使用禅道提交bug、填写工时等规范化</t>
  </si>
  <si>
    <t>解决方案项目和非紧急项目</t>
  </si>
  <si>
    <t>蛟龙号项目测试任务</t>
  </si>
  <si>
    <t>转播车
重点关注：协助联调转播车，收集转播车问题并跟进，</t>
  </si>
  <si>
    <t>飞行箱
重点关注：协助联调飞行箱，收集转播车问题并跟进，</t>
  </si>
  <si>
    <t>新的测试技能和标准</t>
  </si>
  <si>
    <t>测试环境常规化、测试方法标准化、测试技能普及化</t>
  </si>
  <si>
    <t>测试环境标准化
重点关注：RTMP/RTMPS、SRT跨网络、VPN、弱网、高低温、盐雾、震动等环境的常规化测试；KIS、kilolink server、mutilview等服务器端系统测试环境的常规化访问环境搭建；N系列、编码器、解码器等设备的常规化访问环境；</t>
  </si>
  <si>
    <t>硬件测试规范化(机械/环境/静电/寿命)
重点关注：环境测试、机械测试、静电测试等测试方法的标准化</t>
  </si>
  <si>
    <t>引进jinkens，配合rtf组建接口自动化环境</t>
  </si>
  <si>
    <t>测试人员selenium IDE培训，用于提升web页面测试时需要重复操作的测试效率</t>
  </si>
  <si>
    <t>培训</t>
  </si>
  <si>
    <t>要求精通自己负责的产品，并对其他非自己测试的产品熟悉，接口、UI自动化技能学习并应用在工作中</t>
  </si>
  <si>
    <t>业务知识培训（至少每月1次）</t>
  </si>
  <si>
    <t>专业技能培训（至少每月1次）</t>
  </si>
  <si>
    <t>2023年度硬件小组研发任务目标考核表</t>
  </si>
  <si>
    <t xml:space="preserve">项目组：硬件小组         组长：成瑞武     </t>
  </si>
  <si>
    <t>产品
与
服务</t>
  </si>
  <si>
    <t>产品：完成公司所有硬件产品的ID设计、结构设计、硬件设计、PCB设计、调测优化、各类认证、转产输出、工艺等全流程研发转产工作。
服务：协助其他部门执行定制产品技术评估、报价硬件成本评估、供应商沟通及物料验证评估、品质检验标准协助、营销宣传渲染图片和视频输出等工作，</t>
  </si>
  <si>
    <t>紫光智能交通定制项目开发</t>
  </si>
  <si>
    <t>在DEADLINE时间节点内完成结构设计&amp;打样、硬件原理图PCB设计、生产打样工作。</t>
  </si>
  <si>
    <t>完成基础硬件调测、协同软件一起完成整机功能调测、整机可靠性测试&amp;环境适应性测试；
迭代优化，完成3套整机组装、测试工作，交付给客户验收；</t>
  </si>
  <si>
    <t>协同软件和客户一同完成收费站卡口线上测试，积极发现问题并给出解决方案，最终达成客户验收目标，硬件定版。</t>
  </si>
  <si>
    <t>解决所有已知问题，优化工艺与设计、输出最终定版的全套转产资料，定义关键品质检验标准，确保生产部如期如质的完成批量交付工作。</t>
  </si>
  <si>
    <t>会议路由项目开发</t>
  </si>
  <si>
    <t>完成原型机的ID设计、结构设计&amp;打样工作；
完成交换板和路由板的需求稳定编写、现场供应商走访调研&amp;需求对接、项目进度把控与协同、整机功能和稳定性测试；
完成5台原型机总装，交付客户，并同步完成测试报告、使用说明等文档。</t>
  </si>
  <si>
    <t>完成计算卡的硬件原理图&amp;PCB设计、生产打样、测试工作；
完成5台样机总装、交付；并同步完成测试报告、使用说明等文档。</t>
  </si>
  <si>
    <t>继续推进硬件，完成CE/FCC/RoHS 认证测试、迭代改进、通过定版工作；并与客户沟通最终交付所需认证并推进相关改进迭代拿证工作；
对接客户交付三大测试标准（功能验收标准、可靠性测试标准、量产测试标准），优化改进产品和工艺路线，达到客户验收定版目标。
对接客户质量体系、评估风险和差距、协调资源达成客户要求目标。</t>
  </si>
  <si>
    <t>输出最终定版的全套转产资料，督导生产部如期如质的完成批量交付，完成转产工作。</t>
  </si>
  <si>
    <t>P3产品研发</t>
  </si>
  <si>
    <t>完成P3机身4套模具图纸输出、供应商实地走访、开模修模具、结构原型机试装工作；
完成P3所有卡板原理图和PCB设计、打样、设备主体功能调试通过；
完成展会演示动态样机交付</t>
  </si>
  <si>
    <t>技术优化阶段，重点攻克：
* 内外电池自动可靠的切换电路设计及验证；
* 整机电源体系的在高低温以及极限重载工况下运行稳定可靠、电池系统充放电安全、高效、温度合理、稳定可靠；
* 协同测试部门完成 4G/5G/WIFI 在强网、弱网、高速等各种场景下的性能测试，并根据测试结果改进射频或者天线方案，达成产品定义的目标效果； 
* 完成背包的打样、测试、改进、定型量产工作；</t>
  </si>
  <si>
    <t>702所载人深潜器项目（销售反馈此项目基本确认下来）</t>
  </si>
  <si>
    <t>2024/3/30
稳定性测试2个月</t>
  </si>
  <si>
    <t>预研与方案定型阶段：
* 与客户对接，明确所有前端摄像头的接口（HDMI/网络/模拟）、编码算法、分辨率帧率、软件API接口等技术细节，调整前端接入方案。（因为订货时间长达8个月，目前前端摄像机型号与接口，客户并未最终确认。）
* 与客户对接，明确原始视频录像机的安装尺寸要求，共同完成录像机选型工作，采购测试样机。
* 与客户对接，明确解码平板/电脑的形态、尺寸、规格要求，完成硬件选型与测试样机采购工作，助完成麒麟系统安装、驱动问题解决；
* 与客户对接，明确最终的测试项目需求，导入硬件&amp;结构设计方案，作为结构和硬件的设计依据。
* 评审硬件设计方案和结构设计方案，定版输出；</t>
  </si>
  <si>
    <t>2023/10/15
（项目以9月25号签订合同并打预付款为计算基准）</t>
  </si>
  <si>
    <t>EVT原型机阶段：
* 完成光纤罐集成结构设计，完成载人舱主机抗震集成结构设计，并完成所有结构原型机打样、试装；
* 完成模拟光端传输板，高清视频底板，交换与主控板，转码与编码模块的原理图设计、PCB设计、打样、电气性能初测；
* 完成替代试验环境的设备采购及搭建，整体系统初步联；</t>
  </si>
  <si>
    <t>2023/12/30
（项目以9月25号签订合同并打预付款为计算基准）</t>
  </si>
  <si>
    <t>PVT样机定型阶段：
* 协同软件完成整个体系所有功能的调试；
* 按照军标测试大纲逐项完成各类环境适应性测试;
* 根据测试情况输出解决方案、不断迭代硬件改进，直至达成目标；
* 完成两台最终样机的总装、测试、交付；
* 整理项目文档、编写使用手册、维护手册、交付资料包
* 开展项目总结工作，评估成本预算偏离、项目实施效率、项目交付效果等关键指标；
</t>
  </si>
  <si>
    <t>2024/3/30
（项目以9月25号签订合同并打预付款为计算基准）</t>
  </si>
  <si>
    <t>产品认证</t>
  </si>
  <si>
    <r>
      <rPr>
        <b/>
        <color rgb="FF000000"/>
        <rFont val="等线"/>
        <sz val="10"/>
      </rPr>
      <t xml:space="preserve">目前已经发生E3产品批量在英国海关被扣事件</t>
    </r>
    <r>
      <rPr>
        <color rgb="FF000000"/>
        <rFont val="等线"/>
        <sz val="10"/>
      </rPr>
      <t xml:space="preserve">，海关不能接受列名这种方式的报告，存在较大风险。同时，我们在扩大与日本客户的新产品合作。综述，需要我们产品（统计有新老25款产品需要整改与认证）每一款都能大货通过测试并单独拿证，需要大力投入人力来推进这项工作。</t>
    </r>
    <r>
      <t xml:space="preserve">
</t>
    </r>
    <r>
      <rPr>
        <color rgb="FF000000"/>
        <rFont val="等线"/>
        <sz val="10"/>
      </rPr>
      <t xml:space="preserve">* 规划认证计划，完成N50/N60/D350/RD350/E3/RE-3产品的测试摸底工作。</t>
    </r>
    <r>
      <t xml:space="preserve">
</t>
    </r>
    <r>
      <rPr>
        <color rgb="FF000000"/>
        <rFont val="等线"/>
        <sz val="10"/>
      </rPr>
      <t xml:space="preserve">* 分析超标原因、进行迭代整改和摸底工作，输出最终定版方案。</t>
    </r>
    <r>
      <t xml:space="preserve">
</t>
    </r>
    <r>
      <rPr>
        <color rgb="FF000000"/>
        <rFont val="等线"/>
        <sz val="10"/>
      </rPr>
      <t xml:space="preserve">* 改版硬件，复测硬件功能、性能、环境适应性指标。</t>
    </r>
    <r>
      <t xml:space="preserve">
</t>
    </r>
    <r>
      <rPr>
        <color rgb="FF000000"/>
        <rFont val="等线"/>
        <sz val="10"/>
      </rPr>
      <t xml:space="preserve">* 送测实验室，测试通过并拿证书。 </t>
    </r>
  </si>
  <si>
    <t xml:space="preserve">* 规划认证计划，完成P3/RU01/RU03/N3/N40/N5/N6/Cube R1/Cube X1/产品的测试摸底工作。
* 分析超标原因、进行迭代整改和摸底工作，输出最终定版方案。
* 改版硬件，复测硬件功能、性能、环境适应性指标。
* 送测实验室，测试通过并拿证书。 </t>
  </si>
  <si>
    <t xml:space="preserve">* 规划认证计划，完成PanelDeck/TakeDeck/KisDeck/ZoomDeck/PTZDeck/RE-1v2/RE-2/RN-3/RN-40产品的测试摸底工作。
* 分析超标原因、进行迭代整改和摸底工作，输出最终定版方案。
* 改版硬件，复测硬件功能、性能、环境适应性指标。
* 送测实验室，测试通过并拿证书。 </t>
  </si>
  <si>
    <t>ERP + PLM实施过程中硬件部门板块，生产&amp;品质及整个体系中需要硬件支撑的部分</t>
  </si>
  <si>
    <t>重点评估目标达成效果。
未达成视偏离程度扣分。
超越目标（指标）可酌情加分</t>
  </si>
  <si>
    <t>1. 1 硬件研发部流程
1.1.1 部门业务流程定版梳理
1.1.2 各类成果物定版梳理与存档管理
1.1.3 评审节点的设置（原理图、PCB指定评审和交叉评审；BOM审核）
1.1.4 各类认证环在流程中的插入
1.1.5 软件集成与现有业务模式结合</t>
  </si>
  <si>
    <t>1.2 新老系统切换
1.2.1 物料分类规则，物料命名规则定版实施；
1.2.2 基础数据的梳理，导入新系统PLM，新老系统并存阶段实现新老物料联动管理，两套系统数据同时维护；
1.2.3 部门业务流程在PLM运行测试、改进与优化、定稿；
1.2.4 所有相关业务流程测试完毕，系统合并上线整体运行；
1.2.5 持续观察、评估、改进、优化，最终达成目标并验收；</t>
  </si>
  <si>
    <t>品质改善</t>
  </si>
  <si>
    <t>2.1 千视测试企业标准持续建设
* 产品噪音测试标准
* 千视EMC测试标准
* 千视产品散热测试规范
* 千视机械结构测试规范
* 千视SDI信号质量测试规范</t>
  </si>
  <si>
    <t>2.2 产品改进与优化
2.2.1 E3音频杂音问题迭代改版、验证、定版
2.2.2 LinkDeck/Cube/3U机箱 系列产品的产品稳定性、用户体验（手感、质感、动态使用）
2.2.3 关键客诉问题的及时处理与改进，量产异常问题的及时处理及总结改进。</t>
  </si>
  <si>
    <t>培训工作</t>
  </si>
  <si>
    <t>完成硬件专业知识培训系列录课10节</t>
  </si>
  <si>
    <t>每月组织两次 NPI&amp;硬件测试&amp;硬件助理工程师 培训</t>
  </si>
  <si>
    <t>其他项目</t>
  </si>
  <si>
    <t>特力科项目配合客户完成硬件调测、问题解决、量产出货</t>
  </si>
  <si>
    <t>协同客户时间节点</t>
  </si>
  <si>
    <t>* N40/N3/YNM 三款产品改版为EMMC存储并测试定型
* P1/P2/N1/N2 切换到低成本的新产品上，型号待定</t>
  </si>
  <si>
    <t>完成KISDeck产品的模拟硬件调试、外部话筒兼容性测试、整机功能与稳定性测试、硬件定型与量产。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</si>
</sst>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月d日"/>
  </numFmts>
  <fonts count="15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</font>
    <font>
      <b/>
      <sz val="10"/>
    </font>
    <font>
      <b/>
      <sz val="12"/>
    </font>
    <font>
      <b/>
      <sz val="14"/>
    </font>
    <font>
      <b/>
      <sz val="14"/>
      <color rgb="FF000000"/>
      <name val="等线"/>
    </font>
    <font>
      <sz val="10"/>
      <color rgb="FF000000"/>
      <name val="等线"/>
    </font>
    <font>
      <b/>
      <sz val="10"/>
      <color rgb="FF000000"/>
      <name val="等线"/>
    </font>
    <font>
      <sz val="12"/>
    </font>
    <font>
      <sz val="10"/>
      <color rgb="FFEA3324"/>
    </font>
    <font>
      <sz val="10"/>
      <color rgb="FF000000"/>
    </font>
    <font>
      <b/>
      <sz val="12"/>
      <color rgb="FF000000"/>
      <name val="等线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b/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  <color rgb="FFEA3324"/>
    </font>
    <font>
      <sz val="10"/>
    </font>
    <font>
      <sz val="10"/>
    </font>
    <font>
      <sz val="10"/>
    </font>
    <font>
      <b/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b/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b/>
      <sz val="10"/>
    </font>
    <font>
      <sz val="10"/>
    </font>
    <font>
      <sz val="10"/>
    </font>
    <font>
      <sz val="10"/>
    </font>
    <font>
      <sz val="10"/>
    </font>
    <font>
      <b/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b/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b/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b/>
      <sz val="10"/>
      <color rgb="FF000000"/>
      <name val="等线"/>
    </font>
    <font>
      <b/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  <font>
      <sz val="10"/>
      <color rgb="FF000000"/>
      <name val="等线"/>
    </font>
  </fonts>
  <fills count="4">
    <fill>
      <patternFill patternType="none"/>
    </fill>
    <fill>
      <patternFill patternType="gray125"/>
    </fill>
    <fill>
      <patternFill patternType="solid">
        <fgColor rgb="FFDAE2F6"/>
      </patternFill>
    </fill>
    <fill>
      <patternFill patternType="solid">
        <fgColor rgb="FFD9E1F2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26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horizontal="center" vertical="center"/>
    </xf>
    <xf numFmtId="0" fontId="4" fillId="0" borderId="0" xfId="0" applyFont="1">
      <alignment horizontal="right" vertical="center"/>
    </xf>
    <xf numFmtId="0" fontId="4" fillId="0" borderId="1" xfId="0" applyFont="1" applyBorder="1" applyProtection="1">
      <alignment vertical="center"/>
    </xf>
    <xf numFmtId="0" fontId="4" fillId="0" borderId="0" xfId="0" applyFont="1">
      <alignment vertical="center" wrapText="1"/>
    </xf>
    <xf numFmtId="0" fontId="5" fillId="0" borderId="2" xfId="0" applyFont="1" applyBorder="1" applyProtection="1">
      <alignment horizontal="left" vertical="center"/>
    </xf>
    <xf numFmtId="0" fontId="5" fillId="0" borderId="1" xfId="0" applyFont="1" applyBorder="1" applyProtection="1">
      <alignment horizontal="left" vertical="center"/>
    </xf>
    <xf numFmtId="0" fontId="5" fillId="0" borderId="3" xfId="0" applyFont="1" applyBorder="1" applyProtection="1">
      <alignment vertical="center"/>
    </xf>
    <xf numFmtId="0" fontId="5" fillId="0" borderId="4" xfId="0" applyFont="1" applyBorder="1" applyProtection="1">
      <alignment vertical="center"/>
    </xf>
    <xf numFmtId="0" fontId="6" fillId="2" borderId="3" xfId="0" applyFont="1" applyFill="1" applyBorder="1" applyProtection="1">
      <alignment horizontal="center" vertical="center"/>
    </xf>
    <xf numFmtId="0" fontId="5" fillId="2" borderId="1" xfId="0" applyFont="1" applyFill="1" applyBorder="1" applyProtection="1">
      <alignment vertical="center"/>
    </xf>
    <xf numFmtId="0" fontId="4" fillId="0" borderId="4" xfId="0" applyFont="1" applyBorder="1" applyProtection="1">
      <alignment vertical="center"/>
    </xf>
    <xf numFmtId="0" fontId="4" fillId="0" borderId="3" xfId="0" applyFont="1" applyBorder="1" applyProtection="1">
      <alignment vertical="center"/>
    </xf>
    <xf numFmtId="0" fontId="5" fillId="2" borderId="1" xfId="0" applyFont="1" applyFill="1" applyBorder="1" applyProtection="1">
      <alignment vertical="center" wrapText="1"/>
    </xf>
    <xf numFmtId="0" fontId="4" fillId="2" borderId="5" xfId="0" applyFont="1" applyFill="1" applyBorder="1" applyProtection="1">
      <alignment vertical="center"/>
    </xf>
    <xf numFmtId="0" fontId="5" fillId="2" borderId="4" xfId="0" applyFont="1" applyFill="1" applyBorder="1" applyProtection="1">
      <alignment vertical="center"/>
    </xf>
    <xf numFmtId="0" fontId="4" fillId="0" borderId="2" xfId="0" applyFont="1" applyBorder="1" applyProtection="1">
      <alignment vertical="center"/>
    </xf>
    <xf numFmtId="0" fontId="7" fillId="0" borderId="2" xfId="0" applyFont="1" applyBorder="1" applyProtection="1">
      <alignment horizontal="center" vertical="center"/>
    </xf>
    <xf numFmtId="0" fontId="7" fillId="0" borderId="2" xfId="0" applyFont="1" applyBorder="1" applyProtection="1">
      <alignment vertical="center"/>
    </xf>
    <xf numFmtId="0" fontId="7" fillId="0" borderId="2" xfId="0" applyFont="1" applyBorder="1" applyProtection="1">
      <alignment vertical="center" wrapText="1"/>
    </xf>
    <xf numFmtId="0" fontId="4" fillId="0" borderId="2" xfId="0" applyFont="1" applyBorder="1" applyProtection="1">
      <alignment horizontal="left" vertical="center"/>
    </xf>
    <xf numFmtId="0" fontId="4" fillId="0" borderId="2" xfId="0" applyFont="1" applyBorder="1" applyProtection="1">
      <alignment horizontal="left" vertical="center" wrapText="1"/>
    </xf>
    <xf numFmtId="0" fontId="5" fillId="0" borderId="2" xfId="0" applyFont="1" applyBorder="1" applyProtection="1">
      <alignment vertical="center"/>
    </xf>
    <xf numFmtId="0" fontId="5" fillId="0" borderId="2" xfId="0" applyFont="1" applyBorder="1" applyProtection="1">
      <alignment vertical="center" wrapText="1"/>
    </xf>
    <xf numFmtId="0" fontId="4" fillId="2" borderId="2" xfId="0" applyFont="1" applyFill="1" applyBorder="1" applyProtection="1">
      <alignment vertical="center"/>
    </xf>
    <xf numFmtId="0" fontId="5" fillId="0" borderId="1" xfId="0" applyFont="1" applyBorder="1" applyProtection="1">
      <alignment vertical="center"/>
    </xf>
    <xf numFmtId="164" fontId="4" fillId="2" borderId="2" xfId="0" applyNumberFormat="1" applyFont="1" applyFill="1" applyBorder="1" applyProtection="1">
      <alignment vertical="center"/>
    </xf>
    <xf numFmtId="0" fontId="4" fillId="2" borderId="2" xfId="0" applyFont="1" applyFill="1" applyBorder="1" applyProtection="1">
      <alignment vertical="center" wrapText="1"/>
    </xf>
    <xf numFmtId="0" fontId="4" fillId="0" borderId="2" xfId="0" applyFont="1" applyBorder="1" applyProtection="1">
      <alignment vertical="center" wrapText="1"/>
    </xf>
    <xf numFmtId="164" fontId="4" fillId="0" borderId="2" xfId="0" applyNumberFormat="1" applyFont="1" applyBorder="1" applyProtection="1">
      <alignment vertical="center"/>
    </xf>
    <xf numFmtId="164" fontId="4" fillId="0" borderId="4" xfId="0" applyNumberFormat="1" applyFont="1" applyBorder="1" applyProtection="1">
      <alignment vertical="center"/>
    </xf>
    <xf numFmtId="0" fontId="4" fillId="0" borderId="5" xfId="0" applyFont="1" applyBorder="1" applyProtection="1">
      <alignment vertical="center" wrapText="1"/>
    </xf>
    <xf numFmtId="0" fontId="4" fillId="0" borderId="6" xfId="0" applyFont="1" applyBorder="1" applyProtection="1">
      <alignment vertical="center"/>
    </xf>
    <xf numFmtId="0" fontId="4" fillId="0" borderId="7" xfId="0" applyFont="1" applyBorder="1" applyProtection="1">
      <alignment vertical="center"/>
    </xf>
    <xf numFmtId="0" fontId="8" fillId="0" borderId="2" xfId="0" applyFont="1" applyBorder="1" applyProtection="1">
      <alignment horizontal="center" vertical="center"/>
    </xf>
    <xf numFmtId="0" fontId="4" fillId="2" borderId="8" xfId="0" applyFont="1" applyFill="1" applyBorder="1" applyProtection="1">
      <alignment vertical="center"/>
    </xf>
    <xf numFmtId="0" fontId="4" fillId="0" borderId="5" xfId="0" applyFont="1" applyBorder="1" applyProtection="1">
      <alignment vertical="center" wrapText="1"/>
    </xf>
    <xf numFmtId="0" fontId="8" fillId="0" borderId="2" xfId="0" applyFont="1" applyBorder="1" applyProtection="1">
      <alignment horizontal="center" vertical="center" wrapText="1"/>
    </xf>
    <xf numFmtId="0" fontId="4" fillId="0" borderId="6" xfId="0" applyFont="1" applyBorder="1" applyProtection="1">
      <alignment vertical="center" wrapText="1"/>
    </xf>
    <xf numFmtId="0" fontId="5" fillId="2" borderId="5" xfId="0" applyFont="1" applyFill="1" applyBorder="1" applyProtection="1">
      <alignment vertical="center" wrapText="1"/>
    </xf>
    <xf numFmtId="0" fontId="4" fillId="2" borderId="2" xfId="0" applyFont="1" applyFill="1" applyBorder="1" applyProtection="1">
      <alignment vertical="center"/>
    </xf>
    <xf numFmtId="0" fontId="6" fillId="2" borderId="1" xfId="0" applyFont="1" applyFill="1" applyBorder="1" applyProtection="1">
      <alignment horizontal="center" vertical="center"/>
    </xf>
    <xf numFmtId="0" fontId="4" fillId="0" borderId="3" xfId="0" applyFont="1" applyBorder="1" applyProtection="1">
      <alignment horizontal="center" vertical="center"/>
    </xf>
    <xf numFmtId="0" fontId="6" fillId="2" borderId="4" xfId="0" applyFont="1" applyFill="1" applyBorder="1" applyProtection="1">
      <alignment horizontal="center" vertical="center"/>
    </xf>
    <xf numFmtId="0" fontId="6" fillId="0" borderId="2" xfId="0" applyFont="1" applyBorder="1" applyProtection="1">
      <alignment vertical="center"/>
    </xf>
    <xf numFmtId="0" fontId="6" fillId="0" borderId="2" xfId="0" applyFont="1" applyBorder="1" applyProtection="1">
      <alignment vertical="center" wrapText="1"/>
    </xf>
    <xf numFmtId="0" fontId="9" fillId="0" borderId="2" xfId="0" applyFont="1" applyBorder="1" applyProtection="1">
      <alignment horizontal="center" vertical="center"/>
    </xf>
    <xf numFmtId="0" fontId="4" fillId="0" borderId="1" xfId="0" applyFont="1" applyBorder="1" applyProtection="1">
      <alignment vertical="center" wrapText="1"/>
    </xf>
    <xf numFmtId="0" fontId="9" fillId="0" borderId="2" xfId="0" applyFont="1" applyBorder="1" applyProtection="1">
      <alignment horizontal="center" vertical="center" wrapText="1"/>
    </xf>
    <xf numFmtId="0" fontId="10" fillId="0" borderId="2" xfId="0" applyFont="1" applyBorder="1" applyProtection="1">
      <alignment horizontal="center" vertical="center" wrapText="1"/>
    </xf>
    <xf numFmtId="164" fontId="4" fillId="0" borderId="2" xfId="0" applyNumberFormat="1" applyFont="1" applyBorder="1" applyProtection="1">
      <alignment horizontal="right" vertical="center"/>
    </xf>
    <xf numFmtId="0" fontId="5" fillId="0" borderId="5" xfId="0" applyFont="1" applyBorder="1" applyProtection="1">
      <alignment vertical="center"/>
    </xf>
    <xf numFmtId="0" fontId="5" fillId="0" borderId="1" xfId="0" applyFont="1" applyBorder="1" applyProtection="1">
      <alignment vertical="center" wrapText="1"/>
    </xf>
    <xf numFmtId="0" fontId="5" fillId="2" borderId="3" xfId="0" applyFont="1" applyFill="1" applyBorder="1" applyProtection="1">
      <alignment vertical="center" wrapText="1"/>
    </xf>
    <xf numFmtId="0" fontId="10" fillId="0" borderId="3" xfId="0" applyFont="1" applyBorder="1" applyProtection="1">
      <alignment horizontal="center" vertical="center"/>
    </xf>
    <xf numFmtId="0" fontId="6" fillId="0" borderId="2" xfId="0" applyFont="1" applyBorder="1" applyProtection="1">
      <alignment vertical="center"/>
    </xf>
    <xf numFmtId="0" fontId="4" fillId="2" borderId="1" xfId="0" applyFont="1" applyFill="1" applyBorder="1" applyProtection="1">
      <alignment vertical="center" wrapText="1"/>
    </xf>
    <xf numFmtId="0" fontId="11" fillId="0" borderId="2" xfId="0" applyFont="1" applyBorder="1" applyProtection="1">
      <alignment vertical="center"/>
    </xf>
    <xf numFmtId="0" fontId="12" fillId="0" borderId="2" xfId="0" applyFont="1" applyBorder="1" applyProtection="1">
      <alignment vertical="center" wrapText="1"/>
    </xf>
    <xf numFmtId="0" fontId="4" fillId="0" borderId="9" xfId="0" applyFont="1" applyBorder="1" applyProtection="1">
      <alignment vertical="center"/>
    </xf>
    <xf numFmtId="0" fontId="4" fillId="2" borderId="1" xfId="0" applyFont="1" applyFill="1" applyBorder="1" applyProtection="1">
      <alignment vertical="center" wrapText="1"/>
    </xf>
    <xf numFmtId="0" fontId="12" fillId="0" borderId="0" xfId="0" applyFont="1">
      <alignment vertical="center"/>
    </xf>
    <xf numFmtId="0" fontId="5" fillId="0" borderId="5" xfId="0" applyFont="1" applyBorder="1" applyProtection="1">
      <alignment vertical="center" wrapText="1"/>
    </xf>
    <xf numFmtId="0" fontId="5" fillId="0" borderId="7" xfId="0" applyFont="1" applyBorder="1" applyProtection="1">
      <alignment vertical="center"/>
    </xf>
    <xf numFmtId="14" fontId="9" fillId="0" borderId="2" xfId="0" applyNumberFormat="1" applyFont="1" applyBorder="1" applyProtection="1">
      <alignment horizontal="left" vertical="center" wrapText="1"/>
    </xf>
    <xf numFmtId="0" fontId="4" fillId="2" borderId="7" xfId="0" applyFont="1" applyFill="1" applyBorder="1" applyProtection="1">
      <alignment vertical="center"/>
    </xf>
    <xf numFmtId="0" fontId="10" fillId="0" borderId="2" xfId="0" applyFont="1" applyBorder="1" applyProtection="1">
      <alignment horizontal="center" vertical="center"/>
    </xf>
    <xf numFmtId="0" fontId="4" fillId="0" borderId="5" xfId="0" applyFont="1" applyBorder="1" applyProtection="1">
      <alignment vertical="center"/>
    </xf>
    <xf numFmtId="0" fontId="5" fillId="2" borderId="10" xfId="0" applyFont="1" applyFill="1" applyBorder="1" applyProtection="1">
      <alignment vertical="center" wrapText="1"/>
    </xf>
    <xf numFmtId="0" fontId="10" fillId="2" borderId="10" xfId="0" applyFont="1" applyFill="1" applyBorder="1" applyProtection="1">
      <alignment horizontal="center" vertical="center"/>
    </xf>
    <xf numFmtId="0" fontId="6" fillId="0" borderId="7" xfId="0" applyFont="1" applyBorder="1" applyProtection="1">
      <alignment vertical="center"/>
    </xf>
    <xf numFmtId="0" fontId="6" fillId="0" borderId="7" xfId="0" applyFont="1" applyBorder="1" applyProtection="1">
      <alignment vertical="center" wrapText="1"/>
    </xf>
    <xf numFmtId="0" fontId="4" fillId="2" borderId="11" xfId="0" applyFont="1" applyFill="1" applyBorder="1" applyProtection="1">
      <alignment vertical="center"/>
    </xf>
    <xf numFmtId="0" fontId="4" fillId="0" borderId="2" xfId="0" applyFont="1" applyBorder="1" applyProtection="1">
      <alignment vertical="center" wrapText="1"/>
    </xf>
    <xf numFmtId="0" fontId="4" fillId="0" borderId="2" xfId="0" applyFont="1" applyBorder="1" applyProtection="1">
      <alignment horizontal="left" vertical="center" wrapText="1"/>
    </xf>
    <xf numFmtId="0" fontId="4" fillId="0" borderId="12" xfId="0" applyFont="1" applyBorder="1" applyProtection="1">
      <alignment vertical="center"/>
    </xf>
    <xf numFmtId="0" fontId="4" fillId="0" borderId="2" xfId="0" applyFont="1" applyBorder="1" applyProtection="1">
      <alignment horizontal="center" vertical="center"/>
    </xf>
    <xf numFmtId="0" fontId="6" fillId="2" borderId="12" xfId="0" applyFont="1" applyFill="1" applyBorder="1" applyProtection="1">
      <alignment horizontal="center" vertical="center"/>
    </xf>
    <xf numFmtId="0" fontId="4" fillId="2" borderId="13" xfId="0" applyFont="1" applyFill="1" applyBorder="1" applyProtection="1">
      <alignment vertical="center"/>
    </xf>
    <xf numFmtId="0" fontId="10" fillId="0" borderId="2" xfId="0" applyFont="1" applyBorder="1" applyProtection="1">
      <alignment horizontal="left" vertical="center" wrapText="1"/>
    </xf>
    <xf numFmtId="0" fontId="9" fillId="2" borderId="2" xfId="0" applyFont="1" applyFill="1" applyBorder="1" applyProtection="1">
      <alignment horizontal="center" vertical="center"/>
    </xf>
    <xf numFmtId="0" fontId="5" fillId="0" borderId="2" xfId="0" applyFont="1" applyBorder="1" applyProtection="1">
      <alignment horizontal="center" vertical="center"/>
    </xf>
    <xf numFmtId="0" fontId="5" fillId="2" borderId="1" xfId="0" applyFont="1" applyFill="1" applyBorder="1" applyProtection="1">
      <alignment horizontal="center" vertical="center" wrapText="1"/>
    </xf>
    <xf numFmtId="0" fontId="5" fillId="2" borderId="1" xfId="0" applyFont="1" applyFill="1" applyBorder="1" applyProtection="1">
      <alignment horizontal="center" vertical="center"/>
    </xf>
    <xf numFmtId="0" fontId="4" fillId="0" borderId="2" xfId="0" applyFont="1" applyBorder="1" applyProtection="1">
      <alignment vertical="center" wrapText="1"/>
    </xf>
    <xf numFmtId="0" fontId="5" fillId="0" borderId="3" xfId="0" applyFont="1" applyBorder="1" applyProtection="1">
      <alignment horizontal="left" vertical="center"/>
    </xf>
    <xf numFmtId="0" fontId="5" fillId="0" borderId="4" xfId="0" applyFont="1" applyBorder="1" applyProtection="1">
      <alignment horizontal="left" vertical="center"/>
    </xf>
    <xf numFmtId="0" fontId="4" fillId="0" borderId="6" xfId="0" applyFont="1" applyBorder="1" applyProtection="1">
      <alignment horizontal="center" vertical="center"/>
    </xf>
    <xf numFmtId="0" fontId="4" fillId="2" borderId="5" xfId="0" applyFont="1" applyFill="1" applyBorder="1" applyProtection="1">
      <alignment horizontal="center" vertical="center"/>
    </xf>
    <xf numFmtId="0" fontId="4" fillId="0" borderId="2" xfId="0" applyFont="1" applyBorder="1" applyProtection="1">
      <alignment vertical="center"/>
    </xf>
    <xf numFmtId="14" fontId="4" fillId="0" borderId="2" xfId="0" applyNumberFormat="1" applyFont="1" applyBorder="1" applyProtection="1">
      <alignment vertical="center"/>
    </xf>
    <xf numFmtId="0" fontId="5" fillId="2" borderId="1" xfId="0" applyFont="1" applyFill="1" applyBorder="1" applyProtection="1">
      <alignment horizontal="left" vertical="center" wrapText="1"/>
    </xf>
    <xf numFmtId="0" fontId="4" fillId="0" borderId="4" xfId="0" applyFont="1" applyBorder="1" applyProtection="1">
      <alignment horizontal="left" vertical="center"/>
    </xf>
    <xf numFmtId="14" fontId="4" fillId="2" borderId="2" xfId="0" applyNumberFormat="1" applyFont="1" applyFill="1" applyBorder="1" applyProtection="1">
      <alignment vertical="center"/>
    </xf>
    <xf numFmtId="0" fontId="5" fillId="0" borderId="7" xfId="0" applyFont="1" applyBorder="1" applyProtection="1">
      <alignment vertical="center" wrapText="1"/>
    </xf>
    <xf numFmtId="0" fontId="6" fillId="2" borderId="2" xfId="0" applyFont="1" applyFill="1" applyBorder="1" applyProtection="1">
      <alignment horizontal="center" vertical="center"/>
    </xf>
    <xf numFmtId="0" fontId="9" fillId="2" borderId="2" xfId="0" applyFont="1" applyFill="1" applyBorder="1" applyProtection="1">
      <alignment horizontal="center" vertical="center"/>
    </xf>
    <xf numFmtId="0" fontId="13" fillId="0" borderId="0" xfId="0" applyFont="1">
      <alignment vertical="center"/>
    </xf>
    <xf numFmtId="0" fontId="8" fillId="0" borderId="2" xfId="0" applyFont="1" applyBorder="1" applyProtection="1">
      <alignment horizontal="center" vertical="center"/>
    </xf>
    <xf numFmtId="0" fontId="13" fillId="0" borderId="0" xfId="0" applyFont="1">
      <alignment vertical="center"/>
    </xf>
    <xf numFmtId="0" fontId="9" fillId="0" borderId="0" xfId="0" applyFont="1">
      <alignment horizontal="center" vertical="center"/>
    </xf>
    <xf numFmtId="0" fontId="9" fillId="0" borderId="2" xfId="0" applyFont="1" applyBorder="1" applyProtection="1">
      <alignment horizontal="left" vertical="center"/>
    </xf>
    <xf numFmtId="0" fontId="9" fillId="0" borderId="0" xfId="0" applyFont="1">
      <alignment horizontal="right" vertical="center"/>
    </xf>
    <xf numFmtId="0" fontId="10" fillId="0" borderId="2" xfId="0" applyFont="1" applyBorder="1" applyProtection="1">
      <alignment horizontal="center" vertical="center"/>
    </xf>
    <xf numFmtId="0" fontId="10" fillId="0" borderId="2" xfId="0" applyFont="1" applyBorder="1" applyProtection="1">
      <alignment vertical="center"/>
    </xf>
    <xf numFmtId="0" fontId="9" fillId="0" borderId="0" xfId="0" applyFont="1">
      <alignment vertical="center"/>
    </xf>
    <xf numFmtId="0" fontId="10" fillId="0" borderId="2" xfId="0" applyFont="1" applyBorder="1" applyProtection="1">
      <alignment vertical="center" wrapText="1"/>
    </xf>
    <xf numFmtId="0" fontId="9" fillId="2" borderId="5" xfId="0" applyFont="1" applyFill="1" applyBorder="1" applyProtection="1">
      <alignment horizontal="center" vertical="center"/>
    </xf>
    <xf numFmtId="0" fontId="10" fillId="2" borderId="2" xfId="0" applyFont="1" applyFill="1" applyBorder="1" applyProtection="1">
      <alignment vertical="center" wrapText="1"/>
    </xf>
    <xf numFmtId="0" fontId="9" fillId="2" borderId="2" xfId="0" applyFont="1" applyFill="1" applyBorder="1" applyProtection="1">
      <alignment vertical="center"/>
    </xf>
    <xf numFmtId="0" fontId="9" fillId="0" borderId="2" xfId="0" applyFont="1" applyBorder="1" applyProtection="1">
      <alignment vertical="center" wrapText="1"/>
    </xf>
    <xf numFmtId="0" fontId="9" fillId="0" borderId="2" xfId="0" applyFont="1" applyBorder="1" applyProtection="1">
      <alignment vertical="center"/>
    </xf>
    <xf numFmtId="0" fontId="9" fillId="2" borderId="6" xfId="0" applyFont="1" applyFill="1" applyBorder="1" applyProtection="1">
      <alignment horizontal="center" vertical="center"/>
    </xf>
    <xf numFmtId="0" fontId="9" fillId="0" borderId="1" xfId="0" applyFont="1" applyBorder="1" applyProtection="1">
      <alignment vertical="center" wrapText="1"/>
    </xf>
    <xf numFmtId="0" fontId="9" fillId="2" borderId="2" xfId="0" applyFont="1" applyFill="1" applyBorder="1" applyProtection="1">
      <alignment horizontal="center" vertical="center"/>
    </xf>
    <xf numFmtId="164" fontId="9" fillId="2" borderId="2" xfId="0" applyNumberFormat="1" applyFont="1" applyFill="1" applyBorder="1" applyProtection="1">
      <alignment vertical="center"/>
    </xf>
    <xf numFmtId="0" fontId="9" fillId="3" borderId="11" xfId="0" applyFont="1" applyFill="1" applyBorder="1" applyProtection="1">
      <alignment horizontal="center" vertical="center"/>
    </xf>
    <xf numFmtId="0" fontId="10" fillId="2" borderId="1" xfId="0" applyFont="1" applyFill="1" applyBorder="1" applyProtection="1">
      <alignment horizontal="center" vertical="center"/>
    </xf>
    <xf numFmtId="0" fontId="4" fillId="0" borderId="14" xfId="0" applyFont="1" applyBorder="1" applyProtection="1">
      <alignment vertical="center"/>
    </xf>
    <xf numFmtId="0" fontId="10" fillId="0" borderId="2" xfId="0" applyFont="1" applyBorder="1" applyProtection="1">
      <alignment vertical="center"/>
    </xf>
    <xf numFmtId="0" fontId="10" fillId="0" borderId="2" xfId="0" applyFont="1" applyBorder="1" applyProtection="1">
      <alignment vertical="center" wrapText="1"/>
    </xf>
    <xf numFmtId="0" fontId="9" fillId="0" borderId="5" xfId="0" applyFont="1" applyBorder="1" applyProtection="1">
      <alignment vertical="center" wrapText="1"/>
    </xf>
    <xf numFmtId="0" fontId="9" fillId="2" borderId="2" xfId="0" applyFont="1" applyFill="1" applyBorder="1" applyProtection="1">
      <alignment vertical="center" wrapText="1"/>
    </xf>
    <xf numFmtId="0" fontId="10" fillId="2" borderId="4" xfId="0" applyFont="1" applyFill="1" applyBorder="1" applyProtection="1">
      <alignment horizontal="center" vertical="center"/>
    </xf>
    <xf numFmtId="0" fontId="5" fillId="2" borderId="2" xfId="0" applyFont="1" applyFill="1" applyBorder="1" applyProtection="1">
      <alignment vertical="center" wrapText="1"/>
    </xf>
    <xf numFmtId="0" fontId="4" fillId="0" borderId="6" xfId="0" applyFont="1" applyBorder="1" applyProtection="1">
      <alignment vertical="center"/>
    </xf>
    <xf numFmtId="0" fontId="4" fillId="0" borderId="7" xfId="0" applyFont="1" applyBorder="1" applyProtection="1">
      <alignment vertical="center"/>
    </xf>
    <xf numFmtId="0" fontId="6" fillId="2" borderId="2" xfId="0" applyFont="1" applyFill="1" applyBorder="1" applyProtection="1">
      <alignment vertical="center" wrapText="1"/>
    </xf>
    <xf numFmtId="0" fontId="9" fillId="0" borderId="2" xfId="0" applyFont="1" applyBorder="1" applyProtection="1">
      <alignment horizontal="left" vertical="center"/>
    </xf>
    <xf numFmtId="0" fontId="9" fillId="0" borderId="2" xfId="0" applyFont="1" applyBorder="1" applyProtection="1">
      <alignment horizontal="left" vertical="center" wrapText="1"/>
    </xf>
    <xf numFmtId="0" fontId="10" fillId="0" borderId="1" xfId="0" applyFont="1" applyBorder="1" applyProtection="1">
      <alignment horizontal="left" vertical="center" wrapText="1"/>
    </xf>
    <xf numFmtId="0" fontId="9" fillId="2" borderId="2" xfId="0" applyFont="1" applyFill="1" applyBorder="1" applyProtection="1">
      <alignment horizontal="center" vertical="center" wrapText="1"/>
    </xf>
    <xf numFmtId="0" fontId="9" fillId="0" borderId="5" xfId="0" applyFont="1" applyBorder="1" applyProtection="1">
      <alignment horizontal="left" vertical="center" wrapText="1"/>
    </xf>
    <xf numFmtId="0" fontId="4" fillId="0" borderId="6" xfId="0" applyFont="1" applyBorder="1" applyProtection="1">
      <alignment horizontal="left" vertical="center"/>
    </xf>
    <xf numFmtId="0" fontId="4" fillId="0" borderId="7" xfId="0" applyFont="1" applyBorder="1" applyProtection="1">
      <alignment horizontal="left" vertical="center"/>
    </xf>
    <xf numFmtId="0" fontId="6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horizontal="center" vertical="center" wrapText="1"/>
    </xf>
    <xf numFmtId="0" fontId="5" fillId="0" borderId="8" xfId="0" applyFont="1" applyBorder="1" applyProtection="1">
      <alignment horizontal="center" vertical="center"/>
    </xf>
    <xf numFmtId="0" fontId="4" fillId="0" borderId="11" xfId="0" applyFont="1" applyBorder="1" applyProtection="1">
      <alignment vertical="center"/>
    </xf>
    <xf numFmtId="0" fontId="5" fillId="0" borderId="12" xfId="0" applyFont="1" applyBorder="1" applyProtection="1">
      <alignment horizontal="center" vertical="center"/>
    </xf>
    <xf numFmtId="0" fontId="5" fillId="0" borderId="7" xfId="0" applyFont="1" applyBorder="1" applyProtection="1">
      <alignment horizontal="center" vertical="center"/>
    </xf>
    <xf numFmtId="0" fontId="4" fillId="0" borderId="8" xfId="0" applyFont="1" applyBorder="1" applyProtection="1">
      <alignment vertical="center"/>
    </xf>
    <xf numFmtId="0" fontId="4" fillId="0" borderId="10" xfId="0" applyFont="1" applyBorder="1" applyProtection="1">
      <alignment vertical="center"/>
    </xf>
    <xf numFmtId="0" fontId="9" fillId="0" borderId="2" xfId="0" applyFont="1" applyBorder="1" applyProtection="1">
      <alignment horizontal="center" vertical="center" wrapText="1"/>
    </xf>
    <xf numFmtId="0" fontId="4" fillId="0" borderId="0" xfId="0" applyFont="1">
      <alignment horizontal="left" vertical="center" wrapText="1"/>
    </xf>
    <xf numFmtId="31" fontId="9" fillId="2" borderId="2" xfId="0" applyNumberFormat="1" applyFont="1" applyFill="1" applyBorder="1" applyProtection="1">
      <alignment horizontal="left" vertical="center" wrapText="1"/>
    </xf>
    <xf numFmtId="0" fontId="4" fillId="0" borderId="0" xfId="0" applyFont="1">
      <alignment horizontal="left" vertical="center"/>
    </xf>
    <xf numFmtId="0" fontId="10" fillId="0" borderId="3" xfId="0" applyFont="1" applyBorder="1" applyProtection="1">
      <alignment horizontal="left" vertical="center"/>
    </xf>
    <xf numFmtId="0" fontId="10" fillId="0" borderId="4" xfId="0" applyFont="1" applyBorder="1" applyProtection="1">
      <alignment horizontal="left" vertical="center"/>
    </xf>
    <xf numFmtId="0" fontId="10" fillId="0" borderId="2" xfId="0" applyFont="1" applyBorder="1" applyProtection="1">
      <alignment horizontal="left" vertical="center"/>
    </xf>
    <xf numFmtId="0" fontId="10" fillId="2" borderId="1" xfId="0" applyFont="1" applyFill="1" applyBorder="1" applyProtection="1">
      <alignment horizontal="left" vertical="center" wrapText="1"/>
    </xf>
    <xf numFmtId="0" fontId="9" fillId="0" borderId="4" xfId="0" applyFont="1" applyBorder="1" applyProtection="1">
      <alignment horizontal="left" vertical="center"/>
    </xf>
    <xf numFmtId="31" fontId="9" fillId="2" borderId="2" xfId="0" applyNumberFormat="1" applyFont="1" applyFill="1" applyBorder="1" applyProtection="1">
      <alignment horizontal="left" vertical="center"/>
    </xf>
    <xf numFmtId="0" fontId="9" fillId="0" borderId="5" xfId="0" applyFont="1" applyBorder="1" applyProtection="1">
      <alignment horizontal="left" vertical="center" wrapText="1"/>
    </xf>
    <xf numFmtId="0" fontId="9" fillId="2" borderId="2" xfId="0" applyFont="1" applyFill="1" applyBorder="1" applyProtection="1">
      <alignment horizontal="left" vertical="center" wrapText="1"/>
    </xf>
    <xf numFmtId="58" fontId="9" fillId="0" borderId="2" xfId="0" applyNumberFormat="1" applyFont="1" applyBorder="1" applyProtection="1">
      <alignment horizontal="left" vertical="center" wrapText="1"/>
    </xf>
    <xf numFmtId="0" fontId="9" fillId="2" borderId="6" xfId="0" applyFont="1" applyFill="1" applyBorder="1" applyProtection="1">
      <alignment horizontal="center" vertical="center" wrapText="1"/>
    </xf>
    <xf numFmtId="0" fontId="14" fillId="0" borderId="2" xfId="0" applyFont="1" applyBorder="1" applyProtection="1">
      <alignment horizontal="left" vertical="center" wrapText="1"/>
    </xf>
    <xf numFmtId="0" fontId="9" fillId="0" borderId="6" xfId="0" applyFont="1" applyBorder="1" applyProtection="1">
      <alignment horizontal="left" vertical="center" wrapText="1"/>
    </xf>
    <xf numFmtId="0" fontId="10" fillId="2" borderId="5" xfId="0" applyFont="1" applyFill="1" applyBorder="1" applyProtection="1">
      <alignment horizontal="center" vertical="center"/>
    </xf>
    <xf numFmtId="0" fontId="9" fillId="0" borderId="4" xfId="0" applyFont="1" applyBorder="1" applyProtection="1">
      <alignment horizontal="left" vertical="center" wrapText="1"/>
    </xf>
    <xf numFmtId="0" fontId="9" fillId="0" borderId="7" xfId="0" applyFont="1" applyBorder="1" applyProtection="1">
      <alignment horizontal="left" vertical="center" wrapText="1"/>
    </xf>
    <xf numFmtId="0" fontId="10" fillId="0" borderId="6" xfId="0" applyFont="1" applyBorder="1" applyProtection="1">
      <alignment horizontal="center" vertical="center" wrapText="1"/>
    </xf>
    <xf numFmtId="0" fontId="9" fillId="0" borderId="0" xfId="0" applyFont="1">
      <alignment horizontal="left" vertical="center" wrapText="1"/>
    </xf>
    <xf numFmtId="0" fontId="10" fillId="2" borderId="2" xfId="0" applyFont="1" applyFill="1" applyBorder="1" applyProtection="1">
      <alignment horizontal="center" vertical="center" wrapText="1"/>
    </xf>
    <xf numFmtId="0" fontId="10" fillId="2" borderId="5" xfId="0" applyFont="1" applyFill="1" applyBorder="1" applyProtection="1">
      <alignment horizontal="center" vertical="center" wrapText="1"/>
    </xf>
    <xf numFmtId="0" fontId="5" fillId="0" borderId="6" xfId="0" applyFont="1" applyBorder="1" applyProtection="1">
      <alignment horizontal="center" vertical="center"/>
    </xf>
    <xf numFmtId="0" fontId="10" fillId="2" borderId="4" xfId="0" applyFont="1" applyFill="1" applyBorder="1" applyProtection="1">
      <alignment horizontal="left" vertical="center" wrapText="1"/>
    </xf>
    <xf numFmtId="0" fontId="14" fillId="2" borderId="1" xfId="0" applyFont="1" applyFill="1" applyBorder="1" applyProtection="1">
      <alignment horizontal="left" vertical="center" wrapText="1"/>
    </xf>
    <xf numFmtId="0" fontId="9" fillId="0" borderId="3" xfId="0" applyFont="1" applyBorder="1" applyProtection="1">
      <alignment horizontal="left" vertical="center" wrapText="1"/>
    </xf>
    <xf numFmtId="0" fontId="9" fillId="0" borderId="1" xfId="0" applyFont="1" applyBorder="1" applyProtection="1">
      <alignment horizontal="left" vertical="center" wrapText="1"/>
    </xf>
    <xf numFmtId="0" fontId="14" fillId="2" borderId="3" xfId="0" applyFont="1" applyFill="1" applyBorder="1" applyProtection="1">
      <alignment horizontal="center" vertical="center" wrapText="1"/>
    </xf>
    <xf numFmtId="0" fontId="14" fillId="2" borderId="4" xfId="0" applyFont="1" applyFill="1" applyBorder="1" applyProtection="1">
      <alignment horizontal="center" vertical="center" wrapText="1"/>
    </xf>
    <xf numFmtId="0" fontId="4" fillId="0" borderId="0" xfId="0" applyFont="1">
      <alignment horizontal="center" vertical="center" wrapText="1"/>
    </xf>
    <xf numFmtId="0" fontId="9" fillId="2" borderId="2" xfId="0" applyFont="1" applyFill="1" applyBorder="1" applyProtection="1">
      <alignment horizontal="center" vertical="center" wrapText="1"/>
    </xf>
    <xf numFmtId="0" fontId="14" fillId="0" borderId="2" xfId="0" applyFont="1" applyBorder="1" applyProtection="1">
      <alignment horizontal="center" vertical="center" wrapText="1"/>
    </xf>
    <xf numFmtId="0" fontId="9" fillId="0" borderId="10" xfId="0" applyFont="1" applyBorder="1" applyProtection="1">
      <alignment horizontal="left" vertical="center" wrapText="1"/>
    </xf>
    <xf numFmtId="0" fontId="15" fillId="0" borderId="2" xfId="0" applyFont="1" applyBorder="1" applyProtection="1">
      <alignment vertical="center" wrapText="1"/>
    </xf>
    <xf numFmtId="0" fontId="16" fillId="0" borderId="2" xfId="0" applyFont="1" applyBorder="1" applyProtection="1">
      <alignment vertical="center" wrapText="1"/>
    </xf>
    <xf numFmtId="0" fontId="17" fillId="0" borderId="2" xfId="0" applyFont="1" applyBorder="1" applyProtection="1">
      <alignment vertical="center" wrapText="1"/>
    </xf>
    <xf numFmtId="0" fontId="18" fillId="0" borderId="2" xfId="0" applyFont="1" applyBorder="1" applyProtection="1">
      <alignment vertical="center" wrapText="1"/>
    </xf>
    <xf numFmtId="0" fontId="19" fillId="0" borderId="5" xfId="0" applyFont="1" applyBorder="1" applyProtection="1">
      <alignment vertical="center" wrapText="1"/>
    </xf>
    <xf numFmtId="0" fontId="20" fillId="0" borderId="5" xfId="0" applyFont="1" applyBorder="1" applyProtection="1">
      <alignment vertical="center" wrapText="1"/>
    </xf>
    <xf numFmtId="0" fontId="21" fillId="0" borderId="5" xfId="0" applyFont="1" applyBorder="1" applyProtection="1">
      <alignment vertical="center" wrapText="1"/>
    </xf>
    <xf numFmtId="0" fontId="22" fillId="0" borderId="1" xfId="0" applyFont="1" applyBorder="1" applyProtection="1">
      <alignment horizontal="left" vertical="center" wrapText="1"/>
    </xf>
    <xf numFmtId="0" fontId="23" fillId="0" borderId="2" xfId="0" applyFont="1" applyBorder="1" applyProtection="1">
      <alignment vertical="center" wrapText="1"/>
    </xf>
    <xf numFmtId="0" fontId="24" fillId="0" borderId="2" xfId="0" applyFont="1" applyBorder="1" applyProtection="1">
      <alignment vertical="center" wrapText="1"/>
    </xf>
    <xf numFmtId="0" fontId="25" fillId="0" borderId="2" xfId="0" applyFont="1" applyBorder="1" applyProtection="1">
      <alignment vertical="center" wrapText="1"/>
    </xf>
    <xf numFmtId="0" fontId="26" fillId="0" borderId="2" xfId="0" applyFont="1" applyBorder="1" applyProtection="1">
      <alignment vertical="center" wrapText="1"/>
    </xf>
    <xf numFmtId="0" fontId="27" fillId="0" borderId="2" xfId="0" applyFont="1" applyBorder="1" applyProtection="1">
      <alignment vertical="center" wrapText="1"/>
    </xf>
    <xf numFmtId="0" fontId="28" fillId="0" borderId="2" xfId="0" applyFont="1" applyBorder="1" applyProtection="1">
      <alignment vertical="center" wrapText="1"/>
    </xf>
    <xf numFmtId="0" fontId="29" fillId="0" borderId="2" xfId="0" applyFont="1" applyBorder="1" applyProtection="1">
      <alignment vertical="center" wrapText="1"/>
    </xf>
    <xf numFmtId="0" fontId="30" fillId="0" borderId="5" xfId="0" applyFont="1" applyBorder="1" applyProtection="1">
      <alignment vertical="center" wrapText="1"/>
    </xf>
    <xf numFmtId="0" fontId="31" fillId="0" borderId="2" xfId="0" applyFont="1" applyBorder="1" applyProtection="1">
      <alignment vertical="center" wrapText="1"/>
    </xf>
    <xf numFmtId="0" fontId="32" fillId="0" borderId="5" xfId="0" applyFont="1" applyBorder="1" applyProtection="1">
      <alignment vertical="center" wrapText="1"/>
    </xf>
    <xf numFmtId="0" fontId="33" fillId="0" borderId="2" xfId="0" applyFont="1" applyBorder="1" applyProtection="1">
      <alignment vertical="center" wrapText="1"/>
    </xf>
    <xf numFmtId="0" fontId="34" fillId="0" borderId="5" xfId="0" applyFont="1" applyBorder="1" applyProtection="1">
      <alignment vertical="center" wrapText="1"/>
    </xf>
    <xf numFmtId="0" fontId="35" fillId="0" borderId="5" xfId="0" applyFont="1" applyBorder="1" applyProtection="1">
      <alignment vertical="center" wrapText="1"/>
    </xf>
    <xf numFmtId="0" fontId="36" fillId="0" borderId="5" xfId="0" applyFont="1" applyBorder="1" applyProtection="1">
      <alignment vertical="center" wrapText="1"/>
    </xf>
    <xf numFmtId="0" fontId="37" fillId="0" borderId="1" xfId="0" applyFont="1" applyBorder="1" applyProtection="1">
      <alignment horizontal="left" vertical="center" wrapText="1"/>
    </xf>
    <xf numFmtId="0" fontId="38" fillId="0" borderId="2" xfId="0" applyFont="1" applyBorder="1" applyProtection="1">
      <alignment vertical="center" wrapText="1"/>
    </xf>
    <xf numFmtId="0" fontId="39" fillId="0" borderId="2" xfId="0" applyFont="1" applyBorder="1" applyProtection="1">
      <alignment vertical="center" wrapText="1"/>
    </xf>
    <xf numFmtId="0" fontId="40" fillId="0" borderId="2" xfId="0" applyFont="1" applyBorder="1" applyProtection="1">
      <alignment vertical="center" wrapText="1"/>
    </xf>
    <xf numFmtId="0" fontId="41" fillId="0" borderId="2" xfId="0" applyFont="1" applyBorder="1" applyProtection="1">
      <alignment vertical="center" wrapText="1"/>
    </xf>
    <xf numFmtId="0" fontId="42" fillId="0" borderId="2" xfId="0" applyFont="1" applyBorder="1" applyProtection="1">
      <alignment vertical="center" wrapText="1"/>
    </xf>
    <xf numFmtId="0" fontId="43" fillId="0" borderId="5" xfId="0" applyFont="1" applyBorder="1" applyProtection="1">
      <alignment vertical="center" wrapText="1"/>
    </xf>
    <xf numFmtId="0" fontId="44" fillId="0" borderId="5" xfId="0" applyFont="1" applyBorder="1" applyProtection="1">
      <alignment vertical="center" wrapText="1"/>
    </xf>
    <xf numFmtId="0" fontId="45" fillId="0" borderId="2" xfId="0" applyFont="1" applyBorder="1" applyProtection="1">
      <alignment vertical="center" wrapText="1"/>
    </xf>
    <xf numFmtId="0" fontId="46" fillId="0" borderId="2" xfId="0" applyFont="1" applyBorder="1" applyProtection="1">
      <alignment vertical="center" wrapText="1"/>
    </xf>
    <xf numFmtId="0" fontId="47" fillId="0" borderId="2" xfId="0" applyFont="1" applyBorder="1" applyProtection="1">
      <alignment vertical="center" wrapText="1"/>
    </xf>
    <xf numFmtId="0" fontId="48" fillId="0" borderId="2" xfId="0" applyFont="1" applyBorder="1" applyProtection="1">
      <alignment vertical="center" wrapText="1"/>
    </xf>
    <xf numFmtId="0" fontId="49" fillId="0" borderId="2" xfId="0" applyFont="1" applyBorder="1" applyProtection="1">
      <alignment vertical="center" wrapText="1"/>
    </xf>
    <xf numFmtId="0" fontId="50" fillId="0" borderId="2" xfId="0" applyFont="1" applyBorder="1" applyProtection="1">
      <alignment vertical="center" wrapText="1"/>
    </xf>
    <xf numFmtId="0" fontId="51" fillId="0" borderId="2" xfId="0" applyFont="1" applyBorder="1" applyProtection="1">
      <alignment vertical="center" wrapText="1"/>
    </xf>
    <xf numFmtId="0" fontId="52" fillId="0" borderId="2" xfId="0" applyFont="1" applyBorder="1" applyProtection="1">
      <alignment vertical="center" wrapText="1"/>
    </xf>
    <xf numFmtId="0" fontId="53" fillId="0" borderId="2" xfId="0" applyFont="1" applyBorder="1" applyProtection="1">
      <alignment vertical="center" wrapText="1"/>
    </xf>
    <xf numFmtId="0" fontId="54" fillId="0" borderId="2" xfId="0" applyFont="1" applyBorder="1" applyProtection="1">
      <alignment vertical="center" wrapText="1"/>
    </xf>
    <xf numFmtId="0" fontId="55" fillId="0" borderId="2" xfId="0" applyFont="1" applyBorder="1" applyProtection="1">
      <alignment vertical="center" wrapText="1"/>
    </xf>
    <xf numFmtId="0" fontId="56" fillId="0" borderId="2" xfId="0" applyFont="1" applyBorder="1" applyProtection="1">
      <alignment vertical="center" wrapText="1"/>
    </xf>
    <xf numFmtId="0" fontId="57" fillId="0" borderId="5" xfId="0" applyFont="1" applyBorder="1" applyProtection="1">
      <alignment vertical="center" wrapText="1"/>
    </xf>
    <xf numFmtId="0" fontId="58" fillId="0" borderId="1" xfId="0" applyFont="1" applyBorder="1" applyProtection="1">
      <alignment horizontal="left" vertical="center" wrapText="1"/>
    </xf>
    <xf numFmtId="0" fontId="59" fillId="0" borderId="2" xfId="0" applyFont="1" applyBorder="1" applyProtection="1">
      <alignment vertical="center" wrapText="1"/>
    </xf>
    <xf numFmtId="0" fontId="60" fillId="0" borderId="2" xfId="0" applyFont="1" applyBorder="1" applyProtection="1">
      <alignment vertical="center" wrapText="1"/>
    </xf>
    <xf numFmtId="0" fontId="61" fillId="0" borderId="2" xfId="0" applyFont="1" applyBorder="1" applyProtection="1">
      <alignment vertical="center" wrapText="1"/>
    </xf>
    <xf numFmtId="0" fontId="62" fillId="0" borderId="2" xfId="0" applyFont="1" applyBorder="1" applyProtection="1">
      <alignment vertical="center" wrapText="1"/>
    </xf>
    <xf numFmtId="0" fontId="63" fillId="0" borderId="2" xfId="0" applyFont="1" applyBorder="1" applyProtection="1">
      <alignment vertical="center" wrapText="1"/>
    </xf>
    <xf numFmtId="0" fontId="64" fillId="0" borderId="2" xfId="0" applyFont="1" applyBorder="1" applyProtection="1">
      <alignment vertical="center" wrapText="1"/>
    </xf>
    <xf numFmtId="0" fontId="65" fillId="0" borderId="2" xfId="0" applyFont="1" applyBorder="1" applyProtection="1">
      <alignment vertical="center" wrapText="1"/>
    </xf>
    <xf numFmtId="0" fontId="66" fillId="0" borderId="5" xfId="0" applyFont="1" applyBorder="1" applyProtection="1">
      <alignment vertical="center" wrapText="1"/>
    </xf>
    <xf numFmtId="0" fontId="67" fillId="0" borderId="5" xfId="0" applyFont="1" applyBorder="1" applyProtection="1">
      <alignment vertical="center" wrapText="1"/>
    </xf>
    <xf numFmtId="0" fontId="68" fillId="0" borderId="1" xfId="0" applyFont="1" applyBorder="1" applyProtection="1">
      <alignment vertical="center" wrapText="1"/>
    </xf>
    <xf numFmtId="0" fontId="69" fillId="0" borderId="5" xfId="0" applyFont="1" applyBorder="1" applyProtection="1">
      <alignment vertical="center" wrapText="1"/>
    </xf>
    <xf numFmtId="0" fontId="70" fillId="0" borderId="2" xfId="0" applyFont="1" applyBorder="1" applyProtection="1">
      <alignment vertical="center" wrapText="1"/>
    </xf>
    <xf numFmtId="0" fontId="71" fillId="0" borderId="5" xfId="0" applyFont="1" applyBorder="1" applyProtection="1">
      <alignment vertical="center" wrapText="1"/>
    </xf>
    <xf numFmtId="0" fontId="72" fillId="0" borderId="5" xfId="0" applyFont="1" applyBorder="1" applyProtection="1">
      <alignment vertical="center" wrapText="1"/>
    </xf>
    <xf numFmtId="0" fontId="73" fillId="0" borderId="1" xfId="0" applyFont="1" applyBorder="1" applyProtection="1">
      <alignment horizontal="left" vertical="center" wrapText="1"/>
    </xf>
    <xf numFmtId="0" fontId="74" fillId="0" borderId="5" xfId="0" applyFont="1" applyBorder="1" applyProtection="1">
      <alignment vertical="center" wrapText="1"/>
    </xf>
    <xf numFmtId="0" fontId="75" fillId="0" borderId="5" xfId="0" applyFont="1" applyBorder="1" applyProtection="1">
      <alignment vertical="center" wrapText="1"/>
    </xf>
    <xf numFmtId="0" fontId="76" fillId="0" borderId="5" xfId="0" applyFont="1" applyBorder="1" applyProtection="1">
      <alignment vertical="center" wrapText="1"/>
    </xf>
    <xf numFmtId="0" fontId="77" fillId="0" borderId="5" xfId="0" applyFont="1" applyBorder="1" applyProtection="1">
      <alignment vertical="center" wrapText="1"/>
    </xf>
    <xf numFmtId="0" fontId="78" fillId="0" borderId="5" xfId="0" applyFont="1" applyBorder="1" applyProtection="1">
      <alignment vertical="center" wrapText="1"/>
    </xf>
    <xf numFmtId="0" fontId="79" fillId="0" borderId="5" xfId="0" applyFont="1" applyBorder="1" applyProtection="1">
      <alignment vertical="center" wrapText="1"/>
    </xf>
    <xf numFmtId="0" fontId="80" fillId="0" borderId="5" xfId="0" applyFont="1" applyBorder="1" applyProtection="1">
      <alignment vertical="center" wrapText="1"/>
    </xf>
    <xf numFmtId="0" fontId="81" fillId="0" borderId="5" xfId="0" applyFont="1" applyBorder="1" applyProtection="1">
      <alignment vertical="center" wrapText="1"/>
    </xf>
    <xf numFmtId="0" fontId="82" fillId="0" borderId="5" xfId="0" applyFont="1" applyBorder="1" applyProtection="1">
      <alignment vertical="center" wrapText="1"/>
    </xf>
    <xf numFmtId="0" fontId="83" fillId="0" borderId="5" xfId="0" applyFont="1" applyBorder="1" applyProtection="1">
      <alignment vertical="center" wrapText="1"/>
    </xf>
    <xf numFmtId="0" fontId="84" fillId="0" borderId="5" xfId="0" applyFont="1" applyBorder="1" applyProtection="1">
      <alignment vertical="center" wrapText="1"/>
    </xf>
    <xf numFmtId="0" fontId="85" fillId="0" borderId="5" xfId="0" applyFont="1" applyBorder="1" applyProtection="1">
      <alignment vertical="center" wrapText="1"/>
    </xf>
    <xf numFmtId="0" fontId="86" fillId="0" borderId="5" xfId="0" applyFont="1" applyBorder="1" applyProtection="1">
      <alignment vertical="center" wrapText="1"/>
    </xf>
    <xf numFmtId="0" fontId="87" fillId="0" borderId="5" xfId="0" applyFont="1" applyBorder="1" applyProtection="1">
      <alignment vertical="center" wrapText="1"/>
    </xf>
    <xf numFmtId="0" fontId="88" fillId="0" borderId="5" xfId="0" applyFont="1" applyBorder="1" applyProtection="1">
      <alignment vertical="center" wrapText="1"/>
    </xf>
    <xf numFmtId="0" fontId="89" fillId="0" borderId="5" xfId="0" applyFont="1" applyBorder="1" applyProtection="1">
      <alignment vertical="center" wrapText="1"/>
    </xf>
    <xf numFmtId="0" fontId="90" fillId="0" borderId="5" xfId="0" applyFont="1" applyBorder="1" applyProtection="1">
      <alignment vertical="center" wrapText="1"/>
    </xf>
    <xf numFmtId="0" fontId="91" fillId="0" borderId="2" xfId="0" applyFont="1" applyBorder="1" applyProtection="1">
      <alignment horizontal="left" vertical="center" wrapText="1"/>
    </xf>
    <xf numFmtId="0" fontId="92" fillId="0" borderId="2" xfId="0" applyFont="1" applyBorder="1" applyProtection="1">
      <alignment vertical="center" wrapText="1"/>
    </xf>
    <xf numFmtId="0" fontId="93" fillId="0" borderId="5" xfId="0" applyFont="1" applyBorder="1" applyProtection="1">
      <alignment vertical="center" wrapText="1"/>
    </xf>
    <xf numFmtId="0" fontId="94" fillId="0" borderId="5" xfId="0" applyFont="1" applyBorder="1" applyProtection="1">
      <alignment vertical="center" wrapText="1"/>
    </xf>
    <xf numFmtId="0" fontId="95" fillId="0" borderId="5" xfId="0" applyFont="1" applyBorder="1" applyProtection="1">
      <alignment vertical="center" wrapText="1"/>
    </xf>
    <xf numFmtId="0" fontId="96" fillId="0" borderId="5" xfId="0" applyFont="1" applyBorder="1" applyProtection="1">
      <alignment vertical="center" wrapText="1"/>
    </xf>
    <xf numFmtId="0" fontId="97" fillId="0" borderId="5" xfId="0" applyFont="1" applyBorder="1" applyProtection="1">
      <alignment vertical="center" wrapText="1"/>
    </xf>
    <xf numFmtId="0" fontId="98" fillId="0" borderId="5" xfId="0" applyFont="1" applyBorder="1" applyProtection="1">
      <alignment vertical="center" wrapText="1"/>
    </xf>
    <xf numFmtId="0" fontId="99" fillId="0" borderId="5" xfId="0" applyFont="1" applyBorder="1" applyProtection="1">
      <alignment vertical="center" wrapText="1"/>
    </xf>
    <xf numFmtId="0" fontId="100" fillId="0" borderId="5" xfId="0" applyFont="1" applyBorder="1" applyProtection="1">
      <alignment vertical="center" wrapText="1"/>
    </xf>
    <xf numFmtId="0" fontId="101" fillId="0" borderId="5" xfId="0" applyFont="1" applyBorder="1" applyProtection="1">
      <alignment vertical="center" wrapText="1"/>
    </xf>
    <xf numFmtId="0" fontId="102" fillId="0" borderId="5" xfId="0" applyFont="1" applyBorder="1" applyProtection="1">
      <alignment vertical="center" wrapText="1"/>
    </xf>
    <xf numFmtId="0" fontId="103" fillId="0" borderId="2" xfId="0" applyFont="1" applyBorder="1" applyProtection="1">
      <alignment horizontal="left" vertical="center" wrapText="1"/>
    </xf>
    <xf numFmtId="0" fontId="104" fillId="0" borderId="2" xfId="0" applyFont="1" applyBorder="1" applyProtection="1">
      <alignment vertical="center" wrapText="1"/>
    </xf>
    <xf numFmtId="0" fontId="105" fillId="0" borderId="2" xfId="0" applyFont="1" applyBorder="1" applyProtection="1">
      <alignment vertical="center" wrapText="1"/>
    </xf>
    <xf numFmtId="0" fontId="106" fillId="0" borderId="2" xfId="0" applyFont="1" applyBorder="1" applyProtection="1">
      <alignment vertical="center" wrapText="1"/>
    </xf>
    <xf numFmtId="0" fontId="107" fillId="0" borderId="2" xfId="0" applyFont="1" applyBorder="1" applyProtection="1">
      <alignment vertical="center" wrapText="1"/>
    </xf>
    <xf numFmtId="0" fontId="108" fillId="0" borderId="2" xfId="0" applyFont="1" applyBorder="1" applyProtection="1">
      <alignment vertical="center" wrapText="1"/>
    </xf>
    <xf numFmtId="0" fontId="109" fillId="0" borderId="2" xfId="0" applyFont="1" applyBorder="1" applyProtection="1">
      <alignment vertical="center" wrapText="1"/>
    </xf>
    <xf numFmtId="0" fontId="110" fillId="0" borderId="2" xfId="0" applyFont="1" applyBorder="1" applyProtection="1">
      <alignment vertical="center" wrapText="1"/>
    </xf>
    <xf numFmtId="0" fontId="111" fillId="0" borderId="2" xfId="0" applyFont="1" applyBorder="1" applyProtection="1">
      <alignment vertical="center" wrapText="1"/>
    </xf>
    <xf numFmtId="0" fontId="112" fillId="0" borderId="2" xfId="0" applyFont="1" applyBorder="1" applyProtection="1">
      <alignment vertical="center" wrapText="1"/>
    </xf>
    <xf numFmtId="0" fontId="113" fillId="0" borderId="5" xfId="0" applyFont="1" applyBorder="1" applyProtection="1">
      <alignment vertical="center" wrapText="1"/>
    </xf>
    <xf numFmtId="0" fontId="114" fillId="0" borderId="5" xfId="0" applyFont="1" applyBorder="1" applyProtection="1">
      <alignment vertical="center" wrapText="1"/>
    </xf>
    <xf numFmtId="0" fontId="115" fillId="0" borderId="2" xfId="0" applyFont="1" applyBorder="1" applyProtection="1">
      <alignment vertical="center" wrapText="1"/>
    </xf>
    <xf numFmtId="0" fontId="116" fillId="0" borderId="2" xfId="0" applyFont="1" applyBorder="1" applyProtection="1">
      <alignment vertical="center" wrapText="1"/>
    </xf>
    <xf numFmtId="0" fontId="117" fillId="0" borderId="2" xfId="0" applyFont="1" applyBorder="1" applyProtection="1">
      <alignment vertical="center" wrapText="1"/>
    </xf>
    <xf numFmtId="0" fontId="118" fillId="0" borderId="2" xfId="0" applyFont="1" applyBorder="1" applyProtection="1">
      <alignment vertical="center" wrapText="1"/>
    </xf>
    <xf numFmtId="0" fontId="119" fillId="0" borderId="2" xfId="0" applyFont="1" applyBorder="1" applyProtection="1">
      <alignment vertical="center" wrapText="1"/>
    </xf>
    <xf numFmtId="0" fontId="120" fillId="0" borderId="2" xfId="0" applyFont="1" applyBorder="1" applyProtection="1">
      <alignment vertical="center" wrapText="1"/>
    </xf>
    <xf numFmtId="0" fontId="121" fillId="0" borderId="2" xfId="0" applyFont="1" applyBorder="1" applyProtection="1">
      <alignment vertical="center" wrapText="1"/>
    </xf>
    <xf numFmtId="0" fontId="122" fillId="0" borderId="2" xfId="0" applyFont="1" applyBorder="1" applyProtection="1">
      <alignment vertical="center" wrapText="1"/>
    </xf>
    <xf numFmtId="0" fontId="123" fillId="0" borderId="2" xfId="0" applyFont="1" applyBorder="1" applyProtection="1">
      <alignment vertical="center" wrapText="1"/>
    </xf>
    <xf numFmtId="0" fontId="124" fillId="0" borderId="2" xfId="0" applyFont="1" applyBorder="1" applyProtection="1">
      <alignment vertical="center" wrapText="1"/>
    </xf>
    <xf numFmtId="0" fontId="125" fillId="0" borderId="2" xfId="0" applyFont="1" applyBorder="1" applyProtection="1">
      <alignment vertical="center" wrapText="1"/>
    </xf>
    <xf numFmtId="0" fontId="126" fillId="0" borderId="2" xfId="0" applyFont="1" applyBorder="1" applyProtection="1">
      <alignment vertical="center" wrapText="1"/>
    </xf>
    <xf numFmtId="0" fontId="127" fillId="0" borderId="2" xfId="0" applyFont="1" applyBorder="1" applyProtection="1">
      <alignment vertical="center" wrapText="1"/>
    </xf>
    <xf numFmtId="0" fontId="128" fillId="0" borderId="2" xfId="0" applyFont="1" applyBorder="1" applyProtection="1">
      <alignment horizontal="left" vertical="center" wrapText="1"/>
    </xf>
    <xf numFmtId="0" fontId="129" fillId="0" borderId="1" xfId="0" applyFont="1" applyBorder="1" applyProtection="1">
      <alignment horizontal="left" vertical="center" wrapText="1"/>
    </xf>
    <xf numFmtId="0" fontId="130" fillId="0" borderId="2" xfId="0" applyFont="1" applyBorder="1" applyProtection="1">
      <alignment horizontal="left" vertical="center" wrapText="1"/>
    </xf>
    <xf numFmtId="0" fontId="131" fillId="0" borderId="2" xfId="0" applyFont="1" applyBorder="1" applyProtection="1">
      <alignment horizontal="left" vertical="center" wrapText="1"/>
    </xf>
    <xf numFmtId="0" fontId="132" fillId="0" borderId="2" xfId="0" applyFont="1" applyBorder="1" applyProtection="1">
      <alignment horizontal="left" vertical="center" wrapText="1"/>
    </xf>
    <xf numFmtId="0" fontId="133" fillId="0" borderId="2" xfId="0" applyFont="1" applyBorder="1" applyProtection="1">
      <alignment horizontal="left" vertical="center" wrapText="1"/>
    </xf>
    <xf numFmtId="0" fontId="134" fillId="0" borderId="2" xfId="0" applyFont="1" applyBorder="1" applyProtection="1">
      <alignment horizontal="left" vertical="center" wrapText="1"/>
    </xf>
    <xf numFmtId="0" fontId="135" fillId="0" borderId="2" xfId="0" applyFont="1" applyBorder="1" applyProtection="1">
      <alignment horizontal="left" vertical="center" wrapText="1"/>
    </xf>
    <xf numFmtId="0" fontId="136" fillId="0" borderId="5" xfId="0" applyFont="1" applyBorder="1" applyProtection="1">
      <alignment horizontal="left" vertical="center" wrapText="1"/>
    </xf>
    <xf numFmtId="0" fontId="137" fillId="0" borderId="2" xfId="0" applyFont="1" applyBorder="1" applyProtection="1">
      <alignment horizontal="left" vertical="center" wrapText="1"/>
    </xf>
    <xf numFmtId="0" fontId="138" fillId="0" borderId="2" xfId="0" applyFont="1" applyBorder="1" applyProtection="1">
      <alignment horizontal="left" vertical="center" wrapText="1"/>
    </xf>
    <xf numFmtId="0" fontId="139" fillId="2" borderId="2" xfId="0" applyFont="1" applyFill="1" applyBorder="1" applyProtection="1">
      <alignment horizontal="left" vertical="center" wrapText="1"/>
    </xf>
    <xf numFmtId="0" fontId="140" fillId="0" borderId="5" xfId="0" applyFont="1" applyBorder="1" applyProtection="1">
      <alignment horizontal="left" vertical="center" wrapText="1"/>
    </xf>
    <xf numFmtId="0" fontId="141" fillId="0" borderId="2" xfId="0" applyFont="1" applyBorder="1" applyProtection="1">
      <alignment horizontal="left" vertical="center" wrapText="1"/>
    </xf>
    <xf numFmtId="58" fontId="142" fillId="0" borderId="2" xfId="0" applyNumberFormat="1" applyFont="1" applyBorder="1" applyProtection="1">
      <alignment horizontal="left" vertical="center" wrapText="1"/>
    </xf>
    <xf numFmtId="0" fontId="143" fillId="0" borderId="2" xfId="0" applyFont="1" applyBorder="1" applyProtection="1">
      <alignment horizontal="left" vertical="center" wrapText="1"/>
    </xf>
    <xf numFmtId="58" fontId="144" fillId="0" borderId="2" xfId="0" applyNumberFormat="1" applyFont="1" applyBorder="1" applyProtection="1">
      <alignment horizontal="left" vertical="center" wrapText="1"/>
    </xf>
    <xf numFmtId="0" fontId="145" fillId="0" borderId="2" xfId="0" applyFont="1" applyBorder="1" applyProtection="1">
      <alignment horizontal="left" vertical="center" wrapText="1"/>
    </xf>
    <xf numFmtId="58" fontId="146" fillId="0" borderId="2" xfId="0" applyNumberFormat="1" applyFont="1" applyBorder="1" applyProtection="1">
      <alignment horizontal="left" vertical="center" wrapText="1"/>
    </xf>
    <xf numFmtId="0" fontId="147" fillId="0" borderId="5" xfId="0" applyFont="1" applyBorder="1" applyProtection="1">
      <alignment horizontal="left" vertical="center" wrapText="1"/>
    </xf>
    <xf numFmtId="0" fontId="148" fillId="0" borderId="2" xfId="0" applyFont="1" applyBorder="1" applyProtection="1">
      <alignment horizontal="left" vertical="center" wrapText="1"/>
    </xf>
    <xf numFmtId="0" fontId="149" fillId="0" borderId="2" xfId="0" applyFont="1" applyBorder="1" applyProtection="1">
      <alignment horizontal="left" vertical="center" wrapText="1"/>
    </xf>
    <xf numFmtId="0" fontId="150" fillId="0" borderId="2" xfId="0" applyFont="1" applyBorder="1" applyProtection="1">
      <alignment horizontal="left" vertical="center" wrapText="1"/>
    </xf>
    <xf numFmtId="0" fontId="151" fillId="0" borderId="2" xfId="0" applyFont="1" applyBorder="1" applyProtection="1">
      <alignment horizontal="left" vertical="center" wrapText="1"/>
    </xf>
    <xf numFmtId="0" fontId="152" fillId="0" borderId="2" xfId="0" applyFont="1" applyBorder="1" applyProtection="1">
      <alignment horizontal="left" vertical="center" wrapText="1"/>
    </xf>
    <xf numFmtId="0" fontId="153" fillId="0" borderId="2" xfId="0" applyFont="1" applyBorder="1" applyProtection="1">
      <alignment horizontal="left" vertical="center" wrapText="1"/>
    </xf>
    <xf numFmtId="0" fontId="154" fillId="0" borderId="5" xfId="0" applyFont="1" applyBorder="1" applyProtection="1">
      <alignment horizontal="left" vertical="center" wrapText="1"/>
    </xf>
    <xf numFmtId="0" fontId="155" fillId="0" borderId="2" xfId="0" applyFont="1" applyBorder="1" applyProtection="1">
      <alignment horizontal="left" vertical="center" wrapText="1"/>
    </xf>
    <xf numFmtId="0" fontId="156" fillId="0" borderId="5" xfId="0" applyFont="1" applyBorder="1" applyProtection="1">
      <alignment horizontal="left" vertical="center" wrapText="1"/>
    </xf>
    <xf numFmtId="0" fontId="157" fillId="0" borderId="5" xfId="0" applyFont="1" applyBorder="1" applyProtection="1">
      <alignment horizontal="left" vertical="center" wrapText="1"/>
    </xf>
    <xf numFmtId="0" fontId="158" fillId="0" borderId="2" xfId="0" applyFont="1" applyBorder="1" applyProtection="1">
      <alignment horizontal="left" vertical="center" wrapText="1"/>
    </xf>
  </cellXfs>
  <cellStyles count="2">
    <cellStyle name="常规" xfId="0" builtinId="0"/>
    <cellStyle name="超链接" xfId="1" builtinId="8"/>
  </cellStyles>
  <dxfs count="1">
    <dxf>
      <fill>
        <patternFill>
          <bgColor rgb="FFFDE7A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3" Type="http://schemas.openxmlformats.org/officeDocument/2006/relationships/worksheet" Target="worksheets/sheet3.xml"/><Relationship Id="rId1" Type="http://schemas.openxmlformats.org/officeDocument/2006/relationships/worksheet" Target="worksheets/sheet1.xml"/><Relationship Id="rId17" Type="http://schemas.openxmlformats.org/officeDocument/2006/relationships/theme" Target="theme/theme1.xml"/><Relationship Id="rId7" Type="http://schemas.openxmlformats.org/officeDocument/2006/relationships/worksheet" Target="worksheets/sheet7.xml"/><Relationship Id="rId15" Type="http://schemas.openxmlformats.org/officeDocument/2006/relationships/sharedStrings" Target="sharedStrings.xml"/><Relationship Id="rId6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10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8" Type="http://schemas.openxmlformats.org/officeDocument/2006/relationships/worksheet" Target="worksheets/sheet8.xml"/><Relationship Id="rId2" Type="http://schemas.openxmlformats.org/officeDocument/2006/relationships/worksheet" Target="worksheets/sheet2.xml"/><Relationship Id="rId9" Type="http://schemas.openxmlformats.org/officeDocument/2006/relationships/worksheet" Target="worksheets/sheet9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4" Type="http://schemas.openxmlformats.org/officeDocument/2006/relationships/worksheet" Target="worksheets/sheet14.xml"/><Relationship Id="rId16" Type="http://schemas.openxmlformats.org/officeDocument/2006/relationships/styles" Target="styles.xml"/><Relationship Id="rId13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
   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
<Relationships
   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tabColor rgb="FFFFFFFF"/>
    <outlinePr summaryBelow="0" summaryRight="0"/>
  </sheetPr>
  <dimension ref="A1"/>
  <sheetViews>
    <sheetView workbookViewId="0" tabSelected="1"/>
  </sheetViews>
  <sheetFormatPr baseColWidth="10" defaultColWidth="9.9990234375" defaultRowHeight="16.5" customHeight="1"/>
  <cols>
    <col min="1" max="1" width="5.748046875" customWidth="1"/>
    <col min="2" max="2" width="6" customWidth="1"/>
    <col min="3" max="3" width="47.8740234375" customWidth="1" style="9"/>
    <col min="6" max="6" width="8.25" customWidth="1" style="9"/>
    <col min="7" max="7" width="22.125" customWidth="1" style="9"/>
  </cols>
  <sheetData>
    <row r="1" ht="61.5" customHeight="1">
      <c r="A1" s="22" t="s">
        <v>0</v>
      </c>
      <c r="B1" s="23"/>
      <c r="C1" s="24"/>
      <c r="D1" s="23"/>
      <c r="E1" s="23"/>
      <c r="F1" s="24"/>
      <c r="G1" s="24"/>
      <c r="H1" s="6"/>
      <c r="I1" s="6"/>
    </row>
    <row r="2" ht="34.5" customHeight="1">
      <c r="A2" s="25" t="s">
        <v>1</v>
      </c>
      <c r="B2" s="25"/>
      <c r="C2" s="26"/>
      <c r="D2" s="25"/>
      <c r="E2" s="25"/>
      <c r="F2" s="26"/>
      <c r="G2" s="26"/>
      <c r="H2" s="7"/>
      <c r="I2" s="7"/>
    </row>
    <row r="3" ht="75" customHeight="1">
      <c r="A3" s="27" t="s">
        <v>2</v>
      </c>
      <c r="B3" s="30" t="s">
        <v>3</v>
      </c>
      <c r="C3" s="17"/>
      <c r="D3" s="17"/>
      <c r="E3" s="17"/>
      <c r="F3" s="17"/>
      <c r="G3" s="16"/>
    </row>
    <row r="4" ht="48.75" customHeight="1">
      <c r="A4" s="27" t="s">
        <v>4</v>
      </c>
      <c r="B4" s="27"/>
      <c r="C4" s="28"/>
      <c r="D4" s="27"/>
      <c r="E4" s="27"/>
      <c r="F4" s="28"/>
      <c r="G4" s="28"/>
    </row>
    <row r="5" ht="16.5" customHeight="1">
      <c r="A5" s="27" t="s">
        <v>5</v>
      </c>
      <c r="B5" s="27" t="s">
        <v>6</v>
      </c>
      <c r="C5" s="28" t="s">
        <v>7</v>
      </c>
      <c r="D5" s="27" t="s">
        <v>8</v>
      </c>
      <c r="E5" s="27" t="s">
        <v>9</v>
      </c>
      <c r="F5" s="28" t="s">
        <v>10</v>
      </c>
      <c r="G5" s="28" t="s">
        <v>11</v>
      </c>
    </row>
    <row r="6" ht="16.5" customHeight="1">
      <c r="A6" s="19" t="n">
        <v>1</v>
      </c>
      <c r="B6" s="18" t="s">
        <v>12</v>
      </c>
      <c r="C6" s="16"/>
      <c r="D6" s="31" t="n">
        <v>45199</v>
      </c>
      <c r="E6" s="29" t="n">
        <f>SUM(E7:E11)</f>
        <v>40</v>
      </c>
      <c r="F6" s="29" t="n">
        <f>SUM(F7:F11)</f>
        <v>0</v>
      </c>
      <c r="G6" s="182" t="s">
        <v>13</v>
      </c>
    </row>
    <row r="7" ht="16.5" customHeight="1">
      <c r="A7" s="37"/>
      <c r="B7" s="21" t="n">
        <v>1.1</v>
      </c>
      <c r="C7" s="33" t="s">
        <v>14</v>
      </c>
      <c r="D7" s="21"/>
      <c r="E7" s="21" t="n">
        <v>5</v>
      </c>
      <c r="F7" s="33"/>
      <c r="G7" s="33"/>
    </row>
    <row r="8" ht="16.5" customHeight="1">
      <c r="A8" s="37"/>
      <c r="B8" s="21" t="n">
        <v>1.2</v>
      </c>
      <c r="C8" s="33" t="s">
        <v>15</v>
      </c>
      <c r="D8" s="21"/>
      <c r="E8" s="21" t="n">
        <v>5</v>
      </c>
      <c r="F8" s="33"/>
      <c r="G8" s="33"/>
    </row>
    <row r="9" ht="135.75" customHeight="1">
      <c r="A9" s="37"/>
      <c r="B9" s="21" t="n">
        <v>1.3</v>
      </c>
      <c r="C9" s="183" t="s">
        <v>16</v>
      </c>
      <c r="D9" s="21"/>
      <c r="E9" s="21" t="n">
        <v>20</v>
      </c>
      <c r="F9" s="33"/>
      <c r="G9" s="33"/>
    </row>
    <row r="10" ht="16.5" customHeight="1">
      <c r="A10" s="37"/>
      <c r="B10" s="21" t="n">
        <v>1.4</v>
      </c>
      <c r="C10" s="33" t="s">
        <v>17</v>
      </c>
      <c r="D10" s="21"/>
      <c r="E10" s="21" t="n">
        <v>5</v>
      </c>
      <c r="F10" s="33"/>
      <c r="G10" s="33"/>
    </row>
    <row r="11" ht="27.75" customHeight="1">
      <c r="A11" s="38"/>
      <c r="B11" s="21" t="n">
        <v>1.5</v>
      </c>
      <c r="C11" s="33" t="s">
        <v>18</v>
      </c>
      <c r="D11" s="21"/>
      <c r="E11" s="21" t="n">
        <v>5</v>
      </c>
      <c r="F11" s="33"/>
      <c r="G11" s="33"/>
    </row>
    <row r="12" ht="16.5" customHeight="1">
      <c r="A12" s="29" t="n">
        <v>2</v>
      </c>
      <c r="B12" s="18" t="s">
        <v>19</v>
      </c>
      <c r="C12" s="16"/>
      <c r="D12" s="31" t="n">
        <v>45260</v>
      </c>
      <c r="E12" s="29" t="n">
        <f>SUM(E13:E16)</f>
        <v>35</v>
      </c>
      <c r="F12" s="29" t="n">
        <f>SUM(F13:F16)</f>
        <v>0</v>
      </c>
      <c r="G12" s="184" t="s">
        <v>20</v>
      </c>
    </row>
    <row r="13" ht="87.75" customHeight="1">
      <c r="A13" s="21"/>
      <c r="B13" s="21" t="n">
        <v>2.1</v>
      </c>
      <c r="C13" s="33" t="s">
        <v>21</v>
      </c>
      <c r="D13" s="21"/>
      <c r="E13" s="21" t="n">
        <v>20</v>
      </c>
      <c r="F13" s="33"/>
      <c r="G13" s="21"/>
    </row>
    <row r="14" ht="27.75" customHeight="1">
      <c r="A14" s="21"/>
      <c r="B14" s="21" t="n">
        <v>2.2</v>
      </c>
      <c r="C14" s="33" t="s">
        <v>22</v>
      </c>
      <c r="D14" s="21"/>
      <c r="E14" s="21" t="n">
        <v>5</v>
      </c>
      <c r="F14" s="33"/>
      <c r="G14" s="21"/>
    </row>
    <row r="15" ht="54.75" customHeight="1">
      <c r="A15" s="21"/>
      <c r="B15" s="21" t="n">
        <v>2.3</v>
      </c>
      <c r="C15" s="33" t="s">
        <v>23</v>
      </c>
      <c r="D15" s="21"/>
      <c r="E15" s="21" t="n">
        <v>10</v>
      </c>
      <c r="F15" s="33"/>
      <c r="G15" s="21"/>
    </row>
    <row r="16" ht="16.5" customHeight="1">
      <c r="A16" s="21"/>
      <c r="B16" s="21" t="n">
        <v>2.4</v>
      </c>
      <c r="C16" s="33"/>
      <c r="D16" s="21"/>
      <c r="E16" s="21"/>
      <c r="F16" s="33"/>
      <c r="G16" s="21"/>
    </row>
    <row r="17" ht="27.75" customHeight="1">
      <c r="A17" s="29" t="n">
        <v>3</v>
      </c>
      <c r="B17" s="18" t="s">
        <v>24</v>
      </c>
      <c r="C17" s="16"/>
      <c r="D17" s="31" t="n">
        <v>45291</v>
      </c>
      <c r="E17" s="29" t="n">
        <f>SUM(E18:E21)</f>
        <v>25</v>
      </c>
      <c r="F17" s="29" t="n">
        <f>SUM(F18:F21)</f>
        <v>0</v>
      </c>
      <c r="G17" s="185" t="s">
        <v>20</v>
      </c>
    </row>
    <row r="18" ht="54.75" customHeight="1">
      <c r="A18" s="21"/>
      <c r="B18" s="21" t="n">
        <v>3.1</v>
      </c>
      <c r="C18" s="33" t="s">
        <v>25</v>
      </c>
      <c r="D18" s="21"/>
      <c r="E18" s="21" t="n">
        <v>10</v>
      </c>
      <c r="F18" s="33"/>
      <c r="G18" s="21"/>
    </row>
    <row r="19" ht="41.25" customHeight="1">
      <c r="A19" s="21"/>
      <c r="B19" s="21" t="n">
        <v>3.2</v>
      </c>
      <c r="C19" s="33" t="s">
        <v>26</v>
      </c>
      <c r="D19" s="21" t="s">
        <v>27</v>
      </c>
      <c r="E19" s="21" t="n">
        <v>5</v>
      </c>
      <c r="F19" s="33"/>
      <c r="G19" s="21"/>
    </row>
    <row r="20" ht="81.75" customHeight="1">
      <c r="A20" s="21"/>
      <c r="B20" s="21" t="n">
        <v>3.3</v>
      </c>
      <c r="C20" s="33" t="s">
        <v>28</v>
      </c>
      <c r="D20" s="21"/>
      <c r="E20" s="21" t="n">
        <v>5</v>
      </c>
      <c r="F20" s="33"/>
      <c r="G20" s="21"/>
    </row>
    <row r="21" ht="41.25" customHeight="1">
      <c r="A21" s="21"/>
      <c r="B21" s="21" t="n">
        <v>3.4</v>
      </c>
      <c r="C21" s="33" t="s">
        <v>29</v>
      </c>
      <c r="D21" s="21"/>
      <c r="E21" s="21" t="n">
        <v>5</v>
      </c>
      <c r="F21" s="33"/>
      <c r="G21" s="21"/>
    </row>
    <row r="22" ht="18.75" customHeight="1">
      <c r="A22" s="46" t="s">
        <v>30</v>
      </c>
      <c r="B22" s="47"/>
      <c r="C22" s="47"/>
      <c r="D22" s="47"/>
      <c r="E22" s="14" t="s">
        <f>"总分"&amp;SUM(E6:E21)/2&amp;"分"</f>
        <v>31</v>
      </c>
      <c r="F22" s="49" t="n">
        <f>F6+F12+F17</f>
        <v>0</v>
      </c>
      <c r="G22" s="50"/>
    </row>
    <row r="23" ht="48.75" customHeight="1">
      <c r="A23" s="27" t="s">
        <v>32</v>
      </c>
      <c r="B23" s="27"/>
      <c r="C23" s="28"/>
      <c r="D23" s="27"/>
      <c r="E23" s="27"/>
      <c r="F23" s="28"/>
      <c r="G23" s="28"/>
    </row>
    <row r="24" ht="16.5" customHeight="1">
      <c r="A24" s="27" t="s">
        <v>5</v>
      </c>
      <c r="B24" s="27" t="s">
        <v>6</v>
      </c>
      <c r="C24" s="28" t="s">
        <v>7</v>
      </c>
      <c r="D24" s="27" t="s">
        <v>8</v>
      </c>
      <c r="E24" s="27" t="s">
        <v>33</v>
      </c>
      <c r="F24" s="28"/>
      <c r="G24" s="28" t="s">
        <v>11</v>
      </c>
    </row>
    <row r="25" ht="16.5" customHeight="1">
      <c r="A25" s="29" t="n">
        <v>1</v>
      </c>
      <c r="B25" s="18" t="s">
        <v>34</v>
      </c>
      <c r="C25" s="16"/>
      <c r="D25" s="31" t="n">
        <v>45291</v>
      </c>
      <c r="E25" s="29" t="n">
        <f>SUM(E26:E29)</f>
        <v>30</v>
      </c>
      <c r="F25" s="29" t="n">
        <f>SUM(F26:F29)</f>
        <v>0</v>
      </c>
      <c r="G25" s="33" t="s">
        <v>35</v>
      </c>
    </row>
    <row r="26" ht="27.75" customHeight="1">
      <c r="A26" s="21"/>
      <c r="B26" s="21" t="n">
        <v>1.1</v>
      </c>
      <c r="C26" s="33" t="s">
        <v>36</v>
      </c>
      <c r="D26" s="21"/>
      <c r="E26" s="21" t="n">
        <v>10</v>
      </c>
      <c r="F26" s="33"/>
      <c r="G26" s="21"/>
    </row>
    <row r="27" ht="27.75" customHeight="1">
      <c r="A27" s="21"/>
      <c r="B27" s="21" t="n">
        <v>1.2</v>
      </c>
      <c r="C27" s="33" t="s">
        <v>37</v>
      </c>
      <c r="D27" s="21"/>
      <c r="E27" s="21" t="n">
        <v>10</v>
      </c>
      <c r="F27" s="33"/>
      <c r="G27" s="21"/>
    </row>
    <row r="28" ht="27.75" customHeight="1">
      <c r="A28" s="21"/>
      <c r="B28" s="21" t="n">
        <v>1.3</v>
      </c>
      <c r="C28" s="33" t="s">
        <v>38</v>
      </c>
      <c r="D28" s="21"/>
      <c r="E28" s="21" t="n">
        <v>5</v>
      </c>
      <c r="F28" s="33"/>
      <c r="G28" s="21"/>
    </row>
    <row r="29" ht="41.25" customHeight="1">
      <c r="A29" s="21"/>
      <c r="B29" s="21" t="n">
        <v>1.5</v>
      </c>
      <c r="C29" s="33" t="s">
        <v>39</v>
      </c>
      <c r="D29" s="21"/>
      <c r="E29" s="21" t="n">
        <v>5</v>
      </c>
      <c r="F29" s="33"/>
      <c r="G29" s="21"/>
    </row>
    <row r="30" ht="16.5" customHeight="1">
      <c r="A30" s="29" t="n">
        <v>2</v>
      </c>
      <c r="B30" s="18" t="s">
        <v>40</v>
      </c>
      <c r="C30" s="16"/>
      <c r="D30" s="31" t="n">
        <v>45291</v>
      </c>
      <c r="E30" s="29" t="n">
        <f>SUM(E31:E31)</f>
        <v>5</v>
      </c>
      <c r="F30" s="29" t="n">
        <f>SUM(F31:F31)</f>
        <v>0</v>
      </c>
      <c r="G30" s="186" t="s">
        <v>41</v>
      </c>
    </row>
    <row r="31" ht="59.25" customHeight="1">
      <c r="A31" s="21"/>
      <c r="B31" s="21" t="n">
        <v>2.1</v>
      </c>
      <c r="C31" s="33" t="s">
        <v>42</v>
      </c>
      <c r="D31" s="21"/>
      <c r="E31" s="21" t="n">
        <v>5</v>
      </c>
      <c r="F31" s="33"/>
      <c r="G31" s="37"/>
    </row>
    <row r="32" ht="16.5" customHeight="1">
      <c r="A32" s="29" t="n">
        <v>3</v>
      </c>
      <c r="B32" s="18" t="s">
        <v>43</v>
      </c>
      <c r="C32" s="16"/>
      <c r="D32" s="31" t="n">
        <v>45291</v>
      </c>
      <c r="E32" s="29" t="n">
        <f>SUM(E33:E35)</f>
        <v>10</v>
      </c>
      <c r="F32" s="29" t="n">
        <f>SUM(F33:F35)</f>
        <v>0</v>
      </c>
      <c r="G32" s="187" t="s">
        <v>20</v>
      </c>
    </row>
    <row r="33" ht="27.75" customHeight="1">
      <c r="A33" s="21"/>
      <c r="B33" s="21" t="n">
        <v>3.1</v>
      </c>
      <c r="C33" s="33" t="s">
        <v>44</v>
      </c>
      <c r="D33" s="21"/>
      <c r="E33" s="21" t="n">
        <v>2</v>
      </c>
      <c r="F33" s="33"/>
      <c r="G33" s="37"/>
    </row>
    <row r="34" ht="27.75" customHeight="1">
      <c r="A34" s="21"/>
      <c r="B34" s="21" t="n">
        <v>3.2</v>
      </c>
      <c r="C34" s="33" t="s">
        <v>45</v>
      </c>
      <c r="D34" s="21"/>
      <c r="E34" s="21" t="n">
        <v>2</v>
      </c>
      <c r="F34" s="33"/>
      <c r="G34" s="37"/>
    </row>
    <row r="35" ht="27.75" customHeight="1">
      <c r="A35" s="21"/>
      <c r="B35" s="21" t="n">
        <v>3.3</v>
      </c>
      <c r="C35" s="33" t="s">
        <v>46</v>
      </c>
      <c r="D35" s="21"/>
      <c r="E35" s="21" t="n">
        <v>6</v>
      </c>
      <c r="F35" s="33"/>
      <c r="G35" s="38"/>
    </row>
    <row r="36" ht="16.5" customHeight="1">
      <c r="A36" s="29" t="n">
        <v>4</v>
      </c>
      <c r="B36" s="18" t="s">
        <v>47</v>
      </c>
      <c r="C36" s="16"/>
      <c r="D36" s="31" t="n">
        <v>45199</v>
      </c>
      <c r="E36" s="29" t="n">
        <f>SUM(E37:E39)</f>
        <v>15</v>
      </c>
      <c r="F36" s="29" t="n">
        <f>SUM(F37:F39)</f>
        <v>0</v>
      </c>
      <c r="G36" s="188" t="s">
        <v>20</v>
      </c>
    </row>
    <row r="37" ht="16.5" customHeight="1">
      <c r="A37" s="21"/>
      <c r="B37" s="21" t="n">
        <v>4.1</v>
      </c>
      <c r="C37" s="33" t="s">
        <v>48</v>
      </c>
      <c r="D37" s="34" t="n">
        <v>45199</v>
      </c>
      <c r="E37" s="21" t="n">
        <v>10</v>
      </c>
      <c r="F37" s="33"/>
      <c r="G37" s="37"/>
    </row>
    <row r="38" ht="16.5" customHeight="1">
      <c r="A38" s="21"/>
      <c r="B38" s="21" t="n">
        <v>4.2</v>
      </c>
      <c r="C38" s="33" t="s">
        <v>49</v>
      </c>
      <c r="D38" s="34" t="n">
        <v>45230</v>
      </c>
      <c r="E38" s="21" t="n">
        <v>2</v>
      </c>
      <c r="F38" s="33"/>
      <c r="G38" s="37"/>
    </row>
    <row r="39" ht="16.5" customHeight="1">
      <c r="A39" s="21"/>
      <c r="B39" s="21" t="n">
        <v>4.3</v>
      </c>
      <c r="C39" s="33" t="s">
        <v>50</v>
      </c>
      <c r="D39" s="34" t="n">
        <v>45260</v>
      </c>
      <c r="E39" s="21" t="n">
        <v>3</v>
      </c>
      <c r="F39" s="33"/>
      <c r="G39" s="38"/>
    </row>
    <row r="40" ht="27.75" customHeight="1">
      <c r="A40" s="29" t="n">
        <v>5</v>
      </c>
      <c r="B40" s="18" t="s">
        <v>51</v>
      </c>
      <c r="C40" s="16"/>
      <c r="D40" s="29"/>
      <c r="E40" s="29" t="n">
        <v>40</v>
      </c>
      <c r="F40" s="32"/>
      <c r="G40" s="33"/>
    </row>
    <row r="41" ht="18.75" customHeight="1">
      <c r="A41" s="46" t="s">
        <v>52</v>
      </c>
      <c r="B41" s="17"/>
      <c r="C41" s="17"/>
      <c r="D41" s="17"/>
      <c r="E41" s="48" t="s">
        <f>"总分"&amp;SUM(E25,E30,E32,E36,E40)&amp;"分"</f>
        <v>31</v>
      </c>
      <c r="F41" s="33" t="n">
        <f>F40+F36+F32+F30+F25</f>
        <v>0</v>
      </c>
      <c r="G41" s="33"/>
    </row>
  </sheetData>
  <mergeCells count="29">
    <mergeCell ref="A2:G2"/>
    <mergeCell ref="A4:G4"/>
    <mergeCell ref="A12:A16"/>
    <mergeCell ref="A17:A21"/>
    <mergeCell ref="A23:G23"/>
    <mergeCell ref="A36:A39"/>
    <mergeCell ref="G6:G11"/>
    <mergeCell ref="G12:G16"/>
    <mergeCell ref="G25:G29"/>
    <mergeCell ref="A25:A29"/>
    <mergeCell ref="A30:A31"/>
    <mergeCell ref="A32:A35"/>
    <mergeCell ref="B6:C6"/>
    <mergeCell ref="B12:C12"/>
    <mergeCell ref="B17:C17"/>
    <mergeCell ref="B25:C25"/>
    <mergeCell ref="B30:C30"/>
    <mergeCell ref="B32:C32"/>
    <mergeCell ref="B36:C36"/>
    <mergeCell ref="B40:C40"/>
    <mergeCell ref="G32:G35"/>
    <mergeCell ref="G30:G31"/>
    <mergeCell ref="G17:G21"/>
    <mergeCell ref="G36:G39"/>
    <mergeCell ref="A6:A11"/>
    <mergeCell ref="B3:G3"/>
    <mergeCell ref="A22:D22"/>
    <mergeCell ref="A41:D41"/>
    <mergeCell ref="A1:G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7.623046875" customWidth="1"/>
    <col min="2" max="2" width="6" customWidth="1"/>
    <col min="3" max="3" width="47.8740234375" customWidth="1" style="9"/>
    <col min="6" max="6" width="8.25" customWidth="1" style="9"/>
    <col min="7" max="7" width="22.125" customWidth="1" style="9"/>
  </cols>
  <sheetData>
    <row r="1" ht="44.25" customHeight="1">
      <c r="A1" s="22" t="s">
        <v>0</v>
      </c>
      <c r="B1" s="23"/>
      <c r="C1" s="24"/>
      <c r="D1" s="23"/>
      <c r="E1" s="23"/>
      <c r="F1" s="24"/>
      <c r="G1" s="24"/>
      <c r="H1" s="6"/>
      <c r="I1" s="6"/>
    </row>
    <row r="2" ht="16.5" customHeight="1">
      <c r="A2" s="25" t="s">
        <v>217</v>
      </c>
      <c r="B2" s="25"/>
      <c r="C2" s="26"/>
      <c r="D2" s="25"/>
      <c r="E2" s="25"/>
      <c r="F2" s="26"/>
      <c r="G2" s="26"/>
      <c r="H2" s="7"/>
      <c r="I2" s="7"/>
    </row>
    <row r="3" ht="42.75" customHeight="1">
      <c r="A3" s="258" t="s">
        <v>218</v>
      </c>
      <c r="B3" s="11" t="s">
        <v>219</v>
      </c>
      <c r="C3" s="12"/>
      <c r="D3" s="12"/>
      <c r="E3" s="12"/>
      <c r="F3" s="12"/>
      <c r="G3" s="13"/>
      <c r="H3" s="7"/>
      <c r="I3" s="7"/>
    </row>
    <row r="4" ht="27" customHeight="1">
      <c r="A4" s="27" t="s">
        <v>4</v>
      </c>
      <c r="B4" s="27"/>
      <c r="C4" s="28"/>
      <c r="D4" s="27"/>
      <c r="E4" s="27"/>
      <c r="F4" s="28"/>
      <c r="G4" s="28"/>
    </row>
    <row r="5" ht="16.5" customHeight="1">
      <c r="A5" s="27" t="s">
        <v>5</v>
      </c>
      <c r="B5" s="27" t="s">
        <v>6</v>
      </c>
      <c r="C5" s="28" t="s">
        <v>7</v>
      </c>
      <c r="D5" s="27" t="s">
        <v>8</v>
      </c>
      <c r="E5" s="27" t="s">
        <v>9</v>
      </c>
      <c r="F5" s="28" t="s">
        <v>10</v>
      </c>
      <c r="G5" s="28" t="s">
        <v>11</v>
      </c>
    </row>
    <row r="6" ht="16.5" customHeight="1">
      <c r="A6" s="19" t="n">
        <v>1</v>
      </c>
      <c r="B6" s="18" t="s">
        <v>220</v>
      </c>
      <c r="C6" s="16"/>
      <c r="D6" s="31" t="n">
        <v>45199</v>
      </c>
      <c r="E6" s="29" t="n">
        <v>20</v>
      </c>
      <c r="F6" s="29"/>
      <c r="G6" s="259" t="s">
        <v>13</v>
      </c>
    </row>
    <row r="7" ht="16.5" customHeight="1">
      <c r="A7" s="37"/>
      <c r="B7" s="21" t="n">
        <v>1.1</v>
      </c>
      <c r="C7" s="33" t="s">
        <v>221</v>
      </c>
      <c r="D7" s="21"/>
      <c r="E7" s="21" t="n">
        <v>5</v>
      </c>
      <c r="F7" s="33"/>
      <c r="G7" s="33"/>
    </row>
    <row r="8" ht="16.5" customHeight="1">
      <c r="A8" s="37"/>
      <c r="B8" s="21" t="n">
        <v>1.2</v>
      </c>
      <c r="C8" s="33" t="s">
        <v>222</v>
      </c>
      <c r="D8" s="21"/>
      <c r="E8" s="21" t="n">
        <v>5</v>
      </c>
      <c r="F8" s="33"/>
      <c r="G8" s="33"/>
    </row>
    <row r="9" ht="16.5" customHeight="1">
      <c r="A9" s="37"/>
      <c r="B9" s="21" t="n">
        <v>1.3</v>
      </c>
      <c r="C9" s="33" t="s">
        <v>223</v>
      </c>
      <c r="D9" s="21"/>
      <c r="E9" s="21" t="n">
        <v>5</v>
      </c>
      <c r="F9" s="33"/>
      <c r="G9" s="33"/>
    </row>
    <row r="10" ht="16.5" customHeight="1">
      <c r="A10" s="37"/>
      <c r="B10" s="21" t="n">
        <v>1.4</v>
      </c>
      <c r="C10" s="33" t="s">
        <v>224</v>
      </c>
      <c r="D10" s="21"/>
      <c r="E10" s="21" t="n">
        <v>5</v>
      </c>
      <c r="F10" s="33"/>
      <c r="G10" s="33"/>
    </row>
    <row r="11" ht="16.5" customHeight="1">
      <c r="A11" s="19" t="n">
        <v>2</v>
      </c>
      <c r="B11" s="18" t="s">
        <v>225</v>
      </c>
      <c r="C11" s="16"/>
      <c r="D11" s="31" t="n">
        <v>45230</v>
      </c>
      <c r="E11" s="29" t="n">
        <v>20</v>
      </c>
      <c r="F11" s="29"/>
      <c r="G11" s="260" t="s">
        <v>226</v>
      </c>
    </row>
    <row r="12" ht="16.5" customHeight="1">
      <c r="A12" s="37"/>
      <c r="B12" s="21" t="n">
        <v>2.1</v>
      </c>
      <c r="C12" s="33" t="s">
        <v>227</v>
      </c>
      <c r="D12" s="21"/>
      <c r="E12" s="21" t="n">
        <v>10</v>
      </c>
      <c r="F12" s="33"/>
      <c r="G12" s="37"/>
    </row>
    <row r="13" ht="16.5" customHeight="1">
      <c r="A13" s="37"/>
      <c r="B13" s="21" t="n">
        <v>2.2</v>
      </c>
      <c r="C13" s="33" t="s">
        <v>228</v>
      </c>
      <c r="D13" s="21"/>
      <c r="E13" s="21" t="n">
        <v>5</v>
      </c>
      <c r="F13" s="33"/>
      <c r="G13" s="37"/>
    </row>
    <row r="14" ht="16.5" customHeight="1">
      <c r="A14" s="37"/>
      <c r="B14" s="21" t="n">
        <v>2.3</v>
      </c>
      <c r="C14" s="33" t="s">
        <v>229</v>
      </c>
      <c r="D14" s="21"/>
      <c r="E14" s="21" t="n">
        <v>5</v>
      </c>
      <c r="F14" s="33"/>
      <c r="G14" s="38"/>
    </row>
    <row r="15" ht="16.5" customHeight="1">
      <c r="A15" s="19" t="n">
        <v>3</v>
      </c>
      <c r="B15" s="18" t="s">
        <v>230</v>
      </c>
      <c r="C15" s="16"/>
      <c r="D15" s="31" t="n">
        <v>45291</v>
      </c>
      <c r="E15" s="29" t="n">
        <v>20</v>
      </c>
      <c r="F15" s="29"/>
      <c r="G15" s="261" t="s">
        <v>226</v>
      </c>
    </row>
    <row r="16" ht="27" customHeight="1">
      <c r="A16" s="37"/>
      <c r="B16" s="21" t="n">
        <v>3.1</v>
      </c>
      <c r="C16" s="33" t="s">
        <v>231</v>
      </c>
      <c r="D16" s="21"/>
      <c r="E16" s="21" t="n">
        <v>8</v>
      </c>
      <c r="F16" s="33"/>
      <c r="G16" s="37"/>
    </row>
    <row r="17" ht="27" customHeight="1">
      <c r="A17" s="37"/>
      <c r="B17" s="21" t="n">
        <v>3.2</v>
      </c>
      <c r="C17" s="33" t="s">
        <v>232</v>
      </c>
      <c r="D17" s="21"/>
      <c r="E17" s="21" t="n">
        <v>6</v>
      </c>
      <c r="F17" s="33"/>
      <c r="G17" s="37"/>
    </row>
    <row r="18" ht="27" customHeight="1">
      <c r="A18" s="37"/>
      <c r="B18" s="21" t="n">
        <v>3.4</v>
      </c>
      <c r="C18" s="33" t="s">
        <v>233</v>
      </c>
      <c r="D18" s="21"/>
      <c r="E18" s="21" t="n">
        <v>6</v>
      </c>
      <c r="F18" s="33"/>
      <c r="G18" s="38"/>
    </row>
    <row r="19" ht="16.5" customHeight="1">
      <c r="A19" s="19" t="n">
        <v>4</v>
      </c>
      <c r="B19" s="18" t="s">
        <v>234</v>
      </c>
      <c r="C19" s="16"/>
      <c r="D19" s="31" t="n">
        <v>45291</v>
      </c>
      <c r="E19" s="29" t="n">
        <v>10</v>
      </c>
      <c r="F19" s="29"/>
      <c r="G19" s="262" t="s">
        <v>20</v>
      </c>
    </row>
    <row r="20" ht="16.5" customHeight="1">
      <c r="A20" s="37"/>
      <c r="B20" s="21" t="n">
        <v>4.1</v>
      </c>
      <c r="C20" s="33" t="s">
        <v>235</v>
      </c>
      <c r="D20" s="21"/>
      <c r="E20" s="21" t="n">
        <v>5</v>
      </c>
      <c r="F20" s="33"/>
      <c r="G20" s="37"/>
    </row>
    <row r="21" ht="16.5" customHeight="1">
      <c r="A21" s="37"/>
      <c r="B21" s="21" t="n">
        <v>4.3</v>
      </c>
      <c r="C21" s="33" t="s">
        <v>236</v>
      </c>
      <c r="D21" s="21"/>
      <c r="E21" s="21" t="n">
        <v>5</v>
      </c>
      <c r="F21" s="33"/>
      <c r="G21" s="38"/>
    </row>
    <row r="22" ht="16.5" customHeight="1">
      <c r="A22" s="19" t="n">
        <v>5</v>
      </c>
      <c r="B22" s="18" t="s">
        <v>237</v>
      </c>
      <c r="C22" s="16"/>
      <c r="D22" s="31" t="n">
        <v>45199</v>
      </c>
      <c r="E22" s="29" t="n">
        <v>10</v>
      </c>
      <c r="F22" s="29"/>
      <c r="G22" s="263" t="s">
        <v>20</v>
      </c>
    </row>
    <row r="23" ht="16.5" customHeight="1">
      <c r="A23" s="37"/>
      <c r="B23" s="21" t="n">
        <v>5.1</v>
      </c>
      <c r="C23" s="21" t="s">
        <v>238</v>
      </c>
      <c r="D23" s="21"/>
      <c r="E23" s="21" t="n">
        <v>2</v>
      </c>
      <c r="F23" s="33"/>
      <c r="G23" s="37"/>
    </row>
    <row r="24" ht="16.5" customHeight="1">
      <c r="A24" s="37"/>
      <c r="B24" s="21" t="n">
        <v>5.2</v>
      </c>
      <c r="C24" s="21" t="s">
        <v>239</v>
      </c>
      <c r="D24" s="21"/>
      <c r="E24" s="21" t="n">
        <v>2</v>
      </c>
      <c r="F24" s="33"/>
      <c r="G24" s="37"/>
    </row>
    <row r="25" ht="16.5" customHeight="1">
      <c r="A25" s="37"/>
      <c r="B25" s="21" t="n">
        <v>5.3</v>
      </c>
      <c r="C25" s="21" t="s">
        <v>240</v>
      </c>
      <c r="D25" s="21"/>
      <c r="E25" s="21" t="n">
        <v>2</v>
      </c>
      <c r="F25" s="33"/>
      <c r="G25" s="37"/>
    </row>
    <row r="26" ht="16.5" customHeight="1">
      <c r="A26" s="37"/>
      <c r="B26" s="21" t="n">
        <v>5.4</v>
      </c>
      <c r="C26" s="21" t="s">
        <v>241</v>
      </c>
      <c r="D26" s="21"/>
      <c r="E26" s="21" t="n">
        <v>2</v>
      </c>
      <c r="F26" s="33"/>
      <c r="G26" s="37"/>
    </row>
    <row r="27" ht="16.5" customHeight="1">
      <c r="A27" s="37"/>
      <c r="B27" s="21" t="n">
        <v>5.5</v>
      </c>
      <c r="C27" s="21" t="s">
        <v>242</v>
      </c>
      <c r="D27" s="21"/>
      <c r="E27" s="21" t="n">
        <v>2</v>
      </c>
      <c r="F27" s="33"/>
      <c r="G27" s="36"/>
    </row>
    <row r="28" ht="21" customHeight="1">
      <c r="A28" s="19" t="n">
        <v>6</v>
      </c>
      <c r="B28" s="15" t="s">
        <v>243</v>
      </c>
      <c r="C28" s="20"/>
      <c r="D28" s="31" t="n">
        <v>45169</v>
      </c>
      <c r="E28" s="29" t="n">
        <v>8</v>
      </c>
      <c r="F28" s="32"/>
      <c r="G28" s="264" t="s">
        <v>20</v>
      </c>
    </row>
    <row r="29" ht="23.25" customHeight="1">
      <c r="A29" s="37"/>
      <c r="B29" s="21" t="n">
        <v>6.1</v>
      </c>
      <c r="C29" s="21" t="s">
        <v>244</v>
      </c>
      <c r="D29" s="21"/>
      <c r="E29" s="21" t="n">
        <v>4</v>
      </c>
      <c r="F29" s="33"/>
      <c r="G29" s="37"/>
    </row>
    <row r="30" ht="16.5" customHeight="1">
      <c r="A30" s="37"/>
      <c r="B30" s="21" t="n">
        <v>6.2</v>
      </c>
      <c r="C30" s="21" t="s">
        <v>245</v>
      </c>
      <c r="D30" s="21"/>
      <c r="E30" s="21" t="n">
        <v>4</v>
      </c>
      <c r="F30" s="33"/>
      <c r="G30" s="37"/>
    </row>
    <row r="31" ht="16.5" customHeight="1">
      <c r="A31" s="19" t="n">
        <v>7</v>
      </c>
      <c r="B31" s="15" t="s">
        <v>246</v>
      </c>
      <c r="C31" s="20"/>
      <c r="D31" s="31" t="n">
        <v>45230</v>
      </c>
      <c r="E31" s="29" t="n">
        <v>8</v>
      </c>
      <c r="F31" s="32"/>
      <c r="G31" s="265" t="s">
        <v>20</v>
      </c>
    </row>
    <row r="32" ht="16.5" customHeight="1">
      <c r="A32" s="37"/>
      <c r="B32" s="21" t="n">
        <v>7.1</v>
      </c>
      <c r="C32" s="21" t="s">
        <v>247</v>
      </c>
      <c r="D32" s="21"/>
      <c r="E32" s="21" t="n">
        <v>4</v>
      </c>
      <c r="F32" s="33"/>
      <c r="G32" s="37"/>
    </row>
    <row r="33" ht="16.5" customHeight="1">
      <c r="A33" s="37"/>
      <c r="B33" s="21" t="n">
        <v>7.4</v>
      </c>
      <c r="C33" s="21" t="s">
        <v>248</v>
      </c>
      <c r="D33" s="21"/>
      <c r="E33" s="21" t="n">
        <v>4</v>
      </c>
      <c r="F33" s="33"/>
      <c r="G33" s="37"/>
    </row>
    <row r="34" ht="16.5" customHeight="1">
      <c r="A34" s="19" t="n">
        <v>8</v>
      </c>
      <c r="B34" s="15" t="s">
        <v>249</v>
      </c>
      <c r="C34" s="20"/>
      <c r="D34" s="31" t="n">
        <v>45230</v>
      </c>
      <c r="E34" s="29" t="n">
        <v>4</v>
      </c>
      <c r="F34" s="33"/>
      <c r="G34" s="266" t="s">
        <v>20</v>
      </c>
    </row>
    <row r="35" ht="18.75" customHeight="1">
      <c r="A35" s="37"/>
      <c r="B35" s="21" t="n">
        <v>8.1</v>
      </c>
      <c r="C35" s="21" t="s">
        <v>250</v>
      </c>
      <c r="D35" s="21"/>
      <c r="E35" s="21" t="n">
        <v>4</v>
      </c>
      <c r="F35" s="33"/>
      <c r="G35" s="37"/>
    </row>
    <row r="36" ht="18.75" customHeight="1">
      <c r="A36" s="46" t="s">
        <v>30</v>
      </c>
      <c r="B36" s="17"/>
      <c r="C36" s="17"/>
      <c r="D36" s="17"/>
      <c r="E36" s="14" t="s">
        <f>"总分"&amp;SUM(E6:E35)/2&amp;"分"</f>
        <v>31</v>
      </c>
      <c r="F36" s="100" t="n">
        <f>SUM(F6:F35)/2</f>
        <v>0</v>
      </c>
      <c r="G36" s="64"/>
    </row>
    <row r="37" ht="30.75" customHeight="1">
      <c r="A37" s="27" t="s">
        <v>32</v>
      </c>
      <c r="B37" s="27"/>
      <c r="C37" s="28"/>
      <c r="D37" s="27"/>
      <c r="E37" s="27"/>
      <c r="F37" s="99"/>
      <c r="G37" s="28"/>
    </row>
    <row r="38" ht="16.5" customHeight="1">
      <c r="A38" s="27" t="s">
        <v>5</v>
      </c>
      <c r="B38" s="27" t="s">
        <v>6</v>
      </c>
      <c r="C38" s="28" t="s">
        <v>7</v>
      </c>
      <c r="D38" s="27" t="s">
        <v>8</v>
      </c>
      <c r="E38" s="27" t="s">
        <v>33</v>
      </c>
      <c r="F38" s="28"/>
      <c r="G38" s="28" t="s">
        <v>11</v>
      </c>
    </row>
    <row r="39" ht="16.5" customHeight="1">
      <c r="A39" s="29" t="n">
        <v>1</v>
      </c>
      <c r="B39" s="18" t="s">
        <v>34</v>
      </c>
      <c r="C39" s="16"/>
      <c r="D39" s="31" t="n">
        <v>45291</v>
      </c>
      <c r="E39" s="29" t="n">
        <v>30</v>
      </c>
      <c r="F39" s="29" t="n">
        <f>SUM(F40:F42)</f>
        <v>0</v>
      </c>
      <c r="G39" s="33" t="s">
        <v>35</v>
      </c>
    </row>
    <row r="40" ht="27.75" customHeight="1">
      <c r="A40" s="21"/>
      <c r="B40" s="21" t="n">
        <v>1.1</v>
      </c>
      <c r="C40" s="33" t="s">
        <v>36</v>
      </c>
      <c r="D40" s="21"/>
      <c r="E40" s="21" t="n">
        <v>10</v>
      </c>
      <c r="F40" s="33"/>
      <c r="G40" s="21"/>
    </row>
    <row r="41" ht="27.75" customHeight="1">
      <c r="A41" s="21"/>
      <c r="B41" s="21" t="n">
        <v>1.2</v>
      </c>
      <c r="C41" s="33" t="s">
        <v>37</v>
      </c>
      <c r="D41" s="21"/>
      <c r="E41" s="21" t="n">
        <v>10</v>
      </c>
      <c r="F41" s="33"/>
      <c r="G41" s="21"/>
    </row>
    <row r="42" ht="27.75" customHeight="1">
      <c r="A42" s="21"/>
      <c r="B42" s="21" t="n">
        <v>1.3</v>
      </c>
      <c r="C42" s="33" t="s">
        <v>38</v>
      </c>
      <c r="D42" s="21"/>
      <c r="E42" s="21" t="n">
        <v>10</v>
      </c>
      <c r="F42" s="33"/>
      <c r="G42" s="21"/>
    </row>
    <row r="43" ht="16.5" customHeight="1">
      <c r="A43" s="29" t="n">
        <v>2</v>
      </c>
      <c r="B43" s="18" t="s">
        <v>40</v>
      </c>
      <c r="C43" s="16"/>
      <c r="D43" s="31" t="n">
        <v>45291</v>
      </c>
      <c r="E43" s="29" t="n">
        <v>5</v>
      </c>
      <c r="F43" s="29" t="n">
        <f>SUM(F44:F44)</f>
        <v>0</v>
      </c>
      <c r="G43" s="267" t="s">
        <v>41</v>
      </c>
    </row>
    <row r="44" ht="26.25" customHeight="1">
      <c r="A44" s="21"/>
      <c r="B44" s="21" t="n">
        <v>2.1</v>
      </c>
      <c r="C44" s="33" t="s">
        <v>42</v>
      </c>
      <c r="D44" s="21"/>
      <c r="E44" s="21"/>
      <c r="F44" s="33"/>
      <c r="G44" s="37"/>
    </row>
    <row r="45" ht="16.5" customHeight="1">
      <c r="A45" s="19" t="n">
        <v>3</v>
      </c>
      <c r="B45" s="18" t="s">
        <v>43</v>
      </c>
      <c r="C45" s="16"/>
      <c r="D45" s="31" t="n">
        <v>45291</v>
      </c>
      <c r="E45" s="29" t="n">
        <v>18</v>
      </c>
      <c r="F45" s="29" t="n">
        <f>SUM(F46:F46)</f>
        <v>0</v>
      </c>
      <c r="G45" s="36" t="s">
        <v>251</v>
      </c>
    </row>
    <row r="46" ht="27.75" customHeight="1">
      <c r="A46" s="37"/>
      <c r="B46" s="21" t="n">
        <v>3.1</v>
      </c>
      <c r="C46" s="33" t="s">
        <v>44</v>
      </c>
      <c r="D46" s="21"/>
      <c r="E46" s="21" t="n">
        <v>6</v>
      </c>
      <c r="F46" s="33"/>
      <c r="G46" s="37"/>
    </row>
    <row r="47" ht="27.75" customHeight="1">
      <c r="A47" s="37"/>
      <c r="B47" s="21" t="n">
        <v>3.2</v>
      </c>
      <c r="C47" s="33" t="s">
        <v>45</v>
      </c>
      <c r="D47" s="21"/>
      <c r="E47" s="21" t="n">
        <v>6</v>
      </c>
      <c r="F47" s="33"/>
      <c r="G47" s="37"/>
    </row>
    <row r="48" ht="27.75" customHeight="1">
      <c r="A48" s="38"/>
      <c r="B48" s="21" t="n">
        <v>3.3</v>
      </c>
      <c r="C48" s="33" t="s">
        <v>46</v>
      </c>
      <c r="D48" s="21"/>
      <c r="E48" s="21" t="n">
        <v>6</v>
      </c>
      <c r="F48" s="33"/>
      <c r="G48" s="37"/>
    </row>
    <row r="49" ht="16.5" customHeight="1">
      <c r="A49" s="29" t="n">
        <v>4</v>
      </c>
      <c r="B49" s="18" t="s">
        <v>252</v>
      </c>
      <c r="C49" s="16"/>
      <c r="D49" s="31" t="n">
        <v>45291</v>
      </c>
      <c r="E49" s="29" t="n">
        <v>18</v>
      </c>
      <c r="F49" s="29" t="n">
        <f>SUM(F50:F51)</f>
        <v>0</v>
      </c>
      <c r="G49" s="268" t="s">
        <v>20</v>
      </c>
    </row>
    <row r="50" ht="16.5" customHeight="1">
      <c r="A50" s="21"/>
      <c r="B50" s="21" t="n">
        <v>4.1</v>
      </c>
      <c r="C50" s="33" t="s">
        <v>253</v>
      </c>
      <c r="D50" s="21"/>
      <c r="E50" s="21" t="n">
        <v>9</v>
      </c>
      <c r="F50" s="33"/>
      <c r="G50" s="37"/>
    </row>
    <row r="51" ht="16.5" customHeight="1">
      <c r="A51" s="21"/>
      <c r="B51" s="21" t="n">
        <v>4.2</v>
      </c>
      <c r="C51" s="33" t="s">
        <v>254</v>
      </c>
      <c r="D51" s="34"/>
      <c r="E51" s="21" t="n">
        <v>9</v>
      </c>
      <c r="F51" s="33"/>
      <c r="G51" s="37"/>
    </row>
    <row r="52" ht="16.5" customHeight="1">
      <c r="A52" s="29" t="n">
        <v>5</v>
      </c>
      <c r="B52" s="18" t="s">
        <v>177</v>
      </c>
      <c r="C52" s="16"/>
      <c r="D52" s="45" t="s">
        <v>99</v>
      </c>
      <c r="E52" s="29" t="n">
        <v>9</v>
      </c>
      <c r="F52" s="29" t="n">
        <f>SUM(F53:F55)</f>
        <v>0</v>
      </c>
      <c r="G52" s="269" t="s">
        <v>20</v>
      </c>
    </row>
    <row r="53" ht="16.5" customHeight="1">
      <c r="A53" s="21"/>
      <c r="B53" s="21" t="n">
        <v>5.1</v>
      </c>
      <c r="C53" s="33" t="s">
        <v>255</v>
      </c>
      <c r="D53" s="34" t="n">
        <v>45199</v>
      </c>
      <c r="E53" s="21" t="n">
        <v>3</v>
      </c>
      <c r="F53" s="33"/>
      <c r="G53" s="37"/>
    </row>
    <row r="54" ht="16.5" customHeight="1">
      <c r="A54" s="21"/>
      <c r="B54" s="21" t="n">
        <v>5.2</v>
      </c>
      <c r="C54" s="33" t="s">
        <v>256</v>
      </c>
      <c r="D54" s="34" t="n">
        <v>45199</v>
      </c>
      <c r="E54" s="21" t="n">
        <v>3</v>
      </c>
      <c r="F54" s="33"/>
      <c r="G54" s="37"/>
    </row>
    <row r="55" ht="16.5" customHeight="1">
      <c r="A55" s="21"/>
      <c r="B55" s="21" t="n">
        <v>5.3</v>
      </c>
      <c r="C55" s="33" t="s">
        <v>257</v>
      </c>
      <c r="D55" s="34" t="n">
        <v>45199</v>
      </c>
      <c r="E55" s="21" t="n">
        <v>3</v>
      </c>
      <c r="F55" s="33"/>
      <c r="G55" s="38"/>
    </row>
    <row r="56" ht="27.75" customHeight="1">
      <c r="A56" s="29" t="n">
        <v>6</v>
      </c>
      <c r="B56" s="18" t="s">
        <v>78</v>
      </c>
      <c r="C56" s="16"/>
      <c r="D56" s="29"/>
      <c r="E56" s="29" t="n">
        <v>20</v>
      </c>
      <c r="F56" s="32"/>
      <c r="G56" s="33"/>
    </row>
    <row r="57" ht="16.5" customHeight="1">
      <c r="A57" s="46" t="s">
        <v>52</v>
      </c>
      <c r="B57" s="17"/>
      <c r="C57" s="17"/>
      <c r="D57" s="17"/>
      <c r="E57" s="48" t="s">
        <f>"总分"&amp;SUM(E39,E43,E49,E52,E45,E56)&amp;"分"</f>
        <v>31</v>
      </c>
      <c r="F57" s="33" t="n">
        <f>SUM(F39:F56)/2</f>
        <v>0</v>
      </c>
      <c r="G57" s="33"/>
    </row>
  </sheetData>
  <mergeCells count="47">
    <mergeCell ref="B28:C28"/>
    <mergeCell ref="B3:G3"/>
    <mergeCell ref="G39:G42"/>
    <mergeCell ref="A57:D57"/>
    <mergeCell ref="B49:C49"/>
    <mergeCell ref="G28:G30"/>
    <mergeCell ref="A43:A44"/>
    <mergeCell ref="A1:G1"/>
    <mergeCell ref="A2:G2"/>
    <mergeCell ref="A49:A51"/>
    <mergeCell ref="B6:C6"/>
    <mergeCell ref="B22:C22"/>
    <mergeCell ref="B39:C39"/>
    <mergeCell ref="B43:C43"/>
    <mergeCell ref="A28:A30"/>
    <mergeCell ref="A4:G4"/>
    <mergeCell ref="B56:C56"/>
    <mergeCell ref="G49:G51"/>
    <mergeCell ref="G43:G44"/>
    <mergeCell ref="A6:A10"/>
    <mergeCell ref="A39:A42"/>
    <mergeCell ref="A37:G37"/>
    <mergeCell ref="G6:G10"/>
    <mergeCell ref="A36:D36"/>
    <mergeCell ref="B31:C31"/>
    <mergeCell ref="G52:G55"/>
    <mergeCell ref="B52:C52"/>
    <mergeCell ref="A52:A55"/>
    <mergeCell ref="A34:A35"/>
    <mergeCell ref="B34:C34"/>
    <mergeCell ref="A15:A18"/>
    <mergeCell ref="B15:C15"/>
    <mergeCell ref="A19:A21"/>
    <mergeCell ref="B19:C19"/>
    <mergeCell ref="G31:G33"/>
    <mergeCell ref="A31:A33"/>
    <mergeCell ref="A45:A48"/>
    <mergeCell ref="B45:C45"/>
    <mergeCell ref="G22:G26"/>
    <mergeCell ref="G19:G21"/>
    <mergeCell ref="G15:G18"/>
    <mergeCell ref="G34:G36"/>
    <mergeCell ref="B11:C11"/>
    <mergeCell ref="A11:A14"/>
    <mergeCell ref="G11:G14"/>
    <mergeCell ref="G45:G48"/>
    <mergeCell ref="A22:A2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7.623046875" customWidth="1"/>
    <col min="2" max="2" width="6" customWidth="1"/>
    <col min="3" max="3" width="47.8740234375" customWidth="1" style="9"/>
    <col min="6" max="6" width="8.25" customWidth="1" style="9"/>
    <col min="7" max="7" width="22.125" customWidth="1" style="9"/>
  </cols>
  <sheetData>
    <row r="1" ht="44.25" customHeight="1">
      <c r="A1" s="22" t="s">
        <v>0</v>
      </c>
      <c r="B1" s="23"/>
      <c r="C1" s="24"/>
      <c r="D1" s="23"/>
      <c r="E1" s="23"/>
      <c r="F1" s="24"/>
      <c r="G1" s="24"/>
      <c r="H1" s="6"/>
      <c r="I1" s="6"/>
    </row>
    <row r="2" ht="16.5" customHeight="1">
      <c r="A2" s="25" t="s">
        <v>258</v>
      </c>
      <c r="B2" s="25"/>
      <c r="C2" s="26"/>
      <c r="D2" s="25"/>
      <c r="E2" s="25"/>
      <c r="F2" s="26"/>
      <c r="G2" s="26"/>
      <c r="H2" s="7"/>
      <c r="I2" s="7"/>
    </row>
    <row r="3" ht="78.75" customHeight="1">
      <c r="A3" s="270" t="s">
        <v>218</v>
      </c>
      <c r="B3" s="11" t="s">
        <v>259</v>
      </c>
      <c r="C3" s="12"/>
      <c r="D3" s="12"/>
      <c r="E3" s="12"/>
      <c r="F3" s="12"/>
      <c r="G3" s="13"/>
      <c r="H3" s="7"/>
      <c r="I3" s="7"/>
    </row>
    <row r="4" ht="39.75" customHeight="1">
      <c r="A4" s="27" t="s">
        <v>4</v>
      </c>
      <c r="B4" s="27"/>
      <c r="C4" s="28"/>
      <c r="D4" s="27"/>
      <c r="E4" s="27"/>
      <c r="F4" s="28"/>
      <c r="G4" s="28"/>
    </row>
    <row r="5" ht="16.5" customHeight="1">
      <c r="A5" s="27" t="s">
        <v>5</v>
      </c>
      <c r="B5" s="27" t="s">
        <v>6</v>
      </c>
      <c r="C5" s="28" t="s">
        <v>7</v>
      </c>
      <c r="D5" s="27" t="s">
        <v>8</v>
      </c>
      <c r="E5" s="27" t="s">
        <v>9</v>
      </c>
      <c r="F5" s="28" t="s">
        <v>10</v>
      </c>
      <c r="G5" s="28" t="s">
        <v>11</v>
      </c>
    </row>
    <row r="6" ht="16.5" customHeight="1">
      <c r="A6" s="19" t="n">
        <v>1</v>
      </c>
      <c r="B6" s="96" t="s">
        <v>260</v>
      </c>
      <c r="C6" s="97"/>
      <c r="D6" s="45"/>
      <c r="E6" s="29" t="n">
        <f>SUM(E7:E8)</f>
        <v>15</v>
      </c>
      <c r="F6" s="29"/>
      <c r="G6" s="271" t="s">
        <v>261</v>
      </c>
    </row>
    <row r="7" ht="30" customHeight="1">
      <c r="A7" s="37"/>
      <c r="B7" s="21" t="n">
        <v>1.1</v>
      </c>
      <c r="C7" s="33" t="s">
        <v>262</v>
      </c>
      <c r="D7" s="95" t="n">
        <v>45199</v>
      </c>
      <c r="E7" s="21" t="n">
        <v>10</v>
      </c>
      <c r="F7" s="33"/>
      <c r="G7" s="33"/>
    </row>
    <row r="8" ht="25.5" customHeight="1">
      <c r="A8" s="37"/>
      <c r="B8" s="21" t="n">
        <v>1.2</v>
      </c>
      <c r="C8" s="33" t="s">
        <v>263</v>
      </c>
      <c r="D8" s="21" t="s">
        <v>264</v>
      </c>
      <c r="E8" s="21" t="n">
        <v>5</v>
      </c>
      <c r="F8" s="33"/>
      <c r="G8" s="33"/>
    </row>
    <row r="9" ht="16.5" customHeight="1">
      <c r="A9" s="29" t="n">
        <v>2</v>
      </c>
      <c r="B9" s="96" t="s">
        <v>265</v>
      </c>
      <c r="C9" s="97"/>
      <c r="D9" s="45"/>
      <c r="E9" s="29" t="n">
        <f>SUM(E10:E11)</f>
        <v>15</v>
      </c>
      <c r="F9" s="29"/>
      <c r="G9" s="272" t="s">
        <v>261</v>
      </c>
    </row>
    <row r="10" ht="86.25" customHeight="1">
      <c r="A10" s="21"/>
      <c r="B10" s="21" t="n">
        <v>2.1</v>
      </c>
      <c r="C10" s="273" t="s">
        <v>266</v>
      </c>
      <c r="D10" s="95" t="n">
        <v>45199</v>
      </c>
      <c r="E10" s="21" t="n">
        <v>10</v>
      </c>
      <c r="F10" s="33"/>
      <c r="G10" s="33"/>
    </row>
    <row r="11" ht="24.75" customHeight="1">
      <c r="A11" s="21"/>
      <c r="B11" s="21" t="n">
        <v>2.2</v>
      </c>
      <c r="C11" s="33" t="s">
        <v>263</v>
      </c>
      <c r="D11" s="21" t="s">
        <v>267</v>
      </c>
      <c r="E11" s="21" t="n">
        <v>5</v>
      </c>
      <c r="F11" s="33"/>
      <c r="G11" s="33"/>
    </row>
    <row r="12" ht="16.5" customHeight="1">
      <c r="A12" s="19" t="n">
        <v>3</v>
      </c>
      <c r="B12" s="18" t="s">
        <v>268</v>
      </c>
      <c r="C12" s="13"/>
      <c r="D12" s="45"/>
      <c r="E12" s="29" t="n">
        <f>SUM(E13:E14)</f>
        <v>15</v>
      </c>
      <c r="F12" s="29"/>
      <c r="G12" s="274" t="s">
        <v>261</v>
      </c>
    </row>
    <row r="13" ht="27" customHeight="1">
      <c r="A13" s="37"/>
      <c r="B13" s="21" t="n">
        <v>3.1</v>
      </c>
      <c r="C13" s="33" t="s">
        <v>269</v>
      </c>
      <c r="D13" s="94" t="s">
        <v>270</v>
      </c>
      <c r="E13" s="21" t="n">
        <v>10</v>
      </c>
      <c r="F13" s="33"/>
      <c r="G13" s="33"/>
    </row>
    <row r="14" ht="24.75" customHeight="1">
      <c r="A14" s="37"/>
      <c r="B14" s="21" t="n">
        <v>3.2</v>
      </c>
      <c r="C14" s="33" t="s">
        <v>263</v>
      </c>
      <c r="D14" s="21" t="s">
        <v>267</v>
      </c>
      <c r="E14" s="21" t="n">
        <v>5</v>
      </c>
      <c r="F14" s="33"/>
      <c r="G14" s="33"/>
    </row>
    <row r="15" ht="21" customHeight="1">
      <c r="A15" s="19" t="n">
        <v>4</v>
      </c>
      <c r="B15" s="15" t="s">
        <v>271</v>
      </c>
      <c r="C15" s="20"/>
      <c r="D15" s="45"/>
      <c r="E15" s="29" t="n">
        <f>SUM(E16:E17)</f>
        <v>15</v>
      </c>
      <c r="F15" s="32"/>
      <c r="G15" s="275" t="s">
        <v>261</v>
      </c>
    </row>
    <row r="16" ht="43.5" customHeight="1">
      <c r="A16" s="37"/>
      <c r="B16" s="21" t="n">
        <v>4.1</v>
      </c>
      <c r="C16" s="276" t="s">
        <v>272</v>
      </c>
      <c r="D16" s="95" t="n">
        <v>45230</v>
      </c>
      <c r="E16" s="21" t="n">
        <v>10</v>
      </c>
      <c r="F16" s="33"/>
      <c r="G16" s="33"/>
    </row>
    <row r="17" ht="21" customHeight="1">
      <c r="A17" s="37"/>
      <c r="B17" s="21" t="n">
        <v>4.2</v>
      </c>
      <c r="C17" s="33" t="s">
        <v>263</v>
      </c>
      <c r="D17" s="21" t="s">
        <v>273</v>
      </c>
      <c r="E17" s="21" t="n">
        <v>5</v>
      </c>
      <c r="F17" s="33"/>
      <c r="G17" s="33"/>
    </row>
    <row r="18" ht="21" customHeight="1">
      <c r="A18" s="19" t="n">
        <v>5</v>
      </c>
      <c r="B18" s="15" t="s">
        <v>274</v>
      </c>
      <c r="C18" s="20"/>
      <c r="D18" s="45"/>
      <c r="E18" s="29" t="n">
        <f>SUM(E19:E20)</f>
        <v>15</v>
      </c>
      <c r="F18" s="32"/>
      <c r="G18" s="277" t="s">
        <v>261</v>
      </c>
    </row>
    <row r="19" ht="21" customHeight="1">
      <c r="A19" s="37"/>
      <c r="B19" s="21" t="n">
        <v>5.1</v>
      </c>
      <c r="C19" s="33" t="s">
        <v>275</v>
      </c>
      <c r="D19" s="94" t="s">
        <v>270</v>
      </c>
      <c r="E19" s="21" t="n">
        <v>10</v>
      </c>
      <c r="F19" s="33"/>
      <c r="G19" s="33"/>
    </row>
    <row r="20" ht="21" customHeight="1">
      <c r="A20" s="37"/>
      <c r="B20" s="21" t="n">
        <v>5.2</v>
      </c>
      <c r="C20" s="33" t="s">
        <v>263</v>
      </c>
      <c r="D20" s="21" t="s">
        <v>276</v>
      </c>
      <c r="E20" s="21" t="n">
        <v>5</v>
      </c>
      <c r="F20" s="33"/>
      <c r="G20" s="33"/>
    </row>
    <row r="21" ht="21" customHeight="1">
      <c r="A21" s="19" t="n">
        <v>6</v>
      </c>
      <c r="B21" s="15" t="s">
        <v>277</v>
      </c>
      <c r="C21" s="20"/>
      <c r="D21" s="45"/>
      <c r="E21" s="29" t="n">
        <f>SUM(E22:E23)</f>
        <v>10</v>
      </c>
      <c r="F21" s="32"/>
      <c r="G21" s="278" t="s">
        <v>261</v>
      </c>
    </row>
    <row r="22" ht="21" customHeight="1">
      <c r="A22" s="37"/>
      <c r="B22" s="21" t="n">
        <v>6.1</v>
      </c>
      <c r="C22" s="33" t="s">
        <v>278</v>
      </c>
      <c r="D22" s="95" t="n">
        <v>45291</v>
      </c>
      <c r="E22" s="21" t="n">
        <v>8</v>
      </c>
      <c r="F22" s="33"/>
      <c r="G22" s="33"/>
    </row>
    <row r="23" ht="21" customHeight="1">
      <c r="A23" s="37"/>
      <c r="B23" s="21" t="n">
        <v>6.2</v>
      </c>
      <c r="C23" s="33" t="s">
        <v>263</v>
      </c>
      <c r="D23" s="21" t="s">
        <v>279</v>
      </c>
      <c r="E23" s="21" t="n">
        <v>2</v>
      </c>
      <c r="F23" s="33"/>
      <c r="G23" s="33"/>
    </row>
    <row r="24" ht="21" customHeight="1">
      <c r="A24" s="19" t="n">
        <v>7</v>
      </c>
      <c r="B24" s="15" t="s">
        <v>280</v>
      </c>
      <c r="C24" s="20"/>
      <c r="D24" s="45"/>
      <c r="E24" s="29" t="n">
        <f>SUM(E25:E26)</f>
        <v>15</v>
      </c>
      <c r="F24" s="33"/>
      <c r="G24" s="279" t="s">
        <v>261</v>
      </c>
    </row>
    <row r="25" ht="21" customHeight="1">
      <c r="A25" s="37"/>
      <c r="B25" s="21" t="n">
        <v>7.1</v>
      </c>
      <c r="C25" s="33" t="s">
        <v>281</v>
      </c>
      <c r="D25" s="95" t="n">
        <v>45291</v>
      </c>
      <c r="E25" s="21" t="n">
        <v>10</v>
      </c>
      <c r="F25" s="33"/>
      <c r="G25" s="33"/>
    </row>
    <row r="26" ht="21" customHeight="1">
      <c r="A26" s="37"/>
      <c r="B26" s="21" t="n">
        <v>7.2</v>
      </c>
      <c r="C26" s="33" t="s">
        <v>263</v>
      </c>
      <c r="D26" s="21" t="s">
        <v>273</v>
      </c>
      <c r="E26" s="21" t="n">
        <v>5</v>
      </c>
      <c r="F26" s="33"/>
      <c r="G26" s="33"/>
    </row>
    <row r="27" ht="16.5" customHeight="1">
      <c r="A27" s="46" t="s">
        <v>30</v>
      </c>
      <c r="B27" s="17"/>
      <c r="C27" s="17"/>
      <c r="D27" s="17"/>
      <c r="E27" s="14" t="s">
        <f>"总分"&amp;SUM(E6:E26)/2&amp;"分"</f>
        <v>31</v>
      </c>
      <c r="F27" s="49" t="n">
        <f>F6+F9+F12</f>
        <v>0</v>
      </c>
      <c r="G27" s="50"/>
    </row>
    <row r="28" ht="41.25" customHeight="1">
      <c r="A28" s="27" t="s">
        <v>32</v>
      </c>
      <c r="B28" s="27"/>
      <c r="C28" s="28"/>
      <c r="D28" s="27"/>
      <c r="E28" s="27"/>
      <c r="F28" s="28"/>
      <c r="G28" s="28"/>
    </row>
    <row r="29" ht="16.5" customHeight="1">
      <c r="A29" s="27" t="s">
        <v>5</v>
      </c>
      <c r="B29" s="27" t="s">
        <v>6</v>
      </c>
      <c r="C29" s="28" t="s">
        <v>7</v>
      </c>
      <c r="D29" s="27" t="s">
        <v>8</v>
      </c>
      <c r="E29" s="27" t="s">
        <v>33</v>
      </c>
      <c r="F29" s="28"/>
      <c r="G29" s="28" t="s">
        <v>11</v>
      </c>
    </row>
    <row r="30" ht="16.5" customHeight="1">
      <c r="A30" s="29" t="n">
        <v>1</v>
      </c>
      <c r="B30" s="18" t="s">
        <v>34</v>
      </c>
      <c r="C30" s="16"/>
      <c r="D30" s="98" t="n">
        <v>45291</v>
      </c>
      <c r="E30" s="29" t="n">
        <f>SUM(E31:E33)</f>
        <v>25</v>
      </c>
      <c r="F30" s="29"/>
      <c r="G30" s="33" t="s">
        <v>35</v>
      </c>
    </row>
    <row r="31" ht="27.75" customHeight="1">
      <c r="A31" s="21"/>
      <c r="B31" s="21" t="n">
        <v>1.1</v>
      </c>
      <c r="C31" s="33" t="s">
        <v>36</v>
      </c>
      <c r="D31" s="21"/>
      <c r="E31" s="21" t="n">
        <v>10</v>
      </c>
      <c r="F31" s="33"/>
      <c r="G31" s="21"/>
    </row>
    <row r="32" ht="27.75" customHeight="1">
      <c r="A32" s="21"/>
      <c r="B32" s="21" t="n">
        <v>1.2</v>
      </c>
      <c r="C32" s="33" t="s">
        <v>37</v>
      </c>
      <c r="D32" s="21"/>
      <c r="E32" s="21" t="n">
        <v>10</v>
      </c>
      <c r="F32" s="33"/>
      <c r="G32" s="21"/>
    </row>
    <row r="33" ht="27.75" customHeight="1">
      <c r="A33" s="21"/>
      <c r="B33" s="21" t="n">
        <v>1.3</v>
      </c>
      <c r="C33" s="33" t="s">
        <v>38</v>
      </c>
      <c r="D33" s="21"/>
      <c r="E33" s="21" t="n">
        <v>5</v>
      </c>
      <c r="F33" s="33"/>
      <c r="G33" s="21"/>
    </row>
    <row r="34" ht="25.5" customHeight="1">
      <c r="A34" s="29" t="n">
        <v>2</v>
      </c>
      <c r="B34" s="18" t="s">
        <v>282</v>
      </c>
      <c r="C34" s="16"/>
      <c r="D34" s="98" t="n">
        <v>45291</v>
      </c>
      <c r="E34" s="29" t="n">
        <f>SUM(E35:E35)</f>
        <v>30</v>
      </c>
      <c r="F34" s="29" t="n">
        <f>SUM(F35:F35)</f>
        <v>0</v>
      </c>
      <c r="G34" s="280" t="s">
        <v>20</v>
      </c>
    </row>
    <row r="35" ht="16.5" customHeight="1">
      <c r="A35" s="21"/>
      <c r="B35" s="21" t="n">
        <v>2.1</v>
      </c>
      <c r="C35" s="33" t="s">
        <v>283</v>
      </c>
      <c r="D35" s="94"/>
      <c r="E35" s="21" t="n">
        <v>30</v>
      </c>
      <c r="F35" s="33"/>
      <c r="G35" s="37"/>
    </row>
    <row r="36" ht="26.25" customHeight="1">
      <c r="A36" s="29" t="n">
        <v>3</v>
      </c>
      <c r="B36" s="18" t="s">
        <v>284</v>
      </c>
      <c r="C36" s="16"/>
      <c r="D36" s="98" t="n">
        <v>45291</v>
      </c>
      <c r="E36" s="29" t="n">
        <f>SUM(E37:E37)</f>
        <v>10</v>
      </c>
      <c r="F36" s="29" t="n">
        <f>SUM(F37:F37)</f>
        <v>0</v>
      </c>
      <c r="G36" s="281" t="s">
        <v>20</v>
      </c>
    </row>
    <row r="37" ht="26.25" customHeight="1">
      <c r="A37" s="21"/>
      <c r="B37" s="21" t="n">
        <v>3.1</v>
      </c>
      <c r="C37" s="33" t="s">
        <v>285</v>
      </c>
      <c r="D37" s="94"/>
      <c r="E37" s="21" t="n">
        <v>10</v>
      </c>
      <c r="F37" s="33"/>
      <c r="G37" s="37"/>
    </row>
    <row r="38" ht="26.25" customHeight="1">
      <c r="A38" s="19" t="n">
        <v>4</v>
      </c>
      <c r="B38" s="15" t="s">
        <v>286</v>
      </c>
      <c r="C38" s="20"/>
      <c r="D38" s="45"/>
      <c r="E38" s="29" t="n">
        <f>SUM(E39:E40)</f>
        <v>35</v>
      </c>
      <c r="F38" s="33"/>
      <c r="G38" s="282" t="s">
        <v>261</v>
      </c>
    </row>
    <row r="39" ht="26.25" customHeight="1">
      <c r="A39" s="37"/>
      <c r="B39" s="21" t="n">
        <v>4.1</v>
      </c>
      <c r="C39" s="33" t="s">
        <v>287</v>
      </c>
      <c r="D39" s="95" t="n">
        <v>45291</v>
      </c>
      <c r="E39" s="21" t="n">
        <v>25</v>
      </c>
      <c r="F39" s="33"/>
      <c r="G39" s="33"/>
    </row>
    <row r="40" ht="26.25" customHeight="1">
      <c r="A40" s="37"/>
      <c r="B40" s="21" t="n">
        <v>4.2</v>
      </c>
      <c r="C40" s="33" t="s">
        <v>263</v>
      </c>
      <c r="D40" s="21" t="s">
        <v>288</v>
      </c>
      <c r="E40" s="21" t="n">
        <v>10</v>
      </c>
      <c r="F40" s="33"/>
      <c r="G40" s="33"/>
    </row>
    <row r="41" ht="16.5" customHeight="1">
      <c r="A41" s="46" t="s">
        <v>52</v>
      </c>
      <c r="B41" s="17"/>
      <c r="C41" s="17"/>
      <c r="D41" s="17"/>
      <c r="E41" s="48" t="s">
        <f>"总分"&amp;SUM(E30:E40)/2&amp;"分"</f>
        <v>31</v>
      </c>
      <c r="F41" s="33" t="n">
        <f>0</f>
        <v>0</v>
      </c>
      <c r="G41" s="33"/>
    </row>
  </sheetData>
  <mergeCells count="40">
    <mergeCell ref="B15:C15"/>
    <mergeCell ref="B3:G3"/>
    <mergeCell ref="A15:A17"/>
    <mergeCell ref="G30:G33"/>
    <mergeCell ref="A4:G4"/>
    <mergeCell ref="G34:G35"/>
    <mergeCell ref="A9:A11"/>
    <mergeCell ref="A6:A8"/>
    <mergeCell ref="A30:A33"/>
    <mergeCell ref="A2:G2"/>
    <mergeCell ref="A28:G28"/>
    <mergeCell ref="A41:D41"/>
    <mergeCell ref="A27:D27"/>
    <mergeCell ref="B34:C34"/>
    <mergeCell ref="A12:A14"/>
    <mergeCell ref="A34:A35"/>
    <mergeCell ref="A1:G1"/>
    <mergeCell ref="B6:C6"/>
    <mergeCell ref="B9:C9"/>
    <mergeCell ref="B12:C12"/>
    <mergeCell ref="B30:C30"/>
    <mergeCell ref="B18:C18"/>
    <mergeCell ref="A18:A20"/>
    <mergeCell ref="B21:C21"/>
    <mergeCell ref="A21:A23"/>
    <mergeCell ref="B24:C24"/>
    <mergeCell ref="A24:A26"/>
    <mergeCell ref="G24:G26"/>
    <mergeCell ref="G21:G23"/>
    <mergeCell ref="G18:G20"/>
    <mergeCell ref="G15:G17"/>
    <mergeCell ref="G12:G14"/>
    <mergeCell ref="G9:G11"/>
    <mergeCell ref="G6:G8"/>
    <mergeCell ref="G36:G37"/>
    <mergeCell ref="B36:C36"/>
    <mergeCell ref="A36:A37"/>
    <mergeCell ref="B38:C38"/>
    <mergeCell ref="A38:A40"/>
    <mergeCell ref="G38:G40"/>
  </mergeCells>
  <phoneticPr fontId="1" type="noConversion"/>
  <conditionalFormatting sqref="E41">
    <cfRule priority="1" type="duplicateValues" dxfId="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11.625" customWidth="1"/>
    <col min="2" max="2" width="6" customWidth="1"/>
    <col min="3" max="3" width="47.8740234375" customWidth="1" style="9"/>
    <col min="6" max="6" width="8.25" customWidth="1" style="9"/>
    <col min="7" max="7" width="22.125" customWidth="1" style="9"/>
  </cols>
  <sheetData>
    <row r="1" ht="44.25" customHeight="1">
      <c r="A1" s="22" t="s">
        <v>0</v>
      </c>
      <c r="B1" s="23"/>
      <c r="C1" s="24"/>
      <c r="D1" s="23"/>
      <c r="E1" s="23"/>
      <c r="F1" s="24"/>
      <c r="G1" s="24"/>
      <c r="H1" s="6"/>
      <c r="I1" s="6"/>
    </row>
    <row r="2" ht="16.5" customHeight="1">
      <c r="A2" s="25" t="s">
        <v>289</v>
      </c>
      <c r="B2" s="25"/>
      <c r="C2" s="26"/>
      <c r="D2" s="25"/>
      <c r="E2" s="25"/>
      <c r="F2" s="26"/>
      <c r="G2" s="26"/>
      <c r="H2" s="7"/>
      <c r="I2" s="7"/>
    </row>
    <row r="3" ht="36" customHeight="1">
      <c r="A3" s="10" t="s">
        <v>2</v>
      </c>
      <c r="B3" s="11" t="s">
        <v>290</v>
      </c>
      <c r="C3" s="12"/>
      <c r="D3" s="12"/>
      <c r="E3" s="12"/>
      <c r="F3" s="12"/>
      <c r="G3" s="13"/>
      <c r="H3" s="7"/>
      <c r="I3" s="7"/>
    </row>
    <row r="4" ht="39.75" customHeight="1">
      <c r="A4" s="27" t="s">
        <v>4</v>
      </c>
      <c r="B4" s="27"/>
      <c r="C4" s="28"/>
      <c r="D4" s="27"/>
      <c r="E4" s="27"/>
      <c r="F4" s="28"/>
      <c r="G4" s="28"/>
    </row>
    <row r="5" ht="16.5" customHeight="1">
      <c r="A5" s="27" t="s">
        <v>5</v>
      </c>
      <c r="B5" s="27" t="s">
        <v>6</v>
      </c>
      <c r="C5" s="28" t="s">
        <v>7</v>
      </c>
      <c r="D5" s="27" t="s">
        <v>8</v>
      </c>
      <c r="E5" s="27" t="s">
        <v>9</v>
      </c>
      <c r="F5" s="28" t="s">
        <v>10</v>
      </c>
      <c r="G5" s="28" t="s">
        <v>11</v>
      </c>
    </row>
    <row r="6" ht="16.5" customHeight="1">
      <c r="A6" s="19" t="n">
        <v>1</v>
      </c>
      <c r="B6" s="18"/>
      <c r="C6" s="16"/>
      <c r="D6" s="31"/>
      <c r="E6" s="29"/>
      <c r="F6" s="29"/>
      <c r="G6" s="283" t="s">
        <v>13</v>
      </c>
    </row>
    <row r="7" ht="47.25" customHeight="1">
      <c r="A7" s="37"/>
      <c r="B7" s="21" t="n">
        <v>1.1</v>
      </c>
      <c r="C7" s="33" t="s">
        <v>291</v>
      </c>
      <c r="D7" s="21"/>
      <c r="E7" s="21" t="n">
        <v>20</v>
      </c>
      <c r="F7" s="33"/>
      <c r="G7" s="33"/>
    </row>
    <row r="8" ht="47.25" customHeight="1">
      <c r="A8" s="37"/>
      <c r="B8" s="21" t="n">
        <v>1.2</v>
      </c>
      <c r="C8" s="284" t="s">
        <v>292</v>
      </c>
      <c r="D8" s="21"/>
      <c r="E8" s="21" t="n">
        <v>10</v>
      </c>
      <c r="F8" s="33"/>
      <c r="G8" s="33"/>
    </row>
    <row r="9" ht="47.25" customHeight="1">
      <c r="A9" s="37"/>
      <c r="B9" s="21" t="n">
        <v>1.3</v>
      </c>
      <c r="C9" s="33" t="s">
        <v>293</v>
      </c>
      <c r="D9" s="21"/>
      <c r="E9" s="21" t="n">
        <v>15</v>
      </c>
      <c r="F9" s="33"/>
      <c r="G9" s="33"/>
    </row>
    <row r="10" ht="47.25" customHeight="1">
      <c r="A10" s="37"/>
      <c r="B10" s="21" t="n">
        <v>1.4</v>
      </c>
      <c r="C10" s="33" t="s">
        <v>294</v>
      </c>
      <c r="D10" s="21"/>
      <c r="E10" s="21" t="n">
        <v>10</v>
      </c>
      <c r="F10" s="33"/>
      <c r="G10" s="33"/>
    </row>
    <row r="11" ht="16.5" customHeight="1">
      <c r="A11" s="29" t="n">
        <v>2</v>
      </c>
      <c r="B11" s="61" t="s">
        <v>295</v>
      </c>
      <c r="C11" s="16"/>
      <c r="D11" s="31"/>
      <c r="E11" s="29"/>
      <c r="F11" s="29"/>
      <c r="G11" s="285" t="s">
        <v>20</v>
      </c>
    </row>
    <row r="12" ht="35.25" customHeight="1">
      <c r="A12" s="21"/>
      <c r="B12" s="21" t="n">
        <v>2.1</v>
      </c>
      <c r="C12" s="33" t="s">
        <v>296</v>
      </c>
      <c r="D12" s="21"/>
      <c r="E12" s="21" t="n">
        <v>15</v>
      </c>
      <c r="F12" s="33"/>
      <c r="G12" s="21"/>
    </row>
    <row r="13" ht="35.25" customHeight="1">
      <c r="A13" s="21"/>
      <c r="B13" s="21" t="n">
        <v>2.2</v>
      </c>
      <c r="C13" s="33" t="s">
        <v>297</v>
      </c>
      <c r="D13" s="21"/>
      <c r="E13" s="21" t="n">
        <v>10</v>
      </c>
      <c r="F13" s="33"/>
      <c r="G13" s="21"/>
    </row>
    <row r="14" ht="35.25" customHeight="1">
      <c r="A14" s="21"/>
      <c r="B14" s="21" t="n">
        <v>2.3</v>
      </c>
      <c r="C14" s="33" t="s">
        <v>298</v>
      </c>
      <c r="D14" s="21"/>
      <c r="E14" s="21" t="n">
        <v>20</v>
      </c>
      <c r="F14" s="33"/>
      <c r="G14" s="21"/>
    </row>
    <row r="15" ht="16.5" customHeight="1">
      <c r="A15" s="46" t="s">
        <v>30</v>
      </c>
      <c r="B15" s="17"/>
      <c r="C15" s="17"/>
      <c r="D15" s="17"/>
      <c r="E15" s="48" t="s">
        <v>31</v>
      </c>
      <c r="F15" s="62" t="s">
        <v>295</v>
      </c>
      <c r="G15" s="50"/>
    </row>
    <row r="16" ht="16.5" customHeight="1">
      <c r="A16" s="27" t="s">
        <v>32</v>
      </c>
      <c r="B16" s="27"/>
      <c r="C16" s="28"/>
      <c r="D16" s="27"/>
      <c r="E16" s="27"/>
      <c r="F16" s="28"/>
      <c r="G16" s="28"/>
    </row>
    <row r="17" ht="16.5" customHeight="1">
      <c r="A17" s="27" t="s">
        <v>5</v>
      </c>
      <c r="B17" s="27" t="s">
        <v>6</v>
      </c>
      <c r="C17" s="28" t="s">
        <v>7</v>
      </c>
      <c r="D17" s="27" t="s">
        <v>8</v>
      </c>
      <c r="E17" s="27" t="s">
        <v>33</v>
      </c>
      <c r="F17" s="28"/>
      <c r="G17" s="28" t="s">
        <v>11</v>
      </c>
    </row>
    <row r="18" ht="16.5" customHeight="1">
      <c r="A18" s="29" t="n">
        <v>1</v>
      </c>
      <c r="B18" s="18" t="s">
        <v>299</v>
      </c>
      <c r="C18" s="13"/>
      <c r="D18" s="31"/>
      <c r="E18" s="29"/>
      <c r="F18" s="29"/>
      <c r="G18" s="33" t="s">
        <v>35</v>
      </c>
    </row>
    <row r="19" ht="23.25" customHeight="1">
      <c r="A19" s="21"/>
      <c r="B19" s="21" t="n">
        <v>1.1</v>
      </c>
      <c r="C19" s="33" t="s">
        <v>300</v>
      </c>
      <c r="D19" s="21"/>
      <c r="E19" s="21" t="n">
        <v>15</v>
      </c>
      <c r="F19" s="33"/>
      <c r="G19" s="21"/>
    </row>
    <row r="20" ht="23.25" customHeight="1">
      <c r="A20" s="21"/>
      <c r="B20" s="21" t="n">
        <v>1.2</v>
      </c>
      <c r="C20" s="33" t="s">
        <v>301</v>
      </c>
      <c r="D20" s="21"/>
      <c r="E20" s="21" t="n">
        <v>15</v>
      </c>
      <c r="F20" s="33"/>
      <c r="G20" s="21"/>
    </row>
    <row r="21" ht="23.25" customHeight="1">
      <c r="A21" s="21"/>
      <c r="B21" s="21" t="n">
        <v>1.3</v>
      </c>
      <c r="C21" s="33" t="s">
        <v>302</v>
      </c>
      <c r="D21" s="21"/>
      <c r="E21" s="21" t="n">
        <v>10</v>
      </c>
      <c r="F21" s="33"/>
      <c r="G21" s="21"/>
    </row>
    <row r="22" ht="23.25" customHeight="1">
      <c r="A22" s="21"/>
      <c r="B22" s="21" t="n">
        <v>1.4</v>
      </c>
      <c r="C22" s="33" t="s">
        <v>303</v>
      </c>
      <c r="D22" s="21"/>
      <c r="E22" s="21" t="n">
        <v>20</v>
      </c>
      <c r="F22" s="33"/>
      <c r="G22" s="21"/>
    </row>
    <row r="23" ht="16.5" customHeight="1">
      <c r="A23" s="29" t="n">
        <v>2</v>
      </c>
      <c r="B23" s="18" t="s">
        <v>304</v>
      </c>
      <c r="C23" s="13"/>
      <c r="D23" s="31" t="n">
        <v>45291</v>
      </c>
      <c r="E23" s="29"/>
      <c r="F23" s="29"/>
      <c r="G23" s="36"/>
    </row>
    <row r="24" ht="16.5" customHeight="1">
      <c r="A24" s="21"/>
      <c r="B24" s="21" t="n">
        <v>2.1</v>
      </c>
      <c r="C24" s="33" t="s">
        <v>305</v>
      </c>
      <c r="D24" s="21"/>
      <c r="E24" s="21" t="n">
        <v>20</v>
      </c>
      <c r="F24" s="33"/>
      <c r="G24" s="37"/>
    </row>
    <row r="25" ht="16.5" customHeight="1">
      <c r="A25" s="29"/>
      <c r="B25" s="21" t="n">
        <v>2.2</v>
      </c>
      <c r="C25" s="33" t="s">
        <v>306</v>
      </c>
      <c r="D25" s="21"/>
      <c r="E25" s="21" t="n">
        <v>20</v>
      </c>
      <c r="F25" s="33"/>
      <c r="G25" s="36"/>
    </row>
    <row r="26" ht="16.5" customHeight="1">
      <c r="A26" s="46" t="s">
        <v>52</v>
      </c>
      <c r="B26" s="17"/>
      <c r="C26" s="17"/>
      <c r="D26" s="17"/>
      <c r="E26" s="48" t="s">
        <v>31</v>
      </c>
      <c r="F26" s="33"/>
      <c r="G26" s="33"/>
    </row>
    <row r="27" ht="41.25" customHeight="1">
      <c r="A27" s="27"/>
      <c r="B27" s="27"/>
      <c r="C27" s="28"/>
      <c r="D27" s="27"/>
      <c r="E27" s="27"/>
      <c r="F27" s="28"/>
      <c r="G27" s="28"/>
    </row>
  </sheetData>
  <mergeCells count="20">
    <mergeCell ref="A27:G27"/>
    <mergeCell ref="B3:G3"/>
    <mergeCell ref="A6:A10"/>
    <mergeCell ref="A18:A22"/>
    <mergeCell ref="A2:G2"/>
    <mergeCell ref="A16:G16"/>
    <mergeCell ref="G6:G10"/>
    <mergeCell ref="A26:D26"/>
    <mergeCell ref="A15:D15"/>
    <mergeCell ref="G11:G14"/>
    <mergeCell ref="B23:C23"/>
    <mergeCell ref="A23:A24"/>
    <mergeCell ref="A1:G1"/>
    <mergeCell ref="B6:C6"/>
    <mergeCell ref="B11:C11"/>
    <mergeCell ref="B18:C18"/>
    <mergeCell ref="G18:G22"/>
    <mergeCell ref="A4:G4"/>
    <mergeCell ref="A11:A14"/>
    <mergeCell ref="G23:G24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5.748046875" customWidth="1"/>
    <col min="2" max="2" width="6" customWidth="1"/>
    <col min="3" max="3" width="47.8740234375" customWidth="1" style="9"/>
    <col min="6" max="6" width="8.25" customWidth="1" style="9"/>
    <col min="7" max="7" width="22.125" customWidth="1" style="9"/>
  </cols>
  <sheetData>
    <row r="1" ht="44.25" customHeight="1">
      <c r="A1" s="22" t="s">
        <v>0</v>
      </c>
      <c r="B1" s="23"/>
      <c r="C1" s="24"/>
      <c r="D1" s="23"/>
      <c r="E1" s="23"/>
      <c r="F1" s="24"/>
      <c r="G1" s="24"/>
      <c r="H1" s="6"/>
      <c r="I1" s="6"/>
    </row>
    <row r="2" ht="16.5" customHeight="1">
      <c r="A2" s="25" t="s">
        <v>307</v>
      </c>
      <c r="B2" s="25"/>
      <c r="C2" s="26"/>
      <c r="D2" s="25"/>
      <c r="E2" s="25"/>
      <c r="F2" s="26"/>
      <c r="G2" s="26"/>
      <c r="H2" s="7"/>
      <c r="I2" s="7"/>
    </row>
    <row r="3" ht="39.75" customHeight="1">
      <c r="A3" s="27" t="s">
        <v>308</v>
      </c>
      <c r="B3" s="30" t="s">
        <v>309</v>
      </c>
      <c r="C3" s="17"/>
      <c r="D3" s="17"/>
      <c r="E3" s="17"/>
      <c r="F3" s="17"/>
      <c r="G3" s="16"/>
    </row>
    <row r="4" ht="39.75" customHeight="1">
      <c r="A4" s="27" t="s">
        <v>4</v>
      </c>
      <c r="B4" s="27"/>
      <c r="C4" s="28"/>
      <c r="D4" s="27"/>
      <c r="E4" s="27"/>
      <c r="F4" s="28"/>
      <c r="G4" s="28"/>
    </row>
    <row r="5" ht="16.5" customHeight="1">
      <c r="A5" s="27" t="s">
        <v>5</v>
      </c>
      <c r="B5" s="27" t="s">
        <v>6</v>
      </c>
      <c r="C5" s="28" t="s">
        <v>7</v>
      </c>
      <c r="D5" s="27" t="s">
        <v>8</v>
      </c>
      <c r="E5" s="27" t="s">
        <v>9</v>
      </c>
      <c r="F5" s="28" t="s">
        <v>10</v>
      </c>
      <c r="G5" s="28" t="s">
        <v>11</v>
      </c>
    </row>
    <row r="6" ht="16.5" customHeight="1">
      <c r="A6" s="19" t="n">
        <v>1</v>
      </c>
      <c r="B6" s="18" t="s">
        <v>310</v>
      </c>
      <c r="C6" s="16"/>
      <c r="D6" s="31" t="n">
        <v>45291</v>
      </c>
      <c r="E6" s="29" t="n">
        <f>SUM(E7:E9)</f>
        <v>60</v>
      </c>
      <c r="F6" s="29" t="n">
        <f>SUM(F7:F9)</f>
        <v>0</v>
      </c>
      <c r="G6" s="126" t="s">
        <v>311</v>
      </c>
    </row>
    <row r="7" ht="90" customHeight="1">
      <c r="A7" s="37"/>
      <c r="B7" s="115" t="n">
        <v>1.1</v>
      </c>
      <c r="C7" s="286" t="s">
        <v>312</v>
      </c>
      <c r="D7" s="115"/>
      <c r="E7" s="115" t="n">
        <v>50</v>
      </c>
      <c r="F7" s="115"/>
      <c r="G7" s="130"/>
    </row>
    <row r="8" ht="16.5" customHeight="1">
      <c r="A8" s="38"/>
      <c r="B8" s="115" t="n">
        <v>1.2</v>
      </c>
      <c r="C8" s="115" t="s">
        <v>313</v>
      </c>
      <c r="D8" s="115"/>
      <c r="E8" s="115" t="n">
        <v>5</v>
      </c>
      <c r="F8" s="115"/>
      <c r="G8" s="130"/>
    </row>
    <row r="9" ht="16.5" customHeight="1">
      <c r="A9" s="38"/>
      <c r="B9" s="115" t="n">
        <v>1.3</v>
      </c>
      <c r="C9" s="115" t="s">
        <v>314</v>
      </c>
      <c r="D9" s="115"/>
      <c r="E9" s="115" t="n">
        <v>5</v>
      </c>
      <c r="F9" s="115"/>
      <c r="G9" s="131"/>
    </row>
    <row r="10" ht="16.5" customHeight="1">
      <c r="A10" s="29" t="n">
        <v>2</v>
      </c>
      <c r="B10" s="18" t="s">
        <v>315</v>
      </c>
      <c r="C10" s="16"/>
      <c r="D10" s="31" t="n">
        <v>45291</v>
      </c>
      <c r="E10" s="29" t="n">
        <f>SUM(E11:E14)</f>
        <v>40</v>
      </c>
      <c r="F10" s="29" t="n">
        <f>SUM(F12:F14)</f>
        <v>0</v>
      </c>
      <c r="G10" s="126" t="s">
        <v>316</v>
      </c>
    </row>
    <row r="11" ht="51.75" customHeight="1">
      <c r="A11" s="21"/>
      <c r="B11" s="115" t="n">
        <v>2.1</v>
      </c>
      <c r="C11" s="287" t="s">
        <v>317</v>
      </c>
      <c r="D11" s="115"/>
      <c r="E11" s="115" t="n">
        <v>5</v>
      </c>
      <c r="F11" s="115"/>
      <c r="G11" s="130"/>
    </row>
    <row r="12" ht="153.75" customHeight="1">
      <c r="A12" s="21"/>
      <c r="B12" s="115" t="n">
        <v>2.2</v>
      </c>
      <c r="C12" s="288" t="s">
        <v>318</v>
      </c>
      <c r="D12" s="115"/>
      <c r="E12" s="115" t="n">
        <v>20</v>
      </c>
      <c r="F12" s="115"/>
      <c r="G12" s="130"/>
    </row>
    <row r="13" ht="39" customHeight="1">
      <c r="A13" s="21"/>
      <c r="B13" s="115" t="n">
        <v>2.3</v>
      </c>
      <c r="C13" s="289" t="s">
        <v>319</v>
      </c>
      <c r="D13" s="115"/>
      <c r="E13" s="115" t="n">
        <v>10</v>
      </c>
      <c r="F13" s="115"/>
      <c r="G13" s="131"/>
    </row>
    <row r="14" ht="51.75" customHeight="1">
      <c r="A14" s="21"/>
      <c r="B14" s="115" t="n">
        <v>2.4</v>
      </c>
      <c r="C14" s="290" t="s">
        <v>320</v>
      </c>
      <c r="D14" s="115"/>
      <c r="E14" s="115" t="n">
        <v>5</v>
      </c>
      <c r="F14" s="115"/>
      <c r="G14" s="131"/>
    </row>
    <row r="15" ht="18.75" customHeight="1">
      <c r="A15" s="46" t="s">
        <v>30</v>
      </c>
      <c r="B15" s="47"/>
      <c r="C15" s="47"/>
      <c r="D15" s="47"/>
      <c r="E15" s="14" t="s">
        <f>"总分"&amp;SUM(E6:E14)/2&amp;"分"</f>
        <v>31</v>
      </c>
      <c r="F15" s="49" t="n">
        <f>SUM(F6:F14)/2</f>
        <v>0</v>
      </c>
      <c r="G15" s="50"/>
    </row>
    <row r="16" ht="41.25" customHeight="1">
      <c r="A16" s="27" t="s">
        <v>32</v>
      </c>
      <c r="B16" s="27"/>
      <c r="C16" s="28"/>
      <c r="D16" s="27"/>
      <c r="E16" s="27"/>
      <c r="F16" s="28"/>
      <c r="G16" s="28"/>
    </row>
    <row r="17" ht="16.5" customHeight="1">
      <c r="A17" s="27" t="s">
        <v>5</v>
      </c>
      <c r="B17" s="27" t="s">
        <v>6</v>
      </c>
      <c r="C17" s="28" t="s">
        <v>7</v>
      </c>
      <c r="D17" s="27" t="s">
        <v>8</v>
      </c>
      <c r="E17" s="27" t="s">
        <v>33</v>
      </c>
      <c r="F17" s="28"/>
      <c r="G17" s="28" t="s">
        <v>11</v>
      </c>
    </row>
    <row r="18" ht="16.5" customHeight="1">
      <c r="A18" s="29" t="n">
        <v>1</v>
      </c>
      <c r="B18" s="18" t="s">
        <v>321</v>
      </c>
      <c r="C18" s="16"/>
      <c r="D18" s="31" t="n">
        <v>45291</v>
      </c>
      <c r="E18" s="29" t="n">
        <f>SUM(E19:E21)</f>
        <v>50</v>
      </c>
      <c r="F18" s="29" t="n">
        <f>SUM(F19:F21)</f>
        <v>0</v>
      </c>
      <c r="G18" s="126" t="s">
        <v>311</v>
      </c>
    </row>
    <row r="19" ht="16.5" customHeight="1">
      <c r="A19" s="21"/>
      <c r="B19" s="115" t="n">
        <v>1.1</v>
      </c>
      <c r="C19" s="115" t="s">
        <v>322</v>
      </c>
      <c r="D19" s="115"/>
      <c r="E19" s="115" t="n">
        <v>20</v>
      </c>
      <c r="F19" s="115"/>
      <c r="G19" s="130"/>
    </row>
    <row r="20" ht="39" customHeight="1">
      <c r="A20" s="21"/>
      <c r="B20" s="115" t="n">
        <v>1.2</v>
      </c>
      <c r="C20" s="291" t="s">
        <v>323</v>
      </c>
      <c r="D20" s="115"/>
      <c r="E20" s="115" t="n">
        <v>15</v>
      </c>
      <c r="F20" s="115"/>
      <c r="G20" s="130"/>
    </row>
    <row r="21" ht="39" customHeight="1">
      <c r="A21" s="21"/>
      <c r="B21" s="115" t="n">
        <v>1.3</v>
      </c>
      <c r="C21" s="292" t="s">
        <v>324</v>
      </c>
      <c r="D21" s="115"/>
      <c r="E21" s="115" t="n">
        <v>15</v>
      </c>
      <c r="F21" s="115"/>
      <c r="G21" s="131"/>
    </row>
    <row r="22" ht="16.5" customHeight="1">
      <c r="A22" s="29" t="n">
        <v>2</v>
      </c>
      <c r="B22" s="18" t="s">
        <v>325</v>
      </c>
      <c r="C22" s="16"/>
      <c r="D22" s="31" t="n">
        <v>45291</v>
      </c>
      <c r="E22" s="29" t="n">
        <f>SUM(E23:E26)</f>
        <v>30</v>
      </c>
      <c r="F22" s="29" t="n">
        <f>SUM(F26:F26)</f>
        <v>0</v>
      </c>
      <c r="G22" s="137" t="s">
        <v>326</v>
      </c>
    </row>
    <row r="23" ht="77.25" customHeight="1">
      <c r="A23" s="21"/>
      <c r="B23" s="115" t="n">
        <v>2.1</v>
      </c>
      <c r="C23" s="293" t="s">
        <v>327</v>
      </c>
      <c r="D23" s="115"/>
      <c r="E23" s="115" t="n">
        <v>10</v>
      </c>
      <c r="F23" s="115"/>
      <c r="G23" s="138"/>
    </row>
    <row r="24" ht="39" customHeight="1">
      <c r="A24" s="21"/>
      <c r="B24" s="115" t="n">
        <v>2.2</v>
      </c>
      <c r="C24" s="294" t="s">
        <v>328</v>
      </c>
      <c r="D24" s="115"/>
      <c r="E24" s="115" t="n">
        <v>10</v>
      </c>
      <c r="F24" s="115"/>
      <c r="G24" s="138"/>
    </row>
    <row r="25" ht="16.5" customHeight="1">
      <c r="A25" s="21"/>
      <c r="B25" s="115" t="n">
        <v>2.3</v>
      </c>
      <c r="C25" s="115" t="s">
        <v>329</v>
      </c>
      <c r="D25" s="115"/>
      <c r="E25" s="115" t="n">
        <v>5</v>
      </c>
      <c r="F25" s="115"/>
      <c r="G25" s="138"/>
    </row>
    <row r="26" ht="26.25" customHeight="1">
      <c r="A26" s="21"/>
      <c r="B26" s="115" t="n">
        <v>2.4</v>
      </c>
      <c r="C26" s="115" t="s">
        <v>330</v>
      </c>
      <c r="D26" s="115"/>
      <c r="E26" s="115" t="n">
        <v>5</v>
      </c>
      <c r="F26" s="115"/>
      <c r="G26" s="139"/>
    </row>
    <row r="27" ht="16.5" customHeight="1">
      <c r="A27" s="29" t="n">
        <v>3</v>
      </c>
      <c r="B27" s="18" t="s">
        <v>331</v>
      </c>
      <c r="C27" s="16"/>
      <c r="D27" s="31" t="n">
        <v>45291</v>
      </c>
      <c r="E27" s="29" t="n">
        <f>SUM(E28:E30)</f>
        <v>20</v>
      </c>
      <c r="F27" s="29" t="n">
        <f>SUM(F28:F30)</f>
        <v>0</v>
      </c>
      <c r="G27" s="126" t="s">
        <v>332</v>
      </c>
    </row>
    <row r="28" ht="16.5" customHeight="1">
      <c r="A28" s="21"/>
      <c r="B28" s="115" t="n">
        <v>3.1</v>
      </c>
      <c r="C28" s="115" t="s">
        <v>333</v>
      </c>
      <c r="D28" s="115"/>
      <c r="E28" s="115" t="n">
        <v>10</v>
      </c>
      <c r="F28" s="115"/>
      <c r="G28" s="130"/>
    </row>
    <row r="29" ht="16.5" customHeight="1">
      <c r="A29" s="21"/>
      <c r="B29" s="115" t="n">
        <v>3.2</v>
      </c>
      <c r="C29" s="115" t="s">
        <v>334</v>
      </c>
      <c r="D29" s="115"/>
      <c r="E29" s="115" t="n">
        <v>10</v>
      </c>
      <c r="F29" s="115"/>
      <c r="G29" s="130"/>
    </row>
    <row r="30" ht="16.5" customHeight="1">
      <c r="A30" s="21"/>
      <c r="B30" s="115"/>
      <c r="C30" s="115"/>
      <c r="D30" s="115"/>
      <c r="E30" s="115"/>
      <c r="F30" s="115"/>
      <c r="G30" s="131"/>
    </row>
    <row r="31" ht="16.5" customHeight="1">
      <c r="A31" s="46" t="s">
        <v>52</v>
      </c>
      <c r="B31" s="17"/>
      <c r="C31" s="17"/>
      <c r="D31" s="17"/>
      <c r="E31" s="48" t="s">
        <f>"总分"&amp;SUM(E18,E22,E27)&amp;"分"</f>
        <v>31</v>
      </c>
      <c r="F31" s="33" t="n">
        <f>SUM(F18:F30)/2</f>
        <v>0</v>
      </c>
      <c r="G31" s="33"/>
    </row>
  </sheetData>
  <mergeCells count="22">
    <mergeCell ref="A2:G2"/>
    <mergeCell ref="A1:G1"/>
    <mergeCell ref="A4:G4"/>
    <mergeCell ref="A10:A14"/>
    <mergeCell ref="A16:G16"/>
    <mergeCell ref="A18:A21"/>
    <mergeCell ref="A22:A26"/>
    <mergeCell ref="A27:A30"/>
    <mergeCell ref="B10:C10"/>
    <mergeCell ref="B18:C18"/>
    <mergeCell ref="B22:C22"/>
    <mergeCell ref="A6:A9"/>
    <mergeCell ref="B3:G3"/>
    <mergeCell ref="A15:D15"/>
    <mergeCell ref="A31:D31"/>
    <mergeCell ref="B27:C27"/>
    <mergeCell ref="B6:C6"/>
    <mergeCell ref="G22:G26"/>
    <mergeCell ref="G18:G21"/>
    <mergeCell ref="G27:G30"/>
    <mergeCell ref="G10:G14"/>
    <mergeCell ref="G6:G9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7.7490234375" customWidth="1"/>
    <col min="2" max="2" width="6.6240234375" customWidth="1"/>
    <col min="3" max="3" width="56.4990234375" customWidth="1"/>
    <col min="4" max="4" width="13.875" customWidth="1"/>
    <col min="5" max="5" width="10.998046875" customWidth="1" style="6"/>
    <col min="6" max="6" width="10" style="6"/>
    <col min="7" max="7" width="24.6240234375" customWidth="1"/>
  </cols>
  <sheetData>
    <row r="1" ht="26.25" customHeight="1">
      <c r="A1" s="39" t="s">
        <v>335</v>
      </c>
      <c r="B1" s="39"/>
      <c r="C1" s="42"/>
      <c r="D1" s="39"/>
      <c r="E1" s="39"/>
      <c r="F1" s="42"/>
      <c r="G1" s="42"/>
    </row>
    <row r="2" ht="16.5" customHeight="1">
      <c r="A2" s="133" t="s">
        <v>336</v>
      </c>
      <c r="B2" s="133"/>
      <c r="C2" s="134"/>
      <c r="D2" s="133"/>
      <c r="E2" s="51"/>
      <c r="F2" s="53"/>
      <c r="G2" s="134"/>
    </row>
    <row r="3" ht="39" customHeight="1">
      <c r="A3" s="295" t="s">
        <v>337</v>
      </c>
      <c r="B3" s="296" t="s">
        <v>338</v>
      </c>
      <c r="C3" s="152"/>
      <c r="D3" s="152"/>
      <c r="E3" s="59"/>
      <c r="F3" s="59"/>
      <c r="G3" s="153"/>
    </row>
    <row r="4" ht="16.5" customHeight="1">
      <c r="A4" s="154" t="s">
        <v>4</v>
      </c>
      <c r="B4" s="154"/>
      <c r="C4" s="84"/>
      <c r="D4" s="154"/>
      <c r="E4" s="71"/>
      <c r="F4" s="54"/>
      <c r="G4" s="84"/>
    </row>
    <row r="5" ht="16.5" customHeight="1">
      <c r="A5" s="154" t="s">
        <v>5</v>
      </c>
      <c r="B5" s="154" t="s">
        <v>6</v>
      </c>
      <c r="C5" s="84" t="s">
        <v>7</v>
      </c>
      <c r="D5" s="154" t="s">
        <v>8</v>
      </c>
      <c r="E5" s="71" t="s">
        <v>9</v>
      </c>
      <c r="F5" s="54" t="s">
        <v>10</v>
      </c>
      <c r="G5" s="84" t="s">
        <v>11</v>
      </c>
    </row>
    <row r="6" ht="16.5" customHeight="1">
      <c r="A6" s="164" t="n">
        <v>1</v>
      </c>
      <c r="B6" s="155" t="s">
        <v>339</v>
      </c>
      <c r="C6" s="156"/>
      <c r="D6" s="157" t="n">
        <v>45291</v>
      </c>
      <c r="E6" s="85" t="n">
        <v>16</v>
      </c>
      <c r="F6" s="101" t="n">
        <f>SUM(F7:F10)</f>
        <v>0</v>
      </c>
      <c r="G6" s="297" t="s">
        <v>13</v>
      </c>
    </row>
    <row r="7" s="149" customFormat="1" ht="42" customHeight="1">
      <c r="A7" s="167"/>
      <c r="B7" s="134" t="n">
        <v>1.1</v>
      </c>
      <c r="C7" s="134" t="s">
        <v>340</v>
      </c>
      <c r="D7" s="160" t="n">
        <v>45199</v>
      </c>
      <c r="E7" s="53" t="n">
        <v>4</v>
      </c>
      <c r="F7" s="53"/>
      <c r="G7" s="134"/>
    </row>
    <row r="8" s="149" customFormat="1" ht="42" customHeight="1">
      <c r="A8" s="167"/>
      <c r="B8" s="134" t="n">
        <v>1.2</v>
      </c>
      <c r="C8" s="298" t="s">
        <v>341</v>
      </c>
      <c r="D8" s="160" t="n">
        <v>45260</v>
      </c>
      <c r="E8" s="53" t="n">
        <v>7</v>
      </c>
      <c r="F8" s="53"/>
      <c r="G8" s="134"/>
    </row>
    <row r="9" s="149" customFormat="1" ht="42" customHeight="1">
      <c r="A9" s="167"/>
      <c r="B9" s="134" t="n">
        <v>1.3</v>
      </c>
      <c r="C9" s="134" t="s">
        <v>342</v>
      </c>
      <c r="D9" s="160" t="n">
        <v>45275</v>
      </c>
      <c r="E9" s="53" t="n">
        <v>3</v>
      </c>
      <c r="F9" s="53"/>
      <c r="G9" s="134"/>
    </row>
    <row r="10" s="149" customFormat="1" ht="42" customHeight="1">
      <c r="A10" s="167"/>
      <c r="B10" s="134" t="n">
        <v>1.4</v>
      </c>
      <c r="C10" s="134" t="s">
        <v>343</v>
      </c>
      <c r="D10" s="160" t="n">
        <v>45291</v>
      </c>
      <c r="E10" s="53" t="n">
        <v>2</v>
      </c>
      <c r="F10" s="53"/>
      <c r="G10" s="134"/>
    </row>
    <row r="11" s="149" customFormat="1" ht="16.5" customHeight="1">
      <c r="A11" s="169" t="n">
        <v>2</v>
      </c>
      <c r="B11" s="155" t="s">
        <v>344</v>
      </c>
      <c r="C11" s="165"/>
      <c r="D11" s="150" t="n">
        <v>45291</v>
      </c>
      <c r="E11" s="136" t="n">
        <v>32</v>
      </c>
      <c r="F11" s="179" t="n">
        <f>SUM(F12:F15)</f>
        <v>0</v>
      </c>
      <c r="G11" s="299" t="s">
        <v>13</v>
      </c>
    </row>
    <row r="12" s="149" customFormat="1" ht="51.75" customHeight="1">
      <c r="A12" s="54"/>
      <c r="B12" s="134" t="n">
        <v>2.1</v>
      </c>
      <c r="C12" s="300" t="s">
        <v>345</v>
      </c>
      <c r="D12" s="160" t="n">
        <v>45174</v>
      </c>
      <c r="E12" s="53" t="n">
        <v>10</v>
      </c>
      <c r="F12" s="53"/>
      <c r="G12" s="134"/>
    </row>
    <row r="13" s="149" customFormat="1" ht="26.25" customHeight="1">
      <c r="A13" s="54"/>
      <c r="B13" s="134" t="n">
        <v>2.2</v>
      </c>
      <c r="C13" s="301" t="s">
        <v>346</v>
      </c>
      <c r="D13" s="160" t="n">
        <v>45199</v>
      </c>
      <c r="E13" s="53" t="n">
        <v>8</v>
      </c>
      <c r="F13" s="53"/>
      <c r="G13" s="134"/>
    </row>
    <row r="14" s="149" customFormat="1" ht="64.5" customHeight="1">
      <c r="A14" s="54"/>
      <c r="B14" s="134" t="n">
        <v>2.3</v>
      </c>
      <c r="C14" s="302" t="s">
        <v>347</v>
      </c>
      <c r="D14" s="160" t="n">
        <v>45260</v>
      </c>
      <c r="E14" s="53" t="n">
        <v>12</v>
      </c>
      <c r="F14" s="53"/>
      <c r="G14" s="134"/>
    </row>
    <row r="15" s="149" customFormat="1" ht="39" customHeight="1">
      <c r="A15" s="54"/>
      <c r="B15" s="134" t="n">
        <v>2.4</v>
      </c>
      <c r="C15" s="134" t="s">
        <v>348</v>
      </c>
      <c r="D15" s="160" t="n">
        <v>45291</v>
      </c>
      <c r="E15" s="53" t="n">
        <v>2</v>
      </c>
      <c r="F15" s="53"/>
      <c r="G15" s="134"/>
    </row>
    <row r="16" s="149" customFormat="1" ht="16.5" customHeight="1">
      <c r="A16" s="170" t="n">
        <v>3</v>
      </c>
      <c r="B16" s="155" t="s">
        <v>349</v>
      </c>
      <c r="C16" s="165"/>
      <c r="D16" s="150" t="n">
        <v>45291</v>
      </c>
      <c r="E16" s="136" t="n">
        <v>20</v>
      </c>
      <c r="F16" s="179" t="n">
        <f>SUM(F17:F23)</f>
        <v>0</v>
      </c>
      <c r="G16" s="303" t="s">
        <v>13</v>
      </c>
    </row>
    <row r="17" s="149" customFormat="1" ht="51.75" customHeight="1">
      <c r="A17" s="167"/>
      <c r="B17" s="134" t="n">
        <v>3.1</v>
      </c>
      <c r="C17" s="304" t="s">
        <v>350</v>
      </c>
      <c r="D17" s="160" t="n">
        <v>45178</v>
      </c>
      <c r="E17" s="53" t="n">
        <v>6</v>
      </c>
      <c r="F17" s="53"/>
      <c r="G17" s="163"/>
    </row>
    <row r="18" s="149" customFormat="1" ht="90" customHeight="1">
      <c r="A18" s="167"/>
      <c r="B18" s="134" t="n">
        <v>3.2</v>
      </c>
      <c r="C18" s="305" t="s">
        <v>351</v>
      </c>
      <c r="D18" s="160" t="n">
        <v>45230</v>
      </c>
      <c r="E18" s="53" t="n">
        <v>12</v>
      </c>
      <c r="F18" s="53"/>
      <c r="G18" s="163"/>
    </row>
    <row r="19" s="149" customFormat="1" ht="26.25" customHeight="1">
      <c r="A19" s="167"/>
      <c r="B19" s="134" t="n">
        <v>3.3</v>
      </c>
      <c r="C19" s="134" t="s">
        <v>343</v>
      </c>
      <c r="D19" s="160" t="n">
        <v>45260</v>
      </c>
      <c r="E19" s="53" t="n">
        <v>2</v>
      </c>
      <c r="F19" s="53"/>
      <c r="G19" s="163"/>
    </row>
    <row r="20" s="149" customFormat="1" ht="26.25" customHeight="1">
      <c r="A20" s="170" t="n">
        <v>4</v>
      </c>
      <c r="B20" s="155" t="s">
        <v>352</v>
      </c>
      <c r="C20" s="172"/>
      <c r="D20" s="306" t="s">
        <v>353</v>
      </c>
      <c r="E20" s="136" t="n">
        <v>20</v>
      </c>
      <c r="F20" s="136"/>
      <c r="G20" s="307" t="s">
        <v>13</v>
      </c>
    </row>
    <row r="21" s="149" customFormat="1" ht="150" customHeight="1">
      <c r="A21" s="167"/>
      <c r="B21" s="134" t="n">
        <v>4.1</v>
      </c>
      <c r="C21" s="308" t="s">
        <v>354</v>
      </c>
      <c r="D21" s="309" t="s">
        <v>355</v>
      </c>
      <c r="E21" s="53" t="n">
        <v>3</v>
      </c>
      <c r="F21" s="53"/>
      <c r="G21" s="163"/>
    </row>
    <row r="22" s="149" customFormat="1" ht="77.25" customHeight="1">
      <c r="A22" s="167"/>
      <c r="B22" s="134" t="n">
        <v>4.2</v>
      </c>
      <c r="C22" s="310" t="s">
        <v>356</v>
      </c>
      <c r="D22" s="311" t="s">
        <v>357</v>
      </c>
      <c r="E22" s="53" t="n">
        <v>8</v>
      </c>
      <c r="F22" s="53"/>
      <c r="G22" s="163"/>
    </row>
    <row r="23" s="149" customFormat="1" ht="115.5" customHeight="1">
      <c r="A23" s="167"/>
      <c r="B23" s="134" t="n">
        <v>4.3</v>
      </c>
      <c r="C23" s="312" t="s">
        <v>358</v>
      </c>
      <c r="D23" s="313" t="s">
        <v>359</v>
      </c>
      <c r="E23" s="53" t="n">
        <v>9</v>
      </c>
      <c r="F23" s="53"/>
      <c r="G23" s="163"/>
    </row>
    <row r="24" s="149" customFormat="1" ht="16.5" customHeight="1">
      <c r="A24" s="170" t="n">
        <v>5</v>
      </c>
      <c r="B24" s="155" t="s">
        <v>360</v>
      </c>
      <c r="C24" s="172"/>
      <c r="D24" s="150" t="n">
        <v>45322</v>
      </c>
      <c r="E24" s="136" t="n">
        <v>12</v>
      </c>
      <c r="F24" s="136"/>
      <c r="G24" s="314" t="s">
        <v>13</v>
      </c>
    </row>
    <row r="25" s="149" customFormat="1" ht="108.75" customHeight="1">
      <c r="A25" s="171"/>
      <c r="B25" s="134" t="n">
        <v>5.1</v>
      </c>
      <c r="C25" s="315" t="s">
        <v>361</v>
      </c>
      <c r="D25" s="160" t="n">
        <v>45270</v>
      </c>
      <c r="E25" s="53" t="n">
        <v>4</v>
      </c>
      <c r="F25" s="53"/>
      <c r="G25" s="37"/>
    </row>
    <row r="26" s="149" customFormat="1" ht="78" customHeight="1">
      <c r="A26" s="171"/>
      <c r="B26" s="134" t="n">
        <v>5.2</v>
      </c>
      <c r="C26" s="316" t="s">
        <v>362</v>
      </c>
      <c r="D26" s="69" t="n">
        <v>45332</v>
      </c>
      <c r="E26" s="53" t="n">
        <v>5</v>
      </c>
      <c r="F26" s="53"/>
      <c r="G26" s="37"/>
    </row>
    <row r="27" s="149" customFormat="1" ht="83.25" customHeight="1">
      <c r="A27" s="171"/>
      <c r="B27" s="134" t="n">
        <v>5.3</v>
      </c>
      <c r="C27" s="317" t="s">
        <v>363</v>
      </c>
      <c r="D27" s="69" t="n">
        <v>45392</v>
      </c>
      <c r="E27" s="53" t="n">
        <v>3</v>
      </c>
      <c r="F27" s="53"/>
      <c r="G27" s="37"/>
    </row>
    <row r="28" s="149" customFormat="1" ht="18" customHeight="1">
      <c r="A28" s="173" t="s">
        <v>30</v>
      </c>
      <c r="B28" s="174"/>
      <c r="C28" s="174"/>
      <c r="D28" s="174"/>
      <c r="E28" s="176" t="s">
        <f>"总分"&amp;SUM(E6:E27)/2&amp;"分"</f>
        <v>31</v>
      </c>
      <c r="F28" s="180" t="n">
        <f>F6+F11+F16</f>
        <v>0</v>
      </c>
      <c r="G28" s="162"/>
    </row>
    <row r="29" s="149" customFormat="1" ht="16.5" customHeight="1">
      <c r="A29" s="84" t="s">
        <v>32</v>
      </c>
      <c r="B29" s="84"/>
      <c r="C29" s="84"/>
      <c r="D29" s="84"/>
      <c r="E29" s="54"/>
      <c r="F29" s="54"/>
      <c r="G29" s="84"/>
    </row>
    <row r="30" s="149" customFormat="1" ht="16.5" customHeight="1">
      <c r="A30" s="84" t="s">
        <v>5</v>
      </c>
      <c r="B30" s="84" t="s">
        <v>6</v>
      </c>
      <c r="C30" s="84" t="s">
        <v>7</v>
      </c>
      <c r="D30" s="84" t="s">
        <v>8</v>
      </c>
      <c r="E30" s="54" t="s">
        <v>33</v>
      </c>
      <c r="F30" s="54"/>
      <c r="G30" s="84" t="s">
        <v>11</v>
      </c>
    </row>
    <row r="31" s="149" customFormat="1" ht="16.5" customHeight="1">
      <c r="A31" s="136" t="n">
        <v>1</v>
      </c>
      <c r="B31" s="155" t="s">
        <v>364</v>
      </c>
      <c r="C31" s="165"/>
      <c r="D31" s="150" t="n">
        <v>45291</v>
      </c>
      <c r="E31" s="136" t="n">
        <v>45</v>
      </c>
      <c r="F31" s="179" t="n">
        <f>SUM(F32:F33)</f>
        <v>0</v>
      </c>
      <c r="G31" s="318" t="s">
        <v>365</v>
      </c>
    </row>
    <row r="32" s="149" customFormat="1" ht="90.75" customHeight="1">
      <c r="A32" s="53"/>
      <c r="B32" s="134" t="n">
        <v>1.1</v>
      </c>
      <c r="C32" s="319" t="s">
        <v>366</v>
      </c>
      <c r="D32" s="160" t="n">
        <v>45219</v>
      </c>
      <c r="E32" s="53" t="n">
        <v>15</v>
      </c>
      <c r="F32" s="53"/>
      <c r="G32" s="134"/>
    </row>
    <row r="33" s="149" customFormat="1" ht="98.25" customHeight="1">
      <c r="A33" s="53"/>
      <c r="B33" s="134" t="n">
        <v>1.2</v>
      </c>
      <c r="C33" s="320" t="s">
        <v>367</v>
      </c>
      <c r="D33" s="160" t="n">
        <v>45240</v>
      </c>
      <c r="E33" s="53" t="n">
        <v>30</v>
      </c>
      <c r="F33" s="53"/>
      <c r="G33" s="134"/>
    </row>
    <row r="34" s="149" customFormat="1" ht="16.5" customHeight="1">
      <c r="A34" s="141" t="n">
        <v>2</v>
      </c>
      <c r="B34" s="155" t="s">
        <v>368</v>
      </c>
      <c r="C34" s="165"/>
      <c r="D34" s="150" t="n">
        <v>45291</v>
      </c>
      <c r="E34" s="136" t="n">
        <v>25</v>
      </c>
      <c r="F34" s="179" t="n">
        <f>SUM(F35:F35)</f>
        <v>0</v>
      </c>
      <c r="G34" s="158"/>
    </row>
    <row r="35" s="149" customFormat="1" ht="87.75" customHeight="1">
      <c r="A35" s="161"/>
      <c r="B35" s="134" t="n">
        <v>2.1</v>
      </c>
      <c r="C35" s="321" t="s">
        <v>369</v>
      </c>
      <c r="D35" s="160" t="n">
        <v>45291</v>
      </c>
      <c r="E35" s="53" t="n">
        <v>10</v>
      </c>
      <c r="F35" s="53"/>
      <c r="G35" s="163"/>
    </row>
    <row r="36" s="149" customFormat="1" ht="99" customHeight="1">
      <c r="A36" s="161"/>
      <c r="B36" s="175" t="n">
        <v>2.2</v>
      </c>
      <c r="C36" s="322" t="s">
        <v>370</v>
      </c>
      <c r="D36" s="160" t="n">
        <v>45291</v>
      </c>
      <c r="E36" s="53" t="n">
        <v>15</v>
      </c>
      <c r="F36" s="53"/>
      <c r="G36" s="163"/>
    </row>
    <row r="37" s="149" customFormat="1" ht="16.5" customHeight="1">
      <c r="A37" s="136" t="n">
        <v>3</v>
      </c>
      <c r="B37" s="155" t="s">
        <v>371</v>
      </c>
      <c r="C37" s="181"/>
      <c r="D37" s="150" t="n">
        <v>45291</v>
      </c>
      <c r="E37" s="136" t="n">
        <v>10</v>
      </c>
      <c r="F37" s="179" t="n">
        <f>SUM(F38:F39)</f>
        <v>0</v>
      </c>
      <c r="G37" s="323" t="s">
        <v>20</v>
      </c>
    </row>
    <row r="38" s="149" customFormat="1" ht="16.5" customHeight="1">
      <c r="A38" s="53"/>
      <c r="B38" s="134" t="n">
        <v>3.1</v>
      </c>
      <c r="C38" s="134" t="s">
        <v>372</v>
      </c>
      <c r="D38" s="160" t="n">
        <v>45291</v>
      </c>
      <c r="E38" s="53" t="n">
        <v>5</v>
      </c>
      <c r="F38" s="53"/>
      <c r="G38" s="163"/>
    </row>
    <row r="39" s="149" customFormat="1" ht="16.5" customHeight="1">
      <c r="A39" s="53"/>
      <c r="B39" s="134" t="n">
        <v>3.2</v>
      </c>
      <c r="C39" s="134" t="s">
        <v>373</v>
      </c>
      <c r="D39" s="160" t="n">
        <v>45291</v>
      </c>
      <c r="E39" s="53" t="n">
        <v>5</v>
      </c>
      <c r="F39" s="53"/>
      <c r="G39" s="163"/>
    </row>
    <row r="40" s="149" customFormat="1" ht="16.5" customHeight="1">
      <c r="A40" s="136" t="n">
        <v>4</v>
      </c>
      <c r="B40" s="155" t="s">
        <v>374</v>
      </c>
      <c r="C40" s="165"/>
      <c r="D40" s="150" t="n">
        <v>45291</v>
      </c>
      <c r="E40" s="136" t="n">
        <v>20</v>
      </c>
      <c r="F40" s="179" t="n">
        <f>SUM(F41:F43)</f>
        <v>0</v>
      </c>
      <c r="G40" s="324" t="s">
        <v>20</v>
      </c>
    </row>
    <row r="41" s="149" customFormat="1" ht="24" customHeight="1">
      <c r="A41" s="53"/>
      <c r="B41" s="134" t="n">
        <v>4.1</v>
      </c>
      <c r="C41" s="158" t="s">
        <v>375</v>
      </c>
      <c r="D41" s="134" t="s">
        <v>376</v>
      </c>
      <c r="E41" s="53" t="n">
        <v>5</v>
      </c>
      <c r="F41" s="53"/>
      <c r="G41" s="163"/>
    </row>
    <row r="42" s="149" customFormat="1" ht="33" customHeight="1">
      <c r="A42" s="53"/>
      <c r="B42" s="175" t="n">
        <v>4.2</v>
      </c>
      <c r="C42" s="325" t="s">
        <v>377</v>
      </c>
      <c r="D42" s="160" t="n">
        <v>45291</v>
      </c>
      <c r="E42" s="53" t="n">
        <v>11</v>
      </c>
      <c r="F42" s="53"/>
      <c r="G42" s="163"/>
    </row>
    <row r="43" s="149" customFormat="1" ht="37.5" customHeight="1">
      <c r="A43" s="53"/>
      <c r="B43" s="134" t="n">
        <v>4.3</v>
      </c>
      <c r="C43" s="168" t="s">
        <v>378</v>
      </c>
      <c r="D43" s="160" t="n">
        <v>45200</v>
      </c>
      <c r="E43" s="53" t="n">
        <v>4</v>
      </c>
      <c r="F43" s="53"/>
      <c r="G43" s="166"/>
    </row>
    <row r="44" s="149" customFormat="1" ht="18" customHeight="1">
      <c r="A44" s="173" t="s">
        <v>52</v>
      </c>
      <c r="B44" s="174"/>
      <c r="C44" s="174"/>
      <c r="D44" s="174"/>
      <c r="E44" s="177" t="s">
        <f>"总分"&amp;SUM(E31,E34,E37,E40)&amp;"分"</f>
        <v>31</v>
      </c>
      <c r="F44" s="148" t="n">
        <f>F40+F37+F34+F31</f>
        <v>0</v>
      </c>
      <c r="G44" s="134"/>
    </row>
    <row r="45" s="149" customFormat="1" ht="16.5" customHeight="1">
      <c r="E45" s="178"/>
      <c r="F45" s="178"/>
    </row>
  </sheetData>
  <mergeCells count="34">
    <mergeCell ref="A44:D44"/>
    <mergeCell ref="B34:C34"/>
    <mergeCell ref="G16:G19"/>
    <mergeCell ref="A20:A23"/>
    <mergeCell ref="A37:A39"/>
    <mergeCell ref="B20:C20"/>
    <mergeCell ref="G20:G23"/>
    <mergeCell ref="A28:D28"/>
    <mergeCell ref="A29:G29"/>
    <mergeCell ref="A1:G1"/>
    <mergeCell ref="A2:G2"/>
    <mergeCell ref="B3:G3"/>
    <mergeCell ref="A31:A33"/>
    <mergeCell ref="A4:G4"/>
    <mergeCell ref="A6:A10"/>
    <mergeCell ref="B6:C6"/>
    <mergeCell ref="B37:C37"/>
    <mergeCell ref="G6:G10"/>
    <mergeCell ref="G37:G39"/>
    <mergeCell ref="A34:A36"/>
    <mergeCell ref="A40:A43"/>
    <mergeCell ref="B40:C40"/>
    <mergeCell ref="G40:G43"/>
    <mergeCell ref="B31:C31"/>
    <mergeCell ref="G34:G36"/>
    <mergeCell ref="G31:G33"/>
    <mergeCell ref="A11:A15"/>
    <mergeCell ref="B11:C11"/>
    <mergeCell ref="G11:G15"/>
    <mergeCell ref="A16:A19"/>
    <mergeCell ref="B16:C16"/>
    <mergeCell ref="B24:C24"/>
    <mergeCell ref="A24:A27"/>
    <mergeCell ref="G24:G2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tabColor rgb="FFFFFFFF"/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5.748046875" customWidth="1"/>
    <col min="2" max="2" width="6" customWidth="1"/>
    <col min="3" max="3" width="50.1240234375" customWidth="1" style="9"/>
    <col min="6" max="6" width="8.25" customWidth="1" style="9"/>
    <col min="7" max="7" width="22.125" customWidth="1" style="9"/>
  </cols>
  <sheetData>
    <row r="1" ht="44.25" customHeight="1">
      <c r="A1" s="22" t="s">
        <v>0</v>
      </c>
      <c r="B1" s="23"/>
      <c r="C1" s="24"/>
      <c r="D1" s="23"/>
      <c r="E1" s="23"/>
      <c r="F1" s="24"/>
      <c r="G1" s="24"/>
      <c r="H1" s="6"/>
      <c r="I1" s="6"/>
    </row>
    <row r="2" ht="16.5" customHeight="1">
      <c r="A2" s="25" t="s">
        <v>53</v>
      </c>
      <c r="B2" s="25"/>
      <c r="C2" s="26"/>
      <c r="D2" s="25"/>
      <c r="E2" s="25"/>
      <c r="F2" s="26"/>
      <c r="G2" s="26"/>
      <c r="H2" s="7"/>
      <c r="I2" s="7"/>
    </row>
    <row r="3" ht="78.75" customHeight="1">
      <c r="A3" s="10" t="s">
        <v>2</v>
      </c>
      <c r="B3" s="189" t="s">
        <v>54</v>
      </c>
      <c r="C3" s="12"/>
      <c r="D3" s="12"/>
      <c r="E3" s="12"/>
      <c r="F3" s="12"/>
      <c r="G3" s="13"/>
      <c r="H3" s="7"/>
      <c r="I3" s="7"/>
    </row>
    <row r="4" ht="39.75" customHeight="1">
      <c r="A4" s="27" t="s">
        <v>4</v>
      </c>
      <c r="B4" s="27"/>
      <c r="C4" s="28"/>
      <c r="D4" s="27"/>
      <c r="E4" s="27"/>
      <c r="F4" s="28"/>
      <c r="G4" s="28"/>
    </row>
    <row r="5" ht="16.5" customHeight="1">
      <c r="A5" s="27" t="s">
        <v>5</v>
      </c>
      <c r="B5" s="27" t="s">
        <v>6</v>
      </c>
      <c r="C5" s="28" t="s">
        <v>7</v>
      </c>
      <c r="D5" s="27" t="s">
        <v>8</v>
      </c>
      <c r="E5" s="27" t="s">
        <v>9</v>
      </c>
      <c r="F5" s="28" t="s">
        <v>10</v>
      </c>
      <c r="G5" s="28" t="s">
        <v>11</v>
      </c>
    </row>
    <row r="6" ht="16.5" customHeight="1">
      <c r="A6" s="19" t="n">
        <v>1</v>
      </c>
      <c r="B6" s="18" t="s">
        <v>55</v>
      </c>
      <c r="C6" s="16"/>
      <c r="D6" s="31" t="n">
        <v>45291</v>
      </c>
      <c r="E6" s="29" t="n">
        <v>20</v>
      </c>
      <c r="F6" s="29" t="n">
        <f>SUM(F7:F12)</f>
        <v>0</v>
      </c>
      <c r="G6" s="190" t="s">
        <v>13</v>
      </c>
    </row>
    <row r="7" ht="16.5" customHeight="1">
      <c r="A7" s="37"/>
      <c r="B7" s="21" t="n">
        <v>1.1</v>
      </c>
      <c r="C7" s="33" t="s">
        <v>14</v>
      </c>
      <c r="D7" s="21"/>
      <c r="E7" s="21" t="n">
        <v>2</v>
      </c>
      <c r="F7" s="33"/>
      <c r="G7" s="33"/>
    </row>
    <row r="8" ht="16.5" customHeight="1">
      <c r="A8" s="37"/>
      <c r="B8" s="21" t="n">
        <v>1.2</v>
      </c>
      <c r="C8" s="33" t="s">
        <v>15</v>
      </c>
      <c r="D8" s="21"/>
      <c r="E8" s="21" t="n">
        <v>2</v>
      </c>
      <c r="F8" s="33"/>
      <c r="G8" s="33"/>
    </row>
    <row r="9" ht="189.75" customHeight="1">
      <c r="A9" s="37"/>
      <c r="B9" s="21" t="n">
        <v>1.3</v>
      </c>
      <c r="C9" s="191" t="s">
        <v>56</v>
      </c>
      <c r="D9" s="21"/>
      <c r="E9" s="21" t="n">
        <v>10</v>
      </c>
      <c r="F9" s="33"/>
      <c r="G9" s="33"/>
    </row>
    <row r="10" ht="54.75" customHeight="1">
      <c r="A10" s="37"/>
      <c r="B10" s="21" t="n">
        <v>1.4</v>
      </c>
      <c r="C10" s="192" t="s">
        <v>57</v>
      </c>
      <c r="D10" s="21"/>
      <c r="E10" s="21" t="n">
        <v>2</v>
      </c>
      <c r="F10" s="33"/>
      <c r="G10" s="33"/>
    </row>
    <row r="11" ht="16.5" customHeight="1">
      <c r="A11" s="37"/>
      <c r="B11" s="21" t="n">
        <v>1.5</v>
      </c>
      <c r="C11" s="33" t="s">
        <v>17</v>
      </c>
      <c r="D11" s="21"/>
      <c r="E11" s="21" t="n">
        <v>2</v>
      </c>
      <c r="F11" s="33"/>
      <c r="G11" s="33"/>
    </row>
    <row r="12" ht="27.75" customHeight="1">
      <c r="A12" s="38"/>
      <c r="B12" s="21" t="n">
        <v>1.6</v>
      </c>
      <c r="C12" s="33" t="s">
        <v>18</v>
      </c>
      <c r="D12" s="21"/>
      <c r="E12" s="21" t="n">
        <v>2</v>
      </c>
      <c r="F12" s="33"/>
      <c r="G12" s="33"/>
    </row>
    <row r="13" ht="16.5" customHeight="1">
      <c r="A13" s="29" t="n">
        <v>2</v>
      </c>
      <c r="B13" s="18" t="s">
        <v>58</v>
      </c>
      <c r="C13" s="16"/>
      <c r="D13" s="31" t="n">
        <v>45260</v>
      </c>
      <c r="E13" s="29" t="n">
        <v>20</v>
      </c>
      <c r="F13" s="29" t="n">
        <f>SUM(F14:F18)</f>
        <v>0</v>
      </c>
      <c r="G13" s="193" t="s">
        <v>20</v>
      </c>
    </row>
    <row r="14" ht="176.25" customHeight="1">
      <c r="A14" s="21"/>
      <c r="B14" s="21" t="n">
        <v>2.1</v>
      </c>
      <c r="C14" s="194" t="s">
        <v>59</v>
      </c>
      <c r="D14" s="21"/>
      <c r="E14" s="21" t="n">
        <v>12</v>
      </c>
      <c r="F14" s="33"/>
      <c r="G14" s="21"/>
    </row>
    <row r="15" ht="81.75" customHeight="1">
      <c r="A15" s="21"/>
      <c r="B15" s="21"/>
      <c r="C15" s="195" t="s">
        <v>60</v>
      </c>
      <c r="D15" s="21"/>
      <c r="E15" s="21" t="n">
        <v>4</v>
      </c>
      <c r="F15" s="33"/>
      <c r="G15" s="21"/>
    </row>
    <row r="16" ht="16.5" customHeight="1">
      <c r="A16" s="21"/>
      <c r="B16" s="21" t="n">
        <v>2.2</v>
      </c>
      <c r="C16" s="33" t="s">
        <v>17</v>
      </c>
      <c r="D16" s="21"/>
      <c r="E16" s="21" t="n">
        <v>2</v>
      </c>
      <c r="F16" s="33"/>
      <c r="G16" s="21"/>
    </row>
    <row r="17" ht="27.75" customHeight="1">
      <c r="A17" s="21"/>
      <c r="B17" s="21" t="n">
        <v>2.3</v>
      </c>
      <c r="C17" s="33" t="s">
        <v>18</v>
      </c>
      <c r="D17" s="21"/>
      <c r="E17" s="21" t="n">
        <v>2</v>
      </c>
      <c r="F17" s="33"/>
      <c r="G17" s="21"/>
    </row>
    <row r="18" ht="54.75" customHeight="1">
      <c r="A18" s="21"/>
      <c r="B18" s="21" t="n">
        <v>2.4</v>
      </c>
      <c r="C18" s="196" t="s">
        <v>61</v>
      </c>
      <c r="D18" s="21"/>
      <c r="E18" s="21" t="n">
        <v>0</v>
      </c>
      <c r="F18" s="33"/>
      <c r="G18" s="21"/>
    </row>
    <row r="19" ht="16.5" customHeight="1">
      <c r="A19" s="19" t="n">
        <v>3</v>
      </c>
      <c r="B19" s="18" t="s">
        <v>62</v>
      </c>
      <c r="C19" s="16"/>
      <c r="D19" s="31" t="n">
        <v>45291</v>
      </c>
      <c r="E19" s="29" t="n">
        <v>40</v>
      </c>
      <c r="F19" s="29" t="n">
        <f>SUM(F20:F26)</f>
        <v>0</v>
      </c>
      <c r="G19" s="197" t="s">
        <v>20</v>
      </c>
    </row>
    <row r="20" ht="122.25" customHeight="1">
      <c r="A20" s="37"/>
      <c r="B20" s="21" t="n">
        <v>3.1</v>
      </c>
      <c r="C20" s="198" t="s">
        <v>63</v>
      </c>
      <c r="D20" s="21"/>
      <c r="E20" s="21" t="n">
        <v>30</v>
      </c>
      <c r="F20" s="33"/>
      <c r="G20" s="37"/>
    </row>
    <row r="21" ht="41.25" customHeight="1">
      <c r="A21" s="37"/>
      <c r="B21" s="21" t="n">
        <v>3.2</v>
      </c>
      <c r="C21" s="33" t="s">
        <v>64</v>
      </c>
      <c r="D21" s="21"/>
      <c r="E21" s="21" t="n">
        <v>5</v>
      </c>
      <c r="F21" s="33"/>
      <c r="G21" s="37"/>
    </row>
    <row r="22" ht="27.75" customHeight="1">
      <c r="A22" s="37"/>
      <c r="B22" s="21" t="n">
        <v>3.3</v>
      </c>
      <c r="C22" s="33" t="s">
        <v>65</v>
      </c>
      <c r="D22" s="21"/>
      <c r="E22" s="21" t="n">
        <v>5</v>
      </c>
      <c r="F22" s="33"/>
      <c r="G22" s="37"/>
    </row>
    <row r="23" ht="21" customHeight="1">
      <c r="A23" s="19" t="n">
        <v>4</v>
      </c>
      <c r="B23" s="15" t="s">
        <v>66</v>
      </c>
      <c r="C23" s="20"/>
      <c r="D23" s="31" t="n">
        <v>45291</v>
      </c>
      <c r="E23" s="29" t="n">
        <f>SUM(E24:E28)</f>
        <v>20</v>
      </c>
      <c r="F23" s="32"/>
      <c r="G23" s="199" t="s">
        <v>20</v>
      </c>
    </row>
    <row r="24" ht="105.75" customHeight="1">
      <c r="A24" s="37"/>
      <c r="B24" s="21" t="n">
        <v>4.1</v>
      </c>
      <c r="C24" s="200" t="s">
        <v>67</v>
      </c>
      <c r="D24" s="21"/>
      <c r="E24" s="21" t="n">
        <v>4</v>
      </c>
      <c r="F24" s="33"/>
      <c r="G24" s="37"/>
    </row>
    <row r="25" ht="16.5" customHeight="1">
      <c r="A25" s="37"/>
      <c r="B25" s="21" t="n">
        <v>4.2</v>
      </c>
      <c r="C25" s="33" t="s">
        <v>68</v>
      </c>
      <c r="D25" s="21"/>
      <c r="E25" s="21" t="n">
        <v>8</v>
      </c>
      <c r="F25" s="33"/>
      <c r="G25" s="37"/>
    </row>
    <row r="26" ht="41.25" customHeight="1">
      <c r="A26" s="37"/>
      <c r="B26" s="21" t="n">
        <v>4.3</v>
      </c>
      <c r="C26" s="33" t="s">
        <v>69</v>
      </c>
      <c r="D26" s="21"/>
      <c r="E26" s="21" t="n">
        <v>4</v>
      </c>
      <c r="F26" s="33"/>
      <c r="G26" s="37"/>
    </row>
    <row r="27" ht="54.75" customHeight="1">
      <c r="A27" s="37"/>
      <c r="B27" s="21" t="n">
        <v>4.4</v>
      </c>
      <c r="C27" s="33" t="s">
        <v>70</v>
      </c>
      <c r="D27" s="21"/>
      <c r="E27" s="21" t="n">
        <v>4</v>
      </c>
      <c r="F27" s="33"/>
      <c r="G27" s="37"/>
    </row>
    <row r="28" ht="27.75" customHeight="1">
      <c r="A28" s="37"/>
      <c r="B28" s="21" t="n">
        <v>4.5</v>
      </c>
      <c r="C28" s="33" t="s">
        <v>71</v>
      </c>
      <c r="D28" s="21"/>
      <c r="E28" s="21" t="n">
        <v>0</v>
      </c>
      <c r="F28" s="33"/>
      <c r="G28" s="37"/>
    </row>
    <row r="29" ht="18.75" customHeight="1">
      <c r="A29" s="46" t="s">
        <v>30</v>
      </c>
      <c r="B29" s="17"/>
      <c r="C29" s="17"/>
      <c r="D29" s="17"/>
      <c r="E29" s="14" t="s">
        <f>"总分"&amp;SUM(E6:E28)/2&amp;"分"</f>
        <v>31</v>
      </c>
      <c r="F29" s="49" t="n">
        <f>F6+F13+F19</f>
        <v>0</v>
      </c>
      <c r="G29" s="50"/>
    </row>
    <row r="30" ht="41.25" customHeight="1">
      <c r="A30" s="27" t="s">
        <v>32</v>
      </c>
      <c r="B30" s="27"/>
      <c r="C30" s="28"/>
      <c r="D30" s="27"/>
      <c r="E30" s="27"/>
      <c r="F30" s="28"/>
      <c r="G30" s="28"/>
    </row>
    <row r="31" ht="16.5" customHeight="1">
      <c r="A31" s="27" t="s">
        <v>5</v>
      </c>
      <c r="B31" s="27" t="s">
        <v>6</v>
      </c>
      <c r="C31" s="28" t="s">
        <v>7</v>
      </c>
      <c r="D31" s="27" t="s">
        <v>8</v>
      </c>
      <c r="E31" s="27" t="s">
        <v>33</v>
      </c>
      <c r="F31" s="28"/>
      <c r="G31" s="28" t="s">
        <v>11</v>
      </c>
    </row>
    <row r="32" ht="16.5" customHeight="1">
      <c r="A32" s="29" t="n">
        <v>1</v>
      </c>
      <c r="B32" s="18" t="s">
        <v>34</v>
      </c>
      <c r="C32" s="16"/>
      <c r="D32" s="31" t="n">
        <v>45291</v>
      </c>
      <c r="E32" s="29" t="n">
        <f>SUM(E33:E36)</f>
        <v>30</v>
      </c>
      <c r="F32" s="29" t="n">
        <f>SUM(F33:F36)</f>
        <v>0</v>
      </c>
      <c r="G32" s="33" t="s">
        <v>35</v>
      </c>
    </row>
    <row r="33" ht="27.75" customHeight="1">
      <c r="A33" s="21"/>
      <c r="B33" s="21" t="n">
        <v>1.1</v>
      </c>
      <c r="C33" s="33" t="s">
        <v>36</v>
      </c>
      <c r="D33" s="21"/>
      <c r="E33" s="21" t="n">
        <v>10</v>
      </c>
      <c r="F33" s="33"/>
      <c r="G33" s="21"/>
    </row>
    <row r="34" ht="27.75" customHeight="1">
      <c r="A34" s="21"/>
      <c r="B34" s="21" t="n">
        <v>1.2</v>
      </c>
      <c r="C34" s="33" t="s">
        <v>37</v>
      </c>
      <c r="D34" s="21"/>
      <c r="E34" s="21" t="n">
        <v>10</v>
      </c>
      <c r="F34" s="33"/>
      <c r="G34" s="21"/>
    </row>
    <row r="35" ht="27.75" customHeight="1">
      <c r="A35" s="21"/>
      <c r="B35" s="21" t="n">
        <v>1.3</v>
      </c>
      <c r="C35" s="33" t="s">
        <v>38</v>
      </c>
      <c r="D35" s="21"/>
      <c r="E35" s="21" t="n">
        <v>5</v>
      </c>
      <c r="F35" s="33"/>
      <c r="G35" s="21"/>
    </row>
    <row r="36" ht="41.25" customHeight="1">
      <c r="A36" s="21"/>
      <c r="B36" s="21" t="n">
        <v>1.5</v>
      </c>
      <c r="C36" s="33" t="s">
        <v>39</v>
      </c>
      <c r="D36" s="21"/>
      <c r="E36" s="21" t="n">
        <v>5</v>
      </c>
      <c r="F36" s="33"/>
      <c r="G36" s="21"/>
    </row>
    <row r="37" ht="16.5" customHeight="1">
      <c r="A37" s="29" t="n">
        <v>2</v>
      </c>
      <c r="B37" s="18" t="s">
        <v>40</v>
      </c>
      <c r="C37" s="16"/>
      <c r="D37" s="31" t="n">
        <v>45291</v>
      </c>
      <c r="E37" s="29" t="n">
        <f>SUM(E38:E38)</f>
        <v>6</v>
      </c>
      <c r="F37" s="29" t="n">
        <f>SUM(F38:F38)</f>
        <v>0</v>
      </c>
      <c r="G37" s="201" t="s">
        <v>41</v>
      </c>
    </row>
    <row r="38" ht="62.25" customHeight="1">
      <c r="A38" s="21"/>
      <c r="B38" s="21" t="n">
        <v>2.1</v>
      </c>
      <c r="C38" s="33" t="s">
        <v>42</v>
      </c>
      <c r="D38" s="21"/>
      <c r="E38" s="21" t="n">
        <v>6</v>
      </c>
      <c r="F38" s="33"/>
      <c r="G38" s="37"/>
    </row>
    <row r="39" ht="16.5" customHeight="1">
      <c r="A39" s="29" t="n">
        <v>3</v>
      </c>
      <c r="B39" s="18" t="s">
        <v>72</v>
      </c>
      <c r="C39" s="16"/>
      <c r="D39" s="31" t="n">
        <v>45230</v>
      </c>
      <c r="E39" s="29" t="n">
        <f>SUM(E40:E41)</f>
        <v>10</v>
      </c>
      <c r="F39" s="29" t="n">
        <f>SUM(F40:F41)</f>
        <v>0</v>
      </c>
      <c r="G39" s="202" t="s">
        <v>20</v>
      </c>
    </row>
    <row r="40" ht="16.5" customHeight="1">
      <c r="A40" s="21"/>
      <c r="B40" s="21" t="n">
        <v>3.1</v>
      </c>
      <c r="C40" s="33" t="s">
        <v>73</v>
      </c>
      <c r="D40" s="21"/>
      <c r="E40" s="21" t="n">
        <v>8</v>
      </c>
      <c r="F40" s="33"/>
      <c r="G40" s="37"/>
    </row>
    <row r="41" ht="27.75" customHeight="1">
      <c r="A41" s="21"/>
      <c r="B41" s="21" t="n">
        <v>3.2</v>
      </c>
      <c r="C41" s="33" t="s">
        <v>74</v>
      </c>
      <c r="D41" s="34" t="n">
        <v>45291</v>
      </c>
      <c r="E41" s="21" t="n">
        <v>2</v>
      </c>
      <c r="F41" s="33"/>
      <c r="G41" s="37"/>
    </row>
    <row r="42" ht="16.5" customHeight="1">
      <c r="A42" s="29" t="n">
        <v>4</v>
      </c>
      <c r="B42" s="18" t="s">
        <v>75</v>
      </c>
      <c r="C42" s="16"/>
      <c r="D42" s="31" t="n">
        <v>45291</v>
      </c>
      <c r="E42" s="29" t="n">
        <f>SUM(E43:E45)</f>
        <v>14</v>
      </c>
      <c r="F42" s="29" t="n">
        <f>SUM(F43:F45)</f>
        <v>0</v>
      </c>
      <c r="G42" s="203" t="s">
        <v>20</v>
      </c>
    </row>
    <row r="43" ht="16.5" customHeight="1">
      <c r="A43" s="21"/>
      <c r="B43" s="21" t="n">
        <v>4.1</v>
      </c>
      <c r="C43" s="36" t="s">
        <v>76</v>
      </c>
      <c r="D43" s="34" t="n">
        <v>45291</v>
      </c>
      <c r="E43" s="21" t="n">
        <v>10</v>
      </c>
      <c r="F43" s="33"/>
      <c r="G43" s="37"/>
    </row>
    <row r="44" ht="16.5" customHeight="1">
      <c r="A44" s="21"/>
      <c r="B44" s="8" t="n">
        <v>4.2</v>
      </c>
      <c r="C44" s="21" t="s">
        <v>77</v>
      </c>
      <c r="D44" s="35" t="n">
        <v>45291</v>
      </c>
      <c r="E44" s="21" t="n">
        <v>4</v>
      </c>
      <c r="F44" s="33"/>
      <c r="G44" s="37"/>
    </row>
    <row r="45" ht="16.5" customHeight="1">
      <c r="A45" s="21"/>
      <c r="B45" s="21"/>
      <c r="C45" s="5"/>
      <c r="D45" s="34"/>
      <c r="E45" s="21"/>
      <c r="F45" s="33"/>
      <c r="G45" s="38"/>
    </row>
    <row r="46" ht="27.75" customHeight="1">
      <c r="A46" s="19" t="n">
        <v>5</v>
      </c>
      <c r="B46" s="18" t="s">
        <v>78</v>
      </c>
      <c r="C46" s="16"/>
      <c r="D46" s="31" t="n">
        <v>45291</v>
      </c>
      <c r="E46" s="29" t="n">
        <f>SUM(E47:E50)</f>
        <v>40</v>
      </c>
      <c r="F46" s="32"/>
      <c r="G46" s="33"/>
    </row>
    <row r="47" ht="16.5" customHeight="1">
      <c r="A47" s="37"/>
      <c r="B47" s="52" t="n">
        <v>5.1</v>
      </c>
      <c r="C47" s="33" t="s">
        <v>79</v>
      </c>
      <c r="D47" s="21"/>
      <c r="E47" s="21" t="n">
        <v>5</v>
      </c>
      <c r="F47" s="33"/>
      <c r="G47" s="33"/>
    </row>
    <row r="48" ht="16.5" customHeight="1">
      <c r="A48" s="37"/>
      <c r="B48" s="52" t="n">
        <v>5.2</v>
      </c>
      <c r="C48" s="33" t="s">
        <v>80</v>
      </c>
      <c r="D48" s="21"/>
      <c r="E48" s="21" t="n">
        <v>5</v>
      </c>
      <c r="F48" s="33"/>
      <c r="G48" s="33"/>
    </row>
    <row r="49" ht="16.5" customHeight="1">
      <c r="A49" s="37"/>
      <c r="B49" s="52" t="n">
        <v>5.3</v>
      </c>
      <c r="C49" s="33" t="s">
        <v>81</v>
      </c>
      <c r="D49" s="21"/>
      <c r="E49" s="21" t="n">
        <v>30</v>
      </c>
      <c r="F49" s="33"/>
      <c r="G49" s="33"/>
    </row>
    <row r="50" ht="16.5" customHeight="1">
      <c r="A50" s="37"/>
      <c r="B50" s="52"/>
      <c r="C50" s="33"/>
      <c r="D50" s="21"/>
      <c r="E50" s="21"/>
      <c r="F50" s="33"/>
      <c r="G50" s="33"/>
    </row>
    <row r="51" ht="18.75" customHeight="1">
      <c r="A51" s="46" t="s">
        <v>52</v>
      </c>
      <c r="B51" s="17"/>
      <c r="C51" s="17"/>
      <c r="D51" s="17"/>
      <c r="E51" s="48" t="s">
        <f>"总分"&amp;SUM(E32,E37,E39,E42,E46)&amp;"分"</f>
        <v>31</v>
      </c>
      <c r="F51" s="33" t="n">
        <f>F46+F42+F39+F37+F32</f>
        <v>0</v>
      </c>
      <c r="G51" s="33"/>
    </row>
  </sheetData>
  <mergeCells count="33">
    <mergeCell ref="A4:G4"/>
    <mergeCell ref="A13:A18"/>
    <mergeCell ref="A30:G30"/>
    <mergeCell ref="A42:A45"/>
    <mergeCell ref="G6:G12"/>
    <mergeCell ref="G13:G18"/>
    <mergeCell ref="G32:G36"/>
    <mergeCell ref="A32:A36"/>
    <mergeCell ref="A37:A38"/>
    <mergeCell ref="A39:A41"/>
    <mergeCell ref="B6:C6"/>
    <mergeCell ref="B13:C13"/>
    <mergeCell ref="B19:C19"/>
    <mergeCell ref="B32:C32"/>
    <mergeCell ref="B37:C37"/>
    <mergeCell ref="B39:C39"/>
    <mergeCell ref="B42:C42"/>
    <mergeCell ref="B46:C46"/>
    <mergeCell ref="G39:G41"/>
    <mergeCell ref="G37:G38"/>
    <mergeCell ref="A6:A12"/>
    <mergeCell ref="G42:G45"/>
    <mergeCell ref="A2:G2"/>
    <mergeCell ref="A1:G1"/>
    <mergeCell ref="B23:C23"/>
    <mergeCell ref="B3:G3"/>
    <mergeCell ref="A23:A28"/>
    <mergeCell ref="A29:D29"/>
    <mergeCell ref="A51:D51"/>
    <mergeCell ref="A19:A22"/>
    <mergeCell ref="G19:G22"/>
    <mergeCell ref="G23:G28"/>
    <mergeCell ref="A46:A50"/>
  </mergeCells>
  <phoneticPr fontId="1" type="noConversion"/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tabColor rgb="FFFFFFFF"/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5.748046875" customWidth="1"/>
    <col min="2" max="2" width="6" customWidth="1"/>
    <col min="3" max="3" width="47.8740234375" customWidth="1" style="9"/>
    <col min="6" max="6" width="8.25" customWidth="1" style="9"/>
    <col min="7" max="7" width="22.125" customWidth="1" style="9"/>
  </cols>
  <sheetData>
    <row r="1" ht="44.25" customHeight="1">
      <c r="A1" s="22" t="s">
        <v>0</v>
      </c>
      <c r="B1" s="23"/>
      <c r="C1" s="24"/>
      <c r="D1" s="23"/>
      <c r="E1" s="23"/>
      <c r="F1" s="24"/>
      <c r="G1" s="24"/>
      <c r="H1" s="6"/>
      <c r="I1" s="6"/>
    </row>
    <row r="2" ht="16.5" customHeight="1">
      <c r="A2" s="25" t="s">
        <v>82</v>
      </c>
      <c r="B2" s="25"/>
      <c r="C2" s="26"/>
      <c r="D2" s="25"/>
      <c r="E2" s="25"/>
      <c r="F2" s="26"/>
      <c r="G2" s="26"/>
      <c r="H2" s="7"/>
      <c r="I2" s="7"/>
    </row>
    <row r="3" ht="78.75" customHeight="1">
      <c r="A3" s="10" t="s">
        <v>2</v>
      </c>
      <c r="B3" s="204" t="s">
        <v>83</v>
      </c>
      <c r="C3" s="12"/>
      <c r="D3" s="12"/>
      <c r="E3" s="12"/>
      <c r="F3" s="12"/>
      <c r="G3" s="13"/>
      <c r="H3" s="7"/>
      <c r="I3" s="7"/>
    </row>
    <row r="4" ht="31.5" customHeight="1">
      <c r="A4" s="27" t="s">
        <v>4</v>
      </c>
      <c r="B4" s="27"/>
      <c r="C4" s="28"/>
      <c r="D4" s="27"/>
      <c r="E4" s="27"/>
      <c r="F4" s="28"/>
      <c r="G4" s="28"/>
    </row>
    <row r="5" ht="16.5" customHeight="1">
      <c r="A5" s="27" t="s">
        <v>5</v>
      </c>
      <c r="B5" s="27" t="s">
        <v>6</v>
      </c>
      <c r="C5" s="28" t="s">
        <v>7</v>
      </c>
      <c r="D5" s="27" t="s">
        <v>8</v>
      </c>
      <c r="E5" s="27" t="s">
        <v>9</v>
      </c>
      <c r="F5" s="28" t="s">
        <v>10</v>
      </c>
      <c r="G5" s="28" t="s">
        <v>11</v>
      </c>
    </row>
    <row r="6" ht="16.5" customHeight="1">
      <c r="A6" s="19" t="n">
        <v>1</v>
      </c>
      <c r="B6" s="18" t="s">
        <v>84</v>
      </c>
      <c r="C6" s="16"/>
      <c r="D6" s="31" t="n">
        <v>45230</v>
      </c>
      <c r="E6" s="29" t="n">
        <f>SUM(E7:E11)</f>
        <v>45</v>
      </c>
      <c r="F6" s="29" t="n">
        <f>SUM(F7:F11)</f>
        <v>0</v>
      </c>
      <c r="G6" s="205" t="s">
        <v>13</v>
      </c>
    </row>
    <row r="7" ht="55.5" customHeight="1">
      <c r="A7" s="37"/>
      <c r="B7" s="21" t="n">
        <v>1.1</v>
      </c>
      <c r="C7" s="33" t="s">
        <v>85</v>
      </c>
      <c r="D7" s="21"/>
      <c r="E7" s="21" t="n">
        <v>10</v>
      </c>
      <c r="F7" s="33"/>
      <c r="G7" s="33"/>
    </row>
    <row r="8" ht="149.25" customHeight="1">
      <c r="A8" s="37"/>
      <c r="B8" s="21" t="n">
        <v>1.2</v>
      </c>
      <c r="C8" s="206" t="s">
        <v>86</v>
      </c>
      <c r="D8" s="21"/>
      <c r="E8" s="21" t="n">
        <v>20</v>
      </c>
      <c r="F8" s="33"/>
      <c r="G8" s="33"/>
    </row>
    <row r="9" ht="122.25" customHeight="1">
      <c r="A9" s="37"/>
      <c r="B9" s="21" t="n">
        <v>1.3</v>
      </c>
      <c r="C9" s="207" t="s">
        <v>87</v>
      </c>
      <c r="D9" s="21"/>
      <c r="E9" s="21" t="n">
        <v>10</v>
      </c>
      <c r="F9" s="33"/>
      <c r="G9" s="33"/>
    </row>
    <row r="10" ht="16.5" customHeight="1">
      <c r="A10" s="37"/>
      <c r="B10" s="21" t="n">
        <v>1.4</v>
      </c>
      <c r="C10" s="33" t="s">
        <v>17</v>
      </c>
      <c r="D10" s="21"/>
      <c r="E10" s="21" t="n">
        <v>3</v>
      </c>
      <c r="F10" s="33"/>
      <c r="G10" s="33"/>
    </row>
    <row r="11" ht="27.75" customHeight="1">
      <c r="A11" s="38"/>
      <c r="B11" s="21" t="n">
        <v>1.5</v>
      </c>
      <c r="C11" s="33" t="s">
        <v>18</v>
      </c>
      <c r="D11" s="21"/>
      <c r="E11" s="21" t="n">
        <v>2</v>
      </c>
      <c r="F11" s="33"/>
      <c r="G11" s="33"/>
    </row>
    <row r="12" ht="16.5" customHeight="1">
      <c r="A12" s="19" t="n">
        <v>2</v>
      </c>
      <c r="B12" s="18" t="s">
        <v>88</v>
      </c>
      <c r="C12" s="17"/>
      <c r="D12" s="31"/>
      <c r="E12" s="29" t="n">
        <v>20</v>
      </c>
      <c r="F12" s="29"/>
      <c r="G12" s="33"/>
    </row>
    <row r="13" ht="41.25" customHeight="1">
      <c r="A13" s="37"/>
      <c r="B13" s="52" t="n">
        <v>2.1</v>
      </c>
      <c r="C13" s="33" t="s">
        <v>89</v>
      </c>
      <c r="D13" s="34"/>
      <c r="E13" s="21" t="n">
        <v>5</v>
      </c>
      <c r="F13" s="21"/>
      <c r="G13" s="33"/>
    </row>
    <row r="14" ht="83.25" customHeight="1">
      <c r="A14" s="37"/>
      <c r="B14" s="52" t="n">
        <v>2.2</v>
      </c>
      <c r="C14" s="208" t="s">
        <v>90</v>
      </c>
      <c r="D14" s="34"/>
      <c r="E14" s="21" t="n">
        <v>15</v>
      </c>
      <c r="F14" s="21"/>
      <c r="G14" s="33"/>
    </row>
    <row r="15" ht="16.5" customHeight="1">
      <c r="A15" s="29" t="n">
        <v>3</v>
      </c>
      <c r="B15" s="18" t="s">
        <v>91</v>
      </c>
      <c r="C15" s="16"/>
      <c r="D15" s="31" t="n">
        <v>45291</v>
      </c>
      <c r="E15" s="29" t="n">
        <f>SUM(E16:E17)</f>
        <v>35</v>
      </c>
      <c r="F15" s="29" t="n">
        <f>SUM(F16:F17)</f>
        <v>0</v>
      </c>
      <c r="G15" s="209" t="s">
        <v>20</v>
      </c>
    </row>
    <row r="16" ht="16.5" customHeight="1">
      <c r="A16" s="21"/>
      <c r="B16" s="21" t="n">
        <v>3.1</v>
      </c>
      <c r="C16" s="33" t="s">
        <v>92</v>
      </c>
      <c r="D16" s="21"/>
      <c r="E16" s="21" t="n">
        <v>32</v>
      </c>
      <c r="F16" s="33"/>
      <c r="G16" s="21"/>
    </row>
    <row r="17" ht="16.5" customHeight="1">
      <c r="A17" s="21"/>
      <c r="B17" s="21" t="n">
        <v>3.2</v>
      </c>
      <c r="C17" s="8" t="s">
        <v>77</v>
      </c>
      <c r="D17" s="21"/>
      <c r="E17" s="21" t="n">
        <v>3</v>
      </c>
      <c r="F17" s="33"/>
      <c r="G17" s="21"/>
    </row>
    <row r="18" ht="16.5" customHeight="1">
      <c r="A18" s="46" t="s">
        <v>30</v>
      </c>
      <c r="B18" s="17"/>
      <c r="C18" s="17"/>
      <c r="D18" s="80"/>
      <c r="E18" s="82" t="s">
        <f>"总分"&amp;SUM(E15,E12,E6)&amp;"分"</f>
        <v>31</v>
      </c>
      <c r="F18" s="49" t="n">
        <f>F6+F12+F15</f>
        <v>0</v>
      </c>
      <c r="G18" s="50"/>
    </row>
    <row r="19" ht="41.25" customHeight="1">
      <c r="A19" s="27" t="s">
        <v>32</v>
      </c>
      <c r="B19" s="27"/>
      <c r="C19" s="28"/>
      <c r="D19" s="27"/>
      <c r="E19" s="27"/>
      <c r="F19" s="28"/>
      <c r="G19" s="28"/>
    </row>
    <row r="20" ht="16.5" customHeight="1">
      <c r="A20" s="27" t="s">
        <v>5</v>
      </c>
      <c r="B20" s="27" t="s">
        <v>6</v>
      </c>
      <c r="C20" s="28" t="s">
        <v>7</v>
      </c>
      <c r="D20" s="27" t="s">
        <v>8</v>
      </c>
      <c r="E20" s="27" t="s">
        <v>33</v>
      </c>
      <c r="F20" s="28"/>
      <c r="G20" s="28" t="s">
        <v>11</v>
      </c>
    </row>
    <row r="21" ht="16.5" customHeight="1">
      <c r="A21" s="29" t="n">
        <v>1</v>
      </c>
      <c r="B21" s="18" t="s">
        <v>34</v>
      </c>
      <c r="C21" s="16"/>
      <c r="D21" s="31" t="n">
        <v>45291</v>
      </c>
      <c r="E21" s="29" t="n">
        <f>SUM(E22:E25)</f>
        <v>30</v>
      </c>
      <c r="F21" s="29" t="n">
        <f>SUM(F22:F25)</f>
        <v>0</v>
      </c>
      <c r="G21" s="33" t="s">
        <v>35</v>
      </c>
    </row>
    <row r="22" ht="27.75" customHeight="1">
      <c r="A22" s="21"/>
      <c r="B22" s="21" t="n">
        <v>1.1</v>
      </c>
      <c r="C22" s="33" t="s">
        <v>36</v>
      </c>
      <c r="D22" s="21"/>
      <c r="E22" s="21" t="n">
        <v>10</v>
      </c>
      <c r="F22" s="33"/>
      <c r="G22" s="21"/>
    </row>
    <row r="23" ht="27.75" customHeight="1">
      <c r="A23" s="21"/>
      <c r="B23" s="21" t="n">
        <v>1.2</v>
      </c>
      <c r="C23" s="33" t="s">
        <v>37</v>
      </c>
      <c r="D23" s="21"/>
      <c r="E23" s="21" t="n">
        <v>10</v>
      </c>
      <c r="F23" s="33"/>
      <c r="G23" s="21"/>
    </row>
    <row r="24" ht="27.75" customHeight="1">
      <c r="A24" s="21"/>
      <c r="B24" s="21" t="n">
        <v>1.3</v>
      </c>
      <c r="C24" s="33" t="s">
        <v>38</v>
      </c>
      <c r="D24" s="21"/>
      <c r="E24" s="21" t="n">
        <v>5</v>
      </c>
      <c r="F24" s="33"/>
      <c r="G24" s="21"/>
    </row>
    <row r="25" ht="41.25" customHeight="1">
      <c r="A25" s="21"/>
      <c r="B25" s="21" t="n">
        <v>1.4</v>
      </c>
      <c r="C25" s="33" t="s">
        <v>39</v>
      </c>
      <c r="D25" s="21"/>
      <c r="E25" s="21" t="n">
        <v>5</v>
      </c>
      <c r="F25" s="33"/>
      <c r="G25" s="21"/>
    </row>
    <row r="26" ht="16.5" customHeight="1">
      <c r="A26" s="29" t="n">
        <v>2</v>
      </c>
      <c r="B26" s="18" t="s">
        <v>40</v>
      </c>
      <c r="C26" s="16"/>
      <c r="D26" s="31" t="n">
        <v>45291</v>
      </c>
      <c r="E26" s="29" t="n">
        <f>SUM(E27:E27)</f>
        <v>6</v>
      </c>
      <c r="F26" s="29" t="n">
        <f>SUM(F27:F27)</f>
        <v>0</v>
      </c>
      <c r="G26" s="210" t="s">
        <v>41</v>
      </c>
    </row>
    <row r="27" ht="76.5" customHeight="1">
      <c r="A27" s="21"/>
      <c r="B27" s="21" t="n">
        <v>2.1</v>
      </c>
      <c r="C27" s="33" t="s">
        <v>42</v>
      </c>
      <c r="D27" s="21"/>
      <c r="E27" s="21" t="n">
        <v>6</v>
      </c>
      <c r="F27" s="33"/>
      <c r="G27" s="37"/>
    </row>
    <row r="28" ht="16.5" customHeight="1">
      <c r="A28" s="29" t="n">
        <v>3</v>
      </c>
      <c r="B28" s="18" t="s">
        <v>93</v>
      </c>
      <c r="C28" s="16"/>
      <c r="D28" s="31" t="n">
        <v>45230</v>
      </c>
      <c r="E28" s="29" t="n">
        <f>SUM(E29:E29)</f>
        <v>10</v>
      </c>
      <c r="F28" s="29" t="n">
        <f>SUM(F29:F29)</f>
        <v>0</v>
      </c>
      <c r="G28" s="211" t="s">
        <v>20</v>
      </c>
    </row>
    <row r="29" ht="16.5" customHeight="1">
      <c r="A29" s="21"/>
      <c r="B29" s="21" t="n">
        <v>3.1</v>
      </c>
      <c r="C29" s="33" t="s">
        <v>73</v>
      </c>
      <c r="D29" s="21"/>
      <c r="E29" s="21" t="n">
        <v>10</v>
      </c>
      <c r="F29" s="33"/>
      <c r="G29" s="37"/>
    </row>
    <row r="30" ht="16.5" customHeight="1">
      <c r="A30" s="19" t="n">
        <v>4</v>
      </c>
      <c r="B30" s="18" t="s">
        <v>94</v>
      </c>
      <c r="C30" s="17"/>
      <c r="D30" s="31"/>
      <c r="E30" s="29" t="n">
        <f>SUM(E31:E32)</f>
        <v>24</v>
      </c>
      <c r="F30" s="29"/>
      <c r="G30" s="36"/>
    </row>
    <row r="31" ht="16.5" customHeight="1">
      <c r="A31" s="37"/>
      <c r="B31" s="21" t="n">
        <v>4.1</v>
      </c>
      <c r="C31" s="36" t="s">
        <v>76</v>
      </c>
      <c r="D31" s="34" t="n">
        <v>45291</v>
      </c>
      <c r="E31" s="21" t="n">
        <v>20</v>
      </c>
      <c r="F31" s="33"/>
      <c r="G31" s="37"/>
    </row>
    <row r="32" ht="16.5" customHeight="1">
      <c r="A32" s="38"/>
      <c r="B32" s="8" t="n">
        <v>4.2</v>
      </c>
      <c r="C32" s="21" t="s">
        <v>95</v>
      </c>
      <c r="D32" s="35" t="n">
        <v>45291</v>
      </c>
      <c r="E32" s="21" t="n">
        <v>4</v>
      </c>
      <c r="F32" s="33"/>
      <c r="G32" s="37"/>
    </row>
    <row r="33" ht="27.75" customHeight="1">
      <c r="A33" s="19" t="n">
        <v>5</v>
      </c>
      <c r="B33" s="18" t="s">
        <v>78</v>
      </c>
      <c r="C33" s="16"/>
      <c r="D33" s="31" t="n">
        <v>45291</v>
      </c>
      <c r="E33" s="29" t="n">
        <f>SUM(E34)</f>
        <v>30</v>
      </c>
      <c r="F33" s="32"/>
      <c r="G33" s="33"/>
    </row>
    <row r="34" ht="16.5" customHeight="1">
      <c r="A34" s="37"/>
      <c r="B34" s="52" t="n">
        <v>5.1</v>
      </c>
      <c r="C34" s="33" t="s">
        <v>81</v>
      </c>
      <c r="D34" s="21"/>
      <c r="E34" s="21" t="n">
        <v>30</v>
      </c>
      <c r="F34" s="33"/>
      <c r="G34" s="33"/>
    </row>
    <row r="35" ht="16.5" customHeight="1">
      <c r="A35" s="37"/>
      <c r="B35" s="52"/>
      <c r="C35" s="33"/>
      <c r="D35" s="21"/>
      <c r="E35" s="21"/>
      <c r="F35" s="33"/>
      <c r="G35" s="33"/>
    </row>
    <row r="36" ht="18.75" customHeight="1">
      <c r="A36" s="46" t="s">
        <v>52</v>
      </c>
      <c r="B36" s="17"/>
      <c r="C36" s="17"/>
      <c r="D36" s="17"/>
      <c r="E36" s="14" t="s">
        <f>"总分"&amp;SUM(E21:E35)/2&amp;"分"</f>
        <v>31</v>
      </c>
      <c r="F36" s="33" t="n">
        <f>F33+F28+F26+F21</f>
        <v>0</v>
      </c>
      <c r="G36" s="33"/>
    </row>
  </sheetData>
  <mergeCells count="29">
    <mergeCell ref="B3:G3"/>
    <mergeCell ref="A18:D18"/>
    <mergeCell ref="A1:G1"/>
    <mergeCell ref="A2:G2"/>
    <mergeCell ref="B6:C6"/>
    <mergeCell ref="A4:G4"/>
    <mergeCell ref="A6:A11"/>
    <mergeCell ref="A15:A17"/>
    <mergeCell ref="G6:G11"/>
    <mergeCell ref="G15:G17"/>
    <mergeCell ref="A12:A14"/>
    <mergeCell ref="B12:C12"/>
    <mergeCell ref="A19:G19"/>
    <mergeCell ref="G21:G25"/>
    <mergeCell ref="A21:A25"/>
    <mergeCell ref="A26:A27"/>
    <mergeCell ref="A28:A29"/>
    <mergeCell ref="B21:C21"/>
    <mergeCell ref="B26:C26"/>
    <mergeCell ref="B33:C33"/>
    <mergeCell ref="G28:G29"/>
    <mergeCell ref="G26:G27"/>
    <mergeCell ref="G31:G32"/>
    <mergeCell ref="A36:D36"/>
    <mergeCell ref="A33:A35"/>
    <mergeCell ref="B28:C28"/>
    <mergeCell ref="B15:C15"/>
    <mergeCell ref="B30:C30"/>
    <mergeCell ref="A30:A3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tabColor rgb="FFFFFFFF"/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6.2490234375" customWidth="1"/>
    <col min="2" max="2" width="7.7490234375" customWidth="1"/>
    <col min="3" max="3" width="69.498046875" customWidth="1"/>
    <col min="7" max="7" width="22.248046875" customWidth="1"/>
  </cols>
  <sheetData>
    <row r="1" ht="30" customHeight="1">
      <c r="A1" s="103" t="s">
        <v>0</v>
      </c>
      <c r="B1" s="104"/>
      <c r="C1" s="104"/>
      <c r="D1" s="104"/>
      <c r="E1" s="104"/>
      <c r="F1" s="104"/>
      <c r="G1" s="104"/>
      <c r="H1" s="105"/>
    </row>
    <row r="2" ht="16.5" customHeight="1">
      <c r="A2" s="106" t="s">
        <v>96</v>
      </c>
      <c r="B2" s="104"/>
      <c r="C2" s="104"/>
      <c r="D2" s="104"/>
      <c r="E2" s="104"/>
      <c r="F2" s="104"/>
      <c r="G2" s="104"/>
      <c r="H2" s="107"/>
    </row>
    <row r="3" ht="16.5" customHeight="1">
      <c r="A3" s="108" t="s">
        <v>2</v>
      </c>
      <c r="B3" s="109" t="s">
        <v>97</v>
      </c>
      <c r="C3" s="104"/>
      <c r="D3" s="104"/>
      <c r="E3" s="104"/>
      <c r="F3" s="104"/>
      <c r="G3" s="104"/>
      <c r="H3" s="110"/>
    </row>
    <row r="4" ht="16.5" customHeight="1">
      <c r="A4" s="108" t="s">
        <v>4</v>
      </c>
      <c r="B4" s="104"/>
      <c r="C4" s="104"/>
      <c r="D4" s="104"/>
      <c r="E4" s="104"/>
      <c r="F4" s="104"/>
      <c r="G4" s="104"/>
      <c r="H4" s="110"/>
    </row>
    <row r="5" ht="16.5" customHeight="1">
      <c r="A5" s="108" t="s">
        <v>5</v>
      </c>
      <c r="B5" s="109" t="s">
        <v>6</v>
      </c>
      <c r="C5" s="111" t="s">
        <v>7</v>
      </c>
      <c r="D5" s="109" t="s">
        <v>8</v>
      </c>
      <c r="E5" s="109" t="s">
        <v>9</v>
      </c>
      <c r="F5" s="111" t="s">
        <v>10</v>
      </c>
      <c r="G5" s="111" t="s">
        <v>11</v>
      </c>
      <c r="H5" s="110"/>
    </row>
    <row r="6" ht="16.5" customHeight="1">
      <c r="A6" s="112" t="n">
        <v>1</v>
      </c>
      <c r="B6" s="113" t="s">
        <v>98</v>
      </c>
      <c r="C6" s="104"/>
      <c r="D6" s="114" t="s">
        <v>99</v>
      </c>
      <c r="E6" s="114" t="n">
        <v>30</v>
      </c>
      <c r="F6" s="114" t="n">
        <v>0</v>
      </c>
      <c r="G6" s="212" t="s">
        <v>13</v>
      </c>
      <c r="H6" s="110"/>
    </row>
    <row r="7" ht="115.5" customHeight="1">
      <c r="A7" s="104"/>
      <c r="B7" s="116" t="n">
        <v>2.1</v>
      </c>
      <c r="C7" s="213" t="s">
        <v>100</v>
      </c>
      <c r="D7" s="116"/>
      <c r="E7" s="116" t="n">
        <v>15</v>
      </c>
      <c r="F7" s="115"/>
      <c r="G7" s="104"/>
      <c r="H7" s="110"/>
    </row>
    <row r="8" ht="16.5" customHeight="1">
      <c r="A8" s="104"/>
      <c r="B8" s="116" t="n">
        <v>2.2</v>
      </c>
      <c r="C8" s="115" t="s">
        <v>101</v>
      </c>
      <c r="D8" s="116"/>
      <c r="E8" s="116" t="n">
        <v>5</v>
      </c>
      <c r="F8" s="115"/>
      <c r="G8" s="104"/>
      <c r="H8" s="110"/>
    </row>
    <row r="9" ht="16.5" customHeight="1">
      <c r="A9" s="104"/>
      <c r="B9" s="116" t="n">
        <v>2.3</v>
      </c>
      <c r="C9" s="115" t="s">
        <v>102</v>
      </c>
      <c r="D9" s="116"/>
      <c r="E9" s="116" t="n">
        <v>5</v>
      </c>
      <c r="F9" s="115"/>
      <c r="G9" s="104"/>
      <c r="H9" s="110"/>
    </row>
    <row r="10" ht="16.5" customHeight="1">
      <c r="A10" s="117"/>
      <c r="B10" s="118" t="n">
        <v>2.4</v>
      </c>
      <c r="C10" s="115" t="s">
        <v>17</v>
      </c>
      <c r="D10" s="116"/>
      <c r="E10" s="116" t="n">
        <v>5</v>
      </c>
      <c r="F10" s="116"/>
      <c r="G10" s="115"/>
      <c r="H10" s="110"/>
    </row>
    <row r="11" ht="16.5" customHeight="1">
      <c r="A11" s="119" t="n">
        <v>2</v>
      </c>
      <c r="B11" s="113" t="s">
        <v>103</v>
      </c>
      <c r="C11" s="104"/>
      <c r="D11" s="120" t="n">
        <v>45291</v>
      </c>
      <c r="E11" s="114" t="n">
        <v>5</v>
      </c>
      <c r="F11" s="114" t="n">
        <v>0</v>
      </c>
      <c r="G11" s="214" t="s">
        <v>20</v>
      </c>
      <c r="H11" s="110"/>
    </row>
    <row r="12" ht="16.5" customHeight="1">
      <c r="A12" s="104"/>
      <c r="B12" s="116" t="n">
        <v>1.1</v>
      </c>
      <c r="C12" s="115" t="s">
        <v>104</v>
      </c>
      <c r="D12" s="116"/>
      <c r="E12" s="116" t="n">
        <v>2</v>
      </c>
      <c r="F12" s="115"/>
      <c r="G12" s="104"/>
      <c r="H12" s="110"/>
    </row>
    <row r="13" ht="97.6785714285714" customHeight="1">
      <c r="A13" s="104"/>
      <c r="B13" s="116" t="n">
        <v>1.2</v>
      </c>
      <c r="C13" s="215" t="s">
        <v>105</v>
      </c>
      <c r="D13" s="116"/>
      <c r="E13" s="116" t="n">
        <v>3</v>
      </c>
      <c r="F13" s="115"/>
      <c r="G13" s="104"/>
      <c r="H13" s="110"/>
    </row>
    <row r="14" ht="16.5" customHeight="1">
      <c r="A14" s="119" t="n">
        <v>3</v>
      </c>
      <c r="B14" s="113" t="s">
        <v>106</v>
      </c>
      <c r="C14" s="104"/>
      <c r="D14" s="120" t="n">
        <v>45291</v>
      </c>
      <c r="E14" s="114" t="n">
        <v>10</v>
      </c>
      <c r="F14" s="114" t="n">
        <v>0</v>
      </c>
      <c r="G14" s="216" t="s">
        <v>20</v>
      </c>
      <c r="H14" s="110"/>
    </row>
    <row r="15" ht="64.5" customHeight="1">
      <c r="A15" s="104"/>
      <c r="B15" s="116" t="n">
        <v>3.1</v>
      </c>
      <c r="C15" s="217" t="s">
        <v>107</v>
      </c>
      <c r="D15" s="116"/>
      <c r="E15" s="116" t="n">
        <v>10</v>
      </c>
      <c r="F15" s="115"/>
      <c r="G15" s="104"/>
      <c r="H15" s="110"/>
    </row>
    <row r="16" ht="16.5" customHeight="1">
      <c r="A16" s="121" t="n">
        <v>4</v>
      </c>
      <c r="B16" s="113" t="s">
        <v>108</v>
      </c>
      <c r="C16" s="104"/>
      <c r="D16" s="120" t="n">
        <v>45260</v>
      </c>
      <c r="E16" s="114" t="n">
        <v>25</v>
      </c>
      <c r="F16" s="114" t="n">
        <v>0</v>
      </c>
      <c r="G16" s="218" t="s">
        <v>13</v>
      </c>
      <c r="H16" s="110"/>
    </row>
    <row r="17" ht="121" customHeight="1">
      <c r="A17" s="104"/>
      <c r="B17" s="116" t="n">
        <v>1.1</v>
      </c>
      <c r="C17" s="219" t="s">
        <v>109</v>
      </c>
      <c r="D17" s="116"/>
      <c r="E17" s="116" t="n">
        <v>25</v>
      </c>
      <c r="F17" s="115"/>
      <c r="G17" s="104"/>
      <c r="H17" s="110"/>
    </row>
    <row r="18" ht="16.5" customHeight="1">
      <c r="A18" s="121" t="n">
        <v>5</v>
      </c>
      <c r="B18" s="113" t="s">
        <v>110</v>
      </c>
      <c r="C18" s="104"/>
      <c r="D18" s="120" t="n">
        <v>45260</v>
      </c>
      <c r="E18" s="114" t="n">
        <v>10</v>
      </c>
      <c r="F18" s="114" t="n">
        <v>0</v>
      </c>
      <c r="G18" s="220" t="s">
        <v>20</v>
      </c>
      <c r="H18" s="110"/>
    </row>
    <row r="19" ht="105.24999999999999" customHeight="1">
      <c r="A19" s="104"/>
      <c r="B19" s="116" t="n">
        <v>2.1</v>
      </c>
      <c r="C19" s="221" t="s">
        <v>111</v>
      </c>
      <c r="D19" s="116"/>
      <c r="E19" s="116" t="n">
        <v>5</v>
      </c>
      <c r="F19" s="115"/>
      <c r="G19" s="104"/>
      <c r="H19" s="110"/>
    </row>
    <row r="20" ht="16.5" customHeight="1">
      <c r="A20" s="104"/>
      <c r="B20" s="116" t="n">
        <v>2.2</v>
      </c>
      <c r="C20" s="115" t="s">
        <v>112</v>
      </c>
      <c r="D20" s="116"/>
      <c r="E20" s="116" t="n">
        <v>5</v>
      </c>
      <c r="F20" s="115"/>
      <c r="G20" s="104"/>
      <c r="H20" s="110"/>
    </row>
    <row r="21" ht="16.5" customHeight="1">
      <c r="A21" s="121" t="n">
        <v>6</v>
      </c>
      <c r="B21" s="113" t="s">
        <v>113</v>
      </c>
      <c r="C21" s="104"/>
      <c r="D21" s="120" t="n">
        <v>45260</v>
      </c>
      <c r="E21" s="114" t="n">
        <v>20</v>
      </c>
      <c r="F21" s="114" t="n">
        <v>0</v>
      </c>
      <c r="G21" s="222" t="s">
        <v>20</v>
      </c>
      <c r="H21" s="110"/>
    </row>
    <row r="22" ht="103.5" customHeight="1">
      <c r="A22" s="104"/>
      <c r="B22" s="116" t="n">
        <v>2.1</v>
      </c>
      <c r="C22" s="223" t="s">
        <v>114</v>
      </c>
      <c r="D22" s="116"/>
      <c r="E22" s="116" t="n">
        <v>15</v>
      </c>
      <c r="F22" s="115"/>
      <c r="G22" s="104"/>
      <c r="H22" s="110"/>
    </row>
    <row r="23" ht="16.5" customHeight="1">
      <c r="A23" s="104"/>
      <c r="B23" s="116" t="n">
        <v>2.2</v>
      </c>
      <c r="C23" s="115" t="s">
        <v>112</v>
      </c>
      <c r="D23" s="116"/>
      <c r="E23" s="116" t="n">
        <v>5</v>
      </c>
      <c r="F23" s="115"/>
      <c r="G23" s="104"/>
      <c r="H23" s="110"/>
    </row>
    <row r="24" ht="16.5" customHeight="1">
      <c r="A24" s="122" t="s">
        <v>30</v>
      </c>
      <c r="B24" s="104"/>
      <c r="C24" s="104"/>
      <c r="D24" s="104"/>
      <c r="E24" s="82" t="s">
        <f>"总分"&amp;SUM(E6:E23)/2&amp;"分"</f>
        <v>31</v>
      </c>
      <c r="F24" s="124" t="n">
        <v>0</v>
      </c>
      <c r="G24" s="125"/>
      <c r="H24" s="110"/>
    </row>
    <row r="25" ht="16.5" customHeight="1">
      <c r="A25" s="108" t="s">
        <v>32</v>
      </c>
      <c r="B25" s="104"/>
      <c r="C25" s="104"/>
      <c r="D25" s="104"/>
      <c r="E25" s="104"/>
      <c r="F25" s="104"/>
      <c r="G25" s="104"/>
      <c r="H25" s="110"/>
    </row>
    <row r="26" ht="16.5" customHeight="1">
      <c r="A26" s="108" t="s">
        <v>5</v>
      </c>
      <c r="B26" s="109" t="s">
        <v>6</v>
      </c>
      <c r="C26" s="111" t="s">
        <v>7</v>
      </c>
      <c r="D26" s="109" t="s">
        <v>8</v>
      </c>
      <c r="E26" s="109" t="s">
        <v>33</v>
      </c>
      <c r="F26" s="111"/>
      <c r="G26" s="111" t="s">
        <v>11</v>
      </c>
      <c r="H26" s="110"/>
    </row>
    <row r="27" ht="16.5" customHeight="1">
      <c r="A27" s="119" t="n">
        <v>1</v>
      </c>
      <c r="B27" s="113" t="s">
        <v>34</v>
      </c>
      <c r="C27" s="104"/>
      <c r="D27" s="120" t="n">
        <v>45291</v>
      </c>
      <c r="E27" s="114" t="n">
        <v>35</v>
      </c>
      <c r="F27" s="114" t="n">
        <v>0</v>
      </c>
      <c r="G27" s="115" t="s">
        <v>35</v>
      </c>
      <c r="H27" s="110"/>
    </row>
    <row r="28" ht="26.25" customHeight="1">
      <c r="A28" s="104"/>
      <c r="B28" s="116" t="n">
        <v>1.1</v>
      </c>
      <c r="C28" s="115" t="s">
        <v>36</v>
      </c>
      <c r="D28" s="116"/>
      <c r="E28" s="116" t="n">
        <v>10</v>
      </c>
      <c r="F28" s="115"/>
      <c r="G28" s="104"/>
      <c r="H28" s="110"/>
    </row>
    <row r="29" ht="16.5" customHeight="1">
      <c r="A29" s="104"/>
      <c r="B29" s="116" t="n">
        <v>1.2</v>
      </c>
      <c r="C29" s="115" t="s">
        <v>37</v>
      </c>
      <c r="D29" s="116"/>
      <c r="E29" s="116" t="n">
        <v>10</v>
      </c>
      <c r="F29" s="115"/>
      <c r="G29" s="104"/>
      <c r="H29" s="110"/>
    </row>
    <row r="30" ht="26.25" customHeight="1">
      <c r="A30" s="104"/>
      <c r="B30" s="116" t="n">
        <v>1.3</v>
      </c>
      <c r="C30" s="115" t="s">
        <v>38</v>
      </c>
      <c r="D30" s="116"/>
      <c r="E30" s="116" t="n">
        <v>5</v>
      </c>
      <c r="F30" s="115"/>
      <c r="G30" s="104"/>
      <c r="H30" s="110"/>
    </row>
    <row r="31" ht="26.25" customHeight="1">
      <c r="A31" s="104"/>
      <c r="B31" s="116" t="n">
        <v>1.4</v>
      </c>
      <c r="C31" s="115" t="s">
        <v>39</v>
      </c>
      <c r="D31" s="116"/>
      <c r="E31" s="116" t="n">
        <v>10</v>
      </c>
      <c r="F31" s="115"/>
      <c r="G31" s="104"/>
      <c r="H31" s="110"/>
    </row>
    <row r="32" ht="16.5" customHeight="1">
      <c r="A32" s="119" t="n">
        <v>2</v>
      </c>
      <c r="B32" s="113" t="s">
        <v>40</v>
      </c>
      <c r="C32" s="104"/>
      <c r="D32" s="120" t="n">
        <v>45291</v>
      </c>
      <c r="E32" s="114" t="n">
        <v>5</v>
      </c>
      <c r="F32" s="114" t="n">
        <v>0</v>
      </c>
      <c r="G32" s="224" t="s">
        <v>41</v>
      </c>
      <c r="H32" s="110"/>
    </row>
    <row r="33" ht="16.5" customHeight="1">
      <c r="A33" s="104"/>
      <c r="B33" s="116" t="n">
        <v>2.1</v>
      </c>
      <c r="C33" s="115" t="s">
        <v>42</v>
      </c>
      <c r="D33" s="116"/>
      <c r="E33" s="116" t="n">
        <v>5</v>
      </c>
      <c r="F33" s="115"/>
      <c r="G33" s="104"/>
      <c r="H33" s="110"/>
    </row>
    <row r="34" ht="16.5" customHeight="1">
      <c r="A34" s="119" t="n">
        <v>3</v>
      </c>
      <c r="B34" s="113" t="s">
        <v>78</v>
      </c>
      <c r="C34" s="104"/>
      <c r="D34" s="120" t="n">
        <v>45291</v>
      </c>
      <c r="E34" s="114" t="n">
        <v>60</v>
      </c>
      <c r="F34" s="127" t="n">
        <f>E34</f>
        <v>60</v>
      </c>
      <c r="G34" s="115"/>
      <c r="H34" s="110"/>
    </row>
    <row r="35" ht="16.5" customHeight="1">
      <c r="A35" s="122" t="s">
        <v>52</v>
      </c>
      <c r="B35" s="104"/>
      <c r="C35" s="104"/>
      <c r="D35" s="104"/>
      <c r="E35" s="128" t="s">
        <v>31</v>
      </c>
      <c r="F35" s="115" t="n">
        <v>0</v>
      </c>
      <c r="G35" s="115"/>
      <c r="H35" s="110"/>
    </row>
    <row r="36" ht="16.5" customHeight="1"/>
    <row r="41" ht="16.5" customHeight="1"/>
    <row r="42" ht="16.5" customHeight="1"/>
  </sheetData>
  <mergeCells count="32">
    <mergeCell ref="A1:G1"/>
    <mergeCell ref="A2:G2"/>
    <mergeCell ref="B3:G3"/>
    <mergeCell ref="A4:G4"/>
    <mergeCell ref="A6:A9"/>
    <mergeCell ref="B6:C6"/>
    <mergeCell ref="G6:G9"/>
    <mergeCell ref="A11:A13"/>
    <mergeCell ref="B11:C11"/>
    <mergeCell ref="G11:G13"/>
    <mergeCell ref="A14:A15"/>
    <mergeCell ref="B14:C14"/>
    <mergeCell ref="G14:G15"/>
    <mergeCell ref="A16:A17"/>
    <mergeCell ref="B16:C16"/>
    <mergeCell ref="G16:G17"/>
    <mergeCell ref="A18:A20"/>
    <mergeCell ref="B18:C18"/>
    <mergeCell ref="G18:G20"/>
    <mergeCell ref="A21:A23"/>
    <mergeCell ref="B21:C21"/>
    <mergeCell ref="G21:G23"/>
    <mergeCell ref="A24:D24"/>
    <mergeCell ref="A25:G25"/>
    <mergeCell ref="A27:A31"/>
    <mergeCell ref="B27:C27"/>
    <mergeCell ref="G27:G31"/>
    <mergeCell ref="A32:A33"/>
    <mergeCell ref="B32:C32"/>
    <mergeCell ref="G32:G33"/>
    <mergeCell ref="B34:C34"/>
    <mergeCell ref="A35:D35"/>
  </mergeCells>
  <phoneticPr fontId="1" type="noConversion"/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tabColor rgb="FFFFFFFF"/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5.748046875" customWidth="1"/>
    <col min="2" max="2" width="6" customWidth="1"/>
    <col min="3" max="3" width="47.8740234375" customWidth="1" style="9"/>
    <col min="6" max="6" width="8.25" customWidth="1" style="9"/>
    <col min="7" max="7" width="22.125" customWidth="1" style="9"/>
  </cols>
  <sheetData>
    <row r="1" ht="44.25" customHeight="1">
      <c r="A1" s="22" t="s">
        <v>0</v>
      </c>
      <c r="B1" s="23"/>
      <c r="C1" s="24"/>
      <c r="D1" s="23"/>
      <c r="E1" s="23"/>
      <c r="F1" s="24"/>
      <c r="G1" s="24"/>
      <c r="H1" s="6"/>
      <c r="I1" s="6"/>
    </row>
    <row r="2" ht="16.5" customHeight="1">
      <c r="A2" s="25" t="s">
        <v>115</v>
      </c>
      <c r="B2" s="25"/>
      <c r="C2" s="26"/>
      <c r="D2" s="25"/>
      <c r="E2" s="25"/>
      <c r="F2" s="26"/>
      <c r="G2" s="26"/>
      <c r="H2" s="7"/>
      <c r="I2" s="7"/>
    </row>
    <row r="3" ht="60" customHeight="1">
      <c r="A3" s="10" t="s">
        <v>2</v>
      </c>
      <c r="B3" s="225" t="s">
        <v>116</v>
      </c>
      <c r="C3" s="12"/>
      <c r="D3" s="12"/>
      <c r="E3" s="12"/>
      <c r="F3" s="12"/>
      <c r="G3" s="13"/>
      <c r="H3" s="7"/>
      <c r="I3" s="7"/>
    </row>
    <row r="4" ht="39.75" customHeight="1">
      <c r="A4" s="27" t="s">
        <v>4</v>
      </c>
      <c r="B4" s="27"/>
      <c r="C4" s="28"/>
      <c r="D4" s="27"/>
      <c r="E4" s="27"/>
      <c r="F4" s="28"/>
      <c r="G4" s="28"/>
    </row>
    <row r="5" ht="16.5" customHeight="1">
      <c r="A5" s="27" t="s">
        <v>5</v>
      </c>
      <c r="B5" s="56" t="s">
        <v>6</v>
      </c>
      <c r="C5" s="67" t="s">
        <v>7</v>
      </c>
      <c r="D5" s="56" t="s">
        <v>8</v>
      </c>
      <c r="E5" s="56" t="s">
        <v>9</v>
      </c>
      <c r="F5" s="67" t="s">
        <v>10</v>
      </c>
      <c r="G5" s="67" t="s">
        <v>11</v>
      </c>
    </row>
    <row r="6" ht="16.5" customHeight="1">
      <c r="A6" s="77" t="n">
        <v>1</v>
      </c>
      <c r="B6" s="129" t="s">
        <v>117</v>
      </c>
      <c r="C6" s="21"/>
      <c r="D6" s="31" t="n">
        <v>45230</v>
      </c>
      <c r="E6" s="29" t="n">
        <f>SUM(E7:E11)</f>
        <v>75</v>
      </c>
      <c r="F6" s="29" t="n">
        <f>SUM(F7:F11)</f>
        <v>0</v>
      </c>
      <c r="G6" s="226" t="s">
        <v>13</v>
      </c>
    </row>
    <row r="7" ht="168.75" customHeight="1">
      <c r="A7" s="123"/>
      <c r="B7" s="21" t="n">
        <v>1.1</v>
      </c>
      <c r="C7" s="227" t="s">
        <v>118</v>
      </c>
      <c r="D7" s="34" t="n">
        <v>45169</v>
      </c>
      <c r="E7" s="21" t="n">
        <v>20</v>
      </c>
      <c r="F7" s="33"/>
      <c r="G7" s="33"/>
      <c r="H7" s="66"/>
    </row>
    <row r="8" ht="228.75" customHeight="1">
      <c r="A8" s="123"/>
      <c r="B8" s="21" t="n">
        <v>1.2</v>
      </c>
      <c r="C8" s="228" t="s">
        <v>119</v>
      </c>
      <c r="D8" s="34" t="n">
        <v>45199</v>
      </c>
      <c r="E8" s="21" t="n">
        <v>15</v>
      </c>
      <c r="F8" s="21"/>
      <c r="G8" s="33"/>
    </row>
    <row r="9" ht="291.75" customHeight="1">
      <c r="A9" s="123"/>
      <c r="B9" s="21" t="n">
        <v>1.3</v>
      </c>
      <c r="C9" s="229" t="s">
        <v>120</v>
      </c>
      <c r="D9" s="34" t="n">
        <v>45169</v>
      </c>
      <c r="E9" s="21" t="n">
        <v>20</v>
      </c>
      <c r="F9" s="21"/>
      <c r="G9" s="33"/>
    </row>
    <row r="10" ht="153" customHeight="1">
      <c r="A10" s="123"/>
      <c r="B10" s="21" t="n">
        <v>1.4</v>
      </c>
      <c r="C10" s="230" t="s">
        <v>121</v>
      </c>
      <c r="D10" s="34" t="n">
        <v>45169</v>
      </c>
      <c r="E10" s="21" t="n">
        <v>10</v>
      </c>
      <c r="F10" s="21"/>
      <c r="G10" s="33"/>
    </row>
    <row r="11" ht="78" customHeight="1">
      <c r="A11" s="123"/>
      <c r="B11" s="89" t="n">
        <v>1.5</v>
      </c>
      <c r="C11" s="231" t="s">
        <v>122</v>
      </c>
      <c r="D11" s="34" t="n">
        <v>45230</v>
      </c>
      <c r="E11" s="21" t="n">
        <v>10</v>
      </c>
      <c r="F11" s="21"/>
      <c r="G11" s="33"/>
    </row>
    <row r="12" ht="30.75" customHeight="1">
      <c r="A12" s="77" t="n">
        <v>2</v>
      </c>
      <c r="B12" s="129" t="s">
        <v>123</v>
      </c>
      <c r="C12" s="21"/>
      <c r="D12" s="31" t="n">
        <v>45260</v>
      </c>
      <c r="E12" s="29" t="n">
        <f>SUM(E13)</f>
        <v>25</v>
      </c>
      <c r="F12" s="29" t="n">
        <f>SUM(F13)</f>
        <v>0</v>
      </c>
      <c r="G12" s="33"/>
    </row>
    <row r="13" ht="99.75" customHeight="1">
      <c r="A13" s="123"/>
      <c r="B13" s="28" t="n">
        <v>2.1</v>
      </c>
      <c r="C13" s="232" t="s">
        <v>124</v>
      </c>
      <c r="D13" s="34" t="n">
        <v>45260</v>
      </c>
      <c r="E13" s="21" t="n">
        <v>25</v>
      </c>
      <c r="F13" s="21"/>
      <c r="G13" s="33"/>
    </row>
    <row r="14" ht="18.75" customHeight="1">
      <c r="A14" s="46" t="s">
        <v>30</v>
      </c>
      <c r="B14" s="80"/>
      <c r="C14" s="80"/>
      <c r="D14" s="80"/>
      <c r="E14" s="74" t="s">
        <f>"总分"&amp;SUM(E6:E13)/2&amp;"分"</f>
        <v>31</v>
      </c>
      <c r="F14" s="75" t="n">
        <f>F6+F12</f>
        <v>0</v>
      </c>
      <c r="G14" s="76"/>
    </row>
    <row r="15" ht="41.25" customHeight="1">
      <c r="A15" s="27" t="s">
        <v>32</v>
      </c>
      <c r="B15" s="27"/>
      <c r="C15" s="28"/>
      <c r="D15" s="27"/>
      <c r="E15" s="27"/>
      <c r="F15" s="28"/>
      <c r="G15" s="28"/>
    </row>
    <row r="16" ht="16.5" customHeight="1">
      <c r="A16" s="27" t="s">
        <v>5</v>
      </c>
      <c r="B16" s="27" t="s">
        <v>6</v>
      </c>
      <c r="C16" s="28" t="s">
        <v>7</v>
      </c>
      <c r="D16" s="27" t="s">
        <v>8</v>
      </c>
      <c r="E16" s="27" t="s">
        <v>33</v>
      </c>
      <c r="F16" s="28"/>
      <c r="G16" s="28" t="s">
        <v>11</v>
      </c>
    </row>
    <row r="17" ht="16.5" customHeight="1">
      <c r="A17" s="29" t="n">
        <v>1</v>
      </c>
      <c r="B17" s="18" t="s">
        <v>34</v>
      </c>
      <c r="C17" s="16"/>
      <c r="D17" s="31" t="n">
        <v>45291</v>
      </c>
      <c r="E17" s="29" t="n">
        <f>SUM(E18:E21)</f>
        <v>30</v>
      </c>
      <c r="F17" s="29" t="n">
        <f>SUM(F18:F21)</f>
        <v>0</v>
      </c>
      <c r="G17" s="33" t="s">
        <v>35</v>
      </c>
    </row>
    <row r="18" ht="27.75" customHeight="1">
      <c r="A18" s="21"/>
      <c r="B18" s="21" t="n">
        <v>1.1</v>
      </c>
      <c r="C18" s="33" t="s">
        <v>36</v>
      </c>
      <c r="D18" s="21"/>
      <c r="E18" s="21" t="n">
        <v>10</v>
      </c>
      <c r="F18" s="33"/>
      <c r="G18" s="21"/>
    </row>
    <row r="19" ht="27.75" customHeight="1">
      <c r="A19" s="21"/>
      <c r="B19" s="21" t="n">
        <v>1.2</v>
      </c>
      <c r="C19" s="33" t="s">
        <v>37</v>
      </c>
      <c r="D19" s="21"/>
      <c r="E19" s="21" t="n">
        <v>10</v>
      </c>
      <c r="F19" s="33"/>
      <c r="G19" s="21"/>
    </row>
    <row r="20" ht="27.75" customHeight="1">
      <c r="A20" s="21"/>
      <c r="B20" s="21" t="n">
        <v>1.3</v>
      </c>
      <c r="C20" s="33" t="s">
        <v>38</v>
      </c>
      <c r="D20" s="21"/>
      <c r="E20" s="21" t="n">
        <v>5</v>
      </c>
      <c r="F20" s="33"/>
      <c r="G20" s="21"/>
    </row>
    <row r="21" ht="41.25" customHeight="1">
      <c r="A21" s="21"/>
      <c r="B21" s="21" t="n">
        <v>1.5</v>
      </c>
      <c r="C21" s="33" t="s">
        <v>39</v>
      </c>
      <c r="D21" s="21"/>
      <c r="E21" s="21" t="n">
        <v>5</v>
      </c>
      <c r="F21" s="33"/>
      <c r="G21" s="21"/>
    </row>
    <row r="22" ht="16.5" customHeight="1">
      <c r="A22" s="29" t="n">
        <v>2</v>
      </c>
      <c r="B22" s="18" t="s">
        <v>40</v>
      </c>
      <c r="C22" s="16"/>
      <c r="D22" s="31" t="n">
        <v>45291</v>
      </c>
      <c r="E22" s="29" t="n">
        <f>SUM(E23:E23)</f>
        <v>5</v>
      </c>
      <c r="F22" s="29" t="n">
        <f>SUM(F23:F23)</f>
        <v>0</v>
      </c>
      <c r="G22" s="233" t="s">
        <v>41</v>
      </c>
    </row>
    <row r="23" ht="76.5" customHeight="1">
      <c r="A23" s="21"/>
      <c r="B23" s="21" t="n">
        <v>2.1</v>
      </c>
      <c r="C23" s="33" t="s">
        <v>42</v>
      </c>
      <c r="D23" s="21"/>
      <c r="E23" s="21" t="n">
        <v>5</v>
      </c>
      <c r="F23" s="33"/>
      <c r="G23" s="37"/>
    </row>
    <row r="24" ht="16.5" customHeight="1">
      <c r="A24" s="19" t="n">
        <v>3</v>
      </c>
      <c r="B24" s="57" t="s">
        <v>125</v>
      </c>
      <c r="C24" s="16"/>
      <c r="D24" s="31" t="n">
        <v>45291</v>
      </c>
      <c r="E24" s="29" t="n">
        <f>SUM(E25:E26)</f>
        <v>35</v>
      </c>
      <c r="F24" s="29" t="n">
        <f>SUM(F25:F25)</f>
        <v>0</v>
      </c>
      <c r="G24" s="234" t="s">
        <v>20</v>
      </c>
    </row>
    <row r="25" ht="16.5" customHeight="1">
      <c r="A25" s="37"/>
      <c r="B25" s="21" t="n">
        <v>3.1</v>
      </c>
      <c r="C25" s="36" t="s">
        <v>76</v>
      </c>
      <c r="D25" s="21"/>
      <c r="E25" s="21" t="n">
        <v>30</v>
      </c>
      <c r="F25" s="33"/>
      <c r="G25" s="37"/>
    </row>
    <row r="26" ht="16.5" customHeight="1">
      <c r="A26" s="38"/>
      <c r="B26" s="21" t="n">
        <v>3.2</v>
      </c>
      <c r="C26" s="21" t="s">
        <v>77</v>
      </c>
      <c r="D26" s="21"/>
      <c r="E26" s="21" t="n">
        <v>5</v>
      </c>
      <c r="F26" s="21"/>
      <c r="G26" s="36"/>
    </row>
    <row r="27" ht="16.5" customHeight="1">
      <c r="A27" s="29" t="n">
        <v>4</v>
      </c>
      <c r="B27" s="65" t="n">
        <v>4.1</v>
      </c>
      <c r="C27" s="52" t="s">
        <v>126</v>
      </c>
      <c r="D27" s="29"/>
      <c r="E27" s="29" t="n">
        <v>5</v>
      </c>
      <c r="F27" s="32"/>
      <c r="G27" s="33"/>
    </row>
    <row r="28" ht="27.75" customHeight="1">
      <c r="A28" s="29" t="n">
        <v>5</v>
      </c>
      <c r="B28" s="18" t="s">
        <v>78</v>
      </c>
      <c r="C28" s="16"/>
      <c r="D28" s="29"/>
      <c r="E28" s="29" t="n">
        <v>30</v>
      </c>
      <c r="F28" s="32"/>
      <c r="G28" s="33"/>
    </row>
    <row r="29" ht="18.75" customHeight="1">
      <c r="A29" s="46" t="s">
        <v>52</v>
      </c>
      <c r="B29" s="17"/>
      <c r="C29" s="17"/>
      <c r="D29" s="17"/>
      <c r="E29" s="48" t="s">
        <f>"总分"&amp;SUM(E17,E22,E24,E28)&amp;"分"</f>
        <v>31</v>
      </c>
      <c r="F29" s="48" t="n">
        <f>SUM(F17,F22,F24,F28)</f>
        <v>0</v>
      </c>
      <c r="G29" s="33"/>
    </row>
  </sheetData>
  <mergeCells count="22">
    <mergeCell ref="B3:G3"/>
    <mergeCell ref="B24:C24"/>
    <mergeCell ref="A4:G4"/>
    <mergeCell ref="B28:C28"/>
    <mergeCell ref="G24:G25"/>
    <mergeCell ref="G22:G23"/>
    <mergeCell ref="A17:A21"/>
    <mergeCell ref="A15:G15"/>
    <mergeCell ref="G6:G13"/>
    <mergeCell ref="A14:D14"/>
    <mergeCell ref="G17:G21"/>
    <mergeCell ref="A29:D29"/>
    <mergeCell ref="A22:A23"/>
    <mergeCell ref="A1:G1"/>
    <mergeCell ref="A2:G2"/>
    <mergeCell ref="B6:C6"/>
    <mergeCell ref="B17:C17"/>
    <mergeCell ref="B22:C22"/>
    <mergeCell ref="B12:C12"/>
    <mergeCell ref="A24:A26"/>
    <mergeCell ref="A6:A11"/>
    <mergeCell ref="A12:A1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tabColor rgb="FFFFFFFF"/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2.373046875" customWidth="1"/>
    <col min="3" max="3" width="7.271484375" customWidth="1"/>
    <col min="4" max="4" width="65.4873046875" customWidth="1"/>
    <col min="7" max="7" width="10"/>
    <col min="8" max="8" width="25.1572265625" customWidth="1"/>
  </cols>
  <sheetData>
    <row r="1" ht="6.75" customHeight="1"/>
    <row r="2" ht="45.06818181818181" customHeight="1">
      <c r="B2" s="22" t="s">
        <v>0</v>
      </c>
      <c r="C2" s="23"/>
      <c r="D2" s="24"/>
      <c r="E2" s="23"/>
      <c r="F2" s="23"/>
      <c r="G2" s="24"/>
      <c r="H2" s="24"/>
    </row>
    <row r="3" ht="30.204545454545453" customHeight="1">
      <c r="B3" s="25" t="s">
        <v>127</v>
      </c>
      <c r="C3" s="25"/>
      <c r="D3" s="26"/>
      <c r="E3" s="25"/>
      <c r="F3" s="25"/>
      <c r="G3" s="26"/>
      <c r="H3" s="26"/>
    </row>
    <row r="4" ht="67.5" customHeight="1">
      <c r="B4" s="27" t="s">
        <v>2</v>
      </c>
      <c r="C4" s="235" t="s">
        <v>128</v>
      </c>
      <c r="D4" s="12"/>
      <c r="E4" s="12"/>
      <c r="F4" s="12"/>
      <c r="G4" s="12"/>
      <c r="H4" s="13"/>
    </row>
    <row r="5" ht="30" customHeight="1">
      <c r="B5" s="27" t="s">
        <v>4</v>
      </c>
      <c r="C5" s="27"/>
      <c r="D5" s="28"/>
      <c r="E5" s="27"/>
      <c r="F5" s="27"/>
      <c r="G5" s="28"/>
      <c r="H5" s="28"/>
    </row>
    <row r="6" ht="30" customHeight="1">
      <c r="B6" s="56" t="s">
        <v>5</v>
      </c>
      <c r="C6" s="27" t="s">
        <v>6</v>
      </c>
      <c r="D6" s="28" t="s">
        <v>7</v>
      </c>
      <c r="E6" s="27" t="s">
        <v>8</v>
      </c>
      <c r="F6" s="27" t="s">
        <v>9</v>
      </c>
      <c r="G6" s="28" t="s">
        <v>10</v>
      </c>
      <c r="H6" s="28" t="s">
        <v>11</v>
      </c>
    </row>
    <row r="7" ht="30" customHeight="1">
      <c r="B7" s="29" t="n">
        <v>1</v>
      </c>
      <c r="C7" s="58" t="s">
        <v>129</v>
      </c>
      <c r="D7" s="16"/>
      <c r="E7" s="31" t="n">
        <v>45199</v>
      </c>
      <c r="F7" s="29" t="n">
        <f>SUM(F8:F9)</f>
        <v>30</v>
      </c>
      <c r="G7" s="29" t="n">
        <f>SUM(G8:G9)</f>
        <v>0</v>
      </c>
      <c r="H7" s="236" t="s">
        <v>130</v>
      </c>
    </row>
    <row r="8" ht="30" customHeight="1">
      <c r="B8" s="21"/>
      <c r="C8" s="16" t="n">
        <v>1.1</v>
      </c>
      <c r="D8" s="33" t="s">
        <v>131</v>
      </c>
      <c r="E8" s="21"/>
      <c r="F8" s="21" t="n">
        <v>10</v>
      </c>
      <c r="G8" s="33"/>
      <c r="H8" s="37"/>
    </row>
    <row r="9" ht="30" customHeight="1">
      <c r="B9" s="21"/>
      <c r="C9" s="16" t="n">
        <v>1.2</v>
      </c>
      <c r="D9" s="237" t="s">
        <v>132</v>
      </c>
      <c r="E9" s="21"/>
      <c r="F9" s="21" t="n">
        <v>20</v>
      </c>
      <c r="G9" s="33"/>
      <c r="H9" s="37"/>
    </row>
    <row r="10" ht="30" customHeight="1">
      <c r="B10" s="19" t="n">
        <v>2</v>
      </c>
      <c r="C10" s="73" t="s">
        <v>133</v>
      </c>
      <c r="D10" s="68"/>
      <c r="E10" s="31" t="n">
        <v>45291</v>
      </c>
      <c r="F10" s="70" t="n">
        <f>SUM(F11:F13)</f>
        <v>40</v>
      </c>
      <c r="G10" s="70" t="n">
        <f>SUM(G11:G13)</f>
        <v>0</v>
      </c>
      <c r="H10" s="238" t="s">
        <v>20</v>
      </c>
    </row>
    <row r="11" ht="30" customHeight="1">
      <c r="B11" s="37"/>
      <c r="C11" s="16" t="n">
        <v>2.1</v>
      </c>
      <c r="D11" s="33" t="s">
        <v>134</v>
      </c>
      <c r="E11" s="21"/>
      <c r="F11" s="21" t="n">
        <v>20</v>
      </c>
      <c r="G11" s="21"/>
      <c r="H11" s="37"/>
    </row>
    <row r="12" ht="30" customHeight="1">
      <c r="B12" s="37"/>
      <c r="C12" s="16" t="n">
        <v>2.2</v>
      </c>
      <c r="D12" s="33" t="s">
        <v>135</v>
      </c>
      <c r="E12" s="21"/>
      <c r="F12" s="4" t="n">
        <v>15</v>
      </c>
      <c r="G12" s="21"/>
      <c r="H12" s="37"/>
    </row>
    <row r="13" ht="30" customHeight="1">
      <c r="B13" s="38"/>
      <c r="C13" s="16" t="n">
        <v>2.3</v>
      </c>
      <c r="D13" s="33" t="s">
        <v>136</v>
      </c>
      <c r="E13" s="21"/>
      <c r="F13" s="21" t="n">
        <v>5</v>
      </c>
      <c r="G13" s="21"/>
      <c r="H13" s="37"/>
    </row>
    <row r="14" ht="30" customHeight="1">
      <c r="B14" s="40" t="n">
        <v>3</v>
      </c>
      <c r="C14" s="44" t="s">
        <v>137</v>
      </c>
      <c r="D14" s="27"/>
      <c r="E14" s="31" t="n">
        <v>45291</v>
      </c>
      <c r="F14" s="45" t="n">
        <f>SUM(F15:F16)</f>
        <v>30</v>
      </c>
      <c r="G14" s="70" t="n">
        <f>SUM(G15:G16)</f>
        <v>0</v>
      </c>
      <c r="H14" s="239" t="s">
        <v>130</v>
      </c>
    </row>
    <row r="15" ht="30" customHeight="1">
      <c r="B15" s="8"/>
      <c r="C15" s="21" t="n">
        <v>3.1</v>
      </c>
      <c r="D15" s="36" t="s">
        <v>138</v>
      </c>
      <c r="E15" s="21"/>
      <c r="F15" s="21" t="n">
        <v>20</v>
      </c>
      <c r="G15" s="21"/>
      <c r="H15" s="43"/>
    </row>
    <row r="16" ht="30" customHeight="1">
      <c r="B16" s="143"/>
      <c r="C16" s="37" t="n">
        <v>3.2</v>
      </c>
      <c r="D16" s="72" t="s">
        <v>136</v>
      </c>
      <c r="E16" s="72"/>
      <c r="F16" s="72" t="n">
        <v>10</v>
      </c>
      <c r="G16" s="21"/>
      <c r="H16" s="43"/>
    </row>
    <row r="17" ht="30" customHeight="1">
      <c r="B17" s="100" t="s">
        <v>30</v>
      </c>
      <c r="C17" s="21"/>
      <c r="D17" s="21"/>
      <c r="E17" s="21"/>
      <c r="F17" s="100" t="s">
        <f>"总分"&amp;SUM(F7:F16)/2&amp;"分"</f>
        <v>31</v>
      </c>
      <c r="G17" s="140" t="n">
        <f>G7+G10+G14</f>
        <v>0</v>
      </c>
      <c r="H17" s="60"/>
      <c r="N17" s="9"/>
    </row>
    <row r="18" ht="30" customHeight="1">
      <c r="B18" s="68" t="s">
        <v>32</v>
      </c>
      <c r="C18" s="68"/>
      <c r="D18" s="99"/>
      <c r="E18" s="68"/>
      <c r="F18" s="68"/>
      <c r="G18" s="28"/>
      <c r="H18" s="28"/>
    </row>
    <row r="19" ht="30" customHeight="1">
      <c r="B19" s="27" t="s">
        <v>5</v>
      </c>
      <c r="C19" s="27" t="s">
        <v>6</v>
      </c>
      <c r="D19" s="28" t="s">
        <v>7</v>
      </c>
      <c r="E19" s="27" t="s">
        <v>8</v>
      </c>
      <c r="F19" s="27" t="s">
        <v>33</v>
      </c>
      <c r="G19" s="28"/>
      <c r="H19" s="28" t="s">
        <v>11</v>
      </c>
    </row>
    <row r="20" ht="30" customHeight="1">
      <c r="B20" s="19" t="n">
        <v>1</v>
      </c>
      <c r="C20" s="18" t="s">
        <v>34</v>
      </c>
      <c r="D20" s="16"/>
      <c r="E20" s="31" t="n">
        <v>45291</v>
      </c>
      <c r="F20" s="29" t="n">
        <f>SUM(F21:F24)</f>
        <v>65</v>
      </c>
      <c r="G20" s="29" t="n">
        <f>SUM(G21:G24)</f>
        <v>0</v>
      </c>
      <c r="H20" s="36" t="s">
        <v>35</v>
      </c>
    </row>
    <row r="21" ht="30" customHeight="1">
      <c r="B21" s="37"/>
      <c r="C21" s="21" t="n">
        <v>1.1</v>
      </c>
      <c r="D21" s="33" t="s">
        <v>36</v>
      </c>
      <c r="E21" s="21"/>
      <c r="F21" s="21" t="n">
        <v>5</v>
      </c>
      <c r="G21" s="33"/>
      <c r="H21" s="37"/>
    </row>
    <row r="22" ht="30" customHeight="1">
      <c r="B22" s="37"/>
      <c r="C22" s="21" t="n">
        <v>1.2</v>
      </c>
      <c r="D22" s="33" t="s">
        <v>37</v>
      </c>
      <c r="E22" s="21"/>
      <c r="F22" s="21" t="n">
        <v>10</v>
      </c>
      <c r="G22" s="33"/>
      <c r="H22" s="37"/>
    </row>
    <row r="23" ht="30" customHeight="1">
      <c r="B23" s="37"/>
      <c r="C23" s="21" t="n">
        <v>1.3</v>
      </c>
      <c r="D23" s="33" t="s">
        <v>38</v>
      </c>
      <c r="E23" s="21"/>
      <c r="F23" s="21" t="n">
        <v>10</v>
      </c>
      <c r="G23" s="33"/>
      <c r="H23" s="37"/>
    </row>
    <row r="24" ht="30" customHeight="1">
      <c r="B24" s="37"/>
      <c r="C24" s="72" t="n">
        <v>1.4</v>
      </c>
      <c r="D24" s="36" t="s">
        <v>139</v>
      </c>
      <c r="E24" s="72"/>
      <c r="F24" s="72" t="n">
        <v>40</v>
      </c>
      <c r="G24" s="33"/>
      <c r="H24" s="37"/>
    </row>
    <row r="25" ht="30" customHeight="1">
      <c r="B25" s="29" t="n">
        <v>2</v>
      </c>
      <c r="C25" s="129" t="s">
        <v>140</v>
      </c>
      <c r="D25" s="21"/>
      <c r="E25" s="31" t="n">
        <v>45291</v>
      </c>
      <c r="F25" s="83" t="n">
        <v>35</v>
      </c>
      <c r="G25" s="83" t="n">
        <v>0</v>
      </c>
      <c r="H25" s="37"/>
    </row>
    <row r="26" ht="30" customHeight="1">
      <c r="B26" s="100" t="s">
        <v>52</v>
      </c>
      <c r="C26" s="21"/>
      <c r="D26" s="21"/>
      <c r="E26" s="8"/>
      <c r="F26" s="100" t="s">
        <f>"总分"&amp;SUM(F20,F25)&amp;"分"</f>
        <v>31</v>
      </c>
      <c r="G26" s="132" t="n">
        <f>G20+G25</f>
        <v>0</v>
      </c>
      <c r="H26" s="33"/>
    </row>
    <row r="27" ht="30" customHeight="1">
      <c r="B27" s="142" t="s">
        <v>141</v>
      </c>
      <c r="C27" s="144"/>
      <c r="D27" s="38"/>
      <c r="E27" s="145" t="s">
        <v>142</v>
      </c>
      <c r="F27" s="145"/>
      <c r="G27" s="146"/>
      <c r="H27" s="147"/>
    </row>
    <row r="28" ht="16.5" customHeight="1"/>
    <row r="29" ht="23.25" customHeight="1"/>
  </sheetData>
  <mergeCells count="23">
    <mergeCell ref="B3:H3"/>
    <mergeCell ref="B2:H2"/>
    <mergeCell ref="B5:H5"/>
    <mergeCell ref="C7:D7"/>
    <mergeCell ref="C4:H4"/>
    <mergeCell ref="C10:D10"/>
    <mergeCell ref="B14:B16"/>
    <mergeCell ref="C14:D14"/>
    <mergeCell ref="B17:E17"/>
    <mergeCell ref="H14:H16"/>
    <mergeCell ref="B18:H18"/>
    <mergeCell ref="B7:B9"/>
    <mergeCell ref="H7:H9"/>
    <mergeCell ref="B26:E26"/>
    <mergeCell ref="C20:D20"/>
    <mergeCell ref="B10:B13"/>
    <mergeCell ref="H10:H13"/>
    <mergeCell ref="B20:B24"/>
    <mergeCell ref="C25:D25"/>
    <mergeCell ref="H20:H25"/>
    <mergeCell ref="B27:C27"/>
    <mergeCell ref="E27:F27"/>
    <mergeCell ref="G27:H2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tabColor rgb="FFFFFFFF"/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5.748046875" customWidth="1"/>
    <col min="2" max="2" width="6" customWidth="1"/>
    <col min="3" max="3" width="47.8740234375" customWidth="1" style="9"/>
    <col min="6" max="6" width="8.25" customWidth="1" style="9"/>
    <col min="7" max="7" width="22.125" customWidth="1" style="9"/>
  </cols>
  <sheetData>
    <row r="1" ht="44.25" customHeight="1">
      <c r="A1" s="22" t="s">
        <v>0</v>
      </c>
      <c r="B1" s="23"/>
      <c r="C1" s="24"/>
      <c r="D1" s="23"/>
      <c r="E1" s="23"/>
      <c r="F1" s="24"/>
      <c r="G1" s="24"/>
      <c r="H1" s="6"/>
      <c r="I1" s="6"/>
    </row>
    <row r="2" ht="16.5" customHeight="1">
      <c r="A2" s="25" t="s">
        <v>143</v>
      </c>
      <c r="B2" s="25"/>
      <c r="C2" s="26"/>
      <c r="D2" s="25"/>
      <c r="E2" s="25"/>
      <c r="F2" s="26"/>
      <c r="G2" s="26"/>
      <c r="H2" s="7"/>
      <c r="I2" s="7"/>
    </row>
    <row r="3" ht="34.5" customHeight="1">
      <c r="A3" s="10" t="s">
        <v>2</v>
      </c>
      <c r="B3" s="11" t="s">
        <v>144</v>
      </c>
      <c r="C3" s="12"/>
      <c r="D3" s="12"/>
      <c r="E3" s="12"/>
      <c r="F3" s="12"/>
      <c r="G3" s="13"/>
      <c r="H3" s="7"/>
      <c r="I3" s="7"/>
    </row>
    <row r="4" ht="39.75" customHeight="1">
      <c r="A4" s="27" t="s">
        <v>4</v>
      </c>
      <c r="B4" s="27"/>
      <c r="C4" s="28"/>
      <c r="D4" s="27"/>
      <c r="E4" s="27"/>
      <c r="F4" s="28"/>
      <c r="G4" s="28"/>
    </row>
    <row r="5" ht="16.5" customHeight="1">
      <c r="A5" s="27" t="s">
        <v>5</v>
      </c>
      <c r="B5" s="27" t="s">
        <v>6</v>
      </c>
      <c r="C5" s="28" t="s">
        <v>7</v>
      </c>
      <c r="D5" s="27" t="s">
        <v>8</v>
      </c>
      <c r="E5" s="27" t="s">
        <v>9</v>
      </c>
      <c r="F5" s="28" t="s">
        <v>10</v>
      </c>
      <c r="G5" s="28" t="s">
        <v>11</v>
      </c>
    </row>
    <row r="6" ht="25.5" customHeight="1">
      <c r="A6" s="19" t="n">
        <v>1</v>
      </c>
      <c r="B6" s="18" t="s">
        <v>145</v>
      </c>
      <c r="C6" s="16"/>
      <c r="D6" s="31" t="n">
        <v>45199</v>
      </c>
      <c r="E6" s="29" t="n">
        <v>40</v>
      </c>
      <c r="F6" s="29"/>
      <c r="G6" s="33"/>
    </row>
    <row r="7" ht="21.75" customHeight="1">
      <c r="A7" s="37"/>
      <c r="B7" s="21" t="n">
        <v>1.1</v>
      </c>
      <c r="C7" s="33" t="s">
        <v>146</v>
      </c>
      <c r="D7" s="21"/>
      <c r="E7" s="21" t="n">
        <v>10</v>
      </c>
      <c r="F7" s="33"/>
      <c r="G7" s="33"/>
    </row>
    <row r="8" ht="21.75" customHeight="1">
      <c r="A8" s="37"/>
      <c r="B8" s="21" t="n">
        <v>1.2</v>
      </c>
      <c r="C8" s="33" t="s">
        <v>147</v>
      </c>
      <c r="D8" s="21"/>
      <c r="E8" s="21" t="n">
        <v>20</v>
      </c>
      <c r="F8" s="33"/>
      <c r="G8" s="33"/>
    </row>
    <row r="9" ht="16.5" customHeight="1">
      <c r="A9" s="37"/>
      <c r="B9" s="21" t="n">
        <v>1.3</v>
      </c>
      <c r="C9" s="33" t="s">
        <v>148</v>
      </c>
      <c r="D9" s="21"/>
      <c r="E9" s="21" t="n">
        <v>10</v>
      </c>
      <c r="F9" s="33"/>
      <c r="G9" s="33"/>
    </row>
    <row r="10" ht="16.5" customHeight="1">
      <c r="A10" s="19" t="n">
        <v>2</v>
      </c>
      <c r="B10" s="18" t="s">
        <v>149</v>
      </c>
      <c r="C10" s="16"/>
      <c r="D10" s="31" t="n">
        <v>45291</v>
      </c>
      <c r="E10" s="29" t="n">
        <v>60</v>
      </c>
      <c r="F10" s="29"/>
      <c r="G10" s="33"/>
    </row>
    <row r="11" ht="16.5" customHeight="1">
      <c r="A11" s="37"/>
      <c r="B11" s="21" t="n">
        <v>2.1</v>
      </c>
      <c r="C11" s="33" t="s">
        <v>150</v>
      </c>
      <c r="D11" s="21"/>
      <c r="E11" s="21" t="n">
        <v>10</v>
      </c>
      <c r="F11" s="33"/>
      <c r="G11" s="36"/>
    </row>
    <row r="12" ht="16.5" customHeight="1">
      <c r="A12" s="37"/>
      <c r="B12" s="21" t="n">
        <v>2.2</v>
      </c>
      <c r="C12" s="33" t="s">
        <v>151</v>
      </c>
      <c r="D12" s="21"/>
      <c r="E12" s="21" t="n">
        <v>20</v>
      </c>
      <c r="F12" s="33"/>
      <c r="G12" s="36"/>
    </row>
    <row r="13" ht="16.5" customHeight="1">
      <c r="A13" s="38"/>
      <c r="B13" s="21" t="n">
        <v>2.3</v>
      </c>
      <c r="C13" s="33" t="s">
        <v>152</v>
      </c>
      <c r="D13" s="21"/>
      <c r="E13" s="21" t="n">
        <v>30</v>
      </c>
      <c r="F13" s="33"/>
      <c r="G13" s="36"/>
    </row>
    <row r="14" ht="18.75" customHeight="1">
      <c r="A14" s="46" t="s">
        <v>30</v>
      </c>
      <c r="B14" s="17"/>
      <c r="C14" s="17"/>
      <c r="D14" s="17"/>
      <c r="E14" s="14" t="s">
        <f>"总分"&amp;SUM(E6:E13)/2&amp;"分"</f>
        <v>31</v>
      </c>
      <c r="F14" s="49" t="n">
        <f>F6+F10</f>
        <v>0</v>
      </c>
      <c r="G14" s="50"/>
    </row>
    <row r="15" ht="41.25" customHeight="1">
      <c r="A15" s="27" t="s">
        <v>32</v>
      </c>
      <c r="B15" s="27"/>
      <c r="C15" s="28"/>
      <c r="D15" s="27"/>
      <c r="E15" s="27"/>
      <c r="F15" s="28"/>
      <c r="G15" s="28"/>
    </row>
    <row r="16" ht="16.5" customHeight="1">
      <c r="A16" s="27" t="s">
        <v>5</v>
      </c>
      <c r="B16" s="27" t="s">
        <v>6</v>
      </c>
      <c r="C16" s="28" t="s">
        <v>7</v>
      </c>
      <c r="D16" s="27" t="s">
        <v>8</v>
      </c>
      <c r="E16" s="27" t="s">
        <v>33</v>
      </c>
      <c r="F16" s="28"/>
      <c r="G16" s="28" t="s">
        <v>11</v>
      </c>
    </row>
    <row r="17" ht="16.5" customHeight="1">
      <c r="A17" s="29" t="n">
        <v>1</v>
      </c>
      <c r="B17" s="18" t="s">
        <v>34</v>
      </c>
      <c r="C17" s="16"/>
      <c r="D17" s="31" t="n">
        <v>45291</v>
      </c>
      <c r="E17" s="29" t="n">
        <f>SUM(E18:E20)</f>
        <v>100</v>
      </c>
      <c r="F17" s="29" t="n">
        <f>SUM(F18:F20)</f>
        <v>0</v>
      </c>
      <c r="G17" s="33" t="s">
        <v>35</v>
      </c>
    </row>
    <row r="18" ht="27.75" customHeight="1">
      <c r="A18" s="21"/>
      <c r="B18" s="21" t="n">
        <v>1.1</v>
      </c>
      <c r="C18" s="33" t="s">
        <v>36</v>
      </c>
      <c r="D18" s="21"/>
      <c r="E18" s="21" t="n">
        <v>40</v>
      </c>
      <c r="F18" s="33"/>
      <c r="G18" s="21"/>
    </row>
    <row r="19" ht="27.75" customHeight="1">
      <c r="A19" s="21"/>
      <c r="B19" s="21" t="n">
        <v>1.2</v>
      </c>
      <c r="C19" s="33" t="s">
        <v>37</v>
      </c>
      <c r="D19" s="21"/>
      <c r="E19" s="21" t="n">
        <v>40</v>
      </c>
      <c r="F19" s="33"/>
      <c r="G19" s="21"/>
    </row>
    <row r="20" ht="27.75" customHeight="1">
      <c r="A20" s="21"/>
      <c r="B20" s="21" t="n">
        <v>1.3</v>
      </c>
      <c r="C20" s="33" t="s">
        <v>38</v>
      </c>
      <c r="D20" s="21"/>
      <c r="E20" s="21" t="n">
        <v>20</v>
      </c>
      <c r="F20" s="33"/>
      <c r="G20" s="21"/>
    </row>
    <row r="21" ht="18.75" customHeight="1">
      <c r="A21" s="46" t="s">
        <v>52</v>
      </c>
      <c r="B21" s="17"/>
      <c r="C21" s="17"/>
      <c r="D21" s="17"/>
      <c r="E21" s="48" t="s">
        <f>"总分"&amp;SUM(E17:E20)/2&amp;"分"</f>
        <v>31</v>
      </c>
      <c r="F21" s="33" t="n">
        <f>F17</f>
        <v>0</v>
      </c>
      <c r="G21" s="33"/>
    </row>
  </sheetData>
  <mergeCells count="15">
    <mergeCell ref="B3:G3"/>
    <mergeCell ref="A2:G2"/>
    <mergeCell ref="B6:C6"/>
    <mergeCell ref="A4:G4"/>
    <mergeCell ref="A6:A9"/>
    <mergeCell ref="A15:G15"/>
    <mergeCell ref="G6:G9"/>
    <mergeCell ref="A21:D21"/>
    <mergeCell ref="A14:D14"/>
    <mergeCell ref="A1:G1"/>
    <mergeCell ref="B10:C10"/>
    <mergeCell ref="A10:A13"/>
    <mergeCell ref="A17:A20"/>
    <mergeCell ref="G17:G20"/>
    <mergeCell ref="B17:C1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5.748046875" customWidth="1"/>
    <col min="2" max="2" width="6" customWidth="1"/>
    <col min="3" max="3" width="47.8740234375" customWidth="1" style="9"/>
    <col min="5" max="5" width="12.2490234375" customWidth="1"/>
    <col min="6" max="6" width="8.25" customWidth="1" style="9"/>
    <col min="7" max="7" width="22.125" customWidth="1" style="9"/>
  </cols>
  <sheetData>
    <row r="1" ht="94.5" customHeight="1">
      <c r="A1" s="22" t="s">
        <v>0</v>
      </c>
      <c r="B1" s="23"/>
      <c r="C1" s="24"/>
      <c r="D1" s="23"/>
      <c r="E1" s="23"/>
      <c r="F1" s="24"/>
      <c r="G1" s="24"/>
      <c r="H1" s="6"/>
      <c r="I1" s="6"/>
    </row>
    <row r="2" ht="54" customHeight="1">
      <c r="A2" s="25" t="s">
        <v>153</v>
      </c>
      <c r="B2" s="25"/>
      <c r="C2" s="26"/>
      <c r="D2" s="25"/>
      <c r="E2" s="25"/>
      <c r="F2" s="26"/>
      <c r="G2" s="26"/>
      <c r="H2" s="7"/>
      <c r="I2" s="7"/>
    </row>
    <row r="3" ht="102" customHeight="1">
      <c r="A3" s="10" t="s">
        <v>2</v>
      </c>
      <c r="B3" s="240" t="s">
        <v>154</v>
      </c>
      <c r="C3" s="12"/>
      <c r="D3" s="12"/>
      <c r="E3" s="12"/>
      <c r="F3" s="12"/>
      <c r="G3" s="13"/>
      <c r="H3" s="7"/>
      <c r="I3" s="7"/>
    </row>
    <row r="4" ht="78" customHeight="1">
      <c r="A4" s="27" t="s">
        <v>4</v>
      </c>
      <c r="B4" s="27"/>
      <c r="C4" s="28"/>
      <c r="D4" s="27"/>
      <c r="E4" s="27"/>
      <c r="F4" s="28"/>
      <c r="G4" s="28"/>
    </row>
    <row r="5" ht="16.5" customHeight="1">
      <c r="A5" s="27" t="s">
        <v>5</v>
      </c>
      <c r="B5" s="27" t="s">
        <v>6</v>
      </c>
      <c r="C5" s="28" t="s">
        <v>7</v>
      </c>
      <c r="D5" s="27" t="s">
        <v>8</v>
      </c>
      <c r="E5" s="27" t="s">
        <v>9</v>
      </c>
      <c r="F5" s="28" t="s">
        <v>10</v>
      </c>
      <c r="G5" s="28" t="s">
        <v>11</v>
      </c>
    </row>
    <row r="6" ht="24.75" customHeight="1">
      <c r="A6" s="19" t="n">
        <v>1</v>
      </c>
      <c r="B6" s="18" t="s">
        <v>155</v>
      </c>
      <c r="C6" s="16"/>
      <c r="D6" s="31" t="n">
        <v>45291</v>
      </c>
      <c r="E6" s="29" t="n">
        <v>30</v>
      </c>
      <c r="F6" s="29" t="n">
        <f>SUM(F7:F8)</f>
        <v>0</v>
      </c>
      <c r="G6" s="241" t="s">
        <v>13</v>
      </c>
    </row>
    <row r="7" ht="24" customHeight="1">
      <c r="A7" s="37"/>
      <c r="B7" s="81" t="n">
        <v>1.1</v>
      </c>
      <c r="C7" s="78" t="s">
        <v>156</v>
      </c>
      <c r="D7" s="55"/>
      <c r="E7" s="21" t="n">
        <v>4</v>
      </c>
      <c r="F7" s="33"/>
      <c r="G7" s="37"/>
    </row>
    <row r="8" ht="21.75" customHeight="1">
      <c r="A8" s="37"/>
      <c r="B8" s="81" t="n">
        <v>1.2</v>
      </c>
      <c r="C8" s="33" t="s">
        <v>157</v>
      </c>
      <c r="D8" s="55"/>
      <c r="E8" s="21" t="n">
        <v>10</v>
      </c>
      <c r="F8" s="33"/>
      <c r="G8" s="37"/>
    </row>
    <row r="9" ht="25.5" customHeight="1">
      <c r="A9" s="37"/>
      <c r="B9" s="81" t="n">
        <v>1.3</v>
      </c>
      <c r="C9" s="79" t="s">
        <v>158</v>
      </c>
      <c r="D9" s="55"/>
      <c r="E9" s="21" t="n">
        <v>6</v>
      </c>
      <c r="F9" s="33"/>
      <c r="G9" s="37"/>
    </row>
    <row r="10" ht="25.5" customHeight="1">
      <c r="A10" s="37"/>
      <c r="B10" s="81" t="n">
        <v>1.4</v>
      </c>
      <c r="C10" s="79" t="s">
        <v>159</v>
      </c>
      <c r="D10" s="55"/>
      <c r="E10" s="21" t="n">
        <v>10</v>
      </c>
      <c r="F10" s="33"/>
      <c r="G10" s="37"/>
    </row>
    <row r="11" ht="25.5" customHeight="1">
      <c r="A11" s="19" t="n">
        <v>2</v>
      </c>
      <c r="B11" s="18" t="s">
        <v>160</v>
      </c>
      <c r="C11" s="16"/>
      <c r="D11" s="31" t="n">
        <v>45291</v>
      </c>
      <c r="E11" s="29" t="n">
        <v>30</v>
      </c>
      <c r="F11" s="29" t="n">
        <f>SUM(F12:F14)</f>
        <v>0</v>
      </c>
      <c r="G11" s="242" t="s">
        <v>13</v>
      </c>
    </row>
    <row r="12" ht="25.5" customHeight="1">
      <c r="A12" s="37"/>
      <c r="B12" s="81" t="n">
        <v>2.1</v>
      </c>
      <c r="C12" s="79" t="s">
        <v>161</v>
      </c>
      <c r="D12" s="55"/>
      <c r="E12" s="21" t="n">
        <v>20</v>
      </c>
      <c r="F12" s="33"/>
      <c r="G12" s="37"/>
    </row>
    <row r="13" ht="25.5" customHeight="1">
      <c r="A13" s="37"/>
      <c r="B13" s="81" t="n">
        <v>2.2</v>
      </c>
      <c r="C13" s="79" t="s">
        <v>162</v>
      </c>
      <c r="D13" s="55"/>
      <c r="E13" s="21" t="n">
        <v>5</v>
      </c>
      <c r="F13" s="33"/>
      <c r="G13" s="37"/>
    </row>
    <row r="14" ht="25.5" customHeight="1">
      <c r="A14" s="37"/>
      <c r="B14" s="81" t="n">
        <v>2.3</v>
      </c>
      <c r="C14" s="79" t="s">
        <v>163</v>
      </c>
      <c r="D14" s="55"/>
      <c r="E14" s="21" t="n">
        <v>5</v>
      </c>
      <c r="F14" s="33"/>
      <c r="G14" s="37"/>
    </row>
    <row r="15" ht="25.5" customHeight="1">
      <c r="A15" s="19" t="n">
        <v>3</v>
      </c>
      <c r="B15" s="18" t="s">
        <v>164</v>
      </c>
      <c r="C15" s="16"/>
      <c r="D15" s="31" t="n">
        <v>45291</v>
      </c>
      <c r="E15" s="29" t="n">
        <v>10</v>
      </c>
      <c r="F15" s="29" t="n">
        <f>SUM(F16:F17)</f>
        <v>0</v>
      </c>
      <c r="G15" s="243" t="s">
        <v>13</v>
      </c>
    </row>
    <row r="16" ht="25.5" customHeight="1">
      <c r="A16" s="37"/>
      <c r="B16" s="81" t="n">
        <v>3.1</v>
      </c>
      <c r="C16" s="79" t="s">
        <v>165</v>
      </c>
      <c r="D16" s="55"/>
      <c r="E16" s="21" t="n">
        <v>5</v>
      </c>
      <c r="F16" s="33"/>
      <c r="G16" s="37"/>
    </row>
    <row r="17" ht="25.5" customHeight="1">
      <c r="A17" s="37"/>
      <c r="B17" s="81" t="n">
        <v>3.2</v>
      </c>
      <c r="C17" s="79" t="s">
        <v>166</v>
      </c>
      <c r="D17" s="55"/>
      <c r="E17" s="21" t="n">
        <v>5</v>
      </c>
      <c r="F17" s="33"/>
      <c r="G17" s="37"/>
    </row>
    <row r="18" ht="25.5" customHeight="1">
      <c r="A18" s="19" t="n">
        <v>4</v>
      </c>
      <c r="B18" s="18" t="s">
        <v>167</v>
      </c>
      <c r="C18" s="16"/>
      <c r="D18" s="31" t="n">
        <v>45291</v>
      </c>
      <c r="E18" s="29" t="n">
        <v>7</v>
      </c>
      <c r="F18" s="29" t="n">
        <f>SUM(F19:F21)</f>
        <v>0</v>
      </c>
      <c r="G18" s="244" t="s">
        <v>13</v>
      </c>
    </row>
    <row r="19" ht="25.5" customHeight="1">
      <c r="A19" s="37"/>
      <c r="B19" s="81" t="n">
        <v>4.1</v>
      </c>
      <c r="C19" s="79" t="s">
        <v>168</v>
      </c>
      <c r="D19" s="55"/>
      <c r="E19" s="21" t="n">
        <v>3</v>
      </c>
      <c r="F19" s="33"/>
      <c r="G19" s="37"/>
    </row>
    <row r="20" ht="25.5" customHeight="1">
      <c r="A20" s="37"/>
      <c r="B20" s="81" t="n">
        <v>4.2</v>
      </c>
      <c r="C20" s="79" t="s">
        <v>169</v>
      </c>
      <c r="D20" s="55"/>
      <c r="E20" s="21" t="n">
        <v>2</v>
      </c>
      <c r="F20" s="33"/>
      <c r="G20" s="37"/>
    </row>
    <row r="21" ht="25.5" customHeight="1">
      <c r="A21" s="37"/>
      <c r="B21" s="81" t="n">
        <v>4.3</v>
      </c>
      <c r="C21" s="79" t="s">
        <v>170</v>
      </c>
      <c r="D21" s="55"/>
      <c r="E21" s="21" t="n">
        <v>2</v>
      </c>
      <c r="F21" s="33"/>
      <c r="G21" s="37"/>
    </row>
    <row r="22" ht="25.5" customHeight="1">
      <c r="A22" s="19" t="n">
        <v>5</v>
      </c>
      <c r="B22" s="18" t="s">
        <v>171</v>
      </c>
      <c r="C22" s="16"/>
      <c r="D22" s="31" t="n">
        <v>45291</v>
      </c>
      <c r="E22" s="29" t="n">
        <v>3</v>
      </c>
      <c r="F22" s="29" t="n">
        <f>SUM(F23:F23)</f>
        <v>0</v>
      </c>
      <c r="G22" s="245" t="s">
        <v>13</v>
      </c>
    </row>
    <row r="23" ht="30" customHeight="1">
      <c r="A23" s="37"/>
      <c r="B23" s="81" t="n">
        <v>5.1</v>
      </c>
      <c r="C23" s="79" t="s">
        <v>172</v>
      </c>
      <c r="D23" s="55"/>
      <c r="E23" s="21" t="n">
        <v>3</v>
      </c>
      <c r="F23" s="33"/>
      <c r="G23" s="37"/>
    </row>
    <row r="24" ht="25.5" customHeight="1">
      <c r="A24" s="19" t="n">
        <v>6</v>
      </c>
      <c r="B24" s="18" t="s">
        <v>173</v>
      </c>
      <c r="C24" s="16"/>
      <c r="D24" s="31" t="n">
        <v>45291</v>
      </c>
      <c r="E24" s="29" t="n">
        <v>20</v>
      </c>
      <c r="F24" s="29" t="n">
        <f>SUM(F25:F25)</f>
        <v>0</v>
      </c>
      <c r="G24" s="246" t="s">
        <v>20</v>
      </c>
    </row>
    <row r="25" ht="28.5" customHeight="1">
      <c r="A25" s="37"/>
      <c r="B25" s="81" t="n">
        <v>6.1</v>
      </c>
      <c r="C25" s="33" t="s">
        <v>174</v>
      </c>
      <c r="D25" s="55" t="n">
        <v>45199</v>
      </c>
      <c r="E25" s="21" t="n">
        <v>6</v>
      </c>
      <c r="F25" s="33"/>
      <c r="G25" s="37"/>
    </row>
    <row r="26" ht="34.5" customHeight="1">
      <c r="A26" s="37"/>
      <c r="B26" s="81" t="n">
        <v>6.2</v>
      </c>
      <c r="C26" s="33" t="s">
        <v>175</v>
      </c>
      <c r="D26" s="55"/>
      <c r="E26" s="21" t="n">
        <v>6</v>
      </c>
      <c r="F26" s="33"/>
      <c r="G26" s="37"/>
    </row>
    <row r="27" ht="34.5" customHeight="1">
      <c r="A27" s="37"/>
      <c r="B27" s="81" t="n">
        <v>6.3</v>
      </c>
      <c r="C27" s="33" t="s">
        <v>176</v>
      </c>
      <c r="D27" s="55"/>
      <c r="E27" s="21" t="n">
        <v>8</v>
      </c>
      <c r="F27" s="33"/>
      <c r="G27" s="37"/>
    </row>
    <row r="28" ht="54" customHeight="1">
      <c r="A28" s="46" t="s">
        <v>30</v>
      </c>
      <c r="B28" s="17"/>
      <c r="C28" s="17"/>
      <c r="D28" s="17"/>
      <c r="E28" s="14" t="s">
        <f>"总分"&amp;SUM(E6:E27)/2&amp;"分"</f>
        <v>31</v>
      </c>
      <c r="F28" s="49" t="n">
        <f>F6+F24</f>
        <v>0</v>
      </c>
      <c r="G28" s="50"/>
    </row>
    <row r="29" ht="82.5" customHeight="1">
      <c r="A29" s="27" t="s">
        <v>32</v>
      </c>
      <c r="B29" s="27"/>
      <c r="C29" s="28"/>
      <c r="D29" s="27"/>
      <c r="E29" s="27"/>
      <c r="F29" s="28"/>
      <c r="G29" s="28"/>
    </row>
    <row r="30" ht="16.5" customHeight="1">
      <c r="A30" s="27" t="s">
        <v>5</v>
      </c>
      <c r="B30" s="27" t="s">
        <v>6</v>
      </c>
      <c r="C30" s="28" t="s">
        <v>7</v>
      </c>
      <c r="D30" s="27" t="s">
        <v>8</v>
      </c>
      <c r="E30" s="27" t="s">
        <v>33</v>
      </c>
      <c r="F30" s="28"/>
      <c r="G30" s="28" t="s">
        <v>11</v>
      </c>
    </row>
    <row r="31" ht="16.5" customHeight="1">
      <c r="A31" s="29" t="n">
        <v>1</v>
      </c>
      <c r="B31" s="18" t="s">
        <v>34</v>
      </c>
      <c r="C31" s="16"/>
      <c r="D31" s="31" t="n">
        <v>45291</v>
      </c>
      <c r="E31" s="29" t="n">
        <f>SUM(E32:E35)</f>
        <v>30</v>
      </c>
      <c r="F31" s="29" t="n">
        <f>SUM(F32:F35)</f>
        <v>0</v>
      </c>
      <c r="G31" s="33" t="s">
        <v>35</v>
      </c>
    </row>
    <row r="32" ht="27.75" customHeight="1">
      <c r="A32" s="21"/>
      <c r="B32" s="21" t="n">
        <v>1.1</v>
      </c>
      <c r="C32" s="33" t="s">
        <v>36</v>
      </c>
      <c r="D32" s="21"/>
      <c r="E32" s="21" t="n">
        <v>10</v>
      </c>
      <c r="F32" s="33"/>
      <c r="G32" s="21"/>
    </row>
    <row r="33" ht="27.75" customHeight="1">
      <c r="A33" s="21"/>
      <c r="B33" s="21" t="n">
        <v>1.2</v>
      </c>
      <c r="C33" s="33" t="s">
        <v>37</v>
      </c>
      <c r="D33" s="21"/>
      <c r="E33" s="21" t="n">
        <v>10</v>
      </c>
      <c r="F33" s="33"/>
      <c r="G33" s="21"/>
    </row>
    <row r="34" ht="27.75" customHeight="1">
      <c r="A34" s="21"/>
      <c r="B34" s="21" t="n">
        <v>1.3</v>
      </c>
      <c r="C34" s="33" t="s">
        <v>38</v>
      </c>
      <c r="D34" s="21"/>
      <c r="E34" s="21" t="n">
        <v>5</v>
      </c>
      <c r="F34" s="33"/>
      <c r="G34" s="21"/>
    </row>
    <row r="35" ht="41.25" customHeight="1">
      <c r="A35" s="21"/>
      <c r="B35" s="21" t="n">
        <v>1.5</v>
      </c>
      <c r="C35" s="33" t="s">
        <v>39</v>
      </c>
      <c r="D35" s="21"/>
      <c r="E35" s="21" t="n">
        <v>5</v>
      </c>
      <c r="F35" s="33"/>
      <c r="G35" s="21"/>
    </row>
    <row r="36" ht="16.5" customHeight="1">
      <c r="A36" s="29" t="n">
        <v>2</v>
      </c>
      <c r="B36" s="18" t="s">
        <v>40</v>
      </c>
      <c r="C36" s="16"/>
      <c r="D36" s="31" t="n">
        <v>45291</v>
      </c>
      <c r="E36" s="29" t="n">
        <f>SUM(E37:E37)</f>
        <v>6</v>
      </c>
      <c r="F36" s="29" t="n">
        <f>SUM(F37:F37)</f>
        <v>0</v>
      </c>
      <c r="G36" s="247" t="s">
        <v>41</v>
      </c>
    </row>
    <row r="37" ht="76.5" customHeight="1">
      <c r="A37" s="21"/>
      <c r="B37" s="21" t="n">
        <v>2.1</v>
      </c>
      <c r="C37" s="33" t="s">
        <v>42</v>
      </c>
      <c r="D37" s="21"/>
      <c r="E37" s="21" t="n">
        <v>6</v>
      </c>
      <c r="F37" s="33"/>
      <c r="G37" s="37"/>
    </row>
    <row r="38" ht="16.5" customHeight="1">
      <c r="A38" s="29" t="n">
        <v>4</v>
      </c>
      <c r="B38" s="18" t="s">
        <v>177</v>
      </c>
      <c r="C38" s="16"/>
      <c r="D38" s="31" t="n">
        <v>45291</v>
      </c>
      <c r="E38" s="29" t="n">
        <f>SUM(E39:E41)</f>
        <v>24</v>
      </c>
      <c r="F38" s="29" t="n">
        <f>SUM(F39:F41)</f>
        <v>0</v>
      </c>
      <c r="G38" s="248" t="s">
        <v>20</v>
      </c>
    </row>
    <row r="39" ht="16.5" customHeight="1">
      <c r="A39" s="21"/>
      <c r="B39" s="21" t="n">
        <v>4.1</v>
      </c>
      <c r="C39" s="33" t="s">
        <v>178</v>
      </c>
      <c r="D39" s="34"/>
      <c r="E39" s="21" t="n">
        <v>8</v>
      </c>
      <c r="F39" s="33"/>
      <c r="G39" s="37"/>
    </row>
    <row r="40" ht="27.75" customHeight="1">
      <c r="A40" s="21"/>
      <c r="B40" s="21" t="n">
        <v>4.2</v>
      </c>
      <c r="C40" s="33" t="s">
        <v>179</v>
      </c>
      <c r="D40" s="34"/>
      <c r="E40" s="21" t="n">
        <v>8</v>
      </c>
      <c r="F40" s="33"/>
      <c r="G40" s="37"/>
    </row>
    <row r="41" ht="27.75" customHeight="1">
      <c r="A41" s="21"/>
      <c r="B41" s="21" t="n">
        <v>4.3</v>
      </c>
      <c r="C41" s="33" t="s">
        <v>180</v>
      </c>
      <c r="D41" s="34"/>
      <c r="E41" s="21" t="n">
        <v>8</v>
      </c>
      <c r="F41" s="33"/>
      <c r="G41" s="38"/>
    </row>
    <row r="42" ht="27.75" customHeight="1">
      <c r="A42" s="29" t="n">
        <v>5</v>
      </c>
      <c r="B42" s="18" t="s">
        <v>78</v>
      </c>
      <c r="C42" s="16"/>
      <c r="D42" s="29"/>
      <c r="E42" s="29" t="n">
        <v>40</v>
      </c>
      <c r="F42" s="32"/>
      <c r="G42" s="33"/>
    </row>
    <row r="43" ht="16.5" customHeight="1">
      <c r="A43" s="46" t="s">
        <v>52</v>
      </c>
      <c r="B43" s="17"/>
      <c r="C43" s="17"/>
      <c r="D43" s="17"/>
      <c r="E43" s="48" t="s">
        <f>"总分"&amp;SUM(E31,E36,E38,E42)&amp;"分"</f>
        <v>31</v>
      </c>
      <c r="F43" s="33" t="n">
        <f>F42+F38+F36+F31</f>
        <v>0</v>
      </c>
      <c r="G43" s="33"/>
    </row>
  </sheetData>
  <mergeCells count="35">
    <mergeCell ref="B3:G3"/>
    <mergeCell ref="A2:G2"/>
    <mergeCell ref="G38:G41"/>
    <mergeCell ref="B6:C6"/>
    <mergeCell ref="B24:C24"/>
    <mergeCell ref="B38:C38"/>
    <mergeCell ref="B31:C31"/>
    <mergeCell ref="B36:C36"/>
    <mergeCell ref="G31:G35"/>
    <mergeCell ref="A4:G4"/>
    <mergeCell ref="B42:C42"/>
    <mergeCell ref="G36:G37"/>
    <mergeCell ref="A31:A35"/>
    <mergeCell ref="A29:G29"/>
    <mergeCell ref="A38:A41"/>
    <mergeCell ref="A43:D43"/>
    <mergeCell ref="A28:D28"/>
    <mergeCell ref="A36:A37"/>
    <mergeCell ref="A1:G1"/>
    <mergeCell ref="A6:A10"/>
    <mergeCell ref="G6:G10"/>
    <mergeCell ref="A24:A27"/>
    <mergeCell ref="G24:G27"/>
    <mergeCell ref="A18:A21"/>
    <mergeCell ref="G18:G21"/>
    <mergeCell ref="B18:C18"/>
    <mergeCell ref="A11:A14"/>
    <mergeCell ref="B11:C11"/>
    <mergeCell ref="A15:A17"/>
    <mergeCell ref="A22:A23"/>
    <mergeCell ref="B22:C22"/>
    <mergeCell ref="G22:G23"/>
    <mergeCell ref="G15:G17"/>
    <mergeCell ref="G11:G14"/>
    <mergeCell ref="B15:C1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5.748046875" customWidth="1"/>
    <col min="2" max="2" width="6" customWidth="1" style="6"/>
    <col min="3" max="3" width="47.8740234375" customWidth="1" style="9"/>
    <col min="6" max="6" width="8.25" customWidth="1" style="9"/>
    <col min="7" max="7" width="22.125" customWidth="1" style="9"/>
  </cols>
  <sheetData>
    <row r="1" ht="44.25" customHeight="1">
      <c r="A1" s="22" t="s">
        <v>0</v>
      </c>
      <c r="B1" s="22"/>
      <c r="C1" s="24"/>
      <c r="D1" s="23"/>
      <c r="E1" s="23"/>
      <c r="F1" s="24"/>
      <c r="G1" s="24"/>
      <c r="H1" s="6"/>
      <c r="I1" s="6"/>
    </row>
    <row r="2" ht="16.5" customHeight="1">
      <c r="A2" s="25" t="s">
        <v>181</v>
      </c>
      <c r="B2" s="81"/>
      <c r="C2" s="26"/>
      <c r="D2" s="25"/>
      <c r="E2" s="25"/>
      <c r="F2" s="26"/>
      <c r="G2" s="26"/>
      <c r="H2" s="7"/>
      <c r="I2" s="7"/>
    </row>
    <row r="3" ht="78.75" customHeight="1">
      <c r="A3" s="10" t="s">
        <v>2</v>
      </c>
      <c r="B3" s="11" t="s">
        <v>182</v>
      </c>
      <c r="C3" s="90"/>
      <c r="D3" s="90"/>
      <c r="E3" s="90"/>
      <c r="F3" s="90"/>
      <c r="G3" s="91"/>
      <c r="H3" s="7"/>
      <c r="I3" s="7"/>
    </row>
    <row r="4" ht="39.75" customHeight="1">
      <c r="A4" s="27" t="s">
        <v>4</v>
      </c>
      <c r="B4" s="86"/>
      <c r="C4" s="28"/>
      <c r="D4" s="27"/>
      <c r="E4" s="27"/>
      <c r="F4" s="28"/>
      <c r="G4" s="28"/>
    </row>
    <row r="5" ht="16.5" customHeight="1">
      <c r="A5" s="27" t="s">
        <v>5</v>
      </c>
      <c r="B5" s="86" t="s">
        <v>6</v>
      </c>
      <c r="C5" s="28" t="s">
        <v>7</v>
      </c>
      <c r="D5" s="27" t="s">
        <v>8</v>
      </c>
      <c r="E5" s="27" t="s">
        <v>9</v>
      </c>
      <c r="F5" s="28" t="s">
        <v>10</v>
      </c>
      <c r="G5" s="28" t="s">
        <v>11</v>
      </c>
    </row>
    <row r="6" ht="16.5" customHeight="1">
      <c r="A6" s="93" t="n">
        <v>1</v>
      </c>
      <c r="B6" s="87" t="s">
        <v>183</v>
      </c>
      <c r="C6" s="16"/>
      <c r="D6" s="31" t="n">
        <v>45291</v>
      </c>
      <c r="E6" s="29" t="n">
        <f>SUM(E7:E15)</f>
        <v>37</v>
      </c>
      <c r="F6" s="29" t="n">
        <f>SUM(F7:F14)</f>
        <v>0</v>
      </c>
      <c r="G6" s="249" t="s">
        <v>13</v>
      </c>
    </row>
    <row r="7" ht="35.25" customHeight="1">
      <c r="A7" s="92"/>
      <c r="B7" s="81" t="n">
        <v>1.1</v>
      </c>
      <c r="C7" s="33" t="s">
        <v>184</v>
      </c>
      <c r="D7" s="21"/>
      <c r="E7" s="21" t="n">
        <v>3</v>
      </c>
      <c r="F7" s="33"/>
      <c r="G7" s="37"/>
    </row>
    <row r="8" ht="30.75" customHeight="1">
      <c r="A8" s="92"/>
      <c r="B8" s="81" t="n">
        <v>1.2</v>
      </c>
      <c r="C8" s="33" t="s">
        <v>185</v>
      </c>
      <c r="D8" s="21"/>
      <c r="E8" s="21" t="n">
        <v>5</v>
      </c>
      <c r="F8" s="33"/>
      <c r="G8" s="37"/>
    </row>
    <row r="9" ht="27.75" customHeight="1">
      <c r="A9" s="92"/>
      <c r="B9" s="81" t="n">
        <v>1.3</v>
      </c>
      <c r="C9" s="33" t="s">
        <v>186</v>
      </c>
      <c r="D9" s="21"/>
      <c r="E9" s="21" t="n">
        <v>3</v>
      </c>
      <c r="F9" s="33"/>
      <c r="G9" s="37"/>
    </row>
    <row r="10" ht="27.75" customHeight="1">
      <c r="A10" s="92"/>
      <c r="B10" s="81" t="n">
        <v>1.4</v>
      </c>
      <c r="C10" s="33" t="s">
        <v>187</v>
      </c>
      <c r="D10" s="21"/>
      <c r="E10" s="21" t="n">
        <v>3</v>
      </c>
      <c r="F10" s="33"/>
      <c r="G10" s="37"/>
    </row>
    <row r="11" ht="16.5" customHeight="1">
      <c r="A11" s="92"/>
      <c r="B11" s="81" t="n">
        <v>1.5</v>
      </c>
      <c r="C11" s="33" t="s">
        <v>188</v>
      </c>
      <c r="D11" s="21"/>
      <c r="E11" s="21" t="n">
        <v>5</v>
      </c>
      <c r="F11" s="33"/>
      <c r="G11" s="37"/>
    </row>
    <row r="12" ht="16.5" customHeight="1">
      <c r="A12" s="92"/>
      <c r="B12" s="81" t="n">
        <v>1.6</v>
      </c>
      <c r="C12" s="33" t="s">
        <v>189</v>
      </c>
      <c r="D12" s="21"/>
      <c r="E12" s="21" t="n">
        <v>5</v>
      </c>
      <c r="F12" s="33"/>
      <c r="G12" s="37"/>
    </row>
    <row r="13" ht="16.5" customHeight="1">
      <c r="A13" s="92"/>
      <c r="B13" s="81" t="n">
        <v>1.7</v>
      </c>
      <c r="C13" s="33" t="s">
        <v>190</v>
      </c>
      <c r="D13" s="21"/>
      <c r="E13" s="21" t="n">
        <v>3</v>
      </c>
      <c r="F13" s="33"/>
      <c r="G13" s="37"/>
    </row>
    <row r="14" ht="16.5" customHeight="1">
      <c r="A14" s="92"/>
      <c r="B14" s="81" t="n">
        <v>1.8</v>
      </c>
      <c r="C14" s="33" t="s">
        <v>191</v>
      </c>
      <c r="D14" s="21"/>
      <c r="E14" s="21" t="n">
        <v>10</v>
      </c>
      <c r="F14" s="33"/>
      <c r="G14" s="38"/>
    </row>
    <row r="15" ht="16.5" customHeight="1">
      <c r="A15" s="93"/>
      <c r="B15" s="81"/>
      <c r="C15" s="33"/>
      <c r="D15" s="21"/>
      <c r="E15" s="21"/>
      <c r="F15" s="33"/>
      <c r="G15" s="36"/>
    </row>
    <row r="16" ht="16.5" customHeight="1">
      <c r="A16" s="93" t="n">
        <v>2</v>
      </c>
      <c r="B16" s="87" t="s">
        <v>192</v>
      </c>
      <c r="C16" s="16"/>
      <c r="D16" s="31" t="n">
        <v>45199</v>
      </c>
      <c r="E16" s="29" t="n">
        <f>SUM(E17:E23)</f>
        <v>18</v>
      </c>
      <c r="F16" s="29" t="n">
        <f>SUM(F17:F23)</f>
        <v>0</v>
      </c>
      <c r="G16" s="250" t="s">
        <v>20</v>
      </c>
    </row>
    <row r="17" ht="19.5" customHeight="1">
      <c r="A17" s="37"/>
      <c r="B17" s="81" t="n">
        <v>2.1</v>
      </c>
      <c r="C17" s="33" t="s">
        <v>193</v>
      </c>
      <c r="D17" s="21"/>
      <c r="E17" s="21" t="n">
        <v>5</v>
      </c>
      <c r="F17" s="33"/>
      <c r="G17" s="37"/>
    </row>
    <row r="18" ht="16.5" customHeight="1">
      <c r="A18" s="37"/>
      <c r="B18" s="81" t="n">
        <v>2.2</v>
      </c>
      <c r="C18" s="33" t="s">
        <v>194</v>
      </c>
      <c r="D18" s="21"/>
      <c r="E18" s="21" t="n">
        <v>3</v>
      </c>
      <c r="F18" s="33"/>
      <c r="G18" s="37"/>
    </row>
    <row r="19" ht="16.5" customHeight="1">
      <c r="A19" s="37"/>
      <c r="B19" s="81" t="n">
        <v>2.3</v>
      </c>
      <c r="C19" s="33" t="s">
        <v>195</v>
      </c>
      <c r="D19" s="21"/>
      <c r="E19" s="21" t="n">
        <v>3</v>
      </c>
      <c r="F19" s="33"/>
      <c r="G19" s="37"/>
    </row>
    <row r="20" ht="16.5" customHeight="1">
      <c r="A20" s="37"/>
      <c r="B20" s="81" t="n">
        <v>2.4</v>
      </c>
      <c r="C20" s="33" t="s">
        <v>196</v>
      </c>
      <c r="D20" s="21"/>
      <c r="E20" s="21" t="n">
        <v>2</v>
      </c>
      <c r="F20" s="33"/>
      <c r="G20" s="37"/>
    </row>
    <row r="21" ht="16.5" customHeight="1">
      <c r="A21" s="37"/>
      <c r="B21" s="81" t="n">
        <v>2.5</v>
      </c>
      <c r="C21" s="33" t="s">
        <v>197</v>
      </c>
      <c r="D21" s="21"/>
      <c r="E21" s="21" t="n">
        <v>5</v>
      </c>
      <c r="F21" s="33"/>
      <c r="G21" s="37"/>
    </row>
    <row r="22" ht="16.5" customHeight="1">
      <c r="A22" s="37"/>
      <c r="B22" s="81"/>
      <c r="C22" s="33"/>
      <c r="D22" s="21"/>
      <c r="E22" s="21"/>
      <c r="F22" s="33"/>
      <c r="G22" s="37"/>
    </row>
    <row r="23" ht="16.5" customHeight="1">
      <c r="A23" s="38"/>
      <c r="B23" s="81"/>
      <c r="C23" s="33"/>
      <c r="D23" s="21"/>
      <c r="E23" s="21"/>
      <c r="F23" s="33"/>
      <c r="G23" s="38"/>
    </row>
    <row r="24" ht="16.5" customHeight="1">
      <c r="A24" s="93" t="n">
        <v>3</v>
      </c>
      <c r="B24" s="87" t="s">
        <v>198</v>
      </c>
      <c r="C24" s="16"/>
      <c r="D24" s="31" t="n">
        <v>45199</v>
      </c>
      <c r="E24" s="29" t="n">
        <f>SUM(E25:E29)</f>
        <v>21</v>
      </c>
      <c r="F24" s="29" t="n">
        <f>SUM(F25:F27)</f>
        <v>0</v>
      </c>
      <c r="G24" s="251" t="s">
        <v>20</v>
      </c>
    </row>
    <row r="25" ht="16.5" customHeight="1">
      <c r="A25" s="37"/>
      <c r="B25" s="81" t="n">
        <v>3.1</v>
      </c>
      <c r="C25" s="33" t="s">
        <v>199</v>
      </c>
      <c r="D25" s="21"/>
      <c r="E25" s="21" t="n">
        <v>3</v>
      </c>
      <c r="F25" s="33"/>
      <c r="G25" s="37"/>
    </row>
    <row r="26" ht="16.5" customHeight="1">
      <c r="A26" s="37"/>
      <c r="B26" s="81" t="n">
        <v>3.2</v>
      </c>
      <c r="C26" s="33" t="s">
        <v>200</v>
      </c>
      <c r="D26" s="21"/>
      <c r="E26" s="21" t="n">
        <v>5</v>
      </c>
      <c r="F26" s="33"/>
      <c r="G26" s="37"/>
    </row>
    <row r="27" ht="16.5" customHeight="1">
      <c r="A27" s="37"/>
      <c r="B27" s="81" t="n">
        <v>3.3</v>
      </c>
      <c r="C27" s="33" t="s">
        <v>201</v>
      </c>
      <c r="D27" s="21"/>
      <c r="E27" s="21" t="n">
        <v>3</v>
      </c>
      <c r="F27" s="33"/>
      <c r="G27" s="37"/>
    </row>
    <row r="28" ht="16.5" customHeight="1">
      <c r="A28" s="37"/>
      <c r="B28" s="81" t="n">
        <v>3.4</v>
      </c>
      <c r="C28" s="33" t="s">
        <v>202</v>
      </c>
      <c r="D28" s="21"/>
      <c r="E28" s="21" t="n">
        <v>10</v>
      </c>
      <c r="F28" s="33"/>
      <c r="G28" s="37"/>
    </row>
    <row r="29" ht="16.5" customHeight="1">
      <c r="A29" s="93"/>
      <c r="B29" s="81"/>
      <c r="C29" s="33"/>
      <c r="D29" s="21"/>
      <c r="E29" s="21"/>
      <c r="F29" s="33"/>
      <c r="G29" s="36"/>
    </row>
    <row r="30" ht="16.5" customHeight="1">
      <c r="A30" s="93" t="n">
        <v>4</v>
      </c>
      <c r="B30" s="87" t="s">
        <v>203</v>
      </c>
      <c r="C30" s="16"/>
      <c r="D30" s="31" t="n">
        <v>45230</v>
      </c>
      <c r="E30" s="29" t="n">
        <f>SUM(E31:E33)</f>
        <v>6</v>
      </c>
      <c r="F30" s="29" t="n">
        <f>SUM(F31:F33)</f>
        <v>0</v>
      </c>
      <c r="G30" s="252" t="s">
        <v>20</v>
      </c>
    </row>
    <row r="31" ht="16.5" customHeight="1">
      <c r="A31" s="37"/>
      <c r="B31" s="81" t="n">
        <v>4.1</v>
      </c>
      <c r="C31" s="33" t="s">
        <v>204</v>
      </c>
      <c r="D31" s="21"/>
      <c r="E31" s="21" t="n">
        <v>3</v>
      </c>
      <c r="F31" s="33"/>
      <c r="G31" s="37"/>
    </row>
    <row r="32" ht="16.5" customHeight="1">
      <c r="A32" s="37"/>
      <c r="B32" s="81" t="n">
        <v>4.2</v>
      </c>
      <c r="C32" s="33" t="s">
        <v>205</v>
      </c>
      <c r="D32" s="21"/>
      <c r="E32" s="21" t="n">
        <v>3</v>
      </c>
      <c r="F32" s="33"/>
      <c r="G32" s="37"/>
    </row>
    <row r="33" ht="16.5" customHeight="1">
      <c r="A33" s="38"/>
      <c r="B33" s="81"/>
      <c r="C33" s="33"/>
      <c r="D33" s="21"/>
      <c r="E33" s="21"/>
      <c r="F33" s="33"/>
      <c r="G33" s="37"/>
    </row>
    <row r="34" ht="16.5" customHeight="1">
      <c r="A34" s="93" t="n">
        <v>5</v>
      </c>
      <c r="B34" s="87" t="s">
        <v>206</v>
      </c>
      <c r="C34" s="16"/>
      <c r="D34" s="31" t="n">
        <v>45260</v>
      </c>
      <c r="E34" s="29" t="n">
        <f>SUM(E35:E37)</f>
        <v>3</v>
      </c>
      <c r="F34" s="29" t="n">
        <f>SUM(F35:F37)</f>
        <v>0</v>
      </c>
      <c r="G34" s="253" t="s">
        <v>20</v>
      </c>
    </row>
    <row r="35" ht="16.5" customHeight="1">
      <c r="A35" s="92"/>
      <c r="B35" s="81" t="n">
        <v>5.1</v>
      </c>
      <c r="C35" s="33" t="s">
        <v>207</v>
      </c>
      <c r="D35" s="21"/>
      <c r="E35" s="21" t="n">
        <v>3</v>
      </c>
      <c r="F35" s="33"/>
      <c r="G35" s="37"/>
    </row>
    <row r="36" ht="16.5" customHeight="1">
      <c r="A36" s="92"/>
      <c r="B36" s="81"/>
      <c r="C36" s="33"/>
      <c r="D36" s="21"/>
      <c r="E36" s="21"/>
      <c r="F36" s="33"/>
      <c r="G36" s="37"/>
    </row>
    <row r="37" ht="16.5" customHeight="1">
      <c r="A37" s="92"/>
      <c r="B37" s="81"/>
      <c r="C37" s="33"/>
      <c r="D37" s="21"/>
      <c r="E37" s="21"/>
      <c r="F37" s="33"/>
      <c r="G37" s="37"/>
    </row>
    <row r="38" ht="16.5" customHeight="1">
      <c r="A38" s="93" t="n">
        <v>6</v>
      </c>
      <c r="B38" s="88" t="s">
        <v>208</v>
      </c>
      <c r="C38" s="20"/>
      <c r="D38" s="31" t="n">
        <v>45291</v>
      </c>
      <c r="E38" s="29" t="n">
        <f>SUM(E39:E40)</f>
        <v>15</v>
      </c>
      <c r="F38" s="29" t="n">
        <f>SUM(F39:F40)</f>
        <v>0</v>
      </c>
      <c r="G38" s="254" t="s">
        <v>20</v>
      </c>
    </row>
    <row r="39" ht="27.75" customHeight="1">
      <c r="A39" s="37"/>
      <c r="B39" s="81" t="n">
        <v>6.1</v>
      </c>
      <c r="C39" s="33" t="s">
        <v>209</v>
      </c>
      <c r="D39" s="21"/>
      <c r="E39" s="21" t="n">
        <v>15</v>
      </c>
      <c r="F39" s="33"/>
      <c r="G39" s="37"/>
    </row>
    <row r="40" ht="16.5" customHeight="1">
      <c r="A40" s="37"/>
      <c r="B40" s="81"/>
      <c r="C40" s="33"/>
      <c r="D40" s="21"/>
      <c r="E40" s="21"/>
      <c r="F40" s="33"/>
      <c r="G40" s="37"/>
    </row>
    <row r="41" ht="16.5" customHeight="1">
      <c r="A41" s="46" t="s">
        <v>30</v>
      </c>
      <c r="B41" s="47"/>
      <c r="C41" s="17"/>
      <c r="D41" s="17"/>
      <c r="E41" s="14" t="s">
        <f>"总分"&amp;SUM(E6:E40)/2&amp;"分"</f>
        <v>31</v>
      </c>
      <c r="F41" s="49" t="n">
        <f>F6+F16+F34</f>
        <v>0</v>
      </c>
      <c r="G41" s="50"/>
    </row>
    <row r="42" ht="41.25" customHeight="1">
      <c r="A42" s="27" t="s">
        <v>32</v>
      </c>
      <c r="B42" s="86"/>
      <c r="C42" s="28"/>
      <c r="D42" s="27"/>
      <c r="E42" s="27"/>
      <c r="F42" s="28"/>
      <c r="G42" s="28"/>
    </row>
    <row r="43" ht="16.5" customHeight="1">
      <c r="A43" s="27" t="s">
        <v>5</v>
      </c>
      <c r="B43" s="86" t="s">
        <v>6</v>
      </c>
      <c r="C43" s="28" t="s">
        <v>7</v>
      </c>
      <c r="D43" s="27" t="s">
        <v>8</v>
      </c>
      <c r="E43" s="27" t="s">
        <v>33</v>
      </c>
      <c r="F43" s="28"/>
      <c r="G43" s="28" t="s">
        <v>11</v>
      </c>
    </row>
    <row r="44" ht="16.5" customHeight="1">
      <c r="A44" s="29" t="n">
        <v>1</v>
      </c>
      <c r="B44" s="87" t="s">
        <v>34</v>
      </c>
      <c r="C44" s="16"/>
      <c r="D44" s="31" t="n">
        <v>45291</v>
      </c>
      <c r="E44" s="29" t="n">
        <f>SUM(E45:E48)</f>
        <v>30</v>
      </c>
      <c r="F44" s="29" t="n">
        <f>SUM(F45:F48)</f>
        <v>0</v>
      </c>
      <c r="G44" s="33" t="s">
        <v>35</v>
      </c>
    </row>
    <row r="45" ht="27.75" customHeight="1">
      <c r="A45" s="21"/>
      <c r="B45" s="81" t="n">
        <v>1.1</v>
      </c>
      <c r="C45" s="33" t="s">
        <v>36</v>
      </c>
      <c r="D45" s="21"/>
      <c r="E45" s="21" t="n">
        <v>10</v>
      </c>
      <c r="F45" s="33"/>
      <c r="G45" s="21"/>
    </row>
    <row r="46" ht="27.75" customHeight="1">
      <c r="A46" s="21"/>
      <c r="B46" s="81" t="n">
        <v>1.2</v>
      </c>
      <c r="C46" s="33" t="s">
        <v>37</v>
      </c>
      <c r="D46" s="21"/>
      <c r="E46" s="21" t="n">
        <v>10</v>
      </c>
      <c r="F46" s="33"/>
      <c r="G46" s="21"/>
    </row>
    <row r="47" ht="27.75" customHeight="1">
      <c r="A47" s="21"/>
      <c r="B47" s="81" t="n">
        <v>1.3</v>
      </c>
      <c r="C47" s="33" t="s">
        <v>38</v>
      </c>
      <c r="D47" s="21"/>
      <c r="E47" s="21" t="n">
        <v>5</v>
      </c>
      <c r="F47" s="33"/>
      <c r="G47" s="21"/>
    </row>
    <row r="48" ht="41.25" customHeight="1">
      <c r="A48" s="21"/>
      <c r="B48" s="81" t="n">
        <v>1.4</v>
      </c>
      <c r="C48" s="33" t="s">
        <v>39</v>
      </c>
      <c r="D48" s="21"/>
      <c r="E48" s="21" t="n">
        <v>5</v>
      </c>
      <c r="F48" s="33"/>
      <c r="G48" s="21"/>
    </row>
    <row r="49" ht="16.5" customHeight="1">
      <c r="A49" s="29" t="n">
        <v>2</v>
      </c>
      <c r="B49" s="87" t="s">
        <v>40</v>
      </c>
      <c r="C49" s="16"/>
      <c r="D49" s="31" t="n">
        <v>45291</v>
      </c>
      <c r="E49" s="29" t="n">
        <f>SUM(E50:E50)</f>
        <v>6</v>
      </c>
      <c r="F49" s="29" t="n">
        <f>SUM(F50:F50)</f>
        <v>0</v>
      </c>
      <c r="G49" s="255" t="s">
        <v>41</v>
      </c>
    </row>
    <row r="50" ht="69" customHeight="1">
      <c r="A50" s="21"/>
      <c r="B50" s="81" t="n">
        <v>2.1</v>
      </c>
      <c r="C50" s="33" t="s">
        <v>42</v>
      </c>
      <c r="D50" s="21"/>
      <c r="E50" s="21" t="n">
        <v>6</v>
      </c>
      <c r="F50" s="33"/>
      <c r="G50" s="37"/>
    </row>
    <row r="51" ht="16.5" customHeight="1">
      <c r="A51" s="29" t="n">
        <v>3</v>
      </c>
      <c r="B51" s="88" t="s">
        <v>66</v>
      </c>
      <c r="C51" s="20"/>
      <c r="D51" s="31" t="n">
        <v>45291</v>
      </c>
      <c r="E51" s="29" t="n">
        <f>SUM(E52:E55)</f>
        <v>13</v>
      </c>
      <c r="F51" s="29" t="n">
        <f>SUM(F52:F55)</f>
        <v>0</v>
      </c>
      <c r="G51" s="256" t="s">
        <v>20</v>
      </c>
    </row>
    <row r="52" ht="16.5" customHeight="1">
      <c r="A52" s="21"/>
      <c r="B52" s="81" t="n">
        <v>6.1</v>
      </c>
      <c r="C52" s="33" t="s">
        <v>210</v>
      </c>
      <c r="D52" s="21"/>
      <c r="E52" s="21" t="n">
        <v>5</v>
      </c>
      <c r="F52" s="33"/>
      <c r="G52" s="37"/>
    </row>
    <row r="53" ht="16.5" customHeight="1">
      <c r="A53" s="21"/>
      <c r="B53" s="81" t="n">
        <v>6.2</v>
      </c>
      <c r="C53" s="33" t="s">
        <v>211</v>
      </c>
      <c r="D53" s="21"/>
      <c r="E53" s="21" t="n">
        <v>4</v>
      </c>
      <c r="F53" s="33"/>
      <c r="G53" s="37"/>
    </row>
    <row r="54" ht="16.5" customHeight="1">
      <c r="A54" s="21"/>
      <c r="B54" s="81" t="n">
        <v>6.4</v>
      </c>
      <c r="C54" s="33" t="s">
        <v>212</v>
      </c>
      <c r="D54" s="21"/>
      <c r="E54" s="21" t="n">
        <v>4</v>
      </c>
      <c r="F54" s="33"/>
      <c r="G54" s="37"/>
    </row>
    <row r="55" ht="16.5" customHeight="1">
      <c r="A55" s="21"/>
      <c r="B55" s="81"/>
      <c r="C55" s="33"/>
      <c r="D55" s="34"/>
      <c r="E55" s="21"/>
      <c r="F55" s="33"/>
      <c r="G55" s="37"/>
    </row>
    <row r="56" ht="16.5" customHeight="1">
      <c r="A56" s="29" t="n">
        <v>4</v>
      </c>
      <c r="B56" s="87" t="s">
        <v>213</v>
      </c>
      <c r="C56" s="16"/>
      <c r="D56" s="31" t="n">
        <v>45291</v>
      </c>
      <c r="E56" s="29" t="n">
        <f>SUM(E57:E59)</f>
        <v>11</v>
      </c>
      <c r="F56" s="29" t="n">
        <f>SUM(F57:F59)</f>
        <v>0</v>
      </c>
      <c r="G56" s="257" t="s">
        <v>20</v>
      </c>
    </row>
    <row r="57" ht="16.5" customHeight="1">
      <c r="A57" s="21"/>
      <c r="B57" s="81" t="n">
        <v>4.1</v>
      </c>
      <c r="C57" s="33" t="s">
        <v>214</v>
      </c>
      <c r="D57" s="34"/>
      <c r="E57" s="21" t="n">
        <v>3</v>
      </c>
      <c r="F57" s="33"/>
      <c r="G57" s="37"/>
    </row>
    <row r="58" ht="16.5" customHeight="1">
      <c r="A58" s="21"/>
      <c r="B58" s="81" t="n">
        <v>4.2</v>
      </c>
      <c r="C58" s="33" t="s">
        <v>215</v>
      </c>
      <c r="D58" s="34"/>
      <c r="E58" s="21" t="n">
        <v>3</v>
      </c>
      <c r="F58" s="33"/>
      <c r="G58" s="37"/>
    </row>
    <row r="59" ht="16.5" customHeight="1">
      <c r="A59" s="21"/>
      <c r="B59" s="81" t="n">
        <v>4.3</v>
      </c>
      <c r="C59" s="33" t="s">
        <v>216</v>
      </c>
      <c r="D59" s="34"/>
      <c r="E59" s="21" t="n">
        <v>5</v>
      </c>
      <c r="F59" s="33"/>
      <c r="G59" s="38"/>
    </row>
    <row r="60" ht="27.75" customHeight="1">
      <c r="A60" s="29" t="n">
        <v>5</v>
      </c>
      <c r="B60" s="87" t="s">
        <v>78</v>
      </c>
      <c r="C60" s="16"/>
      <c r="D60" s="29"/>
      <c r="E60" s="29" t="n">
        <v>40</v>
      </c>
      <c r="F60" s="32"/>
      <c r="G60" s="33"/>
    </row>
    <row r="61" ht="16.5" customHeight="1">
      <c r="A61" s="46" t="s">
        <v>52</v>
      </c>
      <c r="B61" s="47"/>
      <c r="C61" s="17"/>
      <c r="D61" s="17"/>
      <c r="E61" s="48" t="s">
        <f>"总分"&amp;SUM(E44,E49,E51,E56,E60)&amp;"分"</f>
        <v>31</v>
      </c>
      <c r="F61" s="33" t="n">
        <f>F60+F56+F51+F49+F44</f>
        <v>0</v>
      </c>
      <c r="G61" s="33"/>
    </row>
  </sheetData>
  <mergeCells count="38">
    <mergeCell ref="B3:G3"/>
    <mergeCell ref="G56:G59"/>
    <mergeCell ref="A44:A48"/>
    <mergeCell ref="A42:G42"/>
    <mergeCell ref="A56:A59"/>
    <mergeCell ref="A41:D41"/>
    <mergeCell ref="G44:G48"/>
    <mergeCell ref="A61:D61"/>
    <mergeCell ref="A34:A37"/>
    <mergeCell ref="G34:G37"/>
    <mergeCell ref="A49:A50"/>
    <mergeCell ref="A1:G1"/>
    <mergeCell ref="A2:G2"/>
    <mergeCell ref="A51:A55"/>
    <mergeCell ref="B6:C6"/>
    <mergeCell ref="B16:C16"/>
    <mergeCell ref="B34:C34"/>
    <mergeCell ref="B44:C44"/>
    <mergeCell ref="B49:C49"/>
    <mergeCell ref="A4:G4"/>
    <mergeCell ref="B60:C60"/>
    <mergeCell ref="G51:G55"/>
    <mergeCell ref="G49:G50"/>
    <mergeCell ref="B24:C24"/>
    <mergeCell ref="B30:C30"/>
    <mergeCell ref="B38:C38"/>
    <mergeCell ref="A6:A14"/>
    <mergeCell ref="A16:A23"/>
    <mergeCell ref="A30:A33"/>
    <mergeCell ref="A38:A40"/>
    <mergeCell ref="A24:A28"/>
    <mergeCell ref="G24:G28"/>
    <mergeCell ref="G16:G23"/>
    <mergeCell ref="G30:G33"/>
    <mergeCell ref="G38:G40"/>
    <mergeCell ref="G6:G14"/>
    <mergeCell ref="B51:C51"/>
    <mergeCell ref="B56:C56"/>
  </mergeCells>
  <phoneticPr fontId="1" type="noConversion"/>
  <pageMargins left="0.7" right="0.7" top="0.75" bottom="0.75" header="0.3" footer="0.3"/>
</worksheet>
</file>

<file path=customXml/dingComments.xml><?xml version="1.0" encoding="utf-8"?>
<dingComments>
  <dingCommentList sheetId="4">
    <dingComment ref="C19" cmtId="cmt-56a33891-6774"/>
  </dingCommentList>
  <dingCommentList sheetId="2">
    <dingComment ref="C14" cmtId="cmt-56a33891-6764"/>
    <dingComment ref="A23" cmtId="cmt-56a33891-6755"/>
  </dingCommentList>
</dingComments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2023-09-15T10:56:44Z</dcterms:modified>
</cp:coreProperties>
</file>